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RO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Y74" i="51"/>
  <c r="Y73" i="51" s="1"/>
  <c r="X74" i="51"/>
  <c r="X73" i="51" s="1"/>
  <c r="W74" i="51"/>
  <c r="W73" i="51" s="1"/>
  <c r="V74" i="51"/>
  <c r="V73" i="51" s="1"/>
  <c r="U74" i="51"/>
  <c r="U73" i="51" s="1"/>
  <c r="T74" i="51"/>
  <c r="T73" i="51" s="1"/>
  <c r="S74" i="51"/>
  <c r="S73" i="51" s="1"/>
  <c r="R74" i="51"/>
  <c r="R73" i="51" s="1"/>
  <c r="Q74" i="51"/>
  <c r="P74" i="51"/>
  <c r="P73" i="51" s="1"/>
  <c r="O74" i="51"/>
  <c r="O73" i="51" s="1"/>
  <c r="N74" i="51"/>
  <c r="M74" i="51"/>
  <c r="L74" i="51"/>
  <c r="K74" i="51"/>
  <c r="J74" i="51"/>
  <c r="I74" i="51"/>
  <c r="I73" i="51" s="1"/>
  <c r="H74" i="51"/>
  <c r="H73" i="51" s="1"/>
  <c r="G74" i="51"/>
  <c r="G73" i="51" s="1"/>
  <c r="F74" i="51"/>
  <c r="F73" i="51" s="1"/>
  <c r="E74" i="51"/>
  <c r="E73" i="51" s="1"/>
  <c r="D74" i="51"/>
  <c r="D73" i="51" s="1"/>
  <c r="C74" i="51"/>
  <c r="C73" i="51" s="1"/>
  <c r="B74" i="51"/>
  <c r="B73" i="51" s="1"/>
  <c r="Q73" i="51"/>
  <c r="N73" i="51"/>
  <c r="M73" i="51"/>
  <c r="L73" i="51"/>
  <c r="K73" i="51"/>
  <c r="J73" i="51"/>
  <c r="Y54" i="51"/>
  <c r="X54" i="51"/>
  <c r="W54" i="51"/>
  <c r="W105" i="51" s="1"/>
  <c r="V54" i="5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G54" i="51"/>
  <c r="F54" i="51"/>
  <c r="E54" i="51"/>
  <c r="D54" i="51"/>
  <c r="C54" i="51"/>
  <c r="B54" i="51"/>
  <c r="Y35" i="51"/>
  <c r="X35" i="51"/>
  <c r="W35" i="51"/>
  <c r="V35" i="51"/>
  <c r="U35" i="51"/>
  <c r="T35" i="51"/>
  <c r="S35" i="51"/>
  <c r="S104" i="51" s="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B35" i="51"/>
  <c r="Y27" i="51"/>
  <c r="X27" i="51"/>
  <c r="W27" i="51"/>
  <c r="V27" i="51"/>
  <c r="U27" i="51"/>
  <c r="T27" i="51"/>
  <c r="S27" i="51"/>
  <c r="R27" i="51"/>
  <c r="Q27" i="51"/>
  <c r="P27" i="51"/>
  <c r="O27" i="51"/>
  <c r="O103" i="51" s="1"/>
  <c r="N27" i="51"/>
  <c r="N103" i="51" s="1"/>
  <c r="M27" i="51"/>
  <c r="L27" i="51"/>
  <c r="K27" i="51"/>
  <c r="J27" i="51"/>
  <c r="I27" i="5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X75" i="50"/>
  <c r="W75" i="50"/>
  <c r="V75" i="50"/>
  <c r="U75" i="50"/>
  <c r="T75" i="50"/>
  <c r="T73" i="50" s="1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Y74" i="50"/>
  <c r="Y73" i="50" s="1"/>
  <c r="X74" i="50"/>
  <c r="X73" i="50" s="1"/>
  <c r="W74" i="50"/>
  <c r="W73" i="50" s="1"/>
  <c r="V74" i="50"/>
  <c r="V73" i="50" s="1"/>
  <c r="U74" i="50"/>
  <c r="U73" i="50" s="1"/>
  <c r="T74" i="50"/>
  <c r="S74" i="50"/>
  <c r="S73" i="50" s="1"/>
  <c r="R74" i="50"/>
  <c r="R73" i="50" s="1"/>
  <c r="Q74" i="50"/>
  <c r="Q73" i="50" s="1"/>
  <c r="P74" i="50"/>
  <c r="P73" i="50" s="1"/>
  <c r="O74" i="50"/>
  <c r="O73" i="50" s="1"/>
  <c r="N74" i="50"/>
  <c r="N73" i="50" s="1"/>
  <c r="M74" i="50"/>
  <c r="M73" i="50" s="1"/>
  <c r="L74" i="50"/>
  <c r="L73" i="50" s="1"/>
  <c r="K74" i="50"/>
  <c r="K73" i="50" s="1"/>
  <c r="J74" i="50"/>
  <c r="J73" i="50" s="1"/>
  <c r="I74" i="50"/>
  <c r="H74" i="50"/>
  <c r="G74" i="50"/>
  <c r="F74" i="50"/>
  <c r="E74" i="50"/>
  <c r="E73" i="50" s="1"/>
  <c r="D74" i="50"/>
  <c r="D73" i="50" s="1"/>
  <c r="C74" i="50"/>
  <c r="C73" i="50" s="1"/>
  <c r="B74" i="50"/>
  <c r="B73" i="50" s="1"/>
  <c r="I73" i="50"/>
  <c r="H73" i="50"/>
  <c r="G73" i="50"/>
  <c r="F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T73" i="49" s="1"/>
  <c r="S76" i="49"/>
  <c r="S73" i="49" s="1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X75" i="49"/>
  <c r="W75" i="49"/>
  <c r="V75" i="49"/>
  <c r="U75" i="49"/>
  <c r="T75" i="49"/>
  <c r="S75" i="49"/>
  <c r="R75" i="49"/>
  <c r="R73" i="49" s="1"/>
  <c r="Q75" i="49"/>
  <c r="P75" i="49"/>
  <c r="P73" i="49" s="1"/>
  <c r="O75" i="49"/>
  <c r="O73" i="49" s="1"/>
  <c r="N75" i="49"/>
  <c r="M75" i="49"/>
  <c r="L75" i="49"/>
  <c r="K75" i="49"/>
  <c r="J75" i="49"/>
  <c r="I75" i="49"/>
  <c r="H75" i="49"/>
  <c r="G75" i="49"/>
  <c r="F75" i="49"/>
  <c r="E75" i="49"/>
  <c r="E73" i="49" s="1"/>
  <c r="D75" i="49"/>
  <c r="D73" i="49" s="1"/>
  <c r="C75" i="49"/>
  <c r="C73" i="49" s="1"/>
  <c r="B75" i="49"/>
  <c r="B73" i="49" s="1"/>
  <c r="Y74" i="49"/>
  <c r="Y73" i="49" s="1"/>
  <c r="X74" i="49"/>
  <c r="X73" i="49" s="1"/>
  <c r="W74" i="49"/>
  <c r="W73" i="49" s="1"/>
  <c r="V74" i="49"/>
  <c r="V73" i="49" s="1"/>
  <c r="U74" i="49"/>
  <c r="U73" i="49" s="1"/>
  <c r="T74" i="49"/>
  <c r="S74" i="49"/>
  <c r="R74" i="49"/>
  <c r="Q74" i="49"/>
  <c r="Q73" i="49" s="1"/>
  <c r="P74" i="49"/>
  <c r="O74" i="49"/>
  <c r="N74" i="49"/>
  <c r="N73" i="49" s="1"/>
  <c r="M74" i="49"/>
  <c r="L74" i="49"/>
  <c r="L73" i="49" s="1"/>
  <c r="K74" i="49"/>
  <c r="K73" i="49" s="1"/>
  <c r="J74" i="49"/>
  <c r="I74" i="49"/>
  <c r="H74" i="49"/>
  <c r="G74" i="49"/>
  <c r="F74" i="49"/>
  <c r="E74" i="49"/>
  <c r="D74" i="49"/>
  <c r="C74" i="49"/>
  <c r="B74" i="49"/>
  <c r="M73" i="49"/>
  <c r="J73" i="49"/>
  <c r="I73" i="49"/>
  <c r="H73" i="49"/>
  <c r="G73" i="49"/>
  <c r="F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Y96" i="49" s="1"/>
  <c r="X27" i="49"/>
  <c r="X103" i="49" s="1"/>
  <c r="X96" i="49" s="1"/>
  <c r="W27" i="49"/>
  <c r="W103" i="49" s="1"/>
  <c r="W96" i="49" s="1"/>
  <c r="V27" i="49"/>
  <c r="V103" i="49" s="1"/>
  <c r="V96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S52" i="47" s="1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O52" i="47" s="1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H60" i="47"/>
  <c r="G60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Y54" i="47"/>
  <c r="X54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H52" i="47" s="1"/>
  <c r="G54" i="47"/>
  <c r="G52" i="47" s="1"/>
  <c r="F54" i="47"/>
  <c r="E54" i="47"/>
  <c r="D54" i="47"/>
  <c r="C54" i="47"/>
  <c r="B54" i="47"/>
  <c r="Y53" i="47"/>
  <c r="Y52" i="47" s="1"/>
  <c r="X53" i="47"/>
  <c r="X52" i="47" s="1"/>
  <c r="W53" i="47"/>
  <c r="W52" i="47" s="1"/>
  <c r="V53" i="47"/>
  <c r="V52" i="47" s="1"/>
  <c r="U53" i="47"/>
  <c r="U52" i="47" s="1"/>
  <c r="T53" i="47"/>
  <c r="T52" i="47" s="1"/>
  <c r="S53" i="47"/>
  <c r="R53" i="47"/>
  <c r="Q53" i="47"/>
  <c r="P53" i="47"/>
  <c r="O53" i="47"/>
  <c r="N53" i="47"/>
  <c r="N52" i="47" s="1"/>
  <c r="M53" i="47"/>
  <c r="M52" i="47" s="1"/>
  <c r="L53" i="47"/>
  <c r="L52" i="47" s="1"/>
  <c r="K53" i="47"/>
  <c r="K52" i="47" s="1"/>
  <c r="J53" i="47"/>
  <c r="J52" i="47" s="1"/>
  <c r="I53" i="47"/>
  <c r="I52" i="47" s="1"/>
  <c r="H53" i="47"/>
  <c r="G53" i="47"/>
  <c r="F53" i="47"/>
  <c r="F52" i="47" s="1"/>
  <c r="E53" i="47"/>
  <c r="E52" i="47" s="1"/>
  <c r="D53" i="47"/>
  <c r="D52" i="47" s="1"/>
  <c r="C53" i="47"/>
  <c r="C52" i="47" s="1"/>
  <c r="B53" i="47"/>
  <c r="B52" i="47" s="1"/>
  <c r="R52" i="47"/>
  <c r="Q52" i="47"/>
  <c r="P52" i="47"/>
  <c r="Y28" i="47"/>
  <c r="X28" i="47"/>
  <c r="X60" i="47" s="1"/>
  <c r="W28" i="47"/>
  <c r="W60" i="47" s="1"/>
  <c r="V28" i="47"/>
  <c r="U28" i="47"/>
  <c r="T28" i="47"/>
  <c r="S28" i="47"/>
  <c r="R28" i="47"/>
  <c r="Q28" i="47"/>
  <c r="P28" i="47"/>
  <c r="P60" i="47" s="1"/>
  <c r="O28" i="47"/>
  <c r="O60" i="47" s="1"/>
  <c r="N28" i="47"/>
  <c r="M28" i="47"/>
  <c r="M77" i="47" s="1"/>
  <c r="L28" i="47"/>
  <c r="K28" i="47"/>
  <c r="J28" i="47"/>
  <c r="I28" i="47"/>
  <c r="H28" i="47"/>
  <c r="G28" i="47"/>
  <c r="F28" i="47"/>
  <c r="E28" i="47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M52" i="46" s="1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G60" i="46"/>
  <c r="F60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V54" i="46"/>
  <c r="U54" i="46"/>
  <c r="T54" i="46"/>
  <c r="S54" i="46"/>
  <c r="R54" i="46"/>
  <c r="Q54" i="46"/>
  <c r="P54" i="46"/>
  <c r="O54" i="46"/>
  <c r="O52" i="46" s="1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Y53" i="46"/>
  <c r="Y52" i="46" s="1"/>
  <c r="X53" i="46"/>
  <c r="X52" i="46" s="1"/>
  <c r="W53" i="46"/>
  <c r="W52" i="46" s="1"/>
  <c r="V53" i="46"/>
  <c r="V52" i="46" s="1"/>
  <c r="U53" i="46"/>
  <c r="U52" i="46" s="1"/>
  <c r="T53" i="46"/>
  <c r="T52" i="46" s="1"/>
  <c r="S53" i="46"/>
  <c r="S52" i="46" s="1"/>
  <c r="R53" i="46"/>
  <c r="R52" i="46" s="1"/>
  <c r="Q53" i="46"/>
  <c r="Q52" i="46" s="1"/>
  <c r="P53" i="46"/>
  <c r="O53" i="46"/>
  <c r="N53" i="46"/>
  <c r="M53" i="46"/>
  <c r="L53" i="46"/>
  <c r="L52" i="46" s="1"/>
  <c r="K53" i="46"/>
  <c r="K52" i="46" s="1"/>
  <c r="J53" i="46"/>
  <c r="J52" i="46" s="1"/>
  <c r="I53" i="46"/>
  <c r="I52" i="46" s="1"/>
  <c r="H53" i="46"/>
  <c r="H52" i="46" s="1"/>
  <c r="G53" i="46"/>
  <c r="F53" i="46"/>
  <c r="F52" i="46" s="1"/>
  <c r="E53" i="46"/>
  <c r="E52" i="46" s="1"/>
  <c r="D53" i="46"/>
  <c r="D52" i="46" s="1"/>
  <c r="C53" i="46"/>
  <c r="C52" i="46" s="1"/>
  <c r="B53" i="46"/>
  <c r="B52" i="46" s="1"/>
  <c r="P52" i="46"/>
  <c r="N52" i="46"/>
  <c r="G52" i="46"/>
  <c r="Y28" i="46"/>
  <c r="Y60" i="46" s="1"/>
  <c r="X28" i="46"/>
  <c r="W28" i="46"/>
  <c r="W60" i="46" s="1"/>
  <c r="V28" i="46"/>
  <c r="V60" i="46" s="1"/>
  <c r="U28" i="46"/>
  <c r="T28" i="46"/>
  <c r="S28" i="46"/>
  <c r="R28" i="46"/>
  <c r="Q28" i="46"/>
  <c r="Q60" i="46" s="1"/>
  <c r="P28" i="46"/>
  <c r="P60" i="46" s="1"/>
  <c r="O28" i="46"/>
  <c r="O60" i="46" s="1"/>
  <c r="N28" i="46"/>
  <c r="N60" i="46" s="1"/>
  <c r="M28" i="46"/>
  <c r="L28" i="46"/>
  <c r="K28" i="46"/>
  <c r="J28" i="46"/>
  <c r="I28" i="46"/>
  <c r="I60" i="46" s="1"/>
  <c r="H28" i="46"/>
  <c r="H60" i="46" s="1"/>
  <c r="G28" i="46"/>
  <c r="F28" i="46"/>
  <c r="E28" i="46"/>
  <c r="D28" i="46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M77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M69" i="45" s="1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X52" i="45" s="1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U52" i="45" s="1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M60" i="45"/>
  <c r="F60" i="45"/>
  <c r="E60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C52" i="45" s="1"/>
  <c r="B54" i="45"/>
  <c r="Y53" i="45"/>
  <c r="Y52" i="45" s="1"/>
  <c r="X53" i="45"/>
  <c r="W53" i="45"/>
  <c r="V53" i="45"/>
  <c r="U53" i="45"/>
  <c r="T53" i="45"/>
  <c r="T52" i="45" s="1"/>
  <c r="S53" i="45"/>
  <c r="S52" i="45" s="1"/>
  <c r="R53" i="45"/>
  <c r="Q53" i="45"/>
  <c r="Q52" i="45" s="1"/>
  <c r="P53" i="45"/>
  <c r="P52" i="45" s="1"/>
  <c r="O53" i="45"/>
  <c r="O52" i="45" s="1"/>
  <c r="N53" i="45"/>
  <c r="N52" i="45" s="1"/>
  <c r="M53" i="45"/>
  <c r="M52" i="45" s="1"/>
  <c r="L53" i="45"/>
  <c r="L52" i="45" s="1"/>
  <c r="K53" i="45"/>
  <c r="K52" i="45" s="1"/>
  <c r="J53" i="45"/>
  <c r="I53" i="45"/>
  <c r="I52" i="45" s="1"/>
  <c r="H53" i="45"/>
  <c r="H52" i="45" s="1"/>
  <c r="G53" i="45"/>
  <c r="G52" i="45" s="1"/>
  <c r="F53" i="45"/>
  <c r="F52" i="45" s="1"/>
  <c r="E53" i="45"/>
  <c r="E52" i="45" s="1"/>
  <c r="D53" i="45"/>
  <c r="D52" i="45" s="1"/>
  <c r="C53" i="45"/>
  <c r="B53" i="45"/>
  <c r="W52" i="45"/>
  <c r="V52" i="45"/>
  <c r="Y28" i="45"/>
  <c r="Y60" i="45" s="1"/>
  <c r="X28" i="45"/>
  <c r="X77" i="47" s="1"/>
  <c r="W28" i="45"/>
  <c r="W77" i="46" s="1"/>
  <c r="V28" i="45"/>
  <c r="V77" i="46" s="1"/>
  <c r="U28" i="45"/>
  <c r="U77" i="45" s="1"/>
  <c r="T28" i="45"/>
  <c r="S28" i="45"/>
  <c r="R28" i="45"/>
  <c r="R77" i="45" s="1"/>
  <c r="Q28" i="45"/>
  <c r="Q77" i="45" s="1"/>
  <c r="P28" i="45"/>
  <c r="O28" i="45"/>
  <c r="O77" i="46" s="1"/>
  <c r="N28" i="45"/>
  <c r="M28" i="45"/>
  <c r="L28" i="45"/>
  <c r="K28" i="45"/>
  <c r="J28" i="45"/>
  <c r="J77" i="45" s="1"/>
  <c r="I28" i="45"/>
  <c r="I77" i="45" s="1"/>
  <c r="H28" i="45"/>
  <c r="H77" i="47" s="1"/>
  <c r="G28" i="45"/>
  <c r="G77" i="46" s="1"/>
  <c r="F28" i="45"/>
  <c r="F77" i="46" s="1"/>
  <c r="E28" i="45"/>
  <c r="E77" i="45" s="1"/>
  <c r="D28" i="45"/>
  <c r="C28" i="45"/>
  <c r="B28" i="45"/>
  <c r="B60" i="45" s="1"/>
  <c r="T38" i="44"/>
  <c r="Q38" i="44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X33" i="44"/>
  <c r="X38" i="44" s="1"/>
  <c r="W33" i="44"/>
  <c r="W38" i="44" s="1"/>
  <c r="V33" i="44"/>
  <c r="V38" i="44" s="1"/>
  <c r="U33" i="44"/>
  <c r="U38" i="44" s="1"/>
  <c r="T33" i="44"/>
  <c r="S33" i="44"/>
  <c r="S38" i="44" s="1"/>
  <c r="R33" i="44"/>
  <c r="R38" i="44" s="1"/>
  <c r="Q33" i="44"/>
  <c r="P33" i="44"/>
  <c r="P38" i="4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G179" i="4" s="1"/>
  <c r="F33" i="44"/>
  <c r="F38" i="44" s="1"/>
  <c r="E33" i="44"/>
  <c r="E38" i="4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E63" i="43" s="1"/>
  <c r="D73" i="43"/>
  <c r="C73" i="43"/>
  <c r="B73" i="43"/>
  <c r="Y72" i="43"/>
  <c r="X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Y65" i="43"/>
  <c r="X65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L63" i="43" s="1"/>
  <c r="K65" i="43"/>
  <c r="J65" i="43"/>
  <c r="I65" i="43"/>
  <c r="H65" i="43"/>
  <c r="G65" i="43"/>
  <c r="F65" i="43"/>
  <c r="E65" i="43"/>
  <c r="D65" i="43"/>
  <c r="C65" i="43"/>
  <c r="B65" i="43"/>
  <c r="Y64" i="43"/>
  <c r="Y63" i="43" s="1"/>
  <c r="X64" i="43"/>
  <c r="X63" i="43" s="1"/>
  <c r="W64" i="43"/>
  <c r="W63" i="43" s="1"/>
  <c r="V64" i="43"/>
  <c r="V63" i="43" s="1"/>
  <c r="U64" i="43"/>
  <c r="U63" i="43" s="1"/>
  <c r="T64" i="43"/>
  <c r="T63" i="43" s="1"/>
  <c r="S64" i="43"/>
  <c r="S63" i="43" s="1"/>
  <c r="R64" i="43"/>
  <c r="R63" i="43" s="1"/>
  <c r="Q64" i="43"/>
  <c r="Q63" i="43" s="1"/>
  <c r="P64" i="43"/>
  <c r="P63" i="43" s="1"/>
  <c r="O64" i="43"/>
  <c r="O63" i="43" s="1"/>
  <c r="N64" i="43"/>
  <c r="N63" i="43" s="1"/>
  <c r="M64" i="43"/>
  <c r="M63" i="43" s="1"/>
  <c r="L64" i="43"/>
  <c r="K64" i="43"/>
  <c r="K63" i="43" s="1"/>
  <c r="J64" i="43"/>
  <c r="J63" i="43" s="1"/>
  <c r="I64" i="43"/>
  <c r="I63" i="43" s="1"/>
  <c r="H64" i="43"/>
  <c r="H63" i="43" s="1"/>
  <c r="G64" i="43"/>
  <c r="G63" i="43" s="1"/>
  <c r="F64" i="43"/>
  <c r="F63" i="43" s="1"/>
  <c r="E64" i="43"/>
  <c r="D64" i="43"/>
  <c r="C64" i="43"/>
  <c r="B64" i="43"/>
  <c r="D63" i="43"/>
  <c r="C63" i="43"/>
  <c r="B63" i="43"/>
  <c r="Y39" i="43"/>
  <c r="X39" i="43"/>
  <c r="W39" i="43"/>
  <c r="V39" i="43"/>
  <c r="U39" i="43"/>
  <c r="T39" i="43"/>
  <c r="S39" i="43"/>
  <c r="R39" i="43"/>
  <c r="Q39" i="43"/>
  <c r="Q72" i="43" s="1"/>
  <c r="P39" i="43"/>
  <c r="P72" i="43" s="1"/>
  <c r="O39" i="43"/>
  <c r="N39" i="43"/>
  <c r="M39" i="43"/>
  <c r="L39" i="43"/>
  <c r="K39" i="43"/>
  <c r="J39" i="43"/>
  <c r="I39" i="43"/>
  <c r="I72" i="43" s="1"/>
  <c r="H39" i="43"/>
  <c r="H72" i="43" s="1"/>
  <c r="G39" i="43"/>
  <c r="F39" i="43"/>
  <c r="E39" i="43"/>
  <c r="D39" i="43"/>
  <c r="C39" i="43"/>
  <c r="B39" i="43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X65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Y64" i="42"/>
  <c r="Y63" i="42" s="1"/>
  <c r="X64" i="42"/>
  <c r="X63" i="42" s="1"/>
  <c r="W64" i="42"/>
  <c r="W63" i="42" s="1"/>
  <c r="V64" i="42"/>
  <c r="U64" i="42"/>
  <c r="T64" i="42"/>
  <c r="T63" i="42" s="1"/>
  <c r="S64" i="42"/>
  <c r="S63" i="42" s="1"/>
  <c r="R64" i="42"/>
  <c r="Q64" i="42"/>
  <c r="P64" i="42"/>
  <c r="O64" i="42"/>
  <c r="N64" i="42"/>
  <c r="M64" i="42"/>
  <c r="M63" i="42" s="1"/>
  <c r="L64" i="42"/>
  <c r="L63" i="42" s="1"/>
  <c r="K64" i="42"/>
  <c r="K63" i="42" s="1"/>
  <c r="J64" i="42"/>
  <c r="J63" i="42" s="1"/>
  <c r="I64" i="42"/>
  <c r="I63" i="42" s="1"/>
  <c r="H64" i="42"/>
  <c r="H63" i="42" s="1"/>
  <c r="G64" i="42"/>
  <c r="G63" i="42" s="1"/>
  <c r="F64" i="42"/>
  <c r="F63" i="42" s="1"/>
  <c r="E64" i="42"/>
  <c r="E63" i="42" s="1"/>
  <c r="D64" i="42"/>
  <c r="D63" i="42" s="1"/>
  <c r="C64" i="42"/>
  <c r="C63" i="42" s="1"/>
  <c r="B64" i="42"/>
  <c r="B63" i="42" s="1"/>
  <c r="V63" i="42"/>
  <c r="U63" i="42"/>
  <c r="R63" i="42"/>
  <c r="Q63" i="42"/>
  <c r="P63" i="42"/>
  <c r="O63" i="42"/>
  <c r="N63" i="42"/>
  <c r="Y39" i="42"/>
  <c r="Y90" i="42" s="1"/>
  <c r="X39" i="42"/>
  <c r="X90" i="42" s="1"/>
  <c r="W39" i="42"/>
  <c r="W90" i="42" s="1"/>
  <c r="V39" i="42"/>
  <c r="V90" i="42" s="1"/>
  <c r="U39" i="42"/>
  <c r="U90" i="42" s="1"/>
  <c r="T39" i="42"/>
  <c r="T90" i="42" s="1"/>
  <c r="S39" i="42"/>
  <c r="S90" i="42" s="1"/>
  <c r="R39" i="42"/>
  <c r="R90" i="42" s="1"/>
  <c r="Q39" i="42"/>
  <c r="Q90" i="42" s="1"/>
  <c r="P39" i="42"/>
  <c r="P90" i="42" s="1"/>
  <c r="O39" i="42"/>
  <c r="N39" i="42"/>
  <c r="M39" i="42"/>
  <c r="L39" i="42"/>
  <c r="K39" i="42"/>
  <c r="J39" i="42"/>
  <c r="I39" i="42"/>
  <c r="H39" i="42"/>
  <c r="G39" i="42"/>
  <c r="F39" i="42"/>
  <c r="E39" i="42"/>
  <c r="D39" i="42"/>
  <c r="C39" i="42"/>
  <c r="B39" i="42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S63" i="41" s="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O63" i="41" s="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H63" i="41" s="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I63" i="41" s="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E63" i="41" s="1"/>
  <c r="D67" i="41"/>
  <c r="C67" i="41"/>
  <c r="B67" i="41"/>
  <c r="Y66" i="41"/>
  <c r="X66" i="41"/>
  <c r="W66" i="41"/>
  <c r="V66" i="41"/>
  <c r="U66" i="41"/>
  <c r="T66" i="41"/>
  <c r="S66" i="41"/>
  <c r="R66" i="41"/>
  <c r="R63" i="41" s="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X65" i="41"/>
  <c r="X63" i="41" s="1"/>
  <c r="W65" i="41"/>
  <c r="V65" i="41"/>
  <c r="U65" i="41"/>
  <c r="T65" i="41"/>
  <c r="S65" i="41"/>
  <c r="R65" i="41"/>
  <c r="Q65" i="41"/>
  <c r="P65" i="41"/>
  <c r="O65" i="41"/>
  <c r="N65" i="41"/>
  <c r="N63" i="41" s="1"/>
  <c r="M65" i="41"/>
  <c r="L65" i="41"/>
  <c r="K65" i="41"/>
  <c r="J65" i="41"/>
  <c r="I65" i="41"/>
  <c r="H65" i="41"/>
  <c r="G65" i="41"/>
  <c r="F65" i="41"/>
  <c r="E65" i="41"/>
  <c r="D65" i="41"/>
  <c r="D63" i="41" s="1"/>
  <c r="C65" i="41"/>
  <c r="B65" i="41"/>
  <c r="Y64" i="41"/>
  <c r="Y63" i="41" s="1"/>
  <c r="X64" i="41"/>
  <c r="W64" i="41"/>
  <c r="W63" i="41" s="1"/>
  <c r="V64" i="41"/>
  <c r="V63" i="41" s="1"/>
  <c r="U64" i="41"/>
  <c r="U63" i="41" s="1"/>
  <c r="T64" i="41"/>
  <c r="T63" i="41" s="1"/>
  <c r="S64" i="41"/>
  <c r="R64" i="41"/>
  <c r="Q64" i="41"/>
  <c r="P64" i="41"/>
  <c r="P63" i="41" s="1"/>
  <c r="O64" i="41"/>
  <c r="N64" i="41"/>
  <c r="M64" i="41"/>
  <c r="L64" i="41"/>
  <c r="K64" i="41"/>
  <c r="K63" i="41" s="1"/>
  <c r="J64" i="41"/>
  <c r="J63" i="41" s="1"/>
  <c r="I64" i="41"/>
  <c r="H64" i="41"/>
  <c r="G64" i="41"/>
  <c r="F64" i="41"/>
  <c r="E64" i="41"/>
  <c r="D64" i="41"/>
  <c r="C64" i="41"/>
  <c r="C63" i="41" s="1"/>
  <c r="B64" i="41"/>
  <c r="B63" i="41" s="1"/>
  <c r="Q63" i="41"/>
  <c r="M63" i="41"/>
  <c r="L63" i="41"/>
  <c r="G63" i="41"/>
  <c r="F63" i="41"/>
  <c r="Y39" i="41"/>
  <c r="Y90" i="41" s="1"/>
  <c r="X39" i="41"/>
  <c r="X90" i="41" s="1"/>
  <c r="W39" i="41"/>
  <c r="W90" i="41" s="1"/>
  <c r="V39" i="41"/>
  <c r="V90" i="41" s="1"/>
  <c r="U39" i="41"/>
  <c r="U90" i="41" s="1"/>
  <c r="T39" i="41"/>
  <c r="T90" i="41" s="1"/>
  <c r="S39" i="41"/>
  <c r="S90" i="41" s="1"/>
  <c r="R39" i="41"/>
  <c r="R90" i="41" s="1"/>
  <c r="Q39" i="41"/>
  <c r="Q90" i="41" s="1"/>
  <c r="P39" i="41"/>
  <c r="P90" i="41" s="1"/>
  <c r="O39" i="41"/>
  <c r="O90" i="41" s="1"/>
  <c r="N39" i="41"/>
  <c r="N90" i="41" s="1"/>
  <c r="M39" i="41"/>
  <c r="M90" i="41" s="1"/>
  <c r="L39" i="41"/>
  <c r="L90" i="41" s="1"/>
  <c r="K39" i="41"/>
  <c r="K90" i="41" s="1"/>
  <c r="J39" i="41"/>
  <c r="J90" i="41" s="1"/>
  <c r="I39" i="41"/>
  <c r="I90" i="41" s="1"/>
  <c r="I81" i="41" s="1"/>
  <c r="H39" i="41"/>
  <c r="H90" i="41" s="1"/>
  <c r="G39" i="41"/>
  <c r="G90" i="41" s="1"/>
  <c r="F39" i="41"/>
  <c r="F90" i="41" s="1"/>
  <c r="E39" i="41"/>
  <c r="E90" i="41" s="1"/>
  <c r="E81" i="41" s="1"/>
  <c r="D39" i="41"/>
  <c r="D90" i="41" s="1"/>
  <c r="C39" i="41"/>
  <c r="C90" i="41" s="1"/>
  <c r="B39" i="41"/>
  <c r="B90" i="41" s="1"/>
  <c r="B81" i="41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O178" i="4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O63" i="39"/>
  <c r="N63" i="39"/>
  <c r="G63" i="39"/>
  <c r="F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I60" i="39"/>
  <c r="G60" i="39"/>
  <c r="Y59" i="39"/>
  <c r="X59" i="39"/>
  <c r="X51" i="39" s="1"/>
  <c r="W59" i="39"/>
  <c r="W51" i="39" s="1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G57" i="39"/>
  <c r="F57" i="39"/>
  <c r="Y56" i="39"/>
  <c r="X56" i="39"/>
  <c r="W56" i="39"/>
  <c r="V56" i="39"/>
  <c r="V51" i="39" s="1"/>
  <c r="U56" i="39"/>
  <c r="U51" i="39" s="1"/>
  <c r="T56" i="39"/>
  <c r="T51" i="39" s="1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L51" i="39" s="1"/>
  <c r="K53" i="39"/>
  <c r="J53" i="39"/>
  <c r="I53" i="39"/>
  <c r="H53" i="39"/>
  <c r="G53" i="39"/>
  <c r="F53" i="39"/>
  <c r="E53" i="39"/>
  <c r="D53" i="39"/>
  <c r="C53" i="39"/>
  <c r="B53" i="39"/>
  <c r="Y52" i="39"/>
  <c r="Y51" i="39" s="1"/>
  <c r="X52" i="39"/>
  <c r="W52" i="39"/>
  <c r="V52" i="39"/>
  <c r="U52" i="39"/>
  <c r="T52" i="39"/>
  <c r="S52" i="39"/>
  <c r="S51" i="39" s="1"/>
  <c r="R52" i="39"/>
  <c r="R51" i="39" s="1"/>
  <c r="Q52" i="39"/>
  <c r="Q51" i="39" s="1"/>
  <c r="P52" i="39"/>
  <c r="P51" i="39" s="1"/>
  <c r="O52" i="39"/>
  <c r="O51" i="39" s="1"/>
  <c r="N52" i="39"/>
  <c r="N51" i="39" s="1"/>
  <c r="M52" i="39"/>
  <c r="M51" i="39" s="1"/>
  <c r="L52" i="39"/>
  <c r="K52" i="39"/>
  <c r="K51" i="39" s="1"/>
  <c r="J52" i="39"/>
  <c r="J51" i="39" s="1"/>
  <c r="I52" i="39"/>
  <c r="I51" i="39" s="1"/>
  <c r="H52" i="39"/>
  <c r="H51" i="39" s="1"/>
  <c r="G52" i="39"/>
  <c r="G51" i="39" s="1"/>
  <c r="F52" i="39"/>
  <c r="F51" i="39" s="1"/>
  <c r="E52" i="39"/>
  <c r="E51" i="39" s="1"/>
  <c r="D52" i="39"/>
  <c r="D51" i="39" s="1"/>
  <c r="C52" i="39"/>
  <c r="C51" i="39" s="1"/>
  <c r="B52" i="39"/>
  <c r="B51" i="39"/>
  <c r="Y27" i="39"/>
  <c r="X27" i="39"/>
  <c r="W27" i="39"/>
  <c r="W63" i="39" s="1"/>
  <c r="V27" i="39"/>
  <c r="V63" i="39" s="1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Y24" i="39"/>
  <c r="Y60" i="39" s="1"/>
  <c r="X24" i="39"/>
  <c r="W24" i="39"/>
  <c r="W60" i="39" s="1"/>
  <c r="V24" i="39"/>
  <c r="U24" i="39"/>
  <c r="T24" i="39"/>
  <c r="S24" i="39"/>
  <c r="R24" i="39"/>
  <c r="Q24" i="39"/>
  <c r="Q60" i="39" s="1"/>
  <c r="P24" i="39"/>
  <c r="O24" i="39"/>
  <c r="O60" i="39" s="1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Y16" i="39"/>
  <c r="X16" i="39"/>
  <c r="W16" i="39"/>
  <c r="W57" i="39" s="1"/>
  <c r="V16" i="39"/>
  <c r="V57" i="39" s="1"/>
  <c r="U16" i="39"/>
  <c r="T16" i="39"/>
  <c r="S16" i="39"/>
  <c r="R16" i="39"/>
  <c r="Q16" i="39"/>
  <c r="P16" i="39"/>
  <c r="O16" i="39"/>
  <c r="O57" i="39" s="1"/>
  <c r="N16" i="39"/>
  <c r="N57" i="39" s="1"/>
  <c r="M16" i="39"/>
  <c r="L16" i="39"/>
  <c r="K16" i="39"/>
  <c r="J16" i="39"/>
  <c r="I16" i="39"/>
  <c r="H16" i="39"/>
  <c r="G16" i="39"/>
  <c r="F16" i="39"/>
  <c r="E16" i="39"/>
  <c r="D16" i="39"/>
  <c r="C16" i="39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Y62" i="38"/>
  <c r="X62" i="38"/>
  <c r="W62" i="38"/>
  <c r="V62" i="38"/>
  <c r="U62" i="38"/>
  <c r="T62" i="38"/>
  <c r="S62" i="38"/>
  <c r="R62" i="38"/>
  <c r="Q62" i="38"/>
  <c r="Q51" i="38" s="1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E60" i="38"/>
  <c r="C60" i="38"/>
  <c r="Y59" i="38"/>
  <c r="X59" i="38"/>
  <c r="W59" i="38"/>
  <c r="V59" i="38"/>
  <c r="U59" i="38"/>
  <c r="T59" i="38"/>
  <c r="S59" i="38"/>
  <c r="R59" i="38"/>
  <c r="R51" i="38" s="1"/>
  <c r="Q59" i="38"/>
  <c r="P59" i="38"/>
  <c r="P51" i="38" s="1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N51" i="38" s="1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Y52" i="38"/>
  <c r="Y51" i="38" s="1"/>
  <c r="X52" i="38"/>
  <c r="W52" i="38"/>
  <c r="V52" i="38"/>
  <c r="U52" i="38"/>
  <c r="T52" i="38"/>
  <c r="T51" i="38" s="1"/>
  <c r="S52" i="38"/>
  <c r="S51" i="38" s="1"/>
  <c r="R52" i="38"/>
  <c r="Q52" i="38"/>
  <c r="P52" i="38"/>
  <c r="O52" i="38"/>
  <c r="N52" i="38"/>
  <c r="M52" i="38"/>
  <c r="M51" i="38" s="1"/>
  <c r="L52" i="38"/>
  <c r="L51" i="38" s="1"/>
  <c r="K52" i="38"/>
  <c r="K51" i="38" s="1"/>
  <c r="J52" i="38"/>
  <c r="J51" i="38" s="1"/>
  <c r="I52" i="38"/>
  <c r="I51" i="38" s="1"/>
  <c r="H52" i="38"/>
  <c r="H51" i="38" s="1"/>
  <c r="G52" i="38"/>
  <c r="G51" i="38" s="1"/>
  <c r="F52" i="38"/>
  <c r="F51" i="38" s="1"/>
  <c r="E52" i="38"/>
  <c r="E51" i="38" s="1"/>
  <c r="D52" i="38"/>
  <c r="D51" i="38" s="1"/>
  <c r="C52" i="38"/>
  <c r="C51" i="38" s="1"/>
  <c r="B52" i="38"/>
  <c r="B51" i="38" s="1"/>
  <c r="X51" i="38"/>
  <c r="W51" i="38"/>
  <c r="V51" i="38"/>
  <c r="U51" i="38"/>
  <c r="O51" i="38"/>
  <c r="Y27" i="38"/>
  <c r="X27" i="38"/>
  <c r="W27" i="38"/>
  <c r="V27" i="38"/>
  <c r="U27" i="38"/>
  <c r="T27" i="38"/>
  <c r="S27" i="38"/>
  <c r="S63" i="38" s="1"/>
  <c r="R27" i="38"/>
  <c r="R63" i="38" s="1"/>
  <c r="Q27" i="38"/>
  <c r="P27" i="38"/>
  <c r="O27" i="38"/>
  <c r="N27" i="38"/>
  <c r="M27" i="38"/>
  <c r="L27" i="38"/>
  <c r="K27" i="38"/>
  <c r="K63" i="38" s="1"/>
  <c r="J27" i="38"/>
  <c r="J63" i="38" s="1"/>
  <c r="I27" i="38"/>
  <c r="H27" i="38"/>
  <c r="G27" i="38"/>
  <c r="F27" i="38"/>
  <c r="E27" i="38"/>
  <c r="D27" i="38"/>
  <c r="C27" i="38"/>
  <c r="C63" i="38" s="1"/>
  <c r="B27" i="38"/>
  <c r="B63" i="38" s="1"/>
  <c r="Y24" i="38"/>
  <c r="X24" i="38"/>
  <c r="W24" i="38"/>
  <c r="V24" i="38"/>
  <c r="U24" i="38"/>
  <c r="U60" i="38" s="1"/>
  <c r="T24" i="38"/>
  <c r="S24" i="38"/>
  <c r="S60" i="38" s="1"/>
  <c r="R24" i="38"/>
  <c r="Q24" i="38"/>
  <c r="P24" i="38"/>
  <c r="O24" i="38"/>
  <c r="N24" i="38"/>
  <c r="M24" i="38"/>
  <c r="M60" i="38" s="1"/>
  <c r="L24" i="38"/>
  <c r="K24" i="38"/>
  <c r="K60" i="38" s="1"/>
  <c r="J24" i="38"/>
  <c r="I24" i="38"/>
  <c r="H24" i="38"/>
  <c r="G24" i="38"/>
  <c r="F24" i="38"/>
  <c r="E24" i="38"/>
  <c r="D24" i="38"/>
  <c r="C24" i="38"/>
  <c r="B24" i="38"/>
  <c r="Y16" i="38"/>
  <c r="X16" i="38"/>
  <c r="W16" i="38"/>
  <c r="V16" i="38"/>
  <c r="U16" i="38"/>
  <c r="T16" i="38"/>
  <c r="S16" i="38"/>
  <c r="S57" i="38" s="1"/>
  <c r="R16" i="38"/>
  <c r="R57" i="38" s="1"/>
  <c r="Q16" i="38"/>
  <c r="P16" i="38"/>
  <c r="O16" i="38"/>
  <c r="N16" i="38"/>
  <c r="M16" i="38"/>
  <c r="L16" i="38"/>
  <c r="K16" i="38"/>
  <c r="K57" i="38" s="1"/>
  <c r="J16" i="38"/>
  <c r="J57" i="38" s="1"/>
  <c r="I16" i="38"/>
  <c r="H16" i="38"/>
  <c r="G16" i="38"/>
  <c r="F16" i="38"/>
  <c r="E16" i="38"/>
  <c r="D16" i="38"/>
  <c r="C16" i="38"/>
  <c r="C57" i="38" s="1"/>
  <c r="B16" i="38"/>
  <c r="B57" i="38" s="1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P80" i="37"/>
  <c r="M80" i="37"/>
  <c r="R79" i="37"/>
  <c r="O79" i="37"/>
  <c r="N79" i="37"/>
  <c r="Q78" i="37"/>
  <c r="P78" i="37"/>
  <c r="L78" i="37"/>
  <c r="I78" i="37"/>
  <c r="H78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Y63" i="37"/>
  <c r="X63" i="37"/>
  <c r="U63" i="37"/>
  <c r="T63" i="37"/>
  <c r="Q63" i="37"/>
  <c r="P63" i="37"/>
  <c r="M63" i="37"/>
  <c r="D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X57" i="37"/>
  <c r="U57" i="37"/>
  <c r="Q57" i="37"/>
  <c r="P57" i="37"/>
  <c r="M57" i="37"/>
  <c r="L57" i="37"/>
  <c r="I57" i="37"/>
  <c r="H57" i="37"/>
  <c r="E57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E51" i="37" s="1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C51" i="37" s="1"/>
  <c r="B55" i="37"/>
  <c r="B51" i="37" s="1"/>
  <c r="Y54" i="37"/>
  <c r="X54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X53" i="37"/>
  <c r="W53" i="37"/>
  <c r="V53" i="37"/>
  <c r="U53" i="37"/>
  <c r="U51" i="37" s="1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Y52" i="37"/>
  <c r="Y51" i="37" s="1"/>
  <c r="X52" i="37"/>
  <c r="X51" i="37" s="1"/>
  <c r="W52" i="37"/>
  <c r="W51" i="37" s="1"/>
  <c r="V52" i="37"/>
  <c r="V51" i="37" s="1"/>
  <c r="U52" i="37"/>
  <c r="T52" i="37"/>
  <c r="T51" i="37" s="1"/>
  <c r="S52" i="37"/>
  <c r="S51" i="37" s="1"/>
  <c r="R52" i="37"/>
  <c r="R51" i="37" s="1"/>
  <c r="Q52" i="37"/>
  <c r="Q51" i="37" s="1"/>
  <c r="P52" i="37"/>
  <c r="O52" i="37"/>
  <c r="N52" i="37"/>
  <c r="N51" i="37" s="1"/>
  <c r="M52" i="37"/>
  <c r="M51" i="37" s="1"/>
  <c r="L52" i="37"/>
  <c r="K52" i="37"/>
  <c r="J52" i="37"/>
  <c r="I52" i="37"/>
  <c r="H52" i="37"/>
  <c r="H51" i="37" s="1"/>
  <c r="G52" i="37"/>
  <c r="G51" i="37" s="1"/>
  <c r="F52" i="37"/>
  <c r="F51" i="37" s="1"/>
  <c r="E52" i="37"/>
  <c r="D52" i="37"/>
  <c r="C52" i="37"/>
  <c r="B52" i="37"/>
  <c r="P51" i="37"/>
  <c r="O51" i="37"/>
  <c r="L51" i="37"/>
  <c r="K51" i="37"/>
  <c r="J51" i="37"/>
  <c r="I51" i="37"/>
  <c r="D51" i="37"/>
  <c r="Y27" i="37"/>
  <c r="Y80" i="37" s="1"/>
  <c r="X27" i="37"/>
  <c r="X80" i="37" s="1"/>
  <c r="W27" i="37"/>
  <c r="W80" i="37" s="1"/>
  <c r="V27" i="37"/>
  <c r="V80" i="37" s="1"/>
  <c r="U27" i="37"/>
  <c r="U80" i="37" s="1"/>
  <c r="T27" i="37"/>
  <c r="T80" i="37" s="1"/>
  <c r="S27" i="37"/>
  <c r="S80" i="37" s="1"/>
  <c r="R27" i="37"/>
  <c r="R63" i="37" s="1"/>
  <c r="Q27" i="37"/>
  <c r="Q80" i="37" s="1"/>
  <c r="P27" i="37"/>
  <c r="O27" i="37"/>
  <c r="O80" i="37" s="1"/>
  <c r="N27" i="37"/>
  <c r="N80" i="37" s="1"/>
  <c r="M27" i="37"/>
  <c r="L27" i="37"/>
  <c r="L80" i="37" s="1"/>
  <c r="K27" i="37"/>
  <c r="K80" i="37" s="1"/>
  <c r="J27" i="37"/>
  <c r="J63" i="37" s="1"/>
  <c r="I27" i="37"/>
  <c r="I80" i="37" s="1"/>
  <c r="H27" i="37"/>
  <c r="H80" i="37" s="1"/>
  <c r="G27" i="37"/>
  <c r="G80" i="37" s="1"/>
  <c r="F27" i="37"/>
  <c r="F80" i="37" s="1"/>
  <c r="E27" i="37"/>
  <c r="E80" i="37" s="1"/>
  <c r="D27" i="37"/>
  <c r="D80" i="37" s="1"/>
  <c r="C27" i="37"/>
  <c r="C80" i="37" s="1"/>
  <c r="B27" i="37"/>
  <c r="B80" i="37" s="1"/>
  <c r="Y24" i="37"/>
  <c r="Y79" i="37" s="1"/>
  <c r="X24" i="37"/>
  <c r="X79" i="37" s="1"/>
  <c r="W24" i="37"/>
  <c r="W79" i="37" s="1"/>
  <c r="V24" i="37"/>
  <c r="V79" i="37" s="1"/>
  <c r="U24" i="37"/>
  <c r="U79" i="37" s="1"/>
  <c r="T24" i="37"/>
  <c r="T79" i="37" s="1"/>
  <c r="S24" i="37"/>
  <c r="S79" i="37" s="1"/>
  <c r="R24" i="37"/>
  <c r="R60" i="37" s="1"/>
  <c r="Q24" i="37"/>
  <c r="Q79" i="37" s="1"/>
  <c r="P24" i="37"/>
  <c r="P79" i="37" s="1"/>
  <c r="O24" i="37"/>
  <c r="O60" i="37" s="1"/>
  <c r="N24" i="37"/>
  <c r="N60" i="37" s="1"/>
  <c r="M24" i="37"/>
  <c r="M60" i="37" s="1"/>
  <c r="L24" i="37"/>
  <c r="L79" i="37" s="1"/>
  <c r="K24" i="37"/>
  <c r="K79" i="37" s="1"/>
  <c r="J24" i="37"/>
  <c r="J60" i="37" s="1"/>
  <c r="I24" i="37"/>
  <c r="I79" i="37" s="1"/>
  <c r="H24" i="37"/>
  <c r="H79" i="37" s="1"/>
  <c r="G24" i="37"/>
  <c r="G79" i="37" s="1"/>
  <c r="F24" i="37"/>
  <c r="F79" i="37" s="1"/>
  <c r="E24" i="37"/>
  <c r="E60" i="37" s="1"/>
  <c r="D24" i="37"/>
  <c r="D79" i="37" s="1"/>
  <c r="C24" i="37"/>
  <c r="C79" i="37" s="1"/>
  <c r="B24" i="37"/>
  <c r="B60" i="37" s="1"/>
  <c r="Y16" i="37"/>
  <c r="Y78" i="37" s="1"/>
  <c r="X16" i="37"/>
  <c r="X78" i="37" s="1"/>
  <c r="W16" i="37"/>
  <c r="W78" i="37" s="1"/>
  <c r="V16" i="37"/>
  <c r="V78" i="37" s="1"/>
  <c r="U16" i="37"/>
  <c r="U78" i="37" s="1"/>
  <c r="T16" i="37"/>
  <c r="T78" i="37" s="1"/>
  <c r="S16" i="37"/>
  <c r="S78" i="37" s="1"/>
  <c r="S72" i="37" s="1"/>
  <c r="R16" i="37"/>
  <c r="R78" i="37" s="1"/>
  <c r="Q16" i="37"/>
  <c r="P16" i="37"/>
  <c r="O16" i="37"/>
  <c r="O78" i="37" s="1"/>
  <c r="N16" i="37"/>
  <c r="N78" i="37" s="1"/>
  <c r="M16" i="37"/>
  <c r="M78" i="37" s="1"/>
  <c r="L16" i="37"/>
  <c r="K16" i="37"/>
  <c r="K78" i="37" s="1"/>
  <c r="J16" i="37"/>
  <c r="J78" i="37" s="1"/>
  <c r="I16" i="37"/>
  <c r="H16" i="37"/>
  <c r="G16" i="37"/>
  <c r="G78" i="37" s="1"/>
  <c r="F16" i="37"/>
  <c r="F78" i="37" s="1"/>
  <c r="E16" i="37"/>
  <c r="E78" i="37" s="1"/>
  <c r="D16" i="37"/>
  <c r="D57" i="37" s="1"/>
  <c r="C16" i="37"/>
  <c r="C78" i="37" s="1"/>
  <c r="B16" i="37"/>
  <c r="B78" i="37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I177" i="4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X63" i="35"/>
  <c r="H63" i="35"/>
  <c r="G63" i="35"/>
  <c r="D63" i="35"/>
  <c r="Y62" i="35"/>
  <c r="X62" i="35"/>
  <c r="W62" i="35"/>
  <c r="V62" i="35"/>
  <c r="U62" i="35"/>
  <c r="T62" i="35"/>
  <c r="S62" i="35"/>
  <c r="R62" i="35"/>
  <c r="Q62" i="35"/>
  <c r="P62" i="35"/>
  <c r="P51" i="35" s="1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X57" i="35"/>
  <c r="W57" i="35"/>
  <c r="T57" i="35"/>
  <c r="S57" i="35"/>
  <c r="P57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M51" i="35" s="1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X53" i="35"/>
  <c r="W53" i="35"/>
  <c r="W51" i="35" s="1"/>
  <c r="V53" i="35"/>
  <c r="V51" i="35" s="1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D51" i="35" s="1"/>
  <c r="C53" i="35"/>
  <c r="B53" i="35"/>
  <c r="Y52" i="35"/>
  <c r="Y51" i="35" s="1"/>
  <c r="X52" i="35"/>
  <c r="X51" i="35" s="1"/>
  <c r="W52" i="35"/>
  <c r="V52" i="35"/>
  <c r="U52" i="35"/>
  <c r="T52" i="35"/>
  <c r="S52" i="35"/>
  <c r="S51" i="35" s="1"/>
  <c r="R52" i="35"/>
  <c r="R51" i="35" s="1"/>
  <c r="Q52" i="35"/>
  <c r="Q51" i="35" s="1"/>
  <c r="P52" i="35"/>
  <c r="O52" i="35"/>
  <c r="N52" i="35"/>
  <c r="M52" i="35"/>
  <c r="L52" i="35"/>
  <c r="L51" i="35" s="1"/>
  <c r="K52" i="35"/>
  <c r="K51" i="35" s="1"/>
  <c r="J52" i="35"/>
  <c r="J51" i="35" s="1"/>
  <c r="I52" i="35"/>
  <c r="I51" i="35" s="1"/>
  <c r="H52" i="35"/>
  <c r="H51" i="35" s="1"/>
  <c r="G52" i="35"/>
  <c r="G51" i="35" s="1"/>
  <c r="F52" i="35"/>
  <c r="F51" i="35" s="1"/>
  <c r="E52" i="35"/>
  <c r="E51" i="35" s="1"/>
  <c r="D52" i="35"/>
  <c r="C52" i="35"/>
  <c r="C51" i="35" s="1"/>
  <c r="B52" i="35"/>
  <c r="B51" i="35" s="1"/>
  <c r="U51" i="35"/>
  <c r="T51" i="35"/>
  <c r="O51" i="35"/>
  <c r="N51" i="35"/>
  <c r="Y27" i="35"/>
  <c r="X27" i="35"/>
  <c r="W27" i="35"/>
  <c r="W63" i="35" s="1"/>
  <c r="V27" i="35"/>
  <c r="U27" i="35"/>
  <c r="T27" i="35"/>
  <c r="T63" i="35" s="1"/>
  <c r="S27" i="35"/>
  <c r="S63" i="35" s="1"/>
  <c r="R27" i="35"/>
  <c r="Q27" i="35"/>
  <c r="P27" i="35"/>
  <c r="P63" i="35" s="1"/>
  <c r="O27" i="35"/>
  <c r="O63" i="35" s="1"/>
  <c r="N27" i="35"/>
  <c r="M27" i="35"/>
  <c r="L27" i="35"/>
  <c r="L63" i="35" s="1"/>
  <c r="K27" i="35"/>
  <c r="K63" i="35" s="1"/>
  <c r="J27" i="35"/>
  <c r="I27" i="35"/>
  <c r="H27" i="35"/>
  <c r="G27" i="35"/>
  <c r="F27" i="35"/>
  <c r="E27" i="35"/>
  <c r="D27" i="35"/>
  <c r="C27" i="35"/>
  <c r="C63" i="35" s="1"/>
  <c r="B27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Y16" i="35"/>
  <c r="X16" i="35"/>
  <c r="W16" i="35"/>
  <c r="V16" i="35"/>
  <c r="U16" i="35"/>
  <c r="T16" i="35"/>
  <c r="S16" i="35"/>
  <c r="R16" i="35"/>
  <c r="Q16" i="35"/>
  <c r="P16" i="35"/>
  <c r="O16" i="35"/>
  <c r="O57" i="35" s="1"/>
  <c r="N16" i="35"/>
  <c r="M16" i="35"/>
  <c r="L16" i="35"/>
  <c r="L57" i="35" s="1"/>
  <c r="K16" i="35"/>
  <c r="K57" i="35" s="1"/>
  <c r="J16" i="35"/>
  <c r="I16" i="35"/>
  <c r="H16" i="35"/>
  <c r="H57" i="35" s="1"/>
  <c r="G16" i="35"/>
  <c r="G57" i="35" s="1"/>
  <c r="F16" i="35"/>
  <c r="E16" i="35"/>
  <c r="D16" i="35"/>
  <c r="D57" i="35" s="1"/>
  <c r="C16" i="35"/>
  <c r="C57" i="35" s="1"/>
  <c r="B16" i="35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X63" i="34"/>
  <c r="D63" i="34"/>
  <c r="C63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K51" i="34" s="1"/>
  <c r="J61" i="34"/>
  <c r="I61" i="34"/>
  <c r="H61" i="34"/>
  <c r="G61" i="34"/>
  <c r="F61" i="34"/>
  <c r="E61" i="34"/>
  <c r="D61" i="34"/>
  <c r="C61" i="34"/>
  <c r="B61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X57" i="34"/>
  <c r="W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N51" i="34" s="1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Y52" i="34"/>
  <c r="Y51" i="34" s="1"/>
  <c r="X52" i="34"/>
  <c r="X51" i="34" s="1"/>
  <c r="W52" i="34"/>
  <c r="V52" i="34"/>
  <c r="U52" i="34"/>
  <c r="T52" i="34"/>
  <c r="S52" i="34"/>
  <c r="R52" i="34"/>
  <c r="Q52" i="34"/>
  <c r="P52" i="34"/>
  <c r="O52" i="34"/>
  <c r="N52" i="34"/>
  <c r="M52" i="34"/>
  <c r="L52" i="34"/>
  <c r="L51" i="34" s="1"/>
  <c r="K52" i="34"/>
  <c r="J52" i="34"/>
  <c r="J51" i="34" s="1"/>
  <c r="I52" i="34"/>
  <c r="I51" i="34" s="1"/>
  <c r="H52" i="34"/>
  <c r="H51" i="34" s="1"/>
  <c r="G52" i="34"/>
  <c r="F52" i="34"/>
  <c r="F51" i="34" s="1"/>
  <c r="E52" i="34"/>
  <c r="E51" i="34" s="1"/>
  <c r="D52" i="34"/>
  <c r="D51" i="34" s="1"/>
  <c r="C52" i="34"/>
  <c r="B52" i="34"/>
  <c r="B51" i="34" s="1"/>
  <c r="V51" i="34"/>
  <c r="U51" i="34"/>
  <c r="T51" i="34"/>
  <c r="R51" i="34"/>
  <c r="Q51" i="34"/>
  <c r="P51" i="34"/>
  <c r="M51" i="34"/>
  <c r="Y27" i="34"/>
  <c r="X27" i="34"/>
  <c r="W27" i="34"/>
  <c r="W63" i="34" s="1"/>
  <c r="V27" i="34"/>
  <c r="U27" i="34"/>
  <c r="T27" i="34"/>
  <c r="T63" i="34" s="1"/>
  <c r="S27" i="34"/>
  <c r="S63" i="34" s="1"/>
  <c r="R27" i="34"/>
  <c r="Q27" i="34"/>
  <c r="P27" i="34"/>
  <c r="P63" i="34" s="1"/>
  <c r="O27" i="34"/>
  <c r="O63" i="34" s="1"/>
  <c r="N27" i="34"/>
  <c r="M27" i="34"/>
  <c r="L27" i="34"/>
  <c r="L63" i="34" s="1"/>
  <c r="K27" i="34"/>
  <c r="K63" i="34" s="1"/>
  <c r="J27" i="34"/>
  <c r="I27" i="34"/>
  <c r="H27" i="34"/>
  <c r="H63" i="34" s="1"/>
  <c r="G27" i="34"/>
  <c r="G63" i="34" s="1"/>
  <c r="F27" i="34"/>
  <c r="E27" i="34"/>
  <c r="D27" i="34"/>
  <c r="C27" i="34"/>
  <c r="B27" i="34"/>
  <c r="Y24" i="34"/>
  <c r="X24" i="34"/>
  <c r="W24" i="34"/>
  <c r="V24" i="34"/>
  <c r="U24" i="34"/>
  <c r="T24" i="34"/>
  <c r="S24" i="34"/>
  <c r="S60" i="34" s="1"/>
  <c r="R24" i="34"/>
  <c r="Q24" i="34"/>
  <c r="P24" i="34"/>
  <c r="O24" i="34"/>
  <c r="N24" i="34"/>
  <c r="M24" i="34"/>
  <c r="L24" i="34"/>
  <c r="L79" i="34" s="1"/>
  <c r="K24" i="34"/>
  <c r="K60" i="34" s="1"/>
  <c r="J24" i="34"/>
  <c r="I24" i="34"/>
  <c r="H24" i="34"/>
  <c r="G24" i="34"/>
  <c r="G60" i="34" s="1"/>
  <c r="F24" i="34"/>
  <c r="E24" i="34"/>
  <c r="D24" i="34"/>
  <c r="D79" i="34" s="1"/>
  <c r="C24" i="34"/>
  <c r="C60" i="34" s="1"/>
  <c r="B24" i="34"/>
  <c r="Y16" i="34"/>
  <c r="X16" i="34"/>
  <c r="W16" i="34"/>
  <c r="V16" i="34"/>
  <c r="U16" i="34"/>
  <c r="T16" i="34"/>
  <c r="T57" i="34" s="1"/>
  <c r="S16" i="34"/>
  <c r="S57" i="34" s="1"/>
  <c r="R16" i="34"/>
  <c r="Q16" i="34"/>
  <c r="P16" i="34"/>
  <c r="P57" i="34" s="1"/>
  <c r="O16" i="34"/>
  <c r="O57" i="34" s="1"/>
  <c r="N16" i="34"/>
  <c r="M16" i="34"/>
  <c r="L16" i="34"/>
  <c r="L57" i="34" s="1"/>
  <c r="K16" i="34"/>
  <c r="K57" i="34" s="1"/>
  <c r="J16" i="34"/>
  <c r="I16" i="34"/>
  <c r="H16" i="34"/>
  <c r="H57" i="34" s="1"/>
  <c r="G16" i="34"/>
  <c r="G57" i="34" s="1"/>
  <c r="F16" i="34"/>
  <c r="E16" i="34"/>
  <c r="D16" i="34"/>
  <c r="D57" i="34" s="1"/>
  <c r="C16" i="34"/>
  <c r="C57" i="34" s="1"/>
  <c r="B16" i="34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G80" i="33"/>
  <c r="J78" i="33"/>
  <c r="F78" i="33"/>
  <c r="B78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R63" i="33"/>
  <c r="O63" i="33"/>
  <c r="N63" i="33"/>
  <c r="K63" i="33"/>
  <c r="J63" i="33"/>
  <c r="G63" i="33"/>
  <c r="F63" i="33"/>
  <c r="C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J57" i="33"/>
  <c r="G57" i="33"/>
  <c r="F57" i="33"/>
  <c r="C57" i="33"/>
  <c r="B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Y55" i="33"/>
  <c r="X55" i="33"/>
  <c r="X51" i="33" s="1"/>
  <c r="W55" i="33"/>
  <c r="W51" i="33" s="1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I51" i="33" s="1"/>
  <c r="H54" i="33"/>
  <c r="G54" i="33"/>
  <c r="F54" i="33"/>
  <c r="E54" i="33"/>
  <c r="D54" i="33"/>
  <c r="C54" i="33"/>
  <c r="B54" i="33"/>
  <c r="Y53" i="33"/>
  <c r="X53" i="33"/>
  <c r="W53" i="33"/>
  <c r="V53" i="33"/>
  <c r="U53" i="33"/>
  <c r="T53" i="33"/>
  <c r="S53" i="33"/>
  <c r="R53" i="33"/>
  <c r="Q53" i="33"/>
  <c r="P53" i="33"/>
  <c r="O53" i="33"/>
  <c r="N53" i="33"/>
  <c r="N51" i="33" s="1"/>
  <c r="M53" i="33"/>
  <c r="L53" i="33"/>
  <c r="K53" i="33"/>
  <c r="J53" i="33"/>
  <c r="I53" i="33"/>
  <c r="H53" i="33"/>
  <c r="G53" i="33"/>
  <c r="F53" i="33"/>
  <c r="E53" i="33"/>
  <c r="E51" i="33" s="1"/>
  <c r="D53" i="33"/>
  <c r="C53" i="33"/>
  <c r="B53" i="33"/>
  <c r="Y52" i="33"/>
  <c r="X52" i="33"/>
  <c r="W52" i="33"/>
  <c r="V52" i="33"/>
  <c r="V51" i="33" s="1"/>
  <c r="U52" i="33"/>
  <c r="U51" i="33" s="1"/>
  <c r="T52" i="33"/>
  <c r="T51" i="33" s="1"/>
  <c r="S52" i="33"/>
  <c r="S51" i="33" s="1"/>
  <c r="R52" i="33"/>
  <c r="R51" i="33" s="1"/>
  <c r="Q52" i="33"/>
  <c r="Q51" i="33" s="1"/>
  <c r="P52" i="33"/>
  <c r="P51" i="33" s="1"/>
  <c r="O52" i="33"/>
  <c r="O51" i="33" s="1"/>
  <c r="N52" i="33"/>
  <c r="M52" i="33"/>
  <c r="M51" i="33" s="1"/>
  <c r="L52" i="33"/>
  <c r="L51" i="33" s="1"/>
  <c r="K52" i="33"/>
  <c r="K51" i="33" s="1"/>
  <c r="J52" i="33"/>
  <c r="J51" i="33" s="1"/>
  <c r="I52" i="33"/>
  <c r="H52" i="33"/>
  <c r="H51" i="33" s="1"/>
  <c r="G52" i="33"/>
  <c r="G51" i="33" s="1"/>
  <c r="F52" i="33"/>
  <c r="F51" i="33" s="1"/>
  <c r="E52" i="33"/>
  <c r="D52" i="33"/>
  <c r="C52" i="33"/>
  <c r="B52" i="33"/>
  <c r="Y51" i="33"/>
  <c r="D51" i="33"/>
  <c r="C51" i="33"/>
  <c r="B51" i="33"/>
  <c r="Y27" i="33"/>
  <c r="Y80" i="33" s="1"/>
  <c r="X27" i="33"/>
  <c r="X80" i="35" s="1"/>
  <c r="W27" i="33"/>
  <c r="W63" i="33" s="1"/>
  <c r="V27" i="33"/>
  <c r="V80" i="33" s="1"/>
  <c r="U27" i="33"/>
  <c r="U80" i="33" s="1"/>
  <c r="T27" i="33"/>
  <c r="T80" i="33" s="1"/>
  <c r="S27" i="33"/>
  <c r="S80" i="33" s="1"/>
  <c r="R27" i="33"/>
  <c r="R80" i="33" s="1"/>
  <c r="Q27" i="33"/>
  <c r="Q80" i="33" s="1"/>
  <c r="P27" i="33"/>
  <c r="O27" i="33"/>
  <c r="O80" i="33" s="1"/>
  <c r="N27" i="33"/>
  <c r="N80" i="33" s="1"/>
  <c r="M27" i="33"/>
  <c r="M80" i="33" s="1"/>
  <c r="L27" i="33"/>
  <c r="L80" i="33" s="1"/>
  <c r="K27" i="33"/>
  <c r="J27" i="33"/>
  <c r="J80" i="33" s="1"/>
  <c r="I27" i="33"/>
  <c r="I63" i="33" s="1"/>
  <c r="H27" i="33"/>
  <c r="H80" i="35" s="1"/>
  <c r="G27" i="33"/>
  <c r="F27" i="33"/>
  <c r="F80" i="33" s="1"/>
  <c r="E27" i="33"/>
  <c r="E63" i="33" s="1"/>
  <c r="D27" i="33"/>
  <c r="D80" i="33" s="1"/>
  <c r="C27" i="33"/>
  <c r="C80" i="33" s="1"/>
  <c r="B27" i="33"/>
  <c r="B80" i="33" s="1"/>
  <c r="Y24" i="33"/>
  <c r="Y79" i="33" s="1"/>
  <c r="X24" i="33"/>
  <c r="X79" i="33" s="1"/>
  <c r="W24" i="33"/>
  <c r="W79" i="33" s="1"/>
  <c r="V24" i="33"/>
  <c r="V79" i="33" s="1"/>
  <c r="U24" i="33"/>
  <c r="U79" i="33" s="1"/>
  <c r="T24" i="33"/>
  <c r="T79" i="33" s="1"/>
  <c r="S24" i="33"/>
  <c r="S79" i="33" s="1"/>
  <c r="R24" i="33"/>
  <c r="R79" i="33" s="1"/>
  <c r="Q24" i="33"/>
  <c r="Q79" i="33" s="1"/>
  <c r="P24" i="33"/>
  <c r="P79" i="33" s="1"/>
  <c r="O24" i="33"/>
  <c r="O79" i="33" s="1"/>
  <c r="N24" i="33"/>
  <c r="N79" i="33" s="1"/>
  <c r="M24" i="33"/>
  <c r="M79" i="33" s="1"/>
  <c r="L24" i="33"/>
  <c r="L79" i="33" s="1"/>
  <c r="K24" i="33"/>
  <c r="K79" i="33" s="1"/>
  <c r="J24" i="33"/>
  <c r="J79" i="33" s="1"/>
  <c r="I24" i="33"/>
  <c r="I79" i="33" s="1"/>
  <c r="H24" i="33"/>
  <c r="H79" i="33" s="1"/>
  <c r="G24" i="33"/>
  <c r="G79" i="33" s="1"/>
  <c r="F24" i="33"/>
  <c r="F79" i="33" s="1"/>
  <c r="E24" i="33"/>
  <c r="E79" i="33" s="1"/>
  <c r="D24" i="33"/>
  <c r="D79" i="33" s="1"/>
  <c r="C24" i="33"/>
  <c r="C79" i="33" s="1"/>
  <c r="B24" i="33"/>
  <c r="B79" i="33" s="1"/>
  <c r="Y16" i="33"/>
  <c r="Y78" i="33" s="1"/>
  <c r="X16" i="33"/>
  <c r="W16" i="33"/>
  <c r="W57" i="33" s="1"/>
  <c r="V16" i="33"/>
  <c r="V57" i="33" s="1"/>
  <c r="U16" i="33"/>
  <c r="U78" i="33" s="1"/>
  <c r="T16" i="33"/>
  <c r="T78" i="33" s="1"/>
  <c r="S16" i="33"/>
  <c r="S57" i="33" s="1"/>
  <c r="R16" i="33"/>
  <c r="R57" i="33" s="1"/>
  <c r="Q16" i="33"/>
  <c r="Q78" i="33" s="1"/>
  <c r="P16" i="33"/>
  <c r="P78" i="35" s="1"/>
  <c r="O16" i="33"/>
  <c r="O57" i="33" s="1"/>
  <c r="N16" i="33"/>
  <c r="N57" i="33" s="1"/>
  <c r="M16" i="33"/>
  <c r="M78" i="33" s="1"/>
  <c r="L16" i="33"/>
  <c r="L78" i="33" s="1"/>
  <c r="K16" i="33"/>
  <c r="K57" i="33" s="1"/>
  <c r="J16" i="33"/>
  <c r="I16" i="33"/>
  <c r="I78" i="33" s="1"/>
  <c r="H16" i="33"/>
  <c r="G16" i="33"/>
  <c r="F16" i="33"/>
  <c r="E16" i="33"/>
  <c r="E78" i="33" s="1"/>
  <c r="D16" i="33"/>
  <c r="D78" i="33" s="1"/>
  <c r="C16" i="33"/>
  <c r="B16" i="33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F176" i="4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V99" i="31"/>
  <c r="R99" i="31"/>
  <c r="N99" i="31"/>
  <c r="F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R84" i="31" s="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U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R90" i="31"/>
  <c r="N90" i="31"/>
  <c r="J90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M84" i="31" s="1"/>
  <c r="L89" i="31"/>
  <c r="L84" i="31" s="1"/>
  <c r="K89" i="31"/>
  <c r="K84" i="31" s="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J84" i="31" s="1"/>
  <c r="I88" i="31"/>
  <c r="I84" i="31" s="1"/>
  <c r="H88" i="31"/>
  <c r="H84" i="31" s="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D84" i="31" s="1"/>
  <c r="C86" i="31"/>
  <c r="B86" i="31"/>
  <c r="Y85" i="31"/>
  <c r="Y84" i="31" s="1"/>
  <c r="X85" i="31"/>
  <c r="X84" i="31" s="1"/>
  <c r="W85" i="31"/>
  <c r="W84" i="31" s="1"/>
  <c r="V85" i="31"/>
  <c r="V84" i="31" s="1"/>
  <c r="U85" i="31"/>
  <c r="U84" i="31" s="1"/>
  <c r="T85" i="31"/>
  <c r="T84" i="31" s="1"/>
  <c r="S85" i="31"/>
  <c r="S84" i="31" s="1"/>
  <c r="R85" i="31"/>
  <c r="Q85" i="31"/>
  <c r="P85" i="31"/>
  <c r="O85" i="31"/>
  <c r="N85" i="31"/>
  <c r="N84" i="31" s="1"/>
  <c r="M85" i="31"/>
  <c r="L85" i="31"/>
  <c r="K85" i="31"/>
  <c r="J85" i="31"/>
  <c r="I85" i="31"/>
  <c r="H85" i="31"/>
  <c r="G85" i="31"/>
  <c r="G84" i="31" s="1"/>
  <c r="F85" i="31"/>
  <c r="F84" i="31" s="1"/>
  <c r="E85" i="31"/>
  <c r="E84" i="31" s="1"/>
  <c r="D85" i="31"/>
  <c r="C85" i="31"/>
  <c r="C84" i="31" s="1"/>
  <c r="B85" i="31"/>
  <c r="B84" i="31" s="1"/>
  <c r="Q84" i="31"/>
  <c r="P84" i="31"/>
  <c r="O84" i="31"/>
  <c r="Y66" i="31"/>
  <c r="Y105" i="31" s="1"/>
  <c r="X66" i="31"/>
  <c r="W66" i="31"/>
  <c r="V66" i="31"/>
  <c r="U66" i="31"/>
  <c r="U105" i="31" s="1"/>
  <c r="T66" i="31"/>
  <c r="S66" i="31"/>
  <c r="R66" i="31"/>
  <c r="Q66" i="31"/>
  <c r="Q105" i="31" s="1"/>
  <c r="P66" i="31"/>
  <c r="O66" i="31"/>
  <c r="N66" i="31"/>
  <c r="M66" i="31"/>
  <c r="M105" i="31" s="1"/>
  <c r="L66" i="31"/>
  <c r="K66" i="31"/>
  <c r="J66" i="31"/>
  <c r="I66" i="31"/>
  <c r="I105" i="31" s="1"/>
  <c r="H66" i="31"/>
  <c r="G66" i="31"/>
  <c r="F66" i="31"/>
  <c r="E66" i="31"/>
  <c r="E105" i="31" s="1"/>
  <c r="D66" i="31"/>
  <c r="C66" i="31"/>
  <c r="B66" i="31"/>
  <c r="Y45" i="31"/>
  <c r="X45" i="31"/>
  <c r="W45" i="31"/>
  <c r="V45" i="31"/>
  <c r="U45" i="31"/>
  <c r="U99" i="31" s="1"/>
  <c r="T45" i="31"/>
  <c r="S45" i="31"/>
  <c r="R45" i="31"/>
  <c r="Q45" i="31"/>
  <c r="Q99" i="31" s="1"/>
  <c r="P45" i="31"/>
  <c r="O45" i="31"/>
  <c r="N45" i="31"/>
  <c r="M45" i="31"/>
  <c r="L45" i="31"/>
  <c r="K45" i="31"/>
  <c r="J45" i="31"/>
  <c r="J99" i="31" s="1"/>
  <c r="I45" i="31"/>
  <c r="H45" i="31"/>
  <c r="G45" i="31"/>
  <c r="F45" i="31"/>
  <c r="E45" i="31"/>
  <c r="E99" i="31" s="1"/>
  <c r="D45" i="31"/>
  <c r="C45" i="31"/>
  <c r="B45" i="31"/>
  <c r="Y25" i="31"/>
  <c r="X25" i="31"/>
  <c r="W25" i="31"/>
  <c r="V25" i="31"/>
  <c r="V94" i="31" s="1"/>
  <c r="U25" i="31"/>
  <c r="T25" i="31"/>
  <c r="S25" i="31"/>
  <c r="R25" i="31"/>
  <c r="Q25" i="31"/>
  <c r="P25" i="31"/>
  <c r="O25" i="31"/>
  <c r="N25" i="31"/>
  <c r="N94" i="31" s="1"/>
  <c r="M25" i="31"/>
  <c r="M94" i="31" s="1"/>
  <c r="L25" i="31"/>
  <c r="K25" i="31"/>
  <c r="J25" i="31"/>
  <c r="I25" i="31"/>
  <c r="H25" i="31"/>
  <c r="G25" i="31"/>
  <c r="F25" i="31"/>
  <c r="F94" i="31" s="1"/>
  <c r="E25" i="31"/>
  <c r="E94" i="31" s="1"/>
  <c r="D25" i="31"/>
  <c r="C25" i="31"/>
  <c r="B25" i="31"/>
  <c r="Y16" i="31"/>
  <c r="X16" i="31"/>
  <c r="W16" i="31"/>
  <c r="V16" i="31"/>
  <c r="V90" i="31" s="1"/>
  <c r="U16" i="31"/>
  <c r="U90" i="31" s="1"/>
  <c r="T16" i="31"/>
  <c r="S16" i="31"/>
  <c r="R16" i="31"/>
  <c r="Q16" i="31"/>
  <c r="Q90" i="31" s="1"/>
  <c r="P16" i="31"/>
  <c r="O16" i="31"/>
  <c r="N16" i="31"/>
  <c r="M16" i="31"/>
  <c r="L16" i="31"/>
  <c r="K16" i="31"/>
  <c r="J16" i="31"/>
  <c r="I16" i="31"/>
  <c r="H16" i="31"/>
  <c r="G16" i="31"/>
  <c r="F16" i="31"/>
  <c r="F90" i="31" s="1"/>
  <c r="E16" i="31"/>
  <c r="E90" i="31" s="1"/>
  <c r="D16" i="31"/>
  <c r="C16" i="31"/>
  <c r="B16" i="31"/>
  <c r="B90" i="31" s="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W105" i="30"/>
  <c r="S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T99" i="30"/>
  <c r="P99" i="30"/>
  <c r="L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P84" i="30" s="1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L84" i="30" s="1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T90" i="30"/>
  <c r="P90" i="30"/>
  <c r="L90" i="30"/>
  <c r="H90" i="30"/>
  <c r="D90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E84" i="30" s="1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D84" i="30" s="1"/>
  <c r="C88" i="30"/>
  <c r="C84" i="30" s="1"/>
  <c r="B88" i="30"/>
  <c r="B84" i="30" s="1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Y84" i="30" s="1"/>
  <c r="X86" i="30"/>
  <c r="W86" i="30"/>
  <c r="W84" i="30" s="1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X84" i="30" s="1"/>
  <c r="W85" i="30"/>
  <c r="V85" i="30"/>
  <c r="V84" i="30" s="1"/>
  <c r="U85" i="30"/>
  <c r="U84" i="30" s="1"/>
  <c r="T85" i="30"/>
  <c r="T84" i="30" s="1"/>
  <c r="S85" i="30"/>
  <c r="S84" i="30" s="1"/>
  <c r="R85" i="30"/>
  <c r="R84" i="30" s="1"/>
  <c r="Q85" i="30"/>
  <c r="Q84" i="30" s="1"/>
  <c r="P85" i="30"/>
  <c r="O85" i="30"/>
  <c r="N85" i="30"/>
  <c r="N84" i="30" s="1"/>
  <c r="M85" i="30"/>
  <c r="M84" i="30" s="1"/>
  <c r="L85" i="30"/>
  <c r="K85" i="30"/>
  <c r="J85" i="30"/>
  <c r="I85" i="30"/>
  <c r="H85" i="30"/>
  <c r="H84" i="30" s="1"/>
  <c r="G85" i="30"/>
  <c r="G84" i="30" s="1"/>
  <c r="F85" i="30"/>
  <c r="F84" i="30" s="1"/>
  <c r="E85" i="30"/>
  <c r="D85" i="30"/>
  <c r="C85" i="30"/>
  <c r="B85" i="30"/>
  <c r="O84" i="30"/>
  <c r="K84" i="30"/>
  <c r="J84" i="30"/>
  <c r="I84" i="30"/>
  <c r="Y66" i="30"/>
  <c r="Y105" i="30" s="1"/>
  <c r="X66" i="30"/>
  <c r="X105" i="30" s="1"/>
  <c r="W66" i="30"/>
  <c r="V66" i="30"/>
  <c r="U66" i="30"/>
  <c r="U105" i="30" s="1"/>
  <c r="T66" i="30"/>
  <c r="S66" i="30"/>
  <c r="R66" i="30"/>
  <c r="Q66" i="30"/>
  <c r="Q105" i="30" s="1"/>
  <c r="P66" i="30"/>
  <c r="P105" i="30" s="1"/>
  <c r="O66" i="30"/>
  <c r="O123" i="30" s="1"/>
  <c r="N66" i="30"/>
  <c r="N123" i="30" s="1"/>
  <c r="M66" i="30"/>
  <c r="M105" i="30" s="1"/>
  <c r="L66" i="30"/>
  <c r="K66" i="30"/>
  <c r="K123" i="30" s="1"/>
  <c r="J66" i="30"/>
  <c r="J105" i="30" s="1"/>
  <c r="I66" i="30"/>
  <c r="I105" i="30" s="1"/>
  <c r="H66" i="30"/>
  <c r="H105" i="30" s="1"/>
  <c r="G66" i="30"/>
  <c r="G105" i="30" s="1"/>
  <c r="F66" i="30"/>
  <c r="E66" i="30"/>
  <c r="E105" i="30" s="1"/>
  <c r="D66" i="30"/>
  <c r="C66" i="30"/>
  <c r="C105" i="30" s="1"/>
  <c r="B66" i="30"/>
  <c r="Y45" i="30"/>
  <c r="Y99" i="30" s="1"/>
  <c r="X45" i="30"/>
  <c r="X99" i="30" s="1"/>
  <c r="W45" i="30"/>
  <c r="V45" i="30"/>
  <c r="U45" i="30"/>
  <c r="U99" i="30" s="1"/>
  <c r="T45" i="30"/>
  <c r="S45" i="30"/>
  <c r="S99" i="30" s="1"/>
  <c r="R45" i="30"/>
  <c r="R99" i="30" s="1"/>
  <c r="Q45" i="30"/>
  <c r="Q99" i="30" s="1"/>
  <c r="P45" i="30"/>
  <c r="O45" i="30"/>
  <c r="O99" i="30" s="1"/>
  <c r="N45" i="30"/>
  <c r="M45" i="30"/>
  <c r="M99" i="30" s="1"/>
  <c r="L45" i="30"/>
  <c r="K45" i="30"/>
  <c r="K122" i="30" s="1"/>
  <c r="J45" i="30"/>
  <c r="J122" i="30" s="1"/>
  <c r="I45" i="30"/>
  <c r="I99" i="30" s="1"/>
  <c r="H45" i="30"/>
  <c r="H99" i="30" s="1"/>
  <c r="G45" i="30"/>
  <c r="G122" i="30" s="1"/>
  <c r="F45" i="30"/>
  <c r="F122" i="30" s="1"/>
  <c r="E45" i="30"/>
  <c r="E99" i="30" s="1"/>
  <c r="D45" i="30"/>
  <c r="D99" i="30" s="1"/>
  <c r="C45" i="30"/>
  <c r="C99" i="30" s="1"/>
  <c r="B45" i="30"/>
  <c r="B99" i="30" s="1"/>
  <c r="Y25" i="30"/>
  <c r="X25" i="30"/>
  <c r="W25" i="30"/>
  <c r="W94" i="30" s="1"/>
  <c r="V25" i="30"/>
  <c r="U25" i="30"/>
  <c r="T25" i="30"/>
  <c r="S25" i="30"/>
  <c r="R25" i="30"/>
  <c r="Q25" i="30"/>
  <c r="P25" i="30"/>
  <c r="O25" i="30"/>
  <c r="N25" i="30"/>
  <c r="M25" i="30"/>
  <c r="L25" i="30"/>
  <c r="K25" i="30"/>
  <c r="K94" i="30" s="1"/>
  <c r="J25" i="30"/>
  <c r="J94" i="30" s="1"/>
  <c r="I25" i="30"/>
  <c r="H25" i="30"/>
  <c r="G25" i="30"/>
  <c r="G94" i="30" s="1"/>
  <c r="F25" i="30"/>
  <c r="F120" i="30" s="1"/>
  <c r="E25" i="30"/>
  <c r="D25" i="30"/>
  <c r="C25" i="30"/>
  <c r="C120" i="30" s="1"/>
  <c r="B25" i="30"/>
  <c r="B120" i="30" s="1"/>
  <c r="Y16" i="30"/>
  <c r="Y90" i="30" s="1"/>
  <c r="X16" i="30"/>
  <c r="X90" i="30" s="1"/>
  <c r="W16" i="30"/>
  <c r="V16" i="30"/>
  <c r="U16" i="30"/>
  <c r="U90" i="30" s="1"/>
  <c r="T16" i="30"/>
  <c r="S16" i="30"/>
  <c r="S90" i="30" s="1"/>
  <c r="R16" i="30"/>
  <c r="R90" i="30" s="1"/>
  <c r="Q16" i="30"/>
  <c r="Q90" i="30" s="1"/>
  <c r="P16" i="30"/>
  <c r="O16" i="30"/>
  <c r="O90" i="30" s="1"/>
  <c r="N16" i="30"/>
  <c r="M16" i="30"/>
  <c r="M90" i="30" s="1"/>
  <c r="L16" i="30"/>
  <c r="K16" i="30"/>
  <c r="J16" i="30"/>
  <c r="I16" i="30"/>
  <c r="H16" i="30"/>
  <c r="G16" i="30"/>
  <c r="F16" i="30"/>
  <c r="E16" i="30"/>
  <c r="E119" i="30" s="1"/>
  <c r="D16" i="30"/>
  <c r="D119" i="30" s="1"/>
  <c r="C16" i="30"/>
  <c r="C119" i="30" s="1"/>
  <c r="B16" i="30"/>
  <c r="B119" i="30" s="1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M99" i="29"/>
  <c r="I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K84" i="29" s="1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H84" i="29" s="1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G84" i="29" s="1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U90" i="29"/>
  <c r="E90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D84" i="29" s="1"/>
  <c r="C89" i="29"/>
  <c r="C84" i="29" s="1"/>
  <c r="B89" i="29"/>
  <c r="B84" i="29" s="1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M84" i="29" s="1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X84" i="29" s="1"/>
  <c r="W87" i="29"/>
  <c r="W84" i="29" s="1"/>
  <c r="V87" i="29"/>
  <c r="V84" i="29" s="1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U84" i="29" s="1"/>
  <c r="T86" i="29"/>
  <c r="T84" i="29" s="1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E84" i="29" s="1"/>
  <c r="D86" i="29"/>
  <c r="C86" i="29"/>
  <c r="B86" i="29"/>
  <c r="Y85" i="29"/>
  <c r="X85" i="29"/>
  <c r="W85" i="29"/>
  <c r="V85" i="29"/>
  <c r="U85" i="29"/>
  <c r="T85" i="29"/>
  <c r="S85" i="29"/>
  <c r="S84" i="29" s="1"/>
  <c r="R85" i="29"/>
  <c r="R84" i="29" s="1"/>
  <c r="Q85" i="29"/>
  <c r="Q84" i="29" s="1"/>
  <c r="P85" i="29"/>
  <c r="P84" i="29" s="1"/>
  <c r="O85" i="29"/>
  <c r="O84" i="29" s="1"/>
  <c r="N85" i="29"/>
  <c r="N84" i="29" s="1"/>
  <c r="M85" i="29"/>
  <c r="L85" i="29"/>
  <c r="K85" i="29"/>
  <c r="J85" i="29"/>
  <c r="I85" i="29"/>
  <c r="I84" i="29" s="1"/>
  <c r="H85" i="29"/>
  <c r="G85" i="29"/>
  <c r="F85" i="29"/>
  <c r="F84" i="29" s="1"/>
  <c r="E85" i="29"/>
  <c r="D85" i="29"/>
  <c r="C85" i="29"/>
  <c r="B85" i="29"/>
  <c r="Y84" i="29"/>
  <c r="L84" i="29"/>
  <c r="J84" i="29"/>
  <c r="Y66" i="29"/>
  <c r="Y123" i="31" s="1"/>
  <c r="X66" i="29"/>
  <c r="X123" i="29" s="1"/>
  <c r="W66" i="29"/>
  <c r="W123" i="29" s="1"/>
  <c r="V66" i="29"/>
  <c r="V123" i="29" s="1"/>
  <c r="U66" i="29"/>
  <c r="U123" i="31" s="1"/>
  <c r="T66" i="29"/>
  <c r="T123" i="29" s="1"/>
  <c r="S66" i="29"/>
  <c r="S123" i="29" s="1"/>
  <c r="R66" i="29"/>
  <c r="R123" i="29" s="1"/>
  <c r="Q66" i="29"/>
  <c r="P66" i="29"/>
  <c r="P123" i="29" s="1"/>
  <c r="O66" i="29"/>
  <c r="O123" i="29" s="1"/>
  <c r="N66" i="29"/>
  <c r="N123" i="29" s="1"/>
  <c r="M66" i="29"/>
  <c r="L66" i="29"/>
  <c r="L123" i="29" s="1"/>
  <c r="K66" i="29"/>
  <c r="K123" i="29" s="1"/>
  <c r="J66" i="29"/>
  <c r="J123" i="29" s="1"/>
  <c r="I66" i="29"/>
  <c r="H66" i="29"/>
  <c r="H123" i="29" s="1"/>
  <c r="G66" i="29"/>
  <c r="G123" i="29" s="1"/>
  <c r="F66" i="29"/>
  <c r="F123" i="29" s="1"/>
  <c r="E66" i="29"/>
  <c r="D66" i="29"/>
  <c r="D123" i="29" s="1"/>
  <c r="C66" i="29"/>
  <c r="C123" i="29" s="1"/>
  <c r="B66" i="29"/>
  <c r="B123" i="29" s="1"/>
  <c r="Y45" i="29"/>
  <c r="Y122" i="29" s="1"/>
  <c r="X45" i="29"/>
  <c r="X122" i="29" s="1"/>
  <c r="W45" i="29"/>
  <c r="W122" i="29" s="1"/>
  <c r="V45" i="29"/>
  <c r="V122" i="29" s="1"/>
  <c r="U45" i="29"/>
  <c r="U122" i="29" s="1"/>
  <c r="T45" i="29"/>
  <c r="T122" i="29" s="1"/>
  <c r="S45" i="29"/>
  <c r="S122" i="29" s="1"/>
  <c r="R45" i="29"/>
  <c r="R122" i="29" s="1"/>
  <c r="Q45" i="29"/>
  <c r="Q122" i="29" s="1"/>
  <c r="P45" i="29"/>
  <c r="P122" i="29" s="1"/>
  <c r="O45" i="29"/>
  <c r="O122" i="29" s="1"/>
  <c r="N45" i="29"/>
  <c r="N122" i="29" s="1"/>
  <c r="M45" i="29"/>
  <c r="M122" i="29" s="1"/>
  <c r="L45" i="29"/>
  <c r="L122" i="29" s="1"/>
  <c r="K45" i="29"/>
  <c r="K122" i="29" s="1"/>
  <c r="J45" i="29"/>
  <c r="J122" i="29" s="1"/>
  <c r="I45" i="29"/>
  <c r="I122" i="29" s="1"/>
  <c r="H45" i="29"/>
  <c r="H122" i="29" s="1"/>
  <c r="G45" i="29"/>
  <c r="G122" i="29" s="1"/>
  <c r="F45" i="29"/>
  <c r="F122" i="29" s="1"/>
  <c r="E45" i="29"/>
  <c r="E122" i="29" s="1"/>
  <c r="D45" i="29"/>
  <c r="D122" i="29" s="1"/>
  <c r="C45" i="29"/>
  <c r="C122" i="29" s="1"/>
  <c r="B45" i="29"/>
  <c r="B122" i="29" s="1"/>
  <c r="Y25" i="29"/>
  <c r="Y120" i="29" s="1"/>
  <c r="X25" i="29"/>
  <c r="X120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Q120" i="29" s="1"/>
  <c r="P25" i="29"/>
  <c r="P120" i="29" s="1"/>
  <c r="O25" i="29"/>
  <c r="O120" i="29" s="1"/>
  <c r="N25" i="29"/>
  <c r="N120" i="29" s="1"/>
  <c r="M25" i="29"/>
  <c r="M120" i="29" s="1"/>
  <c r="L25" i="29"/>
  <c r="L120" i="29" s="1"/>
  <c r="K25" i="29"/>
  <c r="K120" i="29" s="1"/>
  <c r="J25" i="29"/>
  <c r="J120" i="29" s="1"/>
  <c r="I25" i="29"/>
  <c r="I120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Y16" i="29"/>
  <c r="Y119" i="29" s="1"/>
  <c r="X16" i="29"/>
  <c r="X119" i="29" s="1"/>
  <c r="W16" i="29"/>
  <c r="W119" i="29" s="1"/>
  <c r="V16" i="29"/>
  <c r="V119" i="29" s="1"/>
  <c r="U16" i="29"/>
  <c r="U119" i="29" s="1"/>
  <c r="T16" i="29"/>
  <c r="T119" i="29" s="1"/>
  <c r="S16" i="29"/>
  <c r="S119" i="29" s="1"/>
  <c r="R16" i="29"/>
  <c r="R119" i="29" s="1"/>
  <c r="Q16" i="29"/>
  <c r="Q119" i="29" s="1"/>
  <c r="P16" i="29"/>
  <c r="P119" i="29" s="1"/>
  <c r="O16" i="29"/>
  <c r="O119" i="29" s="1"/>
  <c r="N16" i="29"/>
  <c r="N119" i="29" s="1"/>
  <c r="N113" i="29" s="1"/>
  <c r="M16" i="29"/>
  <c r="M119" i="29" s="1"/>
  <c r="L16" i="29"/>
  <c r="L119" i="29" s="1"/>
  <c r="K16" i="29"/>
  <c r="K119" i="29" s="1"/>
  <c r="J16" i="29"/>
  <c r="J119" i="29" s="1"/>
  <c r="I16" i="29"/>
  <c r="I119" i="29" s="1"/>
  <c r="H16" i="29"/>
  <c r="H119" i="29" s="1"/>
  <c r="G16" i="29"/>
  <c r="G119" i="29" s="1"/>
  <c r="F16" i="29"/>
  <c r="F119" i="29" s="1"/>
  <c r="E16" i="29"/>
  <c r="E119" i="29" s="1"/>
  <c r="D16" i="29"/>
  <c r="D119" i="29" s="1"/>
  <c r="C16" i="29"/>
  <c r="C119" i="29" s="1"/>
  <c r="B16" i="29"/>
  <c r="B119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R126" i="27" s="1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D126" i="27" s="1"/>
  <c r="C129" i="27"/>
  <c r="C126" i="27" s="1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126" i="27" s="1"/>
  <c r="Y127" i="27"/>
  <c r="X127" i="27"/>
  <c r="X126" i="27" s="1"/>
  <c r="W127" i="27"/>
  <c r="W126" i="27" s="1"/>
  <c r="V127" i="27"/>
  <c r="U127" i="27"/>
  <c r="T127" i="27"/>
  <c r="S127" i="27"/>
  <c r="R127" i="27"/>
  <c r="Q127" i="27"/>
  <c r="Q126" i="27" s="1"/>
  <c r="P127" i="27"/>
  <c r="P126" i="27" s="1"/>
  <c r="O127" i="27"/>
  <c r="O126" i="27" s="1"/>
  <c r="N127" i="27"/>
  <c r="N126" i="27" s="1"/>
  <c r="M127" i="27"/>
  <c r="M126" i="27" s="1"/>
  <c r="L127" i="27"/>
  <c r="L126" i="27" s="1"/>
  <c r="K127" i="27"/>
  <c r="K126" i="27" s="1"/>
  <c r="J127" i="27"/>
  <c r="J126" i="27" s="1"/>
  <c r="I127" i="27"/>
  <c r="I126" i="27" s="1"/>
  <c r="H127" i="27"/>
  <c r="H126" i="27" s="1"/>
  <c r="G127" i="27"/>
  <c r="G126" i="27" s="1"/>
  <c r="F127" i="27"/>
  <c r="F126" i="27" s="1"/>
  <c r="E127" i="27"/>
  <c r="E126" i="27" s="1"/>
  <c r="D127" i="27"/>
  <c r="C127" i="27"/>
  <c r="B127" i="27"/>
  <c r="Y126" i="27"/>
  <c r="V126" i="27"/>
  <c r="U126" i="27"/>
  <c r="T126" i="27"/>
  <c r="S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M116" i="27"/>
  <c r="E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D110" i="27" s="1"/>
  <c r="C114" i="27"/>
  <c r="B114" i="27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Y112" i="27"/>
  <c r="X112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C110" i="27" s="1"/>
  <c r="B112" i="27"/>
  <c r="B110" i="27" s="1"/>
  <c r="Y111" i="27"/>
  <c r="Y110" i="27" s="1"/>
  <c r="X111" i="27"/>
  <c r="X110" i="27" s="1"/>
  <c r="W111" i="27"/>
  <c r="W110" i="27" s="1"/>
  <c r="V111" i="27"/>
  <c r="V110" i="27" s="1"/>
  <c r="U111" i="27"/>
  <c r="U110" i="27" s="1"/>
  <c r="T111" i="27"/>
  <c r="T110" i="27" s="1"/>
  <c r="S111" i="27"/>
  <c r="S110" i="27" s="1"/>
  <c r="R111" i="27"/>
  <c r="Q111" i="27"/>
  <c r="P111" i="27"/>
  <c r="O111" i="27"/>
  <c r="O110" i="27" s="1"/>
  <c r="N111" i="27"/>
  <c r="M111" i="27"/>
  <c r="L111" i="27"/>
  <c r="K111" i="27"/>
  <c r="J111" i="27"/>
  <c r="J110" i="27" s="1"/>
  <c r="I111" i="27"/>
  <c r="I110" i="27" s="1"/>
  <c r="H111" i="27"/>
  <c r="G111" i="27"/>
  <c r="F111" i="27"/>
  <c r="E111" i="27"/>
  <c r="D111" i="27"/>
  <c r="C111" i="27"/>
  <c r="B111" i="27"/>
  <c r="R110" i="27"/>
  <c r="Q110" i="27"/>
  <c r="P110" i="27"/>
  <c r="N110" i="27"/>
  <c r="M110" i="27"/>
  <c r="L110" i="27"/>
  <c r="K110" i="27"/>
  <c r="H110" i="27"/>
  <c r="G110" i="27"/>
  <c r="F110" i="27"/>
  <c r="E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Y102" i="27"/>
  <c r="X102" i="27"/>
  <c r="W102" i="27"/>
  <c r="V102" i="27"/>
  <c r="V98" i="27" s="1"/>
  <c r="U102" i="27"/>
  <c r="U98" i="27" s="1"/>
  <c r="T102" i="27"/>
  <c r="T98" i="27" s="1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Y100" i="27"/>
  <c r="X100" i="27"/>
  <c r="W100" i="27"/>
  <c r="V100" i="27"/>
  <c r="U100" i="27"/>
  <c r="T100" i="27"/>
  <c r="S100" i="27"/>
  <c r="S98" i="27" s="1"/>
  <c r="R100" i="27"/>
  <c r="R98" i="27" s="1"/>
  <c r="Q100" i="27"/>
  <c r="Q98" i="27" s="1"/>
  <c r="P100" i="27"/>
  <c r="P98" i="27" s="1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Y98" i="27" s="1"/>
  <c r="X99" i="27"/>
  <c r="W99" i="27"/>
  <c r="V99" i="27"/>
  <c r="U99" i="27"/>
  <c r="T99" i="27"/>
  <c r="S99" i="27"/>
  <c r="R99" i="27"/>
  <c r="Q99" i="27"/>
  <c r="P99" i="27"/>
  <c r="O99" i="27"/>
  <c r="O98" i="27" s="1"/>
  <c r="N99" i="27"/>
  <c r="N98" i="27" s="1"/>
  <c r="M99" i="27"/>
  <c r="M98" i="27" s="1"/>
  <c r="L99" i="27"/>
  <c r="L98" i="27" s="1"/>
  <c r="K99" i="27"/>
  <c r="K98" i="27" s="1"/>
  <c r="J99" i="27"/>
  <c r="J98" i="27" s="1"/>
  <c r="I99" i="27"/>
  <c r="I98" i="27" s="1"/>
  <c r="H99" i="27"/>
  <c r="H98" i="27" s="1"/>
  <c r="G99" i="27"/>
  <c r="G98" i="27" s="1"/>
  <c r="F99" i="27"/>
  <c r="E99" i="27"/>
  <c r="D99" i="27"/>
  <c r="C99" i="27"/>
  <c r="B99" i="27"/>
  <c r="X98" i="27"/>
  <c r="W98" i="27"/>
  <c r="F98" i="27"/>
  <c r="E98" i="27"/>
  <c r="D98" i="27"/>
  <c r="C98" i="27"/>
  <c r="B98" i="27"/>
  <c r="Y69" i="27"/>
  <c r="X69" i="27"/>
  <c r="W69" i="27"/>
  <c r="V69" i="27"/>
  <c r="U69" i="27"/>
  <c r="T69" i="27"/>
  <c r="S69" i="27"/>
  <c r="R69" i="27"/>
  <c r="Q69" i="27"/>
  <c r="P69" i="27"/>
  <c r="O69" i="27"/>
  <c r="N69" i="27"/>
  <c r="M69" i="27"/>
  <c r="L69" i="27"/>
  <c r="K69" i="27"/>
  <c r="J69" i="27"/>
  <c r="I69" i="27"/>
  <c r="H69" i="27"/>
  <c r="G69" i="27"/>
  <c r="F69" i="27"/>
  <c r="E69" i="27"/>
  <c r="D69" i="27"/>
  <c r="C69" i="27"/>
  <c r="B69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43" i="27"/>
  <c r="X43" i="27"/>
  <c r="W43" i="27"/>
  <c r="V43" i="27"/>
  <c r="U43" i="27"/>
  <c r="U116" i="27" s="1"/>
  <c r="T43" i="27"/>
  <c r="S43" i="27"/>
  <c r="R43" i="27"/>
  <c r="Q43" i="27"/>
  <c r="Q116" i="27" s="1"/>
  <c r="P43" i="27"/>
  <c r="O43" i="27"/>
  <c r="N43" i="27"/>
  <c r="M43" i="27"/>
  <c r="L43" i="27"/>
  <c r="K43" i="27"/>
  <c r="J43" i="27"/>
  <c r="I43" i="27"/>
  <c r="I116" i="27" s="1"/>
  <c r="H43" i="27"/>
  <c r="G43" i="27"/>
  <c r="F43" i="27"/>
  <c r="E43" i="27"/>
  <c r="D43" i="27"/>
  <c r="C43" i="27"/>
  <c r="B43" i="27"/>
  <c r="Y17" i="27"/>
  <c r="Y143" i="27" s="1"/>
  <c r="X17" i="27"/>
  <c r="X143" i="27" s="1"/>
  <c r="W17" i="27"/>
  <c r="W143" i="27" s="1"/>
  <c r="V17" i="27"/>
  <c r="V143" i="27" s="1"/>
  <c r="U17" i="27"/>
  <c r="U143" i="27" s="1"/>
  <c r="T17" i="27"/>
  <c r="T143" i="27" s="1"/>
  <c r="S17" i="27"/>
  <c r="S143" i="27" s="1"/>
  <c r="R17" i="27"/>
  <c r="R143" i="27" s="1"/>
  <c r="Q17" i="27"/>
  <c r="Q143" i="27" s="1"/>
  <c r="P17" i="27"/>
  <c r="P143" i="27" s="1"/>
  <c r="O17" i="27"/>
  <c r="O143" i="27" s="1"/>
  <c r="N17" i="27"/>
  <c r="N143" i="27" s="1"/>
  <c r="M17" i="27"/>
  <c r="M143" i="27" s="1"/>
  <c r="L17" i="27"/>
  <c r="L143" i="27" s="1"/>
  <c r="K17" i="27"/>
  <c r="J17" i="27"/>
  <c r="I17" i="27"/>
  <c r="H17" i="27"/>
  <c r="G17" i="27"/>
  <c r="F17" i="27"/>
  <c r="E17" i="27"/>
  <c r="D17" i="27"/>
  <c r="C17" i="27"/>
  <c r="B17" i="27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H126" i="26" s="1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R126" i="26" s="1"/>
  <c r="Q129" i="26"/>
  <c r="P129" i="26"/>
  <c r="O129" i="26"/>
  <c r="N129" i="26"/>
  <c r="M129" i="26"/>
  <c r="L129" i="26"/>
  <c r="K129" i="26"/>
  <c r="J129" i="26"/>
  <c r="I129" i="26"/>
  <c r="H129" i="26"/>
  <c r="G129" i="26"/>
  <c r="G126" i="26" s="1"/>
  <c r="F129" i="26"/>
  <c r="E129" i="26"/>
  <c r="E126" i="26" s="1"/>
  <c r="D129" i="26"/>
  <c r="D126" i="26" s="1"/>
  <c r="C129" i="26"/>
  <c r="B129" i="26"/>
  <c r="Y128" i="26"/>
  <c r="X128" i="26"/>
  <c r="W128" i="26"/>
  <c r="W126" i="26" s="1"/>
  <c r="V128" i="26"/>
  <c r="U128" i="26"/>
  <c r="T128" i="26"/>
  <c r="S128" i="26"/>
  <c r="R128" i="26"/>
  <c r="Q128" i="26"/>
  <c r="P128" i="26"/>
  <c r="O128" i="26"/>
  <c r="N128" i="26"/>
  <c r="N126" i="26" s="1"/>
  <c r="M128" i="26"/>
  <c r="L128" i="26"/>
  <c r="K128" i="26"/>
  <c r="J128" i="26"/>
  <c r="I128" i="26"/>
  <c r="H128" i="26"/>
  <c r="G128" i="26"/>
  <c r="F128" i="26"/>
  <c r="E128" i="26"/>
  <c r="D128" i="26"/>
  <c r="C128" i="26"/>
  <c r="C126" i="26" s="1"/>
  <c r="B128" i="26"/>
  <c r="B126" i="26" s="1"/>
  <c r="Y127" i="26"/>
  <c r="Y126" i="26" s="1"/>
  <c r="X127" i="26"/>
  <c r="X126" i="26" s="1"/>
  <c r="W127" i="26"/>
  <c r="V127" i="26"/>
  <c r="V126" i="26" s="1"/>
  <c r="U127" i="26"/>
  <c r="U126" i="26" s="1"/>
  <c r="T127" i="26"/>
  <c r="T126" i="26" s="1"/>
  <c r="S127" i="26"/>
  <c r="S126" i="26" s="1"/>
  <c r="R127" i="26"/>
  <c r="Q127" i="26"/>
  <c r="P127" i="26"/>
  <c r="O127" i="26"/>
  <c r="N127" i="26"/>
  <c r="M127" i="26"/>
  <c r="L127" i="26"/>
  <c r="K127" i="26"/>
  <c r="J127" i="26"/>
  <c r="J126" i="26" s="1"/>
  <c r="I127" i="26"/>
  <c r="I126" i="26" s="1"/>
  <c r="H127" i="26"/>
  <c r="G127" i="26"/>
  <c r="F127" i="26"/>
  <c r="E127" i="26"/>
  <c r="D127" i="26"/>
  <c r="C127" i="26"/>
  <c r="B127" i="26"/>
  <c r="Q126" i="26"/>
  <c r="P126" i="26"/>
  <c r="O126" i="26"/>
  <c r="M126" i="26"/>
  <c r="L126" i="26"/>
  <c r="K126" i="26"/>
  <c r="F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V122" i="26"/>
  <c r="R122" i="26"/>
  <c r="N122" i="26"/>
  <c r="J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X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R110" i="26" s="1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T116" i="26"/>
  <c r="L116" i="26"/>
  <c r="K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4" i="26"/>
  <c r="X114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Y113" i="26"/>
  <c r="Y110" i="26" s="1"/>
  <c r="X113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Y112" i="26"/>
  <c r="X112" i="26"/>
  <c r="W112" i="26"/>
  <c r="V112" i="26"/>
  <c r="U112" i="26"/>
  <c r="U110" i="26" s="1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Y111" i="26"/>
  <c r="X111" i="26"/>
  <c r="X110" i="26" s="1"/>
  <c r="W111" i="26"/>
  <c r="V111" i="26"/>
  <c r="U111" i="26"/>
  <c r="T111" i="26"/>
  <c r="T110" i="26" s="1"/>
  <c r="S111" i="26"/>
  <c r="R111" i="26"/>
  <c r="Q111" i="26"/>
  <c r="Q110" i="26" s="1"/>
  <c r="P111" i="26"/>
  <c r="P110" i="26" s="1"/>
  <c r="O111" i="26"/>
  <c r="N111" i="26"/>
  <c r="M111" i="26"/>
  <c r="M110" i="26" s="1"/>
  <c r="L111" i="26"/>
  <c r="L110" i="26" s="1"/>
  <c r="K111" i="26"/>
  <c r="J111" i="26"/>
  <c r="I111" i="26"/>
  <c r="I110" i="26" s="1"/>
  <c r="H111" i="26"/>
  <c r="H110" i="26" s="1"/>
  <c r="G111" i="26"/>
  <c r="F111" i="26"/>
  <c r="E111" i="26"/>
  <c r="D111" i="26"/>
  <c r="C111" i="26"/>
  <c r="B111" i="26"/>
  <c r="E110" i="26"/>
  <c r="D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K98" i="26" s="1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G98" i="26" s="1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L98" i="26" s="1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Y101" i="26"/>
  <c r="X101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E98" i="26" s="1"/>
  <c r="D101" i="26"/>
  <c r="C101" i="26"/>
  <c r="B101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N98" i="26" s="1"/>
  <c r="M100" i="26"/>
  <c r="L100" i="26"/>
  <c r="K100" i="26"/>
  <c r="J100" i="26"/>
  <c r="I100" i="26"/>
  <c r="H100" i="26"/>
  <c r="G100" i="26"/>
  <c r="F100" i="26"/>
  <c r="E100" i="26"/>
  <c r="D100" i="26"/>
  <c r="C100" i="26"/>
  <c r="C98" i="26" s="1"/>
  <c r="B100" i="26"/>
  <c r="B98" i="26" s="1"/>
  <c r="Y99" i="26"/>
  <c r="Y98" i="26" s="1"/>
  <c r="X99" i="26"/>
  <c r="W99" i="26"/>
  <c r="W98" i="26" s="1"/>
  <c r="V99" i="26"/>
  <c r="V98" i="26" s="1"/>
  <c r="U99" i="26"/>
  <c r="U98" i="26" s="1"/>
  <c r="T99" i="26"/>
  <c r="S99" i="26"/>
  <c r="S98" i="26" s="1"/>
  <c r="R99" i="26"/>
  <c r="R98" i="26" s="1"/>
  <c r="Q99" i="26"/>
  <c r="Q98" i="26" s="1"/>
  <c r="P99" i="26"/>
  <c r="O99" i="26"/>
  <c r="N99" i="26"/>
  <c r="M99" i="26"/>
  <c r="L99" i="26"/>
  <c r="K99" i="26"/>
  <c r="J99" i="26"/>
  <c r="J98" i="26" s="1"/>
  <c r="I99" i="26"/>
  <c r="H99" i="26"/>
  <c r="G99" i="26"/>
  <c r="F99" i="26"/>
  <c r="E99" i="26"/>
  <c r="D99" i="26"/>
  <c r="C99" i="26"/>
  <c r="B99" i="26"/>
  <c r="O98" i="26"/>
  <c r="M98" i="26"/>
  <c r="I98" i="26"/>
  <c r="F98" i="26"/>
  <c r="Y69" i="26"/>
  <c r="X69" i="26"/>
  <c r="X122" i="26" s="1"/>
  <c r="W69" i="26"/>
  <c r="W122" i="26" s="1"/>
  <c r="V69" i="26"/>
  <c r="U69" i="26"/>
  <c r="T69" i="26"/>
  <c r="S69" i="26"/>
  <c r="S122" i="26" s="1"/>
  <c r="R69" i="26"/>
  <c r="Q69" i="26"/>
  <c r="P69" i="26"/>
  <c r="P122" i="26" s="1"/>
  <c r="O69" i="26"/>
  <c r="N69" i="26"/>
  <c r="M69" i="26"/>
  <c r="L69" i="26"/>
  <c r="L154" i="26" s="1"/>
  <c r="K69" i="26"/>
  <c r="J69" i="26"/>
  <c r="I69" i="26"/>
  <c r="H69" i="26"/>
  <c r="G69" i="26"/>
  <c r="F69" i="26"/>
  <c r="F122" i="26" s="1"/>
  <c r="E69" i="26"/>
  <c r="D69" i="26"/>
  <c r="D122" i="26" s="1"/>
  <c r="C69" i="26"/>
  <c r="B69" i="26"/>
  <c r="B122" i="26" s="1"/>
  <c r="Y56" i="26"/>
  <c r="X56" i="26"/>
  <c r="W56" i="26"/>
  <c r="W119" i="26" s="1"/>
  <c r="V56" i="26"/>
  <c r="V119" i="26" s="1"/>
  <c r="U56" i="26"/>
  <c r="T56" i="26"/>
  <c r="S56" i="26"/>
  <c r="S119" i="26" s="1"/>
  <c r="R56" i="26"/>
  <c r="Q56" i="26"/>
  <c r="P56" i="26"/>
  <c r="O56" i="26"/>
  <c r="N56" i="26"/>
  <c r="M56" i="26"/>
  <c r="L56" i="26"/>
  <c r="K56" i="26"/>
  <c r="J56" i="26"/>
  <c r="J119" i="26" s="1"/>
  <c r="I56" i="26"/>
  <c r="H56" i="26"/>
  <c r="H153" i="26" s="1"/>
  <c r="G56" i="26"/>
  <c r="G119" i="26" s="1"/>
  <c r="F56" i="26"/>
  <c r="E56" i="26"/>
  <c r="D56" i="26"/>
  <c r="C56" i="26"/>
  <c r="B56" i="26"/>
  <c r="B119" i="26" s="1"/>
  <c r="Y43" i="26"/>
  <c r="X43" i="26"/>
  <c r="X152" i="26" s="1"/>
  <c r="W43" i="26"/>
  <c r="V43" i="26"/>
  <c r="U43" i="26"/>
  <c r="T43" i="26"/>
  <c r="S43" i="26"/>
  <c r="S116" i="26" s="1"/>
  <c r="R43" i="26"/>
  <c r="Q43" i="26"/>
  <c r="P43" i="26"/>
  <c r="P116" i="26" s="1"/>
  <c r="O43" i="26"/>
  <c r="O116" i="26" s="1"/>
  <c r="N43" i="26"/>
  <c r="N116" i="26" s="1"/>
  <c r="M43" i="26"/>
  <c r="L43" i="26"/>
  <c r="K43" i="26"/>
  <c r="J43" i="26"/>
  <c r="I43" i="26"/>
  <c r="H43" i="26"/>
  <c r="G43" i="26"/>
  <c r="F43" i="26"/>
  <c r="F116" i="26" s="1"/>
  <c r="E43" i="26"/>
  <c r="D43" i="26"/>
  <c r="D116" i="26" s="1"/>
  <c r="C43" i="26"/>
  <c r="C152" i="26" s="1"/>
  <c r="B43" i="26"/>
  <c r="B116" i="26" s="1"/>
  <c r="Y17" i="26"/>
  <c r="X17" i="26"/>
  <c r="X143" i="26" s="1"/>
  <c r="W17" i="26"/>
  <c r="W105" i="26" s="1"/>
  <c r="V17" i="26"/>
  <c r="V143" i="26" s="1"/>
  <c r="U17" i="26"/>
  <c r="T17" i="26"/>
  <c r="T143" i="26" s="1"/>
  <c r="S17" i="26"/>
  <c r="S143" i="26" s="1"/>
  <c r="R17" i="26"/>
  <c r="R143" i="26" s="1"/>
  <c r="Q17" i="26"/>
  <c r="P17" i="26"/>
  <c r="P143" i="26" s="1"/>
  <c r="O17" i="26"/>
  <c r="O143" i="26" s="1"/>
  <c r="N17" i="26"/>
  <c r="N143" i="26" s="1"/>
  <c r="M17" i="26"/>
  <c r="L17" i="26"/>
  <c r="L143" i="26" s="1"/>
  <c r="K17" i="26"/>
  <c r="K105" i="26" s="1"/>
  <c r="J17" i="26"/>
  <c r="J105" i="26" s="1"/>
  <c r="I17" i="26"/>
  <c r="H17" i="26"/>
  <c r="H105" i="26" s="1"/>
  <c r="G17" i="26"/>
  <c r="G105" i="26" s="1"/>
  <c r="F17" i="26"/>
  <c r="F105" i="26" s="1"/>
  <c r="E17" i="26"/>
  <c r="D17" i="26"/>
  <c r="C17" i="26"/>
  <c r="C105" i="26" s="1"/>
  <c r="B17" i="26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L156" i="25" s="1"/>
  <c r="K160" i="25"/>
  <c r="J160" i="25"/>
  <c r="I160" i="25"/>
  <c r="H160" i="25"/>
  <c r="G160" i="25"/>
  <c r="F160" i="25"/>
  <c r="E160" i="25"/>
  <c r="D160" i="25"/>
  <c r="C160" i="25"/>
  <c r="B160" i="25"/>
  <c r="Y159" i="25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X158" i="25"/>
  <c r="W158" i="25"/>
  <c r="W156" i="25" s="1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Y157" i="25"/>
  <c r="Y156" i="25" s="1"/>
  <c r="X157" i="25"/>
  <c r="X156" i="25" s="1"/>
  <c r="W157" i="25"/>
  <c r="V157" i="25"/>
  <c r="U157" i="25"/>
  <c r="T157" i="25"/>
  <c r="S157" i="25"/>
  <c r="S156" i="25" s="1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V156" i="25"/>
  <c r="T156" i="25"/>
  <c r="R156" i="25"/>
  <c r="M156" i="25"/>
  <c r="U154" i="25"/>
  <c r="M154" i="25"/>
  <c r="I154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K126" i="25" s="1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J126" i="25" s="1"/>
  <c r="I129" i="25"/>
  <c r="I126" i="25" s="1"/>
  <c r="H129" i="25"/>
  <c r="H126" i="25" s="1"/>
  <c r="G129" i="25"/>
  <c r="G126" i="25" s="1"/>
  <c r="F129" i="25"/>
  <c r="E129" i="25"/>
  <c r="D129" i="25"/>
  <c r="C129" i="25"/>
  <c r="B129" i="25"/>
  <c r="Y128" i="25"/>
  <c r="X128" i="25"/>
  <c r="W128" i="25"/>
  <c r="V128" i="25"/>
  <c r="U128" i="25"/>
  <c r="T128" i="25"/>
  <c r="T126" i="25" s="1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F126" i="25" s="1"/>
  <c r="E128" i="25"/>
  <c r="E126" i="25" s="1"/>
  <c r="D128" i="25"/>
  <c r="D126" i="25" s="1"/>
  <c r="C128" i="25"/>
  <c r="C126" i="25" s="1"/>
  <c r="B128" i="25"/>
  <c r="Y127" i="25"/>
  <c r="Y126" i="25" s="1"/>
  <c r="X127" i="25"/>
  <c r="X126" i="25" s="1"/>
  <c r="W127" i="25"/>
  <c r="W126" i="25" s="1"/>
  <c r="V127" i="25"/>
  <c r="V126" i="25" s="1"/>
  <c r="U127" i="25"/>
  <c r="T127" i="25"/>
  <c r="S127" i="25"/>
  <c r="R127" i="25"/>
  <c r="Q127" i="25"/>
  <c r="P127" i="25"/>
  <c r="P126" i="25" s="1"/>
  <c r="O127" i="25"/>
  <c r="N127" i="25"/>
  <c r="M127" i="25"/>
  <c r="M126" i="25" s="1"/>
  <c r="L127" i="25"/>
  <c r="K127" i="25"/>
  <c r="J127" i="25"/>
  <c r="I127" i="25"/>
  <c r="H127" i="25"/>
  <c r="G127" i="25"/>
  <c r="F127" i="25"/>
  <c r="E127" i="25"/>
  <c r="D127" i="25"/>
  <c r="C127" i="25"/>
  <c r="B127" i="25"/>
  <c r="B126" i="25" s="1"/>
  <c r="U126" i="25"/>
  <c r="S126" i="25"/>
  <c r="R126" i="25"/>
  <c r="Q126" i="25"/>
  <c r="O126" i="25"/>
  <c r="N126" i="25"/>
  <c r="L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U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O116" i="25"/>
  <c r="J116" i="25"/>
  <c r="G116" i="25"/>
  <c r="F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4" i="25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I110" i="25" s="1"/>
  <c r="H114" i="25"/>
  <c r="G114" i="25"/>
  <c r="F114" i="25"/>
  <c r="E114" i="25"/>
  <c r="D114" i="25"/>
  <c r="C114" i="25"/>
  <c r="B114" i="25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H110" i="25" s="1"/>
  <c r="G113" i="25"/>
  <c r="G110" i="25" s="1"/>
  <c r="F113" i="25"/>
  <c r="F110" i="25" s="1"/>
  <c r="E113" i="25"/>
  <c r="E110" i="25" s="1"/>
  <c r="D113" i="25"/>
  <c r="C113" i="25"/>
  <c r="B113" i="25"/>
  <c r="Y112" i="25"/>
  <c r="X112" i="25"/>
  <c r="X110" i="25" s="1"/>
  <c r="W112" i="25"/>
  <c r="V112" i="25"/>
  <c r="U112" i="25"/>
  <c r="T112" i="25"/>
  <c r="S112" i="25"/>
  <c r="R112" i="25"/>
  <c r="R110" i="25" s="1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D110" i="25" s="1"/>
  <c r="C112" i="25"/>
  <c r="C110" i="25" s="1"/>
  <c r="B112" i="25"/>
  <c r="B110" i="25" s="1"/>
  <c r="Y111" i="25"/>
  <c r="Y110" i="25" s="1"/>
  <c r="X111" i="25"/>
  <c r="W111" i="25"/>
  <c r="W110" i="25" s="1"/>
  <c r="V111" i="25"/>
  <c r="V110" i="25" s="1"/>
  <c r="U111" i="25"/>
  <c r="U110" i="25" s="1"/>
  <c r="T111" i="25"/>
  <c r="T110" i="25" s="1"/>
  <c r="S111" i="25"/>
  <c r="R111" i="25"/>
  <c r="Q111" i="25"/>
  <c r="P111" i="25"/>
  <c r="O111" i="25"/>
  <c r="N111" i="25"/>
  <c r="N110" i="25" s="1"/>
  <c r="M111" i="25"/>
  <c r="L111" i="25"/>
  <c r="K111" i="25"/>
  <c r="K110" i="25" s="1"/>
  <c r="J111" i="25"/>
  <c r="I111" i="25"/>
  <c r="H111" i="25"/>
  <c r="G111" i="25"/>
  <c r="F111" i="25"/>
  <c r="E111" i="25"/>
  <c r="D111" i="25"/>
  <c r="C111" i="25"/>
  <c r="B111" i="25"/>
  <c r="S110" i="25"/>
  <c r="Q110" i="25"/>
  <c r="P110" i="25"/>
  <c r="O110" i="25"/>
  <c r="M110" i="25"/>
  <c r="L110" i="25"/>
  <c r="J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Y98" i="25" s="1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Y101" i="25"/>
  <c r="X101" i="25"/>
  <c r="X98" i="25" s="1"/>
  <c r="W101" i="25"/>
  <c r="W98" i="25" s="1"/>
  <c r="V101" i="25"/>
  <c r="V98" i="25" s="1"/>
  <c r="U101" i="25"/>
  <c r="U98" i="25" s="1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Y100" i="25"/>
  <c r="X100" i="25"/>
  <c r="W100" i="25"/>
  <c r="V100" i="25"/>
  <c r="U100" i="25"/>
  <c r="T100" i="25"/>
  <c r="T98" i="25" s="1"/>
  <c r="S100" i="25"/>
  <c r="S98" i="25" s="1"/>
  <c r="R100" i="25"/>
  <c r="R98" i="25" s="1"/>
  <c r="Q100" i="25"/>
  <c r="Q98" i="25" s="1"/>
  <c r="P100" i="25"/>
  <c r="O100" i="25"/>
  <c r="N100" i="25"/>
  <c r="M100" i="25"/>
  <c r="L100" i="25"/>
  <c r="L98" i="25" s="1"/>
  <c r="K100" i="25"/>
  <c r="J100" i="25"/>
  <c r="I100" i="25"/>
  <c r="H100" i="25"/>
  <c r="G100" i="25"/>
  <c r="F100" i="25"/>
  <c r="F98" i="25" s="1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P98" i="25" s="1"/>
  <c r="O99" i="25"/>
  <c r="O98" i="25" s="1"/>
  <c r="N99" i="25"/>
  <c r="N98" i="25" s="1"/>
  <c r="M99" i="25"/>
  <c r="M98" i="25" s="1"/>
  <c r="L99" i="25"/>
  <c r="K99" i="25"/>
  <c r="K98" i="25" s="1"/>
  <c r="J99" i="25"/>
  <c r="J98" i="25" s="1"/>
  <c r="I99" i="25"/>
  <c r="I98" i="25" s="1"/>
  <c r="H99" i="25"/>
  <c r="H98" i="25" s="1"/>
  <c r="G99" i="25"/>
  <c r="F99" i="25"/>
  <c r="E99" i="25"/>
  <c r="D99" i="25"/>
  <c r="C99" i="25"/>
  <c r="B99" i="25"/>
  <c r="B98" i="25" s="1"/>
  <c r="G98" i="25"/>
  <c r="E98" i="25"/>
  <c r="D98" i="25"/>
  <c r="C98" i="25"/>
  <c r="Y69" i="25"/>
  <c r="Y154" i="25" s="1"/>
  <c r="X69" i="25"/>
  <c r="X154" i="25" s="1"/>
  <c r="W69" i="25"/>
  <c r="W154" i="25" s="1"/>
  <c r="V69" i="25"/>
  <c r="V154" i="25" s="1"/>
  <c r="U69" i="25"/>
  <c r="T69" i="25"/>
  <c r="T154" i="25" s="1"/>
  <c r="S69" i="25"/>
  <c r="S154" i="25" s="1"/>
  <c r="R69" i="25"/>
  <c r="R154" i="25" s="1"/>
  <c r="Q69" i="25"/>
  <c r="Q154" i="25" s="1"/>
  <c r="P69" i="25"/>
  <c r="P154" i="25" s="1"/>
  <c r="O69" i="25"/>
  <c r="O154" i="25" s="1"/>
  <c r="N69" i="25"/>
  <c r="N154" i="25" s="1"/>
  <c r="M69" i="25"/>
  <c r="M122" i="25" s="1"/>
  <c r="L69" i="25"/>
  <c r="L154" i="25" s="1"/>
  <c r="K69" i="25"/>
  <c r="K154" i="25" s="1"/>
  <c r="J69" i="25"/>
  <c r="J154" i="25" s="1"/>
  <c r="I69" i="25"/>
  <c r="I122" i="25" s="1"/>
  <c r="H69" i="25"/>
  <c r="H154" i="25" s="1"/>
  <c r="G69" i="25"/>
  <c r="G154" i="25" s="1"/>
  <c r="F69" i="25"/>
  <c r="F154" i="25" s="1"/>
  <c r="E69" i="25"/>
  <c r="E122" i="25" s="1"/>
  <c r="D69" i="25"/>
  <c r="D154" i="25" s="1"/>
  <c r="C69" i="25"/>
  <c r="C154" i="25" s="1"/>
  <c r="B69" i="25"/>
  <c r="B154" i="25" s="1"/>
  <c r="Y56" i="25"/>
  <c r="Y153" i="25" s="1"/>
  <c r="X56" i="25"/>
  <c r="X153" i="25" s="1"/>
  <c r="W56" i="25"/>
  <c r="W153" i="25" s="1"/>
  <c r="V56" i="25"/>
  <c r="V153" i="25" s="1"/>
  <c r="U56" i="25"/>
  <c r="U153" i="25" s="1"/>
  <c r="T56" i="25"/>
  <c r="T153" i="25" s="1"/>
  <c r="S56" i="25"/>
  <c r="S153" i="25" s="1"/>
  <c r="R56" i="25"/>
  <c r="R153" i="25" s="1"/>
  <c r="Q56" i="25"/>
  <c r="Q153" i="25" s="1"/>
  <c r="P56" i="25"/>
  <c r="P153" i="25" s="1"/>
  <c r="O56" i="25"/>
  <c r="O153" i="25" s="1"/>
  <c r="N56" i="25"/>
  <c r="N153" i="25" s="1"/>
  <c r="M56" i="25"/>
  <c r="M153" i="25" s="1"/>
  <c r="L56" i="25"/>
  <c r="L153" i="25" s="1"/>
  <c r="K56" i="25"/>
  <c r="K153" i="25" s="1"/>
  <c r="J56" i="25"/>
  <c r="J153" i="25" s="1"/>
  <c r="I56" i="25"/>
  <c r="I153" i="25" s="1"/>
  <c r="H56" i="25"/>
  <c r="H153" i="25" s="1"/>
  <c r="G56" i="25"/>
  <c r="G153" i="25" s="1"/>
  <c r="F56" i="25"/>
  <c r="F153" i="25" s="1"/>
  <c r="E56" i="25"/>
  <c r="E153" i="25" s="1"/>
  <c r="D56" i="25"/>
  <c r="D153" i="25" s="1"/>
  <c r="C56" i="25"/>
  <c r="C153" i="25" s="1"/>
  <c r="B56" i="25"/>
  <c r="B153" i="25" s="1"/>
  <c r="Y43" i="25"/>
  <c r="Y152" i="25" s="1"/>
  <c r="X43" i="25"/>
  <c r="X152" i="25" s="1"/>
  <c r="W43" i="25"/>
  <c r="W152" i="25" s="1"/>
  <c r="V43" i="25"/>
  <c r="V152" i="25" s="1"/>
  <c r="U43" i="25"/>
  <c r="U152" i="25" s="1"/>
  <c r="T43" i="25"/>
  <c r="T152" i="25" s="1"/>
  <c r="S43" i="25"/>
  <c r="S152" i="25" s="1"/>
  <c r="R43" i="25"/>
  <c r="R152" i="25" s="1"/>
  <c r="Q43" i="25"/>
  <c r="Q152" i="25" s="1"/>
  <c r="P43" i="25"/>
  <c r="P152" i="25" s="1"/>
  <c r="O43" i="25"/>
  <c r="O152" i="25" s="1"/>
  <c r="N43" i="25"/>
  <c r="N152" i="25" s="1"/>
  <c r="M43" i="25"/>
  <c r="M152" i="25" s="1"/>
  <c r="L43" i="25"/>
  <c r="L152" i="26" s="1"/>
  <c r="K43" i="25"/>
  <c r="K152" i="25" s="1"/>
  <c r="J43" i="25"/>
  <c r="J152" i="25" s="1"/>
  <c r="J146" i="25" s="1"/>
  <c r="I43" i="25"/>
  <c r="I152" i="25" s="1"/>
  <c r="H43" i="25"/>
  <c r="H152" i="25" s="1"/>
  <c r="G43" i="25"/>
  <c r="G152" i="25" s="1"/>
  <c r="F43" i="25"/>
  <c r="F152" i="25" s="1"/>
  <c r="E43" i="25"/>
  <c r="E152" i="25" s="1"/>
  <c r="D43" i="25"/>
  <c r="D152" i="25" s="1"/>
  <c r="C43" i="25"/>
  <c r="C152" i="25" s="1"/>
  <c r="B43" i="25"/>
  <c r="B152" i="25" s="1"/>
  <c r="Y17" i="25"/>
  <c r="Y143" i="25" s="1"/>
  <c r="X17" i="25"/>
  <c r="X143" i="25" s="1"/>
  <c r="W17" i="25"/>
  <c r="W143" i="25" s="1"/>
  <c r="V17" i="25"/>
  <c r="V143" i="25" s="1"/>
  <c r="U17" i="25"/>
  <c r="U143" i="25" s="1"/>
  <c r="T17" i="25"/>
  <c r="T143" i="25" s="1"/>
  <c r="S17" i="25"/>
  <c r="S143" i="25" s="1"/>
  <c r="R17" i="25"/>
  <c r="R143" i="25" s="1"/>
  <c r="Q17" i="25"/>
  <c r="Q143" i="25" s="1"/>
  <c r="P17" i="25"/>
  <c r="P143" i="25" s="1"/>
  <c r="O17" i="25"/>
  <c r="O143" i="25" s="1"/>
  <c r="N17" i="25"/>
  <c r="N143" i="25" s="1"/>
  <c r="M17" i="25"/>
  <c r="M143" i="25" s="1"/>
  <c r="L17" i="25"/>
  <c r="L143" i="25" s="1"/>
  <c r="K17" i="25"/>
  <c r="K143" i="25" s="1"/>
  <c r="J17" i="25"/>
  <c r="J143" i="25" s="1"/>
  <c r="I17" i="25"/>
  <c r="I143" i="25" s="1"/>
  <c r="H17" i="25"/>
  <c r="H143" i="25" s="1"/>
  <c r="G17" i="25"/>
  <c r="G143" i="25" s="1"/>
  <c r="F17" i="25"/>
  <c r="F143" i="25" s="1"/>
  <c r="E17" i="25"/>
  <c r="E143" i="25" s="1"/>
  <c r="D17" i="25"/>
  <c r="D143" i="25" s="1"/>
  <c r="C17" i="25"/>
  <c r="C143" i="25" s="1"/>
  <c r="B17" i="25"/>
  <c r="B143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Y119" i="4" s="1"/>
  <c r="X60" i="24"/>
  <c r="W60" i="24"/>
  <c r="V60" i="24"/>
  <c r="U60" i="24"/>
  <c r="T60" i="24"/>
  <c r="S60" i="24"/>
  <c r="R60" i="24"/>
  <c r="Q60" i="24"/>
  <c r="P60" i="24"/>
  <c r="O60" i="24"/>
  <c r="N60" i="24"/>
  <c r="N119" i="4" s="1"/>
  <c r="M60" i="24"/>
  <c r="L60" i="24"/>
  <c r="L57" i="24" s="1"/>
  <c r="L116" i="4" s="1"/>
  <c r="K60" i="24"/>
  <c r="J60" i="24"/>
  <c r="I60" i="24"/>
  <c r="H60" i="24"/>
  <c r="G60" i="24"/>
  <c r="F60" i="24"/>
  <c r="E60" i="24"/>
  <c r="E119" i="4" s="1"/>
  <c r="D60" i="24"/>
  <c r="D119" i="4" s="1"/>
  <c r="C60" i="24"/>
  <c r="C119" i="4" s="1"/>
  <c r="B60" i="24"/>
  <c r="Y59" i="24"/>
  <c r="X59" i="24"/>
  <c r="W59" i="24"/>
  <c r="V59" i="24"/>
  <c r="U59" i="24"/>
  <c r="T59" i="24"/>
  <c r="S59" i="24"/>
  <c r="R59" i="24"/>
  <c r="Q59" i="24"/>
  <c r="P59" i="24"/>
  <c r="O59" i="24"/>
  <c r="N59" i="24"/>
  <c r="M59" i="24"/>
  <c r="L59" i="24"/>
  <c r="K59" i="24"/>
  <c r="J59" i="24"/>
  <c r="J118" i="4" s="1"/>
  <c r="I59" i="24"/>
  <c r="H59" i="24"/>
  <c r="G59" i="24"/>
  <c r="G57" i="24" s="1"/>
  <c r="G116" i="4" s="1"/>
  <c r="F59" i="24"/>
  <c r="F57" i="24" s="1"/>
  <c r="F116" i="4" s="1"/>
  <c r="E59" i="24"/>
  <c r="D59" i="24"/>
  <c r="C59" i="24"/>
  <c r="B59" i="24"/>
  <c r="Y58" i="24"/>
  <c r="Y57" i="24" s="1"/>
  <c r="Y116" i="4" s="1"/>
  <c r="X58" i="24"/>
  <c r="X117" i="4" s="1"/>
  <c r="W58" i="24"/>
  <c r="V58" i="24"/>
  <c r="U58" i="24"/>
  <c r="T58" i="24"/>
  <c r="S58" i="24"/>
  <c r="R58" i="24"/>
  <c r="Q58" i="24"/>
  <c r="Q57" i="24" s="1"/>
  <c r="Q116" i="4" s="1"/>
  <c r="P58" i="24"/>
  <c r="O58" i="24"/>
  <c r="N58" i="24"/>
  <c r="M58" i="24"/>
  <c r="L58" i="24"/>
  <c r="K58" i="24"/>
  <c r="J58" i="24"/>
  <c r="I58" i="24"/>
  <c r="H58" i="24"/>
  <c r="G58" i="24"/>
  <c r="F58" i="24"/>
  <c r="F117" i="4" s="1"/>
  <c r="E58" i="24"/>
  <c r="D58" i="24"/>
  <c r="C58" i="24"/>
  <c r="C57" i="24" s="1"/>
  <c r="C116" i="4" s="1"/>
  <c r="B58" i="24"/>
  <c r="B57" i="24" s="1"/>
  <c r="B116" i="4" s="1"/>
  <c r="X57" i="24"/>
  <c r="V57" i="24"/>
  <c r="T57" i="24"/>
  <c r="T116" i="4" s="1"/>
  <c r="S57" i="24"/>
  <c r="S116" i="4" s="1"/>
  <c r="R57" i="24"/>
  <c r="M57" i="24"/>
  <c r="M116" i="4" s="1"/>
  <c r="Y55" i="24"/>
  <c r="X55" i="24"/>
  <c r="X77" i="24" s="1"/>
  <c r="W55" i="24"/>
  <c r="W77" i="24" s="1"/>
  <c r="V55" i="24"/>
  <c r="V77" i="24" s="1"/>
  <c r="U55" i="24"/>
  <c r="T55" i="24"/>
  <c r="T77" i="24" s="1"/>
  <c r="S55" i="24"/>
  <c r="S77" i="24" s="1"/>
  <c r="R55" i="24"/>
  <c r="R77" i="24" s="1"/>
  <c r="Q55" i="24"/>
  <c r="Q77" i="24" s="1"/>
  <c r="P55" i="24"/>
  <c r="O55" i="24"/>
  <c r="N55" i="24"/>
  <c r="M55" i="24"/>
  <c r="L55" i="24"/>
  <c r="L72" i="4" s="1"/>
  <c r="K55" i="24"/>
  <c r="K72" i="4" s="1"/>
  <c r="J55" i="24"/>
  <c r="J72" i="4" s="1"/>
  <c r="I55" i="24"/>
  <c r="H55" i="24"/>
  <c r="H72" i="4" s="1"/>
  <c r="G55" i="24"/>
  <c r="G72" i="4" s="1"/>
  <c r="F55" i="24"/>
  <c r="F72" i="4" s="1"/>
  <c r="E55" i="24"/>
  <c r="D55" i="24"/>
  <c r="D52" i="24" s="1"/>
  <c r="D69" i="4" s="1"/>
  <c r="C55" i="24"/>
  <c r="B55" i="24"/>
  <c r="Y54" i="24"/>
  <c r="X54" i="24"/>
  <c r="X76" i="24" s="1"/>
  <c r="W54" i="24"/>
  <c r="W76" i="24" s="1"/>
  <c r="V54" i="24"/>
  <c r="V76" i="24" s="1"/>
  <c r="U54" i="24"/>
  <c r="T54" i="24"/>
  <c r="T76" i="24" s="1"/>
  <c r="S54" i="24"/>
  <c r="S76" i="24" s="1"/>
  <c r="R54" i="24"/>
  <c r="R76" i="24" s="1"/>
  <c r="Q54" i="24"/>
  <c r="P54" i="24"/>
  <c r="P76" i="24" s="1"/>
  <c r="O54" i="24"/>
  <c r="O76" i="24" s="1"/>
  <c r="N54" i="24"/>
  <c r="N76" i="24" s="1"/>
  <c r="M54" i="24"/>
  <c r="M76" i="24" s="1"/>
  <c r="L54" i="24"/>
  <c r="K54" i="24"/>
  <c r="J54" i="24"/>
  <c r="I54" i="24"/>
  <c r="H54" i="24"/>
  <c r="G54" i="24"/>
  <c r="F54" i="24"/>
  <c r="F71" i="4" s="1"/>
  <c r="E54" i="24"/>
  <c r="D54" i="24"/>
  <c r="D71" i="4" s="1"/>
  <c r="D144" i="4" s="1"/>
  <c r="C54" i="24"/>
  <c r="C71" i="4" s="1"/>
  <c r="B54" i="24"/>
  <c r="B71" i="4" s="1"/>
  <c r="Y53" i="24"/>
  <c r="Y75" i="24" s="1"/>
  <c r="X53" i="24"/>
  <c r="X75" i="24" s="1"/>
  <c r="X172" i="4" s="1"/>
  <c r="W53" i="24"/>
  <c r="W75" i="24" s="1"/>
  <c r="V53" i="24"/>
  <c r="V75" i="24" s="1"/>
  <c r="U53" i="24"/>
  <c r="U75" i="24" s="1"/>
  <c r="T53" i="24"/>
  <c r="T75" i="24" s="1"/>
  <c r="S53" i="24"/>
  <c r="S75" i="24" s="1"/>
  <c r="R53" i="24"/>
  <c r="R75" i="24" s="1"/>
  <c r="Q53" i="24"/>
  <c r="Q75" i="24" s="1"/>
  <c r="Q172" i="4" s="1"/>
  <c r="P53" i="24"/>
  <c r="P75" i="24" s="1"/>
  <c r="O53" i="24"/>
  <c r="O75" i="24" s="1"/>
  <c r="N53" i="24"/>
  <c r="N75" i="24" s="1"/>
  <c r="M53" i="24"/>
  <c r="M75" i="24" s="1"/>
  <c r="L53" i="24"/>
  <c r="L75" i="24" s="1"/>
  <c r="K53" i="24"/>
  <c r="K75" i="24" s="1"/>
  <c r="J53" i="24"/>
  <c r="J75" i="24" s="1"/>
  <c r="I53" i="24"/>
  <c r="I75" i="24" s="1"/>
  <c r="H53" i="24"/>
  <c r="G53" i="24"/>
  <c r="F53" i="24"/>
  <c r="E53" i="24"/>
  <c r="D53" i="24"/>
  <c r="C53" i="24"/>
  <c r="C52" i="24" s="1"/>
  <c r="C69" i="4" s="1"/>
  <c r="C142" i="4" s="1"/>
  <c r="B53" i="24"/>
  <c r="Y52" i="24"/>
  <c r="Y69" i="4" s="1"/>
  <c r="Y142" i="4" s="1"/>
  <c r="H52" i="24"/>
  <c r="H69" i="4" s="1"/>
  <c r="F52" i="24"/>
  <c r="B52" i="24"/>
  <c r="B69" i="4" s="1"/>
  <c r="B142" i="4" s="1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Y3" i="24" s="1"/>
  <c r="Y17" i="4" s="1"/>
  <c r="X4" i="24"/>
  <c r="X3" i="24" s="1"/>
  <c r="X17" i="4" s="1"/>
  <c r="W4" i="24"/>
  <c r="W3" i="24" s="1"/>
  <c r="W17" i="4" s="1"/>
  <c r="V4" i="24"/>
  <c r="U4" i="24"/>
  <c r="U3" i="24" s="1"/>
  <c r="U17" i="4" s="1"/>
  <c r="T4" i="24"/>
  <c r="T3" i="24" s="1"/>
  <c r="T17" i="4" s="1"/>
  <c r="S4" i="24"/>
  <c r="S3" i="24" s="1"/>
  <c r="S17" i="4" s="1"/>
  <c r="R4" i="24"/>
  <c r="R3" i="24" s="1"/>
  <c r="R17" i="4" s="1"/>
  <c r="Q4" i="24"/>
  <c r="P4" i="24"/>
  <c r="O4" i="24"/>
  <c r="N4" i="24"/>
  <c r="M4" i="24"/>
  <c r="L4" i="24"/>
  <c r="K4" i="24"/>
  <c r="J4" i="24"/>
  <c r="J3" i="24" s="1"/>
  <c r="J17" i="4" s="1"/>
  <c r="I4" i="24"/>
  <c r="I3" i="24" s="1"/>
  <c r="I17" i="4" s="1"/>
  <c r="H4" i="24"/>
  <c r="H3" i="24" s="1"/>
  <c r="H17" i="4" s="1"/>
  <c r="G4" i="24"/>
  <c r="F4" i="24"/>
  <c r="E4" i="24"/>
  <c r="D4" i="24"/>
  <c r="D3" i="24" s="1"/>
  <c r="D17" i="4" s="1"/>
  <c r="C4" i="24"/>
  <c r="C3" i="24" s="1"/>
  <c r="C17" i="4" s="1"/>
  <c r="B4" i="24"/>
  <c r="V3" i="24"/>
  <c r="Q3" i="24"/>
  <c r="Q17" i="4" s="1"/>
  <c r="P3" i="24"/>
  <c r="P17" i="4" s="1"/>
  <c r="O3" i="24"/>
  <c r="O17" i="4" s="1"/>
  <c r="N3" i="24"/>
  <c r="M3" i="24"/>
  <c r="L3" i="24"/>
  <c r="L17" i="4" s="1"/>
  <c r="K3" i="24"/>
  <c r="K17" i="4" s="1"/>
  <c r="G3" i="24"/>
  <c r="F3" i="24"/>
  <c r="E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I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I141" i="23"/>
  <c r="Y139" i="23"/>
  <c r="I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Y213" i="23" s="1"/>
  <c r="X119" i="23"/>
  <c r="X99" i="23" s="1"/>
  <c r="W119" i="23"/>
  <c r="W99" i="23" s="1"/>
  <c r="W62" i="20" s="1"/>
  <c r="W115" i="4" s="1"/>
  <c r="V119" i="23"/>
  <c r="V213" i="23" s="1"/>
  <c r="U119" i="23"/>
  <c r="U99" i="23" s="1"/>
  <c r="U62" i="20" s="1"/>
  <c r="U115" i="4" s="1"/>
  <c r="T119" i="23"/>
  <c r="S119" i="23"/>
  <c r="R119" i="23"/>
  <c r="R213" i="23" s="1"/>
  <c r="Q119" i="23"/>
  <c r="P119" i="23"/>
  <c r="O119" i="23"/>
  <c r="N119" i="23"/>
  <c r="N213" i="23" s="1"/>
  <c r="M119" i="23"/>
  <c r="M213" i="23" s="1"/>
  <c r="L119" i="23"/>
  <c r="L213" i="23" s="1"/>
  <c r="K119" i="23"/>
  <c r="J119" i="23"/>
  <c r="J213" i="23" s="1"/>
  <c r="I119" i="23"/>
  <c r="H119" i="23"/>
  <c r="H99" i="23" s="1"/>
  <c r="G119" i="23"/>
  <c r="F119" i="23"/>
  <c r="F213" i="23" s="1"/>
  <c r="E119" i="23"/>
  <c r="D119" i="23"/>
  <c r="C119" i="23"/>
  <c r="B119" i="23"/>
  <c r="B213" i="23" s="1"/>
  <c r="Y110" i="23"/>
  <c r="X110" i="23"/>
  <c r="W110" i="23"/>
  <c r="V110" i="23"/>
  <c r="V211" i="23" s="1"/>
  <c r="U110" i="23"/>
  <c r="U211" i="23" s="1"/>
  <c r="T110" i="23"/>
  <c r="T211" i="23" s="1"/>
  <c r="S110" i="23"/>
  <c r="S99" i="23" s="1"/>
  <c r="S62" i="20" s="1"/>
  <c r="S115" i="4" s="1"/>
  <c r="R110" i="23"/>
  <c r="R211" i="23" s="1"/>
  <c r="Q110" i="23"/>
  <c r="Q211" i="23" s="1"/>
  <c r="P110" i="23"/>
  <c r="P211" i="23" s="1"/>
  <c r="O110" i="23"/>
  <c r="O99" i="23" s="1"/>
  <c r="O62" i="20" s="1"/>
  <c r="O115" i="4" s="1"/>
  <c r="N110" i="23"/>
  <c r="N211" i="23" s="1"/>
  <c r="M110" i="23"/>
  <c r="L110" i="23"/>
  <c r="K110" i="23"/>
  <c r="J110" i="23"/>
  <c r="J211" i="23" s="1"/>
  <c r="I110" i="23"/>
  <c r="H110" i="23"/>
  <c r="G110" i="23"/>
  <c r="F110" i="23"/>
  <c r="F211" i="23" s="1"/>
  <c r="E110" i="23"/>
  <c r="E211" i="23" s="1"/>
  <c r="D110" i="23"/>
  <c r="C110" i="23"/>
  <c r="C99" i="23" s="1"/>
  <c r="C62" i="20" s="1"/>
  <c r="C115" i="4" s="1"/>
  <c r="B110" i="23"/>
  <c r="B211" i="23" s="1"/>
  <c r="K99" i="23"/>
  <c r="G99" i="23"/>
  <c r="Y89" i="23"/>
  <c r="X89" i="23"/>
  <c r="W89" i="23"/>
  <c r="V89" i="23"/>
  <c r="V203" i="23" s="1"/>
  <c r="U89" i="23"/>
  <c r="U203" i="23" s="1"/>
  <c r="T89" i="23"/>
  <c r="T203" i="23" s="1"/>
  <c r="S89" i="23"/>
  <c r="S48" i="23" s="1"/>
  <c r="S61" i="20" s="1"/>
  <c r="S114" i="4" s="1"/>
  <c r="R89" i="23"/>
  <c r="R203" i="23" s="1"/>
  <c r="Q89" i="23"/>
  <c r="P89" i="23"/>
  <c r="P203" i="23" s="1"/>
  <c r="O89" i="23"/>
  <c r="N89" i="23"/>
  <c r="N203" i="23" s="1"/>
  <c r="M89" i="23"/>
  <c r="L89" i="23"/>
  <c r="K89" i="23"/>
  <c r="J89" i="23"/>
  <c r="J203" i="23" s="1"/>
  <c r="I89" i="23"/>
  <c r="I203" i="23" s="1"/>
  <c r="H89" i="23"/>
  <c r="H203" i="23" s="1"/>
  <c r="G89" i="23"/>
  <c r="F89" i="23"/>
  <c r="F203" i="23" s="1"/>
  <c r="E89" i="23"/>
  <c r="E203" i="23" s="1"/>
  <c r="D89" i="23"/>
  <c r="D203" i="23" s="1"/>
  <c r="C89" i="23"/>
  <c r="B89" i="23"/>
  <c r="B203" i="23" s="1"/>
  <c r="Y79" i="23"/>
  <c r="Y202" i="23" s="1"/>
  <c r="X79" i="23"/>
  <c r="X202" i="23" s="1"/>
  <c r="W79" i="23"/>
  <c r="V79" i="23"/>
  <c r="V202" i="23" s="1"/>
  <c r="U79" i="23"/>
  <c r="T79" i="23"/>
  <c r="S79" i="23"/>
  <c r="R79" i="23"/>
  <c r="R202" i="23" s="1"/>
  <c r="Q79" i="23"/>
  <c r="P79" i="23"/>
  <c r="P202" i="23" s="1"/>
  <c r="O79" i="23"/>
  <c r="O48" i="23" s="1"/>
  <c r="N79" i="23"/>
  <c r="N202" i="23" s="1"/>
  <c r="M79" i="23"/>
  <c r="M202" i="23" s="1"/>
  <c r="L79" i="23"/>
  <c r="K79" i="23"/>
  <c r="J79" i="23"/>
  <c r="J202" i="23" s="1"/>
  <c r="I79" i="23"/>
  <c r="I202" i="23" s="1"/>
  <c r="H79" i="23"/>
  <c r="H202" i="23" s="1"/>
  <c r="G79" i="23"/>
  <c r="F79" i="23"/>
  <c r="F202" i="23" s="1"/>
  <c r="E79" i="23"/>
  <c r="E202" i="23" s="1"/>
  <c r="D79" i="23"/>
  <c r="D202" i="23" s="1"/>
  <c r="C79" i="23"/>
  <c r="B79" i="23"/>
  <c r="B202" i="23" s="1"/>
  <c r="Y60" i="23"/>
  <c r="X60" i="23"/>
  <c r="X201" i="23" s="1"/>
  <c r="W60" i="23"/>
  <c r="W48" i="23" s="1"/>
  <c r="V60" i="23"/>
  <c r="V201" i="23" s="1"/>
  <c r="U60" i="23"/>
  <c r="U201" i="23" s="1"/>
  <c r="T60" i="23"/>
  <c r="S60" i="23"/>
  <c r="R60" i="23"/>
  <c r="R201" i="23" s="1"/>
  <c r="Q60" i="23"/>
  <c r="Q201" i="23" s="1"/>
  <c r="P60" i="23"/>
  <c r="P201" i="23" s="1"/>
  <c r="O60" i="23"/>
  <c r="N60" i="23"/>
  <c r="N201" i="23" s="1"/>
  <c r="M60" i="23"/>
  <c r="M48" i="23" s="1"/>
  <c r="M61" i="20" s="1"/>
  <c r="M114" i="4" s="1"/>
  <c r="L60" i="23"/>
  <c r="L201" i="23" s="1"/>
  <c r="K60" i="23"/>
  <c r="K48" i="23" s="1"/>
  <c r="J60" i="23"/>
  <c r="J201" i="23" s="1"/>
  <c r="I60" i="23"/>
  <c r="H60" i="23"/>
  <c r="H201" i="23" s="1"/>
  <c r="G60" i="23"/>
  <c r="G48" i="23" s="1"/>
  <c r="G61" i="20" s="1"/>
  <c r="F60" i="23"/>
  <c r="F201" i="23" s="1"/>
  <c r="E60" i="23"/>
  <c r="E201" i="23" s="1"/>
  <c r="D60" i="23"/>
  <c r="D201" i="23" s="1"/>
  <c r="C60" i="23"/>
  <c r="C48" i="23" s="1"/>
  <c r="C61" i="20" s="1"/>
  <c r="C114" i="4" s="1"/>
  <c r="B60" i="23"/>
  <c r="B201" i="23" s="1"/>
  <c r="T48" i="23"/>
  <c r="T158" i="23" s="1"/>
  <c r="D48" i="23"/>
  <c r="D161" i="23" s="1"/>
  <c r="Y33" i="23"/>
  <c r="Y192" i="23" s="1"/>
  <c r="X33" i="23"/>
  <c r="W33" i="23"/>
  <c r="W192" i="23" s="1"/>
  <c r="V33" i="23"/>
  <c r="V5" i="23" s="1"/>
  <c r="V60" i="20" s="1"/>
  <c r="V113" i="4" s="1"/>
  <c r="U33" i="23"/>
  <c r="U192" i="23" s="1"/>
  <c r="T33" i="23"/>
  <c r="T192" i="23" s="1"/>
  <c r="S33" i="23"/>
  <c r="S192" i="23" s="1"/>
  <c r="R33" i="23"/>
  <c r="R5" i="23" s="1"/>
  <c r="R60" i="20" s="1"/>
  <c r="R113" i="4" s="1"/>
  <c r="Q33" i="23"/>
  <c r="Q192" i="23" s="1"/>
  <c r="P33" i="23"/>
  <c r="O33" i="23"/>
  <c r="O192" i="23" s="1"/>
  <c r="N33" i="23"/>
  <c r="M33" i="23"/>
  <c r="M192" i="23" s="1"/>
  <c r="L33" i="23"/>
  <c r="L192" i="23" s="1"/>
  <c r="K33" i="23"/>
  <c r="K192" i="23" s="1"/>
  <c r="J33" i="23"/>
  <c r="J5" i="23" s="1"/>
  <c r="J60" i="20" s="1"/>
  <c r="J113" i="4" s="1"/>
  <c r="I33" i="23"/>
  <c r="I192" i="23" s="1"/>
  <c r="H33" i="23"/>
  <c r="G33" i="23"/>
  <c r="G192" i="23" s="1"/>
  <c r="G183" i="23" s="1"/>
  <c r="F33" i="23"/>
  <c r="F5" i="23" s="1"/>
  <c r="F60" i="20" s="1"/>
  <c r="F113" i="4" s="1"/>
  <c r="E33" i="23"/>
  <c r="E192" i="23" s="1"/>
  <c r="D33" i="23"/>
  <c r="D192" i="23" s="1"/>
  <c r="C33" i="23"/>
  <c r="C192" i="23" s="1"/>
  <c r="B33" i="23"/>
  <c r="Y5" i="23"/>
  <c r="Y144" i="23" s="1"/>
  <c r="X5" i="23"/>
  <c r="X143" i="23" s="1"/>
  <c r="W5" i="23"/>
  <c r="W144" i="23" s="1"/>
  <c r="Q5" i="23"/>
  <c r="Q143" i="23" s="1"/>
  <c r="P5" i="23"/>
  <c r="P144" i="23" s="1"/>
  <c r="O5" i="23"/>
  <c r="O144" i="23" s="1"/>
  <c r="N5" i="23"/>
  <c r="M5" i="23"/>
  <c r="M143" i="23" s="1"/>
  <c r="L5" i="23"/>
  <c r="L144" i="23" s="1"/>
  <c r="K5" i="23"/>
  <c r="K144" i="23" s="1"/>
  <c r="I5" i="23"/>
  <c r="I140" i="23" s="1"/>
  <c r="H5" i="23"/>
  <c r="H144" i="23" s="1"/>
  <c r="C5" i="23"/>
  <c r="C144" i="23" s="1"/>
  <c r="B5" i="23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Y168" i="22"/>
  <c r="Y165" i="22" s="1"/>
  <c r="X168" i="22"/>
  <c r="X165" i="22" s="1"/>
  <c r="W168" i="22"/>
  <c r="W165" i="22" s="1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K165" i="22" s="1"/>
  <c r="J168" i="22"/>
  <c r="I168" i="22"/>
  <c r="H168" i="22"/>
  <c r="G168" i="22"/>
  <c r="F168" i="22"/>
  <c r="E168" i="22"/>
  <c r="D168" i="22"/>
  <c r="C168" i="22"/>
  <c r="B168" i="22"/>
  <c r="Y167" i="22"/>
  <c r="X167" i="22"/>
  <c r="W167" i="22"/>
  <c r="V167" i="22"/>
  <c r="V165" i="22" s="1"/>
  <c r="U167" i="22"/>
  <c r="U165" i="22" s="1"/>
  <c r="T167" i="22"/>
  <c r="T165" i="22" s="1"/>
  <c r="S167" i="22"/>
  <c r="S165" i="22" s="1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Y166" i="22"/>
  <c r="X166" i="22"/>
  <c r="W166" i="22"/>
  <c r="V166" i="22"/>
  <c r="U166" i="22"/>
  <c r="T166" i="22"/>
  <c r="S166" i="22"/>
  <c r="R166" i="22"/>
  <c r="R165" i="22" s="1"/>
  <c r="Q166" i="22"/>
  <c r="Q165" i="22" s="1"/>
  <c r="P166" i="22"/>
  <c r="P165" i="22" s="1"/>
  <c r="O166" i="22"/>
  <c r="O165" i="22" s="1"/>
  <c r="N166" i="22"/>
  <c r="M166" i="22"/>
  <c r="L166" i="22"/>
  <c r="K166" i="22"/>
  <c r="J166" i="22"/>
  <c r="I166" i="22"/>
  <c r="I165" i="22" s="1"/>
  <c r="H166" i="22"/>
  <c r="H165" i="22" s="1"/>
  <c r="G166" i="22"/>
  <c r="G165" i="22" s="1"/>
  <c r="F166" i="22"/>
  <c r="E166" i="22"/>
  <c r="D166" i="22"/>
  <c r="C166" i="22"/>
  <c r="C165" i="22" s="1"/>
  <c r="B166" i="22"/>
  <c r="N165" i="22"/>
  <c r="M165" i="22"/>
  <c r="L165" i="22"/>
  <c r="J165" i="22"/>
  <c r="F165" i="22"/>
  <c r="E165" i="22"/>
  <c r="D165" i="22"/>
  <c r="B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Y149" i="22"/>
  <c r="Y146" i="22" s="1"/>
  <c r="X149" i="22"/>
  <c r="W149" i="22"/>
  <c r="W146" i="22" s="1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K146" i="22" s="1"/>
  <c r="J149" i="22"/>
  <c r="I149" i="22"/>
  <c r="H149" i="22"/>
  <c r="G149" i="22"/>
  <c r="F149" i="22"/>
  <c r="E149" i="22"/>
  <c r="D149" i="22"/>
  <c r="C149" i="22"/>
  <c r="B149" i="22"/>
  <c r="Y148" i="22"/>
  <c r="X148" i="22"/>
  <c r="W148" i="22"/>
  <c r="V148" i="22"/>
  <c r="V146" i="22" s="1"/>
  <c r="U148" i="22"/>
  <c r="U146" i="22" s="1"/>
  <c r="T148" i="22"/>
  <c r="T146" i="22" s="1"/>
  <c r="S148" i="22"/>
  <c r="S146" i="22" s="1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G146" i="22" s="1"/>
  <c r="F148" i="22"/>
  <c r="E148" i="22"/>
  <c r="D148" i="22"/>
  <c r="C148" i="22"/>
  <c r="B148" i="22"/>
  <c r="Y147" i="22"/>
  <c r="X147" i="22"/>
  <c r="X146" i="22" s="1"/>
  <c r="W147" i="22"/>
  <c r="V147" i="22"/>
  <c r="U147" i="22"/>
  <c r="T147" i="22"/>
  <c r="S147" i="22"/>
  <c r="R147" i="22"/>
  <c r="R146" i="22" s="1"/>
  <c r="Q147" i="22"/>
  <c r="Q146" i="22" s="1"/>
  <c r="P147" i="22"/>
  <c r="P146" i="22" s="1"/>
  <c r="O147" i="22"/>
  <c r="O146" i="22" s="1"/>
  <c r="N147" i="22"/>
  <c r="M147" i="22"/>
  <c r="M146" i="22" s="1"/>
  <c r="L147" i="22"/>
  <c r="K147" i="22"/>
  <c r="J147" i="22"/>
  <c r="I147" i="22"/>
  <c r="H147" i="22"/>
  <c r="G147" i="22"/>
  <c r="F147" i="22"/>
  <c r="E147" i="22"/>
  <c r="D147" i="22"/>
  <c r="C147" i="22"/>
  <c r="C146" i="22" s="1"/>
  <c r="B147" i="22"/>
  <c r="N146" i="22"/>
  <c r="L146" i="22"/>
  <c r="J146" i="22"/>
  <c r="I146" i="22"/>
  <c r="H146" i="22"/>
  <c r="F146" i="22"/>
  <c r="E146" i="22"/>
  <c r="D146" i="22"/>
  <c r="B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X141" i="22"/>
  <c r="T141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X132" i="22"/>
  <c r="T132" i="22"/>
  <c r="Y119" i="22"/>
  <c r="X119" i="22"/>
  <c r="X175" i="22" s="1"/>
  <c r="W119" i="22"/>
  <c r="W175" i="22" s="1"/>
  <c r="V119" i="22"/>
  <c r="V175" i="22" s="1"/>
  <c r="U119" i="22"/>
  <c r="U175" i="22" s="1"/>
  <c r="T119" i="22"/>
  <c r="T175" i="22" s="1"/>
  <c r="S119" i="22"/>
  <c r="R119" i="22"/>
  <c r="R175" i="22" s="1"/>
  <c r="Q119" i="22"/>
  <c r="P119" i="22"/>
  <c r="P175" i="22" s="1"/>
  <c r="O119" i="22"/>
  <c r="O175" i="22" s="1"/>
  <c r="N119" i="22"/>
  <c r="N175" i="22" s="1"/>
  <c r="M119" i="22"/>
  <c r="M175" i="22" s="1"/>
  <c r="L119" i="22"/>
  <c r="L175" i="22" s="1"/>
  <c r="K119" i="22"/>
  <c r="K175" i="22" s="1"/>
  <c r="J119" i="22"/>
  <c r="J175" i="22" s="1"/>
  <c r="I119" i="22"/>
  <c r="H119" i="22"/>
  <c r="H175" i="22" s="1"/>
  <c r="G119" i="22"/>
  <c r="F119" i="22"/>
  <c r="F175" i="22" s="1"/>
  <c r="E119" i="22"/>
  <c r="E175" i="22" s="1"/>
  <c r="D119" i="22"/>
  <c r="D175" i="22" s="1"/>
  <c r="C119" i="22"/>
  <c r="C213" i="22" s="1"/>
  <c r="B119" i="22"/>
  <c r="B175" i="22" s="1"/>
  <c r="Y110" i="22"/>
  <c r="X110" i="22"/>
  <c r="W110" i="22"/>
  <c r="W211" i="22" s="1"/>
  <c r="V110" i="22"/>
  <c r="V171" i="22" s="1"/>
  <c r="U110" i="22"/>
  <c r="U171" i="22" s="1"/>
  <c r="T110" i="22"/>
  <c r="T171" i="22" s="1"/>
  <c r="S110" i="22"/>
  <c r="S211" i="22" s="1"/>
  <c r="R110" i="22"/>
  <c r="R171" i="22" s="1"/>
  <c r="Q110" i="22"/>
  <c r="P110" i="22"/>
  <c r="O110" i="22"/>
  <c r="O171" i="22" s="1"/>
  <c r="N110" i="22"/>
  <c r="N171" i="22" s="1"/>
  <c r="M110" i="22"/>
  <c r="M171" i="22" s="1"/>
  <c r="L110" i="22"/>
  <c r="L171" i="22" s="1"/>
  <c r="K110" i="22"/>
  <c r="J110" i="22"/>
  <c r="J171" i="22" s="1"/>
  <c r="I110" i="22"/>
  <c r="H110" i="22"/>
  <c r="H171" i="22" s="1"/>
  <c r="G110" i="22"/>
  <c r="G171" i="22" s="1"/>
  <c r="F110" i="22"/>
  <c r="F171" i="22" s="1"/>
  <c r="E110" i="22"/>
  <c r="E171" i="22" s="1"/>
  <c r="D110" i="22"/>
  <c r="C110" i="22"/>
  <c r="B110" i="22"/>
  <c r="B171" i="22" s="1"/>
  <c r="Y89" i="22"/>
  <c r="X89" i="22"/>
  <c r="X160" i="22" s="1"/>
  <c r="W89" i="22"/>
  <c r="W160" i="22" s="1"/>
  <c r="V89" i="22"/>
  <c r="U89" i="22"/>
  <c r="U160" i="22" s="1"/>
  <c r="T89" i="22"/>
  <c r="S89" i="22"/>
  <c r="S203" i="22" s="1"/>
  <c r="R89" i="22"/>
  <c r="R160" i="22" s="1"/>
  <c r="Q89" i="22"/>
  <c r="P89" i="22"/>
  <c r="P160" i="22" s="1"/>
  <c r="O89" i="22"/>
  <c r="O160" i="22" s="1"/>
  <c r="N89" i="22"/>
  <c r="M89" i="22"/>
  <c r="M160" i="22" s="1"/>
  <c r="L89" i="22"/>
  <c r="K89" i="22"/>
  <c r="J89" i="22"/>
  <c r="J160" i="22" s="1"/>
  <c r="I89" i="22"/>
  <c r="H89" i="22"/>
  <c r="H160" i="22" s="1"/>
  <c r="G89" i="22"/>
  <c r="G160" i="22" s="1"/>
  <c r="F89" i="22"/>
  <c r="E89" i="22"/>
  <c r="E160" i="22" s="1"/>
  <c r="D89" i="22"/>
  <c r="C89" i="22"/>
  <c r="B89" i="22"/>
  <c r="B160" i="22" s="1"/>
  <c r="Y79" i="22"/>
  <c r="X79" i="22"/>
  <c r="X157" i="22" s="1"/>
  <c r="W79" i="22"/>
  <c r="W157" i="22" s="1"/>
  <c r="V79" i="22"/>
  <c r="U79" i="22"/>
  <c r="U157" i="22" s="1"/>
  <c r="T79" i="22"/>
  <c r="T202" i="22" s="1"/>
  <c r="S79" i="22"/>
  <c r="S202" i="22" s="1"/>
  <c r="R79" i="22"/>
  <c r="R157" i="22" s="1"/>
  <c r="Q79" i="22"/>
  <c r="P79" i="22"/>
  <c r="P157" i="22" s="1"/>
  <c r="O79" i="22"/>
  <c r="O157" i="22" s="1"/>
  <c r="N79" i="22"/>
  <c r="M79" i="22"/>
  <c r="M157" i="22" s="1"/>
  <c r="L79" i="22"/>
  <c r="L202" i="22" s="1"/>
  <c r="K79" i="22"/>
  <c r="K202" i="22" s="1"/>
  <c r="J79" i="22"/>
  <c r="J157" i="22" s="1"/>
  <c r="I79" i="22"/>
  <c r="H79" i="22"/>
  <c r="H157" i="22" s="1"/>
  <c r="G79" i="22"/>
  <c r="G157" i="22" s="1"/>
  <c r="F79" i="22"/>
  <c r="E79" i="22"/>
  <c r="E157" i="22" s="1"/>
  <c r="D79" i="22"/>
  <c r="C79" i="22"/>
  <c r="B79" i="22"/>
  <c r="B157" i="22" s="1"/>
  <c r="Y60" i="22"/>
  <c r="X60" i="22"/>
  <c r="X153" i="22" s="1"/>
  <c r="W60" i="22"/>
  <c r="W153" i="22" s="1"/>
  <c r="V60" i="22"/>
  <c r="U60" i="22"/>
  <c r="U153" i="22" s="1"/>
  <c r="T60" i="22"/>
  <c r="S60" i="22"/>
  <c r="R60" i="22"/>
  <c r="R153" i="22" s="1"/>
  <c r="Q60" i="22"/>
  <c r="P60" i="22"/>
  <c r="P153" i="22" s="1"/>
  <c r="O60" i="22"/>
  <c r="O153" i="22" s="1"/>
  <c r="N60" i="22"/>
  <c r="M60" i="22"/>
  <c r="M153" i="22" s="1"/>
  <c r="L60" i="22"/>
  <c r="K60" i="22"/>
  <c r="K201" i="22" s="1"/>
  <c r="J60" i="22"/>
  <c r="J153" i="22" s="1"/>
  <c r="I60" i="22"/>
  <c r="H60" i="22"/>
  <c r="H153" i="22" s="1"/>
  <c r="G60" i="22"/>
  <c r="G153" i="22" s="1"/>
  <c r="F60" i="22"/>
  <c r="E60" i="22"/>
  <c r="E153" i="22" s="1"/>
  <c r="D60" i="22"/>
  <c r="C60" i="22"/>
  <c r="B60" i="22"/>
  <c r="B153" i="22" s="1"/>
  <c r="Y33" i="22"/>
  <c r="Y141" i="22" s="1"/>
  <c r="X33" i="22"/>
  <c r="W33" i="22"/>
  <c r="V33" i="22"/>
  <c r="U33" i="22"/>
  <c r="T33" i="22"/>
  <c r="S33" i="22"/>
  <c r="R33" i="22"/>
  <c r="R141" i="22" s="1"/>
  <c r="R132" i="22" s="1"/>
  <c r="Q33" i="22"/>
  <c r="Q141" i="22" s="1"/>
  <c r="P33" i="22"/>
  <c r="P141" i="22" s="1"/>
  <c r="P132" i="22" s="1"/>
  <c r="O33" i="22"/>
  <c r="O141" i="22" s="1"/>
  <c r="O132" i="22" s="1"/>
  <c r="N33" i="22"/>
  <c r="M33" i="22"/>
  <c r="M141" i="22" s="1"/>
  <c r="L33" i="22"/>
  <c r="L192" i="22" s="1"/>
  <c r="K33" i="22"/>
  <c r="K192" i="22" s="1"/>
  <c r="J33" i="22"/>
  <c r="J141" i="22" s="1"/>
  <c r="J132" i="22" s="1"/>
  <c r="I33" i="22"/>
  <c r="I141" i="22" s="1"/>
  <c r="H33" i="22"/>
  <c r="H141" i="22" s="1"/>
  <c r="G33" i="22"/>
  <c r="G141" i="22" s="1"/>
  <c r="G132" i="22" s="1"/>
  <c r="F33" i="22"/>
  <c r="E33" i="22"/>
  <c r="E141" i="22" s="1"/>
  <c r="D33" i="22"/>
  <c r="D192" i="22" s="1"/>
  <c r="C33" i="22"/>
  <c r="C141" i="22" s="1"/>
  <c r="C132" i="22" s="1"/>
  <c r="B33" i="22"/>
  <c r="B141" i="22" s="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Y165" i="21" s="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Y170" i="21"/>
  <c r="X170" i="21"/>
  <c r="X165" i="21" s="1"/>
  <c r="W170" i="21"/>
  <c r="V170" i="21"/>
  <c r="V165" i="21" s="1"/>
  <c r="U170" i="21"/>
  <c r="U165" i="21" s="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T165" i="21" s="1"/>
  <c r="S169" i="21"/>
  <c r="R169" i="21"/>
  <c r="Q169" i="21"/>
  <c r="Q165" i="21" s="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Y168" i="21"/>
  <c r="X168" i="21"/>
  <c r="W168" i="21"/>
  <c r="W165" i="21" s="1"/>
  <c r="V168" i="21"/>
  <c r="U168" i="21"/>
  <c r="T168" i="21"/>
  <c r="S168" i="21"/>
  <c r="R168" i="21"/>
  <c r="Q168" i="21"/>
  <c r="P168" i="21"/>
  <c r="P165" i="21" s="1"/>
  <c r="O168" i="21"/>
  <c r="N168" i="21"/>
  <c r="N165" i="21" s="1"/>
  <c r="M168" i="21"/>
  <c r="M165" i="21" s="1"/>
  <c r="L168" i="21"/>
  <c r="K168" i="21"/>
  <c r="J168" i="21"/>
  <c r="I168" i="21"/>
  <c r="H168" i="21"/>
  <c r="G168" i="21"/>
  <c r="F168" i="21"/>
  <c r="E168" i="21"/>
  <c r="D168" i="21"/>
  <c r="C168" i="21"/>
  <c r="B168" i="21"/>
  <c r="Y167" i="21"/>
  <c r="X167" i="21"/>
  <c r="W167" i="21"/>
  <c r="V167" i="21"/>
  <c r="U167" i="21"/>
  <c r="T167" i="21"/>
  <c r="S167" i="21"/>
  <c r="S165" i="21" s="1"/>
  <c r="R167" i="21"/>
  <c r="Q167" i="21"/>
  <c r="P167" i="21"/>
  <c r="O167" i="21"/>
  <c r="N167" i="21"/>
  <c r="M167" i="21"/>
  <c r="L167" i="21"/>
  <c r="L165" i="21" s="1"/>
  <c r="K167" i="21"/>
  <c r="J167" i="21"/>
  <c r="J165" i="21" s="1"/>
  <c r="I167" i="21"/>
  <c r="I165" i="21" s="1"/>
  <c r="H167" i="21"/>
  <c r="G167" i="21"/>
  <c r="G165" i="21" s="1"/>
  <c r="F167" i="21"/>
  <c r="E167" i="21"/>
  <c r="D167" i="21"/>
  <c r="C167" i="21"/>
  <c r="B167" i="21"/>
  <c r="Y166" i="21"/>
  <c r="X166" i="21"/>
  <c r="W166" i="21"/>
  <c r="V166" i="21"/>
  <c r="U166" i="21"/>
  <c r="T166" i="21"/>
  <c r="S166" i="21"/>
  <c r="R166" i="21"/>
  <c r="R165" i="21" s="1"/>
  <c r="Q166" i="21"/>
  <c r="P166" i="21"/>
  <c r="O166" i="21"/>
  <c r="O165" i="21" s="1"/>
  <c r="N166" i="21"/>
  <c r="M166" i="21"/>
  <c r="L166" i="21"/>
  <c r="K166" i="21"/>
  <c r="J166" i="21"/>
  <c r="I166" i="21"/>
  <c r="H166" i="21"/>
  <c r="H165" i="21" s="1"/>
  <c r="G166" i="21"/>
  <c r="F166" i="21"/>
  <c r="F165" i="21" s="1"/>
  <c r="E166" i="21"/>
  <c r="E165" i="21" s="1"/>
  <c r="D166" i="21"/>
  <c r="C166" i="21"/>
  <c r="C165" i="21" s="1"/>
  <c r="B166" i="21"/>
  <c r="K165" i="21"/>
  <c r="D165" i="21"/>
  <c r="B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2" i="21"/>
  <c r="Y146" i="21" s="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X146" i="21" s="1"/>
  <c r="W151" i="21"/>
  <c r="V151" i="21"/>
  <c r="V146" i="21" s="1"/>
  <c r="U151" i="21"/>
  <c r="U146" i="21" s="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T146" i="21" s="1"/>
  <c r="S150" i="21"/>
  <c r="R150" i="21"/>
  <c r="Q150" i="21"/>
  <c r="Q146" i="21" s="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W146" i="21" s="1"/>
  <c r="V149" i="21"/>
  <c r="U149" i="21"/>
  <c r="T149" i="21"/>
  <c r="S149" i="21"/>
  <c r="R149" i="21"/>
  <c r="Q149" i="21"/>
  <c r="P149" i="21"/>
  <c r="P146" i="21" s="1"/>
  <c r="O149" i="21"/>
  <c r="N149" i="21"/>
  <c r="N146" i="21" s="1"/>
  <c r="M149" i="21"/>
  <c r="M146" i="21" s="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S146" i="21" s="1"/>
  <c r="R148" i="21"/>
  <c r="Q148" i="21"/>
  <c r="P148" i="21"/>
  <c r="O148" i="21"/>
  <c r="N148" i="21"/>
  <c r="M148" i="21"/>
  <c r="L148" i="21"/>
  <c r="L146" i="21" s="1"/>
  <c r="K148" i="21"/>
  <c r="J148" i="21"/>
  <c r="J146" i="21" s="1"/>
  <c r="I148" i="21"/>
  <c r="I146" i="21" s="1"/>
  <c r="H148" i="21"/>
  <c r="G148" i="21"/>
  <c r="G146" i="21" s="1"/>
  <c r="F148" i="21"/>
  <c r="E148" i="21"/>
  <c r="D148" i="21"/>
  <c r="C148" i="21"/>
  <c r="B148" i="21"/>
  <c r="Y147" i="21"/>
  <c r="X147" i="21"/>
  <c r="W147" i="21"/>
  <c r="V147" i="21"/>
  <c r="U147" i="21"/>
  <c r="T147" i="21"/>
  <c r="S147" i="21"/>
  <c r="R147" i="21"/>
  <c r="R146" i="21" s="1"/>
  <c r="Q147" i="21"/>
  <c r="P147" i="21"/>
  <c r="O147" i="21"/>
  <c r="O146" i="21" s="1"/>
  <c r="N147" i="21"/>
  <c r="M147" i="21"/>
  <c r="L147" i="21"/>
  <c r="K147" i="21"/>
  <c r="J147" i="21"/>
  <c r="I147" i="21"/>
  <c r="H147" i="21"/>
  <c r="H146" i="21" s="1"/>
  <c r="G147" i="21"/>
  <c r="F147" i="21"/>
  <c r="F146" i="21" s="1"/>
  <c r="E147" i="21"/>
  <c r="E146" i="21" s="1"/>
  <c r="D147" i="21"/>
  <c r="C147" i="21"/>
  <c r="C146" i="21" s="1"/>
  <c r="B147" i="21"/>
  <c r="K146" i="21"/>
  <c r="D146" i="21"/>
  <c r="B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132" i="21"/>
  <c r="Y119" i="21"/>
  <c r="Y213" i="21" s="1"/>
  <c r="X119" i="21"/>
  <c r="X213" i="21" s="1"/>
  <c r="W119" i="21"/>
  <c r="W213" i="21" s="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D213" i="21" s="1"/>
  <c r="C119" i="21"/>
  <c r="C213" i="21" s="1"/>
  <c r="B119" i="21"/>
  <c r="B213" i="21" s="1"/>
  <c r="Y110" i="21"/>
  <c r="Y211" i="21" s="1"/>
  <c r="X110" i="21"/>
  <c r="X211" i="21" s="1"/>
  <c r="W110" i="21"/>
  <c r="W211" i="21" s="1"/>
  <c r="V110" i="21"/>
  <c r="V211" i="21" s="1"/>
  <c r="V205" i="21" s="1"/>
  <c r="U110" i="21"/>
  <c r="U211" i="21" s="1"/>
  <c r="T110" i="21"/>
  <c r="T211" i="21" s="1"/>
  <c r="S110" i="21"/>
  <c r="S211" i="21" s="1"/>
  <c r="R110" i="21"/>
  <c r="R211" i="21" s="1"/>
  <c r="Q110" i="21"/>
  <c r="Q211" i="21" s="1"/>
  <c r="P110" i="21"/>
  <c r="P211" i="21" s="1"/>
  <c r="O110" i="21"/>
  <c r="O211" i="21" s="1"/>
  <c r="N110" i="21"/>
  <c r="N211" i="21" s="1"/>
  <c r="M110" i="21"/>
  <c r="M211" i="21" s="1"/>
  <c r="L110" i="21"/>
  <c r="L211" i="21" s="1"/>
  <c r="K110" i="21"/>
  <c r="K211" i="21" s="1"/>
  <c r="J110" i="21"/>
  <c r="J211" i="21" s="1"/>
  <c r="I110" i="21"/>
  <c r="I211" i="21" s="1"/>
  <c r="H110" i="21"/>
  <c r="H211" i="21" s="1"/>
  <c r="G110" i="21"/>
  <c r="G211" i="21" s="1"/>
  <c r="F110" i="21"/>
  <c r="F211" i="21" s="1"/>
  <c r="E110" i="21"/>
  <c r="E211" i="21" s="1"/>
  <c r="D110" i="21"/>
  <c r="D211" i="21" s="1"/>
  <c r="C110" i="21"/>
  <c r="C211" i="21" s="1"/>
  <c r="B110" i="21"/>
  <c r="B211" i="21" s="1"/>
  <c r="Y89" i="21"/>
  <c r="Y203" i="21" s="1"/>
  <c r="X89" i="21"/>
  <c r="X203" i="21" s="1"/>
  <c r="W89" i="21"/>
  <c r="W203" i="21" s="1"/>
  <c r="V89" i="21"/>
  <c r="V203" i="21" s="1"/>
  <c r="U89" i="21"/>
  <c r="U203" i="21" s="1"/>
  <c r="T89" i="21"/>
  <c r="T203" i="21" s="1"/>
  <c r="S89" i="21"/>
  <c r="S203" i="21" s="1"/>
  <c r="R89" i="21"/>
  <c r="R203" i="21" s="1"/>
  <c r="Q89" i="21"/>
  <c r="Q203" i="21" s="1"/>
  <c r="P89" i="21"/>
  <c r="P203" i="21" s="1"/>
  <c r="O89" i="21"/>
  <c r="O203" i="21" s="1"/>
  <c r="N89" i="21"/>
  <c r="N203" i="21" s="1"/>
  <c r="M89" i="21"/>
  <c r="M203" i="21" s="1"/>
  <c r="L89" i="21"/>
  <c r="L203" i="21" s="1"/>
  <c r="K89" i="21"/>
  <c r="K203" i="21" s="1"/>
  <c r="J89" i="21"/>
  <c r="J203" i="21" s="1"/>
  <c r="I89" i="21"/>
  <c r="I203" i="21" s="1"/>
  <c r="H89" i="21"/>
  <c r="H203" i="21" s="1"/>
  <c r="G89" i="21"/>
  <c r="G203" i="21" s="1"/>
  <c r="F89" i="21"/>
  <c r="F203" i="21" s="1"/>
  <c r="E89" i="21"/>
  <c r="E203" i="21" s="1"/>
  <c r="D89" i="21"/>
  <c r="D203" i="21" s="1"/>
  <c r="C89" i="21"/>
  <c r="C203" i="21" s="1"/>
  <c r="B89" i="21"/>
  <c r="B203" i="21" s="1"/>
  <c r="Y79" i="21"/>
  <c r="Y202" i="21" s="1"/>
  <c r="X79" i="21"/>
  <c r="X202" i="21" s="1"/>
  <c r="W79" i="21"/>
  <c r="W202" i="21" s="1"/>
  <c r="V79" i="21"/>
  <c r="V202" i="21" s="1"/>
  <c r="U79" i="21"/>
  <c r="U202" i="21" s="1"/>
  <c r="T79" i="21"/>
  <c r="T202" i="21" s="1"/>
  <c r="S79" i="21"/>
  <c r="S202" i="21" s="1"/>
  <c r="R79" i="21"/>
  <c r="R202" i="21" s="1"/>
  <c r="Q79" i="21"/>
  <c r="Q202" i="21" s="1"/>
  <c r="P79" i="21"/>
  <c r="P202" i="21" s="1"/>
  <c r="O79" i="21"/>
  <c r="O202" i="21" s="1"/>
  <c r="N79" i="21"/>
  <c r="N202" i="21" s="1"/>
  <c r="M79" i="21"/>
  <c r="M202" i="21" s="1"/>
  <c r="L79" i="21"/>
  <c r="L202" i="21" s="1"/>
  <c r="K79" i="21"/>
  <c r="K202" i="21" s="1"/>
  <c r="J79" i="21"/>
  <c r="J202" i="21" s="1"/>
  <c r="I79" i="21"/>
  <c r="I202" i="21" s="1"/>
  <c r="H79" i="21"/>
  <c r="H202" i="21" s="1"/>
  <c r="G79" i="21"/>
  <c r="G202" i="21" s="1"/>
  <c r="F79" i="21"/>
  <c r="F202" i="21" s="1"/>
  <c r="E79" i="21"/>
  <c r="E202" i="21" s="1"/>
  <c r="D79" i="21"/>
  <c r="D202" i="21" s="1"/>
  <c r="C79" i="21"/>
  <c r="C202" i="21" s="1"/>
  <c r="B79" i="21"/>
  <c r="B202" i="21" s="1"/>
  <c r="Y60" i="21"/>
  <c r="Y201" i="21" s="1"/>
  <c r="X60" i="21"/>
  <c r="X201" i="21" s="1"/>
  <c r="W60" i="21"/>
  <c r="W201" i="21" s="1"/>
  <c r="V60" i="21"/>
  <c r="V201" i="21" s="1"/>
  <c r="U60" i="21"/>
  <c r="U201" i="21" s="1"/>
  <c r="T60" i="21"/>
  <c r="T201" i="21" s="1"/>
  <c r="S60" i="21"/>
  <c r="S201" i="21" s="1"/>
  <c r="R60" i="21"/>
  <c r="R201" i="21" s="1"/>
  <c r="Q60" i="21"/>
  <c r="Q201" i="21" s="1"/>
  <c r="P60" i="21"/>
  <c r="P201" i="21" s="1"/>
  <c r="O60" i="21"/>
  <c r="O201" i="21" s="1"/>
  <c r="N60" i="21"/>
  <c r="N201" i="21" s="1"/>
  <c r="M60" i="21"/>
  <c r="M201" i="21" s="1"/>
  <c r="L60" i="21"/>
  <c r="L201" i="21" s="1"/>
  <c r="K60" i="21"/>
  <c r="K201" i="21" s="1"/>
  <c r="J60" i="21"/>
  <c r="J201" i="21" s="1"/>
  <c r="J194" i="21" s="1"/>
  <c r="I60" i="21"/>
  <c r="I201" i="21" s="1"/>
  <c r="I194" i="21" s="1"/>
  <c r="H60" i="21"/>
  <c r="H201" i="21" s="1"/>
  <c r="G60" i="21"/>
  <c r="G201" i="21" s="1"/>
  <c r="F60" i="21"/>
  <c r="F201" i="21" s="1"/>
  <c r="E60" i="21"/>
  <c r="E201" i="21" s="1"/>
  <c r="D60" i="21"/>
  <c r="D201" i="21" s="1"/>
  <c r="C60" i="21"/>
  <c r="C201" i="21" s="1"/>
  <c r="B60" i="21"/>
  <c r="B201" i="21" s="1"/>
  <c r="Y33" i="21"/>
  <c r="Y192" i="21" s="1"/>
  <c r="X33" i="21"/>
  <c r="X192" i="21" s="1"/>
  <c r="W33" i="21"/>
  <c r="W192" i="21" s="1"/>
  <c r="V33" i="21"/>
  <c r="V192" i="21" s="1"/>
  <c r="U33" i="21"/>
  <c r="U192" i="21" s="1"/>
  <c r="T33" i="21"/>
  <c r="T192" i="21" s="1"/>
  <c r="S33" i="21"/>
  <c r="S192" i="21" s="1"/>
  <c r="R33" i="21"/>
  <c r="R192" i="21" s="1"/>
  <c r="Q33" i="21"/>
  <c r="Q192" i="21" s="1"/>
  <c r="P33" i="21"/>
  <c r="P192" i="21" s="1"/>
  <c r="O33" i="21"/>
  <c r="O192" i="21" s="1"/>
  <c r="N33" i="21"/>
  <c r="N192" i="21" s="1"/>
  <c r="M33" i="21"/>
  <c r="M192" i="21" s="1"/>
  <c r="L33" i="21"/>
  <c r="L192" i="21" s="1"/>
  <c r="K33" i="21"/>
  <c r="K192" i="21" s="1"/>
  <c r="J33" i="21"/>
  <c r="J192" i="21" s="1"/>
  <c r="I33" i="21"/>
  <c r="I192" i="21" s="1"/>
  <c r="H33" i="21"/>
  <c r="H192" i="21" s="1"/>
  <c r="G33" i="21"/>
  <c r="G192" i="21" s="1"/>
  <c r="F33" i="21"/>
  <c r="F192" i="21" s="1"/>
  <c r="F183" i="21" s="1"/>
  <c r="E33" i="21"/>
  <c r="E192" i="21" s="1"/>
  <c r="E183" i="21" s="1"/>
  <c r="D33" i="21"/>
  <c r="D192" i="21" s="1"/>
  <c r="C33" i="21"/>
  <c r="C192" i="21" s="1"/>
  <c r="B33" i="21"/>
  <c r="B192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X62" i="20"/>
  <c r="X115" i="4" s="1"/>
  <c r="K62" i="20"/>
  <c r="H62" i="20"/>
  <c r="G62" i="20"/>
  <c r="D61" i="20"/>
  <c r="Y60" i="20"/>
  <c r="X60" i="20"/>
  <c r="W60" i="20"/>
  <c r="W113" i="4" s="1"/>
  <c r="Q60" i="20"/>
  <c r="P60" i="20"/>
  <c r="O60" i="20"/>
  <c r="N60" i="20"/>
  <c r="N113" i="4" s="1"/>
  <c r="M60" i="20"/>
  <c r="M113" i="4" s="1"/>
  <c r="L60" i="20"/>
  <c r="K60" i="20"/>
  <c r="K113" i="4" s="1"/>
  <c r="I60" i="20"/>
  <c r="H60" i="20"/>
  <c r="B60" i="20"/>
  <c r="Y58" i="20"/>
  <c r="X58" i="20"/>
  <c r="W58" i="20"/>
  <c r="V58" i="20"/>
  <c r="U58" i="20"/>
  <c r="T58" i="20"/>
  <c r="S58" i="20"/>
  <c r="R58" i="20"/>
  <c r="Q58" i="20"/>
  <c r="Q42" i="7" s="1"/>
  <c r="P58" i="20"/>
  <c r="P42" i="7" s="1"/>
  <c r="O58" i="20"/>
  <c r="O42" i="7" s="1"/>
  <c r="N58" i="20"/>
  <c r="M58" i="20"/>
  <c r="L58" i="20"/>
  <c r="K58" i="20"/>
  <c r="J58" i="20"/>
  <c r="I58" i="20"/>
  <c r="H58" i="20"/>
  <c r="G58" i="20"/>
  <c r="F58" i="20"/>
  <c r="F42" i="7" s="1"/>
  <c r="E58" i="20"/>
  <c r="E42" i="7" s="1"/>
  <c r="D58" i="20"/>
  <c r="D42" i="7" s="1"/>
  <c r="C58" i="20"/>
  <c r="C42" i="7" s="1"/>
  <c r="B58" i="20"/>
  <c r="B42" i="7" s="1"/>
  <c r="Y54" i="20"/>
  <c r="X54" i="20"/>
  <c r="W54" i="20"/>
  <c r="V54" i="20"/>
  <c r="U54" i="20"/>
  <c r="T54" i="20"/>
  <c r="T68" i="4" s="1"/>
  <c r="T141" i="4" s="1"/>
  <c r="S54" i="20"/>
  <c r="R54" i="20"/>
  <c r="Q54" i="20"/>
  <c r="Q68" i="4" s="1"/>
  <c r="Q141" i="4" s="1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Y67" i="4" s="1"/>
  <c r="Y140" i="4" s="1"/>
  <c r="X53" i="20"/>
  <c r="W53" i="20"/>
  <c r="V53" i="20"/>
  <c r="U53" i="20"/>
  <c r="T53" i="20"/>
  <c r="S53" i="20"/>
  <c r="R53" i="20"/>
  <c r="Q53" i="20"/>
  <c r="Q67" i="4" s="1"/>
  <c r="Q140" i="4" s="1"/>
  <c r="P53" i="20"/>
  <c r="O53" i="20"/>
  <c r="N53" i="20"/>
  <c r="M53" i="20"/>
  <c r="M67" i="4" s="1"/>
  <c r="M140" i="4" s="1"/>
  <c r="L53" i="20"/>
  <c r="K53" i="20"/>
  <c r="J53" i="20"/>
  <c r="I53" i="20"/>
  <c r="H53" i="20"/>
  <c r="G53" i="20"/>
  <c r="F53" i="20"/>
  <c r="E53" i="20"/>
  <c r="D53" i="20"/>
  <c r="D51" i="20" s="1"/>
  <c r="D65" i="4" s="1"/>
  <c r="D138" i="4" s="1"/>
  <c r="C53" i="20"/>
  <c r="B53" i="20"/>
  <c r="Y52" i="20"/>
  <c r="X52" i="20"/>
  <c r="W52" i="20"/>
  <c r="V52" i="20"/>
  <c r="U52" i="20"/>
  <c r="T52" i="20"/>
  <c r="T51" i="20" s="1"/>
  <c r="T65" i="4" s="1"/>
  <c r="T138" i="4" s="1"/>
  <c r="S52" i="20"/>
  <c r="S51" i="20" s="1"/>
  <c r="R52" i="20"/>
  <c r="R51" i="20" s="1"/>
  <c r="R65" i="4" s="1"/>
  <c r="R138" i="4" s="1"/>
  <c r="Q52" i="20"/>
  <c r="P52" i="20"/>
  <c r="P77" i="20" s="1"/>
  <c r="O52" i="20"/>
  <c r="O77" i="20" s="1"/>
  <c r="N52" i="20"/>
  <c r="N77" i="20" s="1"/>
  <c r="M52" i="20"/>
  <c r="M77" i="20" s="1"/>
  <c r="L52" i="20"/>
  <c r="L77" i="20" s="1"/>
  <c r="K52" i="20"/>
  <c r="K77" i="20" s="1"/>
  <c r="K168" i="4" s="1"/>
  <c r="J52" i="20"/>
  <c r="I52" i="20"/>
  <c r="I51" i="20" s="1"/>
  <c r="I65" i="4" s="1"/>
  <c r="I138" i="4" s="1"/>
  <c r="H52" i="20"/>
  <c r="H77" i="20" s="1"/>
  <c r="H168" i="4" s="1"/>
  <c r="G52" i="20"/>
  <c r="F52" i="20"/>
  <c r="E52" i="20"/>
  <c r="D52" i="20"/>
  <c r="C52" i="20"/>
  <c r="B52" i="20"/>
  <c r="B51" i="20" s="1"/>
  <c r="B65" i="4" s="1"/>
  <c r="H51" i="20"/>
  <c r="H65" i="4" s="1"/>
  <c r="H138" i="4" s="1"/>
  <c r="F51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S13" i="4" s="1"/>
  <c r="R3" i="20"/>
  <c r="Q3" i="20"/>
  <c r="P3" i="20"/>
  <c r="O3" i="20"/>
  <c r="N3" i="20"/>
  <c r="M3" i="20"/>
  <c r="L3" i="20"/>
  <c r="L3" i="4" s="1"/>
  <c r="K3" i="20"/>
  <c r="J3" i="20"/>
  <c r="I3" i="20"/>
  <c r="H3" i="20"/>
  <c r="G3" i="20"/>
  <c r="F3" i="20"/>
  <c r="E3" i="20"/>
  <c r="D3" i="20"/>
  <c r="C3" i="20"/>
  <c r="B3" i="20"/>
  <c r="B13" i="4" s="1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X200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Y199" i="19"/>
  <c r="Y197" i="19" s="1"/>
  <c r="X199" i="19"/>
  <c r="W199" i="19"/>
  <c r="W197" i="19" s="1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G197" i="19" s="1"/>
  <c r="F199" i="19"/>
  <c r="E199" i="19"/>
  <c r="D199" i="19"/>
  <c r="C199" i="19"/>
  <c r="B199" i="19"/>
  <c r="Y198" i="19"/>
  <c r="X198" i="19"/>
  <c r="W198" i="19"/>
  <c r="V198" i="19"/>
  <c r="V197" i="19" s="1"/>
  <c r="U198" i="19"/>
  <c r="U197" i="19" s="1"/>
  <c r="T198" i="19"/>
  <c r="S198" i="19"/>
  <c r="S197" i="19" s="1"/>
  <c r="R198" i="19"/>
  <c r="R197" i="19" s="1"/>
  <c r="Q198" i="19"/>
  <c r="Q197" i="19" s="1"/>
  <c r="P198" i="19"/>
  <c r="O198" i="19"/>
  <c r="N198" i="19"/>
  <c r="M198" i="19"/>
  <c r="L198" i="19"/>
  <c r="K198" i="19"/>
  <c r="J198" i="19"/>
  <c r="I198" i="19"/>
  <c r="H198" i="19"/>
  <c r="G198" i="19"/>
  <c r="F198" i="19"/>
  <c r="F197" i="19" s="1"/>
  <c r="E198" i="19"/>
  <c r="E197" i="19" s="1"/>
  <c r="D198" i="19"/>
  <c r="C198" i="19"/>
  <c r="C197" i="19" s="1"/>
  <c r="B198" i="19"/>
  <c r="B197" i="19" s="1"/>
  <c r="O197" i="19"/>
  <c r="N197" i="19"/>
  <c r="M197" i="19"/>
  <c r="K197" i="19"/>
  <c r="J197" i="19"/>
  <c r="I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W142" i="19"/>
  <c r="V142" i="19"/>
  <c r="U142" i="19"/>
  <c r="T142" i="19"/>
  <c r="S142" i="19"/>
  <c r="R142" i="19"/>
  <c r="R209" i="19" s="1"/>
  <c r="Q142" i="19"/>
  <c r="Q209" i="19" s="1"/>
  <c r="P142" i="19"/>
  <c r="O142" i="19"/>
  <c r="N142" i="19"/>
  <c r="M142" i="19"/>
  <c r="L142" i="19"/>
  <c r="K142" i="19"/>
  <c r="J142" i="19"/>
  <c r="J209" i="19" s="1"/>
  <c r="I142" i="19"/>
  <c r="I209" i="19" s="1"/>
  <c r="H142" i="19"/>
  <c r="H209" i="19" s="1"/>
  <c r="G142" i="19"/>
  <c r="F142" i="19"/>
  <c r="F209" i="19" s="1"/>
  <c r="E142" i="19"/>
  <c r="D142" i="19"/>
  <c r="C142" i="19"/>
  <c r="B142" i="19"/>
  <c r="B209" i="19" s="1"/>
  <c r="Y121" i="19"/>
  <c r="X121" i="19"/>
  <c r="W121" i="19"/>
  <c r="V121" i="19"/>
  <c r="U121" i="19"/>
  <c r="T121" i="19"/>
  <c r="T203" i="19" s="1"/>
  <c r="S121" i="19"/>
  <c r="R121" i="19"/>
  <c r="Q121" i="19"/>
  <c r="P121" i="19"/>
  <c r="O121" i="19"/>
  <c r="N121" i="19"/>
  <c r="M121" i="19"/>
  <c r="L121" i="19"/>
  <c r="L203" i="19" s="1"/>
  <c r="K121" i="19"/>
  <c r="J121" i="19"/>
  <c r="J203" i="19" s="1"/>
  <c r="I121" i="19"/>
  <c r="I203" i="19" s="1"/>
  <c r="H121" i="19"/>
  <c r="G121" i="19"/>
  <c r="F121" i="19"/>
  <c r="E121" i="19"/>
  <c r="D121" i="19"/>
  <c r="D203" i="19" s="1"/>
  <c r="C121" i="19"/>
  <c r="B121" i="19"/>
  <c r="B203" i="19" s="1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72" i="19"/>
  <c r="X72" i="19"/>
  <c r="W72" i="19"/>
  <c r="V72" i="19"/>
  <c r="V61" i="19" s="1"/>
  <c r="V81" i="16" s="1"/>
  <c r="V110" i="4" s="1"/>
  <c r="U72" i="19"/>
  <c r="T72" i="19"/>
  <c r="S72" i="19"/>
  <c r="S61" i="19" s="1"/>
  <c r="R72" i="19"/>
  <c r="R61" i="19" s="1"/>
  <c r="Q72" i="19"/>
  <c r="P72" i="19"/>
  <c r="P61" i="19" s="1"/>
  <c r="O72" i="19"/>
  <c r="N72" i="19"/>
  <c r="M72" i="19"/>
  <c r="L72" i="19"/>
  <c r="L61" i="19" s="1"/>
  <c r="K72" i="19"/>
  <c r="K61" i="19" s="1"/>
  <c r="J72" i="19"/>
  <c r="J61" i="19" s="1"/>
  <c r="I72" i="19"/>
  <c r="H72" i="19"/>
  <c r="H61" i="19" s="1"/>
  <c r="G72" i="19"/>
  <c r="G61" i="19" s="1"/>
  <c r="G81" i="16" s="1"/>
  <c r="G110" i="4" s="1"/>
  <c r="F72" i="19"/>
  <c r="F61" i="19" s="1"/>
  <c r="F81" i="16" s="1"/>
  <c r="F110" i="4" s="1"/>
  <c r="E72" i="19"/>
  <c r="D72" i="19"/>
  <c r="C72" i="19"/>
  <c r="B72" i="19"/>
  <c r="D61" i="19"/>
  <c r="D229" i="19" s="1"/>
  <c r="Y44" i="19"/>
  <c r="Y5" i="19" s="1"/>
  <c r="X44" i="19"/>
  <c r="X5" i="19" s="1"/>
  <c r="X80" i="16" s="1"/>
  <c r="W44" i="19"/>
  <c r="V44" i="19"/>
  <c r="V5" i="19" s="1"/>
  <c r="U44" i="19"/>
  <c r="T44" i="19"/>
  <c r="S44" i="19"/>
  <c r="S5" i="19" s="1"/>
  <c r="R44" i="19"/>
  <c r="R5" i="19" s="1"/>
  <c r="Q44" i="19"/>
  <c r="Q5" i="19" s="1"/>
  <c r="Q80" i="16" s="1"/>
  <c r="Q109" i="4" s="1"/>
  <c r="P44" i="19"/>
  <c r="O44" i="19"/>
  <c r="N44" i="19"/>
  <c r="M44" i="19"/>
  <c r="L44" i="19"/>
  <c r="K44" i="19"/>
  <c r="J44" i="19"/>
  <c r="J5" i="19" s="1"/>
  <c r="I44" i="19"/>
  <c r="I5" i="19" s="1"/>
  <c r="I80" i="16" s="1"/>
  <c r="I109" i="4" s="1"/>
  <c r="H44" i="19"/>
  <c r="H5" i="19" s="1"/>
  <c r="G44" i="19"/>
  <c r="F44" i="19"/>
  <c r="E44" i="19"/>
  <c r="D44" i="19"/>
  <c r="C44" i="19"/>
  <c r="B44" i="19"/>
  <c r="N5" i="19"/>
  <c r="N176" i="19" s="1"/>
  <c r="K5" i="19"/>
  <c r="K77" i="16" s="1"/>
  <c r="G5" i="19"/>
  <c r="G176" i="19" s="1"/>
  <c r="F5" i="19"/>
  <c r="F176" i="19" s="1"/>
  <c r="C5" i="19"/>
  <c r="B5" i="19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W200" i="18"/>
  <c r="V200" i="18"/>
  <c r="U200" i="18"/>
  <c r="T200" i="18"/>
  <c r="S200" i="18"/>
  <c r="S197" i="18" s="1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Y199" i="18"/>
  <c r="X199" i="18"/>
  <c r="W199" i="18"/>
  <c r="V199" i="18"/>
  <c r="U199" i="18"/>
  <c r="T199" i="18"/>
  <c r="S199" i="18"/>
  <c r="R199" i="18"/>
  <c r="Q199" i="18"/>
  <c r="Q197" i="18" s="1"/>
  <c r="P199" i="18"/>
  <c r="P197" i="18" s="1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C197" i="18" s="1"/>
  <c r="B199" i="18"/>
  <c r="Y198" i="18"/>
  <c r="Y197" i="18" s="1"/>
  <c r="X198" i="18"/>
  <c r="X197" i="18" s="1"/>
  <c r="W198" i="18"/>
  <c r="W197" i="18" s="1"/>
  <c r="V198" i="18"/>
  <c r="V197" i="18" s="1"/>
  <c r="U198" i="18"/>
  <c r="U197" i="18" s="1"/>
  <c r="T198" i="18"/>
  <c r="T197" i="18" s="1"/>
  <c r="S198" i="18"/>
  <c r="R198" i="18"/>
  <c r="R197" i="18" s="1"/>
  <c r="Q198" i="18"/>
  <c r="P198" i="18"/>
  <c r="O198" i="18"/>
  <c r="O197" i="18" s="1"/>
  <c r="N198" i="18"/>
  <c r="N197" i="18" s="1"/>
  <c r="M198" i="18"/>
  <c r="M197" i="18" s="1"/>
  <c r="L198" i="18"/>
  <c r="L197" i="18" s="1"/>
  <c r="K198" i="18"/>
  <c r="K197" i="18" s="1"/>
  <c r="J198" i="18"/>
  <c r="J197" i="18" s="1"/>
  <c r="I198" i="18"/>
  <c r="I197" i="18" s="1"/>
  <c r="H198" i="18"/>
  <c r="G198" i="18"/>
  <c r="F198" i="18"/>
  <c r="E198" i="18"/>
  <c r="D198" i="18"/>
  <c r="C198" i="18"/>
  <c r="B198" i="18"/>
  <c r="B197" i="18" s="1"/>
  <c r="H197" i="18"/>
  <c r="G197" i="18"/>
  <c r="F197" i="18"/>
  <c r="E197" i="18"/>
  <c r="D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Y181" i="18"/>
  <c r="Y178" i="18" s="1"/>
  <c r="X181" i="18"/>
  <c r="W181" i="18"/>
  <c r="V181" i="18"/>
  <c r="U181" i="18"/>
  <c r="T181" i="18"/>
  <c r="S181" i="18"/>
  <c r="R181" i="18"/>
  <c r="Q181" i="18"/>
  <c r="P181" i="18"/>
  <c r="O181" i="18"/>
  <c r="O178" i="18" s="1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Y180" i="18"/>
  <c r="X180" i="18"/>
  <c r="W180" i="18"/>
  <c r="V180" i="18"/>
  <c r="U180" i="18"/>
  <c r="T180" i="18"/>
  <c r="S180" i="18"/>
  <c r="R180" i="18"/>
  <c r="Q180" i="18"/>
  <c r="P180" i="18"/>
  <c r="O180" i="18"/>
  <c r="N180" i="18"/>
  <c r="N178" i="18" s="1"/>
  <c r="M180" i="18"/>
  <c r="M178" i="18" s="1"/>
  <c r="L180" i="18"/>
  <c r="L178" i="18" s="1"/>
  <c r="K180" i="18"/>
  <c r="J180" i="18"/>
  <c r="I180" i="18"/>
  <c r="H180" i="18"/>
  <c r="G180" i="18"/>
  <c r="F180" i="18"/>
  <c r="E180" i="18"/>
  <c r="D180" i="18"/>
  <c r="C180" i="18"/>
  <c r="B180" i="18"/>
  <c r="Y179" i="18"/>
  <c r="X179" i="18"/>
  <c r="X178" i="18" s="1"/>
  <c r="W179" i="18"/>
  <c r="W178" i="18" s="1"/>
  <c r="V179" i="18"/>
  <c r="V178" i="18" s="1"/>
  <c r="U179" i="18"/>
  <c r="U178" i="18" s="1"/>
  <c r="T179" i="18"/>
  <c r="T178" i="18" s="1"/>
  <c r="S179" i="18"/>
  <c r="S178" i="18" s="1"/>
  <c r="R179" i="18"/>
  <c r="R178" i="18" s="1"/>
  <c r="Q179" i="18"/>
  <c r="Q178" i="18" s="1"/>
  <c r="P179" i="18"/>
  <c r="P178" i="18" s="1"/>
  <c r="O179" i="18"/>
  <c r="N179" i="18"/>
  <c r="M179" i="18"/>
  <c r="L179" i="18"/>
  <c r="K179" i="18"/>
  <c r="K178" i="18" s="1"/>
  <c r="J179" i="18"/>
  <c r="J178" i="18" s="1"/>
  <c r="I179" i="18"/>
  <c r="I178" i="18" s="1"/>
  <c r="H179" i="18"/>
  <c r="H178" i="18" s="1"/>
  <c r="G179" i="18"/>
  <c r="G178" i="18" s="1"/>
  <c r="F179" i="18"/>
  <c r="F178" i="18" s="1"/>
  <c r="E179" i="18"/>
  <c r="E178" i="18" s="1"/>
  <c r="D179" i="18"/>
  <c r="C179" i="18"/>
  <c r="B179" i="18"/>
  <c r="D178" i="18"/>
  <c r="C178" i="18"/>
  <c r="B178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5" i="18" s="1"/>
  <c r="X16" i="18"/>
  <c r="W16" i="18"/>
  <c r="W223" i="18" s="1"/>
  <c r="V16" i="18"/>
  <c r="U16" i="18"/>
  <c r="T16" i="18"/>
  <c r="S16" i="18"/>
  <c r="S223" i="18" s="1"/>
  <c r="R16" i="18"/>
  <c r="R223" i="18" s="1"/>
  <c r="Q16" i="18"/>
  <c r="P16" i="18"/>
  <c r="O16" i="18"/>
  <c r="O223" i="18" s="1"/>
  <c r="N16" i="18"/>
  <c r="M16" i="18"/>
  <c r="L16" i="18"/>
  <c r="L96" i="16" s="1"/>
  <c r="K16" i="18"/>
  <c r="K223" i="18" s="1"/>
  <c r="J16" i="18"/>
  <c r="J223" i="18" s="1"/>
  <c r="I16" i="18"/>
  <c r="H16" i="18"/>
  <c r="G16" i="18"/>
  <c r="G223" i="18" s="1"/>
  <c r="F16" i="18"/>
  <c r="F5" i="18" s="1"/>
  <c r="E16" i="18"/>
  <c r="E5" i="18" s="1"/>
  <c r="D16" i="18"/>
  <c r="D5" i="18" s="1"/>
  <c r="D97" i="16" s="1"/>
  <c r="C16" i="18"/>
  <c r="C223" i="18" s="1"/>
  <c r="B16" i="18"/>
  <c r="B223" i="18" s="1"/>
  <c r="X5" i="18"/>
  <c r="X97" i="16" s="1"/>
  <c r="X95" i="16" s="1"/>
  <c r="W5" i="18"/>
  <c r="W174" i="18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Y202" i="17"/>
  <c r="X202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E197" i="17" s="1"/>
  <c r="D202" i="17"/>
  <c r="C202" i="17"/>
  <c r="B202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C197" i="17" s="1"/>
  <c r="B201" i="17"/>
  <c r="Y200" i="17"/>
  <c r="X200" i="17"/>
  <c r="W200" i="17"/>
  <c r="V200" i="17"/>
  <c r="U200" i="17"/>
  <c r="T200" i="17"/>
  <c r="S200" i="17"/>
  <c r="R200" i="17"/>
  <c r="Q200" i="17"/>
  <c r="P200" i="17"/>
  <c r="O200" i="17"/>
  <c r="N200" i="17"/>
  <c r="N197" i="17" s="1"/>
  <c r="M200" i="17"/>
  <c r="L200" i="17"/>
  <c r="L197" i="17" s="1"/>
  <c r="K200" i="17"/>
  <c r="J200" i="17"/>
  <c r="I200" i="17"/>
  <c r="H200" i="17"/>
  <c r="G200" i="17"/>
  <c r="F200" i="17"/>
  <c r="E200" i="17"/>
  <c r="D200" i="17"/>
  <c r="C200" i="17"/>
  <c r="B200" i="17"/>
  <c r="Y199" i="17"/>
  <c r="Y197" i="17" s="1"/>
  <c r="X199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J197" i="17" s="1"/>
  <c r="I199" i="17"/>
  <c r="H199" i="17"/>
  <c r="H197" i="17" s="1"/>
  <c r="G199" i="17"/>
  <c r="F199" i="17"/>
  <c r="E199" i="17"/>
  <c r="D199" i="17"/>
  <c r="C199" i="17"/>
  <c r="B199" i="17"/>
  <c r="Y198" i="17"/>
  <c r="X198" i="17"/>
  <c r="X197" i="17" s="1"/>
  <c r="W198" i="17"/>
  <c r="W197" i="17" s="1"/>
  <c r="V198" i="17"/>
  <c r="V197" i="17" s="1"/>
  <c r="U198" i="17"/>
  <c r="U197" i="17" s="1"/>
  <c r="T198" i="17"/>
  <c r="T197" i="17" s="1"/>
  <c r="S198" i="17"/>
  <c r="S197" i="17" s="1"/>
  <c r="R198" i="17"/>
  <c r="R197" i="17" s="1"/>
  <c r="Q198" i="17"/>
  <c r="Q197" i="17" s="1"/>
  <c r="P198" i="17"/>
  <c r="P197" i="17" s="1"/>
  <c r="O198" i="17"/>
  <c r="N198" i="17"/>
  <c r="M198" i="17"/>
  <c r="L198" i="17"/>
  <c r="K198" i="17"/>
  <c r="J198" i="17"/>
  <c r="I198" i="17"/>
  <c r="H198" i="17"/>
  <c r="G198" i="17"/>
  <c r="G197" i="17" s="1"/>
  <c r="F198" i="17"/>
  <c r="F197" i="17" s="1"/>
  <c r="E198" i="17"/>
  <c r="D198" i="17"/>
  <c r="D197" i="17" s="1"/>
  <c r="C198" i="17"/>
  <c r="B198" i="17"/>
  <c r="O197" i="17"/>
  <c r="M197" i="17"/>
  <c r="K197" i="17"/>
  <c r="I197" i="17"/>
  <c r="B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Y182" i="17"/>
  <c r="Y178" i="17" s="1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Y181" i="17"/>
  <c r="X181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J178" i="17" s="1"/>
  <c r="I181" i="17"/>
  <c r="H181" i="17"/>
  <c r="H178" i="17" s="1"/>
  <c r="G181" i="17"/>
  <c r="F181" i="17"/>
  <c r="E181" i="17"/>
  <c r="D181" i="17"/>
  <c r="C181" i="17"/>
  <c r="B181" i="17"/>
  <c r="Y180" i="17"/>
  <c r="X180" i="17"/>
  <c r="W180" i="17"/>
  <c r="W178" i="17" s="1"/>
  <c r="V180" i="17"/>
  <c r="V178" i="17" s="1"/>
  <c r="U180" i="17"/>
  <c r="U178" i="17" s="1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F178" i="17" s="1"/>
  <c r="E180" i="17"/>
  <c r="D180" i="17"/>
  <c r="D178" i="17" s="1"/>
  <c r="C180" i="17"/>
  <c r="B180" i="17"/>
  <c r="Y179" i="17"/>
  <c r="X179" i="17"/>
  <c r="W179" i="17"/>
  <c r="V179" i="17"/>
  <c r="U179" i="17"/>
  <c r="T179" i="17"/>
  <c r="T178" i="17" s="1"/>
  <c r="S179" i="17"/>
  <c r="S178" i="17" s="1"/>
  <c r="R179" i="17"/>
  <c r="R178" i="17" s="1"/>
  <c r="Q179" i="17"/>
  <c r="Q178" i="17" s="1"/>
  <c r="P179" i="17"/>
  <c r="P178" i="17" s="1"/>
  <c r="O179" i="17"/>
  <c r="O178" i="17" s="1"/>
  <c r="N179" i="17"/>
  <c r="N178" i="17" s="1"/>
  <c r="M179" i="17"/>
  <c r="M178" i="17" s="1"/>
  <c r="L179" i="17"/>
  <c r="L178" i="17" s="1"/>
  <c r="K179" i="17"/>
  <c r="J179" i="17"/>
  <c r="I179" i="17"/>
  <c r="H179" i="17"/>
  <c r="G179" i="17"/>
  <c r="F179" i="17"/>
  <c r="E179" i="17"/>
  <c r="D179" i="17"/>
  <c r="C179" i="17"/>
  <c r="C178" i="17" s="1"/>
  <c r="B179" i="17"/>
  <c r="B178" i="17" s="1"/>
  <c r="X178" i="17"/>
  <c r="K178" i="17"/>
  <c r="I178" i="17"/>
  <c r="G178" i="17"/>
  <c r="E178" i="17"/>
  <c r="Y142" i="17"/>
  <c r="Y248" i="17" s="1"/>
  <c r="X142" i="17"/>
  <c r="X248" i="17" s="1"/>
  <c r="W142" i="17"/>
  <c r="W248" i="17" s="1"/>
  <c r="V142" i="17"/>
  <c r="V248" i="17" s="1"/>
  <c r="U142" i="17"/>
  <c r="U248" i="17" s="1"/>
  <c r="T142" i="17"/>
  <c r="T248" i="17" s="1"/>
  <c r="S142" i="17"/>
  <c r="S248" i="17" s="1"/>
  <c r="R142" i="17"/>
  <c r="R248" i="17" s="1"/>
  <c r="Q142" i="17"/>
  <c r="Q248" i="17" s="1"/>
  <c r="P142" i="17"/>
  <c r="P248" i="17" s="1"/>
  <c r="O142" i="17"/>
  <c r="O248" i="17" s="1"/>
  <c r="N142" i="17"/>
  <c r="N248" i="17" s="1"/>
  <c r="M142" i="17"/>
  <c r="M248" i="17" s="1"/>
  <c r="L142" i="17"/>
  <c r="L248" i="17" s="1"/>
  <c r="K142" i="17"/>
  <c r="K248" i="17" s="1"/>
  <c r="J142" i="17"/>
  <c r="J248" i="17" s="1"/>
  <c r="I142" i="17"/>
  <c r="I248" i="17" s="1"/>
  <c r="H142" i="17"/>
  <c r="H248" i="17" s="1"/>
  <c r="G142" i="17"/>
  <c r="G248" i="17" s="1"/>
  <c r="F142" i="17"/>
  <c r="F248" i="17" s="1"/>
  <c r="E142" i="17"/>
  <c r="E248" i="17" s="1"/>
  <c r="D142" i="17"/>
  <c r="D248" i="17" s="1"/>
  <c r="C142" i="17"/>
  <c r="C248" i="17" s="1"/>
  <c r="B142" i="17"/>
  <c r="B248" i="17" s="1"/>
  <c r="Y121" i="17"/>
  <c r="Y246" i="17" s="1"/>
  <c r="Y240" i="17" s="1"/>
  <c r="X121" i="17"/>
  <c r="X246" i="17" s="1"/>
  <c r="W121" i="17"/>
  <c r="W246" i="17" s="1"/>
  <c r="V121" i="17"/>
  <c r="V246" i="17" s="1"/>
  <c r="U121" i="17"/>
  <c r="U246" i="17" s="1"/>
  <c r="T121" i="17"/>
  <c r="T246" i="17" s="1"/>
  <c r="S121" i="17"/>
  <c r="S246" i="17" s="1"/>
  <c r="R121" i="17"/>
  <c r="R246" i="17" s="1"/>
  <c r="Q121" i="17"/>
  <c r="Q246" i="17" s="1"/>
  <c r="P121" i="17"/>
  <c r="P246" i="17" s="1"/>
  <c r="O121" i="17"/>
  <c r="O246" i="17" s="1"/>
  <c r="N121" i="17"/>
  <c r="N246" i="17" s="1"/>
  <c r="M121" i="17"/>
  <c r="M246" i="17" s="1"/>
  <c r="L121" i="17"/>
  <c r="L246" i="17" s="1"/>
  <c r="K121" i="17"/>
  <c r="K246" i="17" s="1"/>
  <c r="J121" i="17"/>
  <c r="J246" i="17" s="1"/>
  <c r="I121" i="17"/>
  <c r="I246" i="17" s="1"/>
  <c r="H121" i="17"/>
  <c r="H246" i="17" s="1"/>
  <c r="G121" i="17"/>
  <c r="G246" i="17" s="1"/>
  <c r="F121" i="17"/>
  <c r="F246" i="17" s="1"/>
  <c r="E121" i="17"/>
  <c r="E246" i="17" s="1"/>
  <c r="D121" i="17"/>
  <c r="D246" i="17" s="1"/>
  <c r="C121" i="17"/>
  <c r="C246" i="17" s="1"/>
  <c r="C240" i="17" s="1"/>
  <c r="B121" i="17"/>
  <c r="B246" i="17" s="1"/>
  <c r="B240" i="17" s="1"/>
  <c r="Y93" i="17"/>
  <c r="Y237" i="17" s="1"/>
  <c r="X93" i="17"/>
  <c r="X237" i="17" s="1"/>
  <c r="W93" i="17"/>
  <c r="W237" i="17" s="1"/>
  <c r="V93" i="17"/>
  <c r="V237" i="17" s="1"/>
  <c r="U93" i="17"/>
  <c r="U237" i="17" s="1"/>
  <c r="T93" i="17"/>
  <c r="T237" i="17" s="1"/>
  <c r="S93" i="17"/>
  <c r="S237" i="17" s="1"/>
  <c r="R93" i="17"/>
  <c r="R237" i="17" s="1"/>
  <c r="Q93" i="17"/>
  <c r="Q237" i="17" s="1"/>
  <c r="P93" i="17"/>
  <c r="P237" i="17" s="1"/>
  <c r="O93" i="17"/>
  <c r="O237" i="17" s="1"/>
  <c r="N93" i="17"/>
  <c r="N237" i="17" s="1"/>
  <c r="M93" i="17"/>
  <c r="M237" i="17" s="1"/>
  <c r="L93" i="17"/>
  <c r="L237" i="17" s="1"/>
  <c r="K93" i="17"/>
  <c r="K237" i="17" s="1"/>
  <c r="J93" i="17"/>
  <c r="J237" i="17" s="1"/>
  <c r="I93" i="17"/>
  <c r="I237" i="17" s="1"/>
  <c r="H93" i="17"/>
  <c r="H237" i="17" s="1"/>
  <c r="G93" i="17"/>
  <c r="G237" i="17" s="1"/>
  <c r="F93" i="17"/>
  <c r="F237" i="17" s="1"/>
  <c r="E93" i="17"/>
  <c r="E237" i="17" s="1"/>
  <c r="D93" i="17"/>
  <c r="D237" i="17" s="1"/>
  <c r="C93" i="17"/>
  <c r="C237" i="17" s="1"/>
  <c r="B93" i="17"/>
  <c r="B237" i="17" s="1"/>
  <c r="Y72" i="17"/>
  <c r="Y235" i="17" s="1"/>
  <c r="X72" i="17"/>
  <c r="X235" i="17" s="1"/>
  <c r="W72" i="17"/>
  <c r="W235" i="17" s="1"/>
  <c r="V72" i="17"/>
  <c r="V235" i="17" s="1"/>
  <c r="V229" i="17" s="1"/>
  <c r="U72" i="17"/>
  <c r="U235" i="17" s="1"/>
  <c r="U229" i="17" s="1"/>
  <c r="T72" i="17"/>
  <c r="T235" i="17" s="1"/>
  <c r="S72" i="17"/>
  <c r="S235" i="17" s="1"/>
  <c r="R72" i="17"/>
  <c r="R235" i="17" s="1"/>
  <c r="R229" i="17" s="1"/>
  <c r="Q72" i="17"/>
  <c r="Q235" i="17" s="1"/>
  <c r="Q229" i="17" s="1"/>
  <c r="P72" i="17"/>
  <c r="P235" i="17" s="1"/>
  <c r="O72" i="17"/>
  <c r="O235" i="17" s="1"/>
  <c r="N72" i="17"/>
  <c r="N235" i="17" s="1"/>
  <c r="M72" i="17"/>
  <c r="M235" i="17" s="1"/>
  <c r="L72" i="17"/>
  <c r="L235" i="17" s="1"/>
  <c r="K72" i="17"/>
  <c r="K235" i="17" s="1"/>
  <c r="J72" i="17"/>
  <c r="J235" i="17" s="1"/>
  <c r="I72" i="17"/>
  <c r="I235" i="17" s="1"/>
  <c r="H72" i="17"/>
  <c r="H235" i="17" s="1"/>
  <c r="H229" i="17" s="1"/>
  <c r="G72" i="17"/>
  <c r="G235" i="17" s="1"/>
  <c r="F72" i="17"/>
  <c r="F235" i="17" s="1"/>
  <c r="E72" i="17"/>
  <c r="E235" i="17" s="1"/>
  <c r="D72" i="17"/>
  <c r="D235" i="17" s="1"/>
  <c r="C72" i="17"/>
  <c r="C235" i="17" s="1"/>
  <c r="B72" i="17"/>
  <c r="B235" i="17" s="1"/>
  <c r="Y44" i="17"/>
  <c r="Y226" i="17" s="1"/>
  <c r="X44" i="17"/>
  <c r="X226" i="17" s="1"/>
  <c r="W44" i="17"/>
  <c r="W226" i="17" s="1"/>
  <c r="V44" i="17"/>
  <c r="V226" i="17" s="1"/>
  <c r="U44" i="17"/>
  <c r="U226" i="17" s="1"/>
  <c r="T44" i="17"/>
  <c r="T226" i="17" s="1"/>
  <c r="S44" i="17"/>
  <c r="S5" i="17" s="1"/>
  <c r="R44" i="17"/>
  <c r="R5" i="17" s="1"/>
  <c r="Q44" i="17"/>
  <c r="Q226" i="17" s="1"/>
  <c r="Q217" i="17" s="1"/>
  <c r="P44" i="17"/>
  <c r="P226" i="17" s="1"/>
  <c r="O44" i="17"/>
  <c r="O226" i="17" s="1"/>
  <c r="O217" i="17" s="1"/>
  <c r="N44" i="17"/>
  <c r="N226" i="17" s="1"/>
  <c r="N217" i="17" s="1"/>
  <c r="M44" i="17"/>
  <c r="M226" i="17" s="1"/>
  <c r="M217" i="17" s="1"/>
  <c r="L44" i="17"/>
  <c r="L226" i="17" s="1"/>
  <c r="K44" i="17"/>
  <c r="K5" i="17" s="1"/>
  <c r="J44" i="17"/>
  <c r="J5" i="17" s="1"/>
  <c r="I44" i="17"/>
  <c r="I226" i="17" s="1"/>
  <c r="H44" i="17"/>
  <c r="H226" i="17" s="1"/>
  <c r="G44" i="17"/>
  <c r="G226" i="17" s="1"/>
  <c r="F44" i="17"/>
  <c r="F226" i="17" s="1"/>
  <c r="E44" i="17"/>
  <c r="E226" i="17" s="1"/>
  <c r="D44" i="17"/>
  <c r="D226" i="17" s="1"/>
  <c r="D217" i="17" s="1"/>
  <c r="C44" i="17"/>
  <c r="C5" i="17" s="1"/>
  <c r="B44" i="17"/>
  <c r="B5" i="17" s="1"/>
  <c r="Y5" i="17"/>
  <c r="Y175" i="17" s="1"/>
  <c r="E5" i="17"/>
  <c r="E175" i="17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X96" i="16"/>
  <c r="W96" i="16"/>
  <c r="V96" i="16"/>
  <c r="U96" i="16"/>
  <c r="T96" i="16"/>
  <c r="S96" i="16"/>
  <c r="R96" i="16"/>
  <c r="Q96" i="16"/>
  <c r="P96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Y111" i="4" s="1"/>
  <c r="X82" i="16"/>
  <c r="X111" i="4" s="1"/>
  <c r="W82" i="16"/>
  <c r="W111" i="4" s="1"/>
  <c r="V82" i="16"/>
  <c r="V111" i="4" s="1"/>
  <c r="U82" i="16"/>
  <c r="U111" i="4" s="1"/>
  <c r="T82" i="16"/>
  <c r="T111" i="4" s="1"/>
  <c r="S82" i="16"/>
  <c r="S111" i="4" s="1"/>
  <c r="R82" i="16"/>
  <c r="R111" i="4" s="1"/>
  <c r="Q82" i="16"/>
  <c r="Q111" i="4" s="1"/>
  <c r="P82" i="16"/>
  <c r="P111" i="4" s="1"/>
  <c r="O82" i="16"/>
  <c r="O111" i="4" s="1"/>
  <c r="N82" i="16"/>
  <c r="M82" i="16"/>
  <c r="L82" i="16"/>
  <c r="L111" i="4" s="1"/>
  <c r="K82" i="16"/>
  <c r="J82" i="16"/>
  <c r="I82" i="16"/>
  <c r="H82" i="16"/>
  <c r="G82" i="16"/>
  <c r="F82" i="16"/>
  <c r="E82" i="16"/>
  <c r="D82" i="16"/>
  <c r="C82" i="16"/>
  <c r="B82" i="16"/>
  <c r="S81" i="16"/>
  <c r="R81" i="16"/>
  <c r="K81" i="16"/>
  <c r="K110" i="4" s="1"/>
  <c r="J81" i="16"/>
  <c r="Y80" i="16"/>
  <c r="N80" i="16"/>
  <c r="N109" i="4" s="1"/>
  <c r="K80" i="16"/>
  <c r="K109" i="4" s="1"/>
  <c r="H80" i="16"/>
  <c r="G80" i="16"/>
  <c r="F80" i="16"/>
  <c r="C80" i="16"/>
  <c r="B80" i="16"/>
  <c r="K79" i="16"/>
  <c r="Y78" i="16"/>
  <c r="Y41" i="7" s="1"/>
  <c r="X78" i="16"/>
  <c r="X41" i="7" s="1"/>
  <c r="W78" i="16"/>
  <c r="V78" i="16"/>
  <c r="U78" i="16"/>
  <c r="T78" i="16"/>
  <c r="S78" i="16"/>
  <c r="R78" i="16"/>
  <c r="Q78" i="16"/>
  <c r="P78" i="16"/>
  <c r="P41" i="7" s="1"/>
  <c r="O78" i="16"/>
  <c r="N78" i="16"/>
  <c r="M78" i="16"/>
  <c r="L78" i="16"/>
  <c r="L41" i="7" s="1"/>
  <c r="K78" i="16"/>
  <c r="K41" i="7" s="1"/>
  <c r="J78" i="16"/>
  <c r="J41" i="7" s="1"/>
  <c r="I78" i="16"/>
  <c r="I41" i="7" s="1"/>
  <c r="H78" i="16"/>
  <c r="G78" i="16"/>
  <c r="F78" i="16"/>
  <c r="E78" i="16"/>
  <c r="D78" i="16"/>
  <c r="D41" i="7" s="1"/>
  <c r="C78" i="16"/>
  <c r="C41" i="7" s="1"/>
  <c r="B78" i="16"/>
  <c r="B41" i="7" s="1"/>
  <c r="A74" i="16"/>
  <c r="A73" i="16"/>
  <c r="Y72" i="16"/>
  <c r="Y90" i="16" s="1"/>
  <c r="X72" i="16"/>
  <c r="X90" i="16" s="1"/>
  <c r="W72" i="16"/>
  <c r="W71" i="16" s="1"/>
  <c r="V72" i="16"/>
  <c r="V90" i="16" s="1"/>
  <c r="U72" i="16"/>
  <c r="U90" i="16" s="1"/>
  <c r="T72" i="16"/>
  <c r="T90" i="16" s="1"/>
  <c r="S72" i="16"/>
  <c r="S90" i="16" s="1"/>
  <c r="R72" i="16"/>
  <c r="R90" i="16" s="1"/>
  <c r="Q72" i="16"/>
  <c r="Q90" i="16" s="1"/>
  <c r="P72" i="16"/>
  <c r="P90" i="16" s="1"/>
  <c r="O72" i="16"/>
  <c r="O71" i="16" s="1"/>
  <c r="N72" i="16"/>
  <c r="N90" i="16" s="1"/>
  <c r="M72" i="16"/>
  <c r="M90" i="16" s="1"/>
  <c r="L72" i="16"/>
  <c r="L90" i="16" s="1"/>
  <c r="K72" i="16"/>
  <c r="K90" i="16" s="1"/>
  <c r="J72" i="16"/>
  <c r="J90" i="16" s="1"/>
  <c r="I72" i="16"/>
  <c r="I90" i="16" s="1"/>
  <c r="H72" i="16"/>
  <c r="H90" i="16" s="1"/>
  <c r="G72" i="16"/>
  <c r="G71" i="16" s="1"/>
  <c r="F72" i="16"/>
  <c r="F90" i="16" s="1"/>
  <c r="E72" i="16"/>
  <c r="E90" i="16" s="1"/>
  <c r="D72" i="16"/>
  <c r="D90" i="16" s="1"/>
  <c r="C72" i="16"/>
  <c r="C90" i="16" s="1"/>
  <c r="B72" i="16"/>
  <c r="B90" i="16" s="1"/>
  <c r="A72" i="16"/>
  <c r="B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X55" i="16"/>
  <c r="W55" i="16"/>
  <c r="V55" i="16"/>
  <c r="U55" i="16"/>
  <c r="T55" i="16"/>
  <c r="S55" i="16"/>
  <c r="R55" i="16"/>
  <c r="Q55" i="16"/>
  <c r="P55" i="16"/>
  <c r="O55" i="16"/>
  <c r="O103" i="16" s="1"/>
  <c r="O166" i="4" s="1"/>
  <c r="N55" i="16"/>
  <c r="N103" i="16" s="1"/>
  <c r="N166" i="4" s="1"/>
  <c r="M55" i="16"/>
  <c r="M103" i="16" s="1"/>
  <c r="M166" i="4" s="1"/>
  <c r="L55" i="16"/>
  <c r="K55" i="16"/>
  <c r="K103" i="16" s="1"/>
  <c r="K166" i="4" s="1"/>
  <c r="J55" i="16"/>
  <c r="J103" i="16" s="1"/>
  <c r="J166" i="4" s="1"/>
  <c r="I55" i="16"/>
  <c r="I103" i="16" s="1"/>
  <c r="I166" i="4" s="1"/>
  <c r="H55" i="16"/>
  <c r="H103" i="16" s="1"/>
  <c r="H166" i="4" s="1"/>
  <c r="G55" i="16"/>
  <c r="G103" i="16" s="1"/>
  <c r="G166" i="4" s="1"/>
  <c r="F55" i="16"/>
  <c r="F103" i="16" s="1"/>
  <c r="F166" i="4" s="1"/>
  <c r="E55" i="16"/>
  <c r="D55" i="16"/>
  <c r="C55" i="16"/>
  <c r="B55" i="16"/>
  <c r="Y54" i="16"/>
  <c r="X54" i="16"/>
  <c r="X63" i="4" s="1"/>
  <c r="W54" i="16"/>
  <c r="V54" i="16"/>
  <c r="U54" i="16"/>
  <c r="T54" i="16"/>
  <c r="S54" i="16"/>
  <c r="R54" i="16"/>
  <c r="Q54" i="16"/>
  <c r="P54" i="16"/>
  <c r="O54" i="16"/>
  <c r="N54" i="16"/>
  <c r="M54" i="16"/>
  <c r="M63" i="4" s="1"/>
  <c r="M136" i="4" s="1"/>
  <c r="L54" i="16"/>
  <c r="K54" i="16"/>
  <c r="J54" i="16"/>
  <c r="I54" i="16"/>
  <c r="H54" i="16"/>
  <c r="G54" i="16"/>
  <c r="F54" i="16"/>
  <c r="E54" i="16"/>
  <c r="D54" i="16"/>
  <c r="C54" i="16"/>
  <c r="B54" i="16"/>
  <c r="Y5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Y3" i="16" s="1"/>
  <c r="Y9" i="4" s="1"/>
  <c r="X4" i="16"/>
  <c r="X3" i="16" s="1"/>
  <c r="X9" i="4" s="1"/>
  <c r="W4" i="16"/>
  <c r="W3" i="16" s="1"/>
  <c r="W9" i="4" s="1"/>
  <c r="V4" i="16"/>
  <c r="V3" i="16" s="1"/>
  <c r="V9" i="4" s="1"/>
  <c r="U4" i="16"/>
  <c r="U3" i="16" s="1"/>
  <c r="U9" i="4" s="1"/>
  <c r="T4" i="16"/>
  <c r="T3" i="16" s="1"/>
  <c r="T9" i="4" s="1"/>
  <c r="S4" i="16"/>
  <c r="R4" i="16"/>
  <c r="Q4" i="16"/>
  <c r="P4" i="16"/>
  <c r="O4" i="16"/>
  <c r="N4" i="16"/>
  <c r="M4" i="16"/>
  <c r="L4" i="16"/>
  <c r="K4" i="16"/>
  <c r="K3" i="16" s="1"/>
  <c r="J4" i="16"/>
  <c r="J3" i="16" s="1"/>
  <c r="I4" i="16"/>
  <c r="H4" i="16"/>
  <c r="H3" i="16" s="1"/>
  <c r="H9" i="4" s="1"/>
  <c r="G4" i="16"/>
  <c r="F4" i="16"/>
  <c r="E4" i="16"/>
  <c r="D4" i="16"/>
  <c r="C4" i="16"/>
  <c r="C3" i="16" s="1"/>
  <c r="C9" i="4" s="1"/>
  <c r="B4" i="16"/>
  <c r="S3" i="16"/>
  <c r="S9" i="4" s="1"/>
  <c r="R3" i="16"/>
  <c r="Q3" i="16"/>
  <c r="P3" i="16"/>
  <c r="O3" i="16"/>
  <c r="N3" i="16"/>
  <c r="M3" i="16"/>
  <c r="L3" i="16"/>
  <c r="I3" i="16"/>
  <c r="G3" i="16"/>
  <c r="F3" i="16"/>
  <c r="E3" i="16"/>
  <c r="D3" i="16"/>
  <c r="B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Y202" i="15"/>
  <c r="X202" i="15"/>
  <c r="W202" i="15"/>
  <c r="V202" i="15"/>
  <c r="U202" i="15"/>
  <c r="T202" i="15"/>
  <c r="S202" i="15"/>
  <c r="R202" i="15"/>
  <c r="Q202" i="15"/>
  <c r="Q187" i="15" s="1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V187" i="15" s="1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T187" i="15" s="1"/>
  <c r="S191" i="15"/>
  <c r="S187" i="15" s="1"/>
  <c r="R191" i="15"/>
  <c r="R187" i="15" s="1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P187" i="15" s="1"/>
  <c r="O190" i="15"/>
  <c r="O187" i="15" s="1"/>
  <c r="N190" i="15"/>
  <c r="N187" i="15" s="1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Y189" i="15"/>
  <c r="Y187" i="15" s="1"/>
  <c r="X189" i="15"/>
  <c r="W189" i="15"/>
  <c r="V189" i="15"/>
  <c r="U189" i="15"/>
  <c r="T189" i="15"/>
  <c r="S189" i="15"/>
  <c r="R189" i="15"/>
  <c r="Q189" i="15"/>
  <c r="P189" i="15"/>
  <c r="O189" i="15"/>
  <c r="N189" i="15"/>
  <c r="M189" i="15"/>
  <c r="M187" i="15" s="1"/>
  <c r="L189" i="15"/>
  <c r="L187" i="15" s="1"/>
  <c r="K189" i="15"/>
  <c r="K187" i="15" s="1"/>
  <c r="J189" i="15"/>
  <c r="J187" i="15" s="1"/>
  <c r="I189" i="15"/>
  <c r="H189" i="15"/>
  <c r="G189" i="15"/>
  <c r="F189" i="15"/>
  <c r="E189" i="15"/>
  <c r="D189" i="15"/>
  <c r="C189" i="15"/>
  <c r="B189" i="15"/>
  <c r="Y188" i="15"/>
  <c r="X188" i="15"/>
  <c r="X187" i="15" s="1"/>
  <c r="W188" i="15"/>
  <c r="W187" i="15" s="1"/>
  <c r="V188" i="15"/>
  <c r="U188" i="15"/>
  <c r="U187" i="15" s="1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I187" i="15" s="1"/>
  <c r="H188" i="15"/>
  <c r="H187" i="15" s="1"/>
  <c r="G188" i="15"/>
  <c r="G187" i="15" s="1"/>
  <c r="F188" i="15"/>
  <c r="F187" i="15" s="1"/>
  <c r="E188" i="15"/>
  <c r="E187" i="15" s="1"/>
  <c r="D188" i="15"/>
  <c r="D187" i="15" s="1"/>
  <c r="C188" i="15"/>
  <c r="B188" i="15"/>
  <c r="C187" i="15"/>
  <c r="B187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X173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Y172" i="15"/>
  <c r="X172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M162" i="15" s="1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X162" i="15" s="1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R162" i="15" s="1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Y166" i="15"/>
  <c r="X166" i="15"/>
  <c r="W166" i="15"/>
  <c r="V166" i="15"/>
  <c r="U166" i="15"/>
  <c r="T166" i="15"/>
  <c r="S166" i="15"/>
  <c r="R166" i="15"/>
  <c r="Q166" i="15"/>
  <c r="P166" i="15"/>
  <c r="P162" i="15" s="1"/>
  <c r="O166" i="15"/>
  <c r="O162" i="15" s="1"/>
  <c r="N166" i="15"/>
  <c r="N162" i="15" s="1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Y165" i="15"/>
  <c r="Y162" i="15" s="1"/>
  <c r="X165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L162" i="15" s="1"/>
  <c r="K165" i="15"/>
  <c r="K162" i="15" s="1"/>
  <c r="J165" i="15"/>
  <c r="J162" i="15" s="1"/>
  <c r="I165" i="15"/>
  <c r="H165" i="15"/>
  <c r="G165" i="15"/>
  <c r="F165" i="15"/>
  <c r="E165" i="15"/>
  <c r="D165" i="15"/>
  <c r="C165" i="15"/>
  <c r="B165" i="15"/>
  <c r="Y164" i="15"/>
  <c r="X164" i="15"/>
  <c r="W164" i="15"/>
  <c r="V164" i="15"/>
  <c r="U164" i="15"/>
  <c r="U162" i="15" s="1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I162" i="15" s="1"/>
  <c r="H164" i="15"/>
  <c r="H162" i="15" s="1"/>
  <c r="G164" i="15"/>
  <c r="G162" i="15" s="1"/>
  <c r="F164" i="15"/>
  <c r="F162" i="15" s="1"/>
  <c r="E164" i="15"/>
  <c r="D164" i="15"/>
  <c r="C164" i="15"/>
  <c r="B164" i="15"/>
  <c r="Y163" i="15"/>
  <c r="X163" i="15"/>
  <c r="W163" i="15"/>
  <c r="V163" i="15"/>
  <c r="U163" i="15"/>
  <c r="T163" i="15"/>
  <c r="T162" i="15" s="1"/>
  <c r="S163" i="15"/>
  <c r="S162" i="15" s="1"/>
  <c r="R163" i="15"/>
  <c r="Q163" i="15"/>
  <c r="Q162" i="15" s="1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E162" i="15" s="1"/>
  <c r="D163" i="15"/>
  <c r="D162" i="15" s="1"/>
  <c r="C163" i="15"/>
  <c r="C162" i="15" s="1"/>
  <c r="B163" i="15"/>
  <c r="B162" i="15" s="1"/>
  <c r="W162" i="15"/>
  <c r="V162" i="15"/>
  <c r="Y141" i="15"/>
  <c r="Y115" i="15" s="1"/>
  <c r="X141" i="15"/>
  <c r="X115" i="15" s="1"/>
  <c r="W141" i="15"/>
  <c r="W261" i="15" s="1"/>
  <c r="V141" i="15"/>
  <c r="V261" i="15" s="1"/>
  <c r="U141" i="15"/>
  <c r="U261" i="15" s="1"/>
  <c r="T141" i="15"/>
  <c r="T261" i="15" s="1"/>
  <c r="S141" i="15"/>
  <c r="S261" i="15" s="1"/>
  <c r="R141" i="15"/>
  <c r="R261" i="15" s="1"/>
  <c r="Q141" i="15"/>
  <c r="Q261" i="15" s="1"/>
  <c r="P141" i="15"/>
  <c r="P261" i="15" s="1"/>
  <c r="O141" i="15"/>
  <c r="N141" i="15"/>
  <c r="M141" i="15"/>
  <c r="L141" i="15"/>
  <c r="L115" i="15" s="1"/>
  <c r="K141" i="15"/>
  <c r="K115" i="15" s="1"/>
  <c r="J141" i="15"/>
  <c r="I141" i="15"/>
  <c r="I115" i="15" s="1"/>
  <c r="H141" i="15"/>
  <c r="G141" i="15"/>
  <c r="F141" i="15"/>
  <c r="E141" i="15"/>
  <c r="D141" i="15"/>
  <c r="C141" i="15"/>
  <c r="B141" i="15"/>
  <c r="S115" i="15"/>
  <c r="S253" i="15" s="1"/>
  <c r="R115" i="15"/>
  <c r="R253" i="15" s="1"/>
  <c r="Q115" i="15"/>
  <c r="Q253" i="15" s="1"/>
  <c r="P115" i="15"/>
  <c r="P253" i="15" s="1"/>
  <c r="O115" i="15"/>
  <c r="O253" i="15" s="1"/>
  <c r="N115" i="15"/>
  <c r="N253" i="15" s="1"/>
  <c r="M115" i="15"/>
  <c r="M253" i="15" s="1"/>
  <c r="J115" i="15"/>
  <c r="J253" i="15" s="1"/>
  <c r="H115" i="15"/>
  <c r="H253" i="15" s="1"/>
  <c r="G115" i="15"/>
  <c r="G253" i="15" s="1"/>
  <c r="F115" i="15"/>
  <c r="F253" i="15" s="1"/>
  <c r="E115" i="15"/>
  <c r="E253" i="15" s="1"/>
  <c r="D115" i="15"/>
  <c r="D253" i="15" s="1"/>
  <c r="C115" i="15"/>
  <c r="C253" i="15" s="1"/>
  <c r="B115" i="15"/>
  <c r="B253" i="15" s="1"/>
  <c r="Y97" i="15"/>
  <c r="X97" i="15"/>
  <c r="W97" i="15"/>
  <c r="V97" i="15"/>
  <c r="U97" i="15"/>
  <c r="T97" i="15"/>
  <c r="S97" i="15"/>
  <c r="R97" i="15"/>
  <c r="Q97" i="15"/>
  <c r="P97" i="15"/>
  <c r="O97" i="15"/>
  <c r="O251" i="15" s="1"/>
  <c r="N97" i="15"/>
  <c r="N251" i="15" s="1"/>
  <c r="M97" i="15"/>
  <c r="M251" i="15" s="1"/>
  <c r="L97" i="15"/>
  <c r="L251" i="15" s="1"/>
  <c r="K97" i="15"/>
  <c r="K251" i="15" s="1"/>
  <c r="J97" i="15"/>
  <c r="J251" i="15" s="1"/>
  <c r="I97" i="15"/>
  <c r="I251" i="15" s="1"/>
  <c r="H97" i="15"/>
  <c r="H251" i="15" s="1"/>
  <c r="G97" i="15"/>
  <c r="F97" i="15"/>
  <c r="E97" i="15"/>
  <c r="D97" i="15"/>
  <c r="C97" i="15"/>
  <c r="B97" i="15"/>
  <c r="Y53" i="15"/>
  <c r="Y34" i="15" s="1"/>
  <c r="X53" i="15"/>
  <c r="W53" i="15"/>
  <c r="V53" i="15"/>
  <c r="U53" i="15"/>
  <c r="T53" i="15"/>
  <c r="S53" i="15"/>
  <c r="R53" i="15"/>
  <c r="Q53" i="15"/>
  <c r="P53" i="15"/>
  <c r="O53" i="15"/>
  <c r="N53" i="15"/>
  <c r="M53" i="15"/>
  <c r="M34" i="15" s="1"/>
  <c r="L53" i="15"/>
  <c r="K53" i="15"/>
  <c r="K241" i="15" s="1"/>
  <c r="J53" i="15"/>
  <c r="J241" i="15" s="1"/>
  <c r="I53" i="15"/>
  <c r="I241" i="15" s="1"/>
  <c r="H53" i="15"/>
  <c r="H241" i="15" s="1"/>
  <c r="G53" i="15"/>
  <c r="G241" i="15" s="1"/>
  <c r="F53" i="15"/>
  <c r="F241" i="15" s="1"/>
  <c r="E53" i="15"/>
  <c r="E241" i="15" s="1"/>
  <c r="D53" i="15"/>
  <c r="D241" i="15" s="1"/>
  <c r="C53" i="15"/>
  <c r="C34" i="15" s="1"/>
  <c r="B53" i="15"/>
  <c r="W34" i="15"/>
  <c r="W233" i="15" s="1"/>
  <c r="U34" i="15"/>
  <c r="U233" i="15" s="1"/>
  <c r="S34" i="15"/>
  <c r="S233" i="15" s="1"/>
  <c r="Q34" i="15"/>
  <c r="Q233" i="15" s="1"/>
  <c r="O34" i="15"/>
  <c r="O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S204" i="14" s="1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V204" i="14" s="1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X208" i="14"/>
  <c r="W208" i="14"/>
  <c r="V208" i="14"/>
  <c r="U208" i="14"/>
  <c r="T208" i="14"/>
  <c r="T204" i="14" s="1"/>
  <c r="S208" i="14"/>
  <c r="R208" i="14"/>
  <c r="R204" i="14" s="1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Y207" i="14"/>
  <c r="X207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Y206" i="14"/>
  <c r="Y204" i="14" s="1"/>
  <c r="X206" i="14"/>
  <c r="W206" i="14"/>
  <c r="V206" i="14"/>
  <c r="U206" i="14"/>
  <c r="T206" i="14"/>
  <c r="S206" i="14"/>
  <c r="R206" i="14"/>
  <c r="Q206" i="14"/>
  <c r="P206" i="14"/>
  <c r="P204" i="14" s="1"/>
  <c r="O206" i="14"/>
  <c r="O204" i="14" s="1"/>
  <c r="N206" i="14"/>
  <c r="N204" i="14" s="1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Y205" i="14"/>
  <c r="X205" i="14"/>
  <c r="X204" i="14" s="1"/>
  <c r="W205" i="14"/>
  <c r="W204" i="14" s="1"/>
  <c r="V205" i="14"/>
  <c r="U205" i="14"/>
  <c r="U204" i="14" s="1"/>
  <c r="T205" i="14"/>
  <c r="S205" i="14"/>
  <c r="R205" i="14"/>
  <c r="Q205" i="14"/>
  <c r="P205" i="14"/>
  <c r="O205" i="14"/>
  <c r="N205" i="14"/>
  <c r="M205" i="14"/>
  <c r="M204" i="14" s="1"/>
  <c r="L205" i="14"/>
  <c r="L204" i="14" s="1"/>
  <c r="K205" i="14"/>
  <c r="K204" i="14" s="1"/>
  <c r="J205" i="14"/>
  <c r="J204" i="14" s="1"/>
  <c r="I205" i="14"/>
  <c r="I204" i="14" s="1"/>
  <c r="H205" i="14"/>
  <c r="H204" i="14" s="1"/>
  <c r="G205" i="14"/>
  <c r="G204" i="14" s="1"/>
  <c r="F205" i="14"/>
  <c r="F204" i="14" s="1"/>
  <c r="E205" i="14"/>
  <c r="E204" i="14" s="1"/>
  <c r="D205" i="14"/>
  <c r="D204" i="14" s="1"/>
  <c r="C205" i="14"/>
  <c r="C204" i="14" s="1"/>
  <c r="B205" i="14"/>
  <c r="Q204" i="14"/>
  <c r="B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R187" i="14" s="1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T191" i="14"/>
  <c r="S191" i="14"/>
  <c r="R191" i="14"/>
  <c r="Q191" i="14"/>
  <c r="P191" i="14"/>
  <c r="P187" i="14" s="1"/>
  <c r="O191" i="14"/>
  <c r="N191" i="14"/>
  <c r="N187" i="14" s="1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Y190" i="14"/>
  <c r="Y187" i="14" s="1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Y189" i="14"/>
  <c r="X189" i="14"/>
  <c r="W189" i="14"/>
  <c r="W187" i="14" s="1"/>
  <c r="V189" i="14"/>
  <c r="U189" i="14"/>
  <c r="U187" i="14" s="1"/>
  <c r="T189" i="14"/>
  <c r="S189" i="14"/>
  <c r="R189" i="14"/>
  <c r="Q189" i="14"/>
  <c r="P189" i="14"/>
  <c r="O189" i="14"/>
  <c r="N189" i="14"/>
  <c r="M189" i="14"/>
  <c r="L189" i="14"/>
  <c r="L187" i="14" s="1"/>
  <c r="K189" i="14"/>
  <c r="K187" i="14" s="1"/>
  <c r="J189" i="14"/>
  <c r="J187" i="14" s="1"/>
  <c r="I189" i="14"/>
  <c r="H189" i="14"/>
  <c r="G189" i="14"/>
  <c r="F189" i="14"/>
  <c r="E189" i="14"/>
  <c r="D189" i="14"/>
  <c r="C189" i="14"/>
  <c r="B189" i="14"/>
  <c r="Y188" i="14"/>
  <c r="X188" i="14"/>
  <c r="W188" i="14"/>
  <c r="V188" i="14"/>
  <c r="U188" i="14"/>
  <c r="T188" i="14"/>
  <c r="T187" i="14" s="1"/>
  <c r="S188" i="14"/>
  <c r="S187" i="14" s="1"/>
  <c r="R188" i="14"/>
  <c r="Q188" i="14"/>
  <c r="Q187" i="14" s="1"/>
  <c r="P188" i="14"/>
  <c r="O188" i="14"/>
  <c r="N188" i="14"/>
  <c r="M188" i="14"/>
  <c r="L188" i="14"/>
  <c r="K188" i="14"/>
  <c r="J188" i="14"/>
  <c r="I188" i="14"/>
  <c r="I187" i="14" s="1"/>
  <c r="H188" i="14"/>
  <c r="H187" i="14" s="1"/>
  <c r="G188" i="14"/>
  <c r="G187" i="14" s="1"/>
  <c r="F188" i="14"/>
  <c r="F187" i="14" s="1"/>
  <c r="E188" i="14"/>
  <c r="E187" i="14" s="1"/>
  <c r="D188" i="14"/>
  <c r="D187" i="14" s="1"/>
  <c r="C188" i="14"/>
  <c r="C187" i="14" s="1"/>
  <c r="B188" i="14"/>
  <c r="B187" i="14" s="1"/>
  <c r="X187" i="14"/>
  <c r="V187" i="14"/>
  <c r="O187" i="14"/>
  <c r="M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V171" i="14" s="1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T171" i="14" s="1"/>
  <c r="S175" i="14"/>
  <c r="R175" i="14"/>
  <c r="R171" i="14" s="1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Y173" i="14"/>
  <c r="Y171" i="14" s="1"/>
  <c r="X173" i="14"/>
  <c r="W173" i="14"/>
  <c r="V173" i="14"/>
  <c r="U173" i="14"/>
  <c r="T173" i="14"/>
  <c r="S173" i="14"/>
  <c r="R173" i="14"/>
  <c r="Q173" i="14"/>
  <c r="P173" i="14"/>
  <c r="P171" i="14" s="1"/>
  <c r="O173" i="14"/>
  <c r="O171" i="14" s="1"/>
  <c r="N173" i="14"/>
  <c r="N171" i="14" s="1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Y172" i="14"/>
  <c r="X172" i="14"/>
  <c r="X171" i="14" s="1"/>
  <c r="W172" i="14"/>
  <c r="W171" i="14" s="1"/>
  <c r="V172" i="14"/>
  <c r="U172" i="14"/>
  <c r="U171" i="14" s="1"/>
  <c r="T172" i="14"/>
  <c r="S172" i="14"/>
  <c r="R172" i="14"/>
  <c r="Q172" i="14"/>
  <c r="P172" i="14"/>
  <c r="O172" i="14"/>
  <c r="N172" i="14"/>
  <c r="M172" i="14"/>
  <c r="M171" i="14" s="1"/>
  <c r="L172" i="14"/>
  <c r="L171" i="14" s="1"/>
  <c r="K172" i="14"/>
  <c r="K171" i="14" s="1"/>
  <c r="J172" i="14"/>
  <c r="J171" i="14" s="1"/>
  <c r="I172" i="14"/>
  <c r="I171" i="14" s="1"/>
  <c r="H172" i="14"/>
  <c r="H171" i="14" s="1"/>
  <c r="G172" i="14"/>
  <c r="G171" i="14" s="1"/>
  <c r="F172" i="14"/>
  <c r="F171" i="14" s="1"/>
  <c r="E172" i="14"/>
  <c r="E171" i="14" s="1"/>
  <c r="D172" i="14"/>
  <c r="D171" i="14" s="1"/>
  <c r="C172" i="14"/>
  <c r="C171" i="14" s="1"/>
  <c r="B172" i="14"/>
  <c r="B171" i="14" s="1"/>
  <c r="S171" i="14"/>
  <c r="Q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R162" i="14" s="1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Y166" i="14"/>
  <c r="X166" i="14"/>
  <c r="W166" i="14"/>
  <c r="V166" i="14"/>
  <c r="U166" i="14"/>
  <c r="T166" i="14"/>
  <c r="S166" i="14"/>
  <c r="R166" i="14"/>
  <c r="Q166" i="14"/>
  <c r="P166" i="14"/>
  <c r="P162" i="14" s="1"/>
  <c r="O166" i="14"/>
  <c r="N166" i="14"/>
  <c r="N162" i="14" s="1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Y165" i="14"/>
  <c r="Y162" i="14" s="1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Y164" i="14"/>
  <c r="X164" i="14"/>
  <c r="W164" i="14"/>
  <c r="W162" i="14" s="1"/>
  <c r="V164" i="14"/>
  <c r="U164" i="14"/>
  <c r="U162" i="14" s="1"/>
  <c r="T164" i="14"/>
  <c r="S164" i="14"/>
  <c r="R164" i="14"/>
  <c r="Q164" i="14"/>
  <c r="P164" i="14"/>
  <c r="O164" i="14"/>
  <c r="N164" i="14"/>
  <c r="M164" i="14"/>
  <c r="L164" i="14"/>
  <c r="L162" i="14" s="1"/>
  <c r="K164" i="14"/>
  <c r="K162" i="14" s="1"/>
  <c r="J164" i="14"/>
  <c r="J162" i="14" s="1"/>
  <c r="I164" i="14"/>
  <c r="H164" i="14"/>
  <c r="G164" i="14"/>
  <c r="F164" i="14"/>
  <c r="E164" i="14"/>
  <c r="D164" i="14"/>
  <c r="C164" i="14"/>
  <c r="B164" i="14"/>
  <c r="Y163" i="14"/>
  <c r="X163" i="14"/>
  <c r="W163" i="14"/>
  <c r="V163" i="14"/>
  <c r="U163" i="14"/>
  <c r="T163" i="14"/>
  <c r="T162" i="14" s="1"/>
  <c r="S163" i="14"/>
  <c r="S162" i="14" s="1"/>
  <c r="R163" i="14"/>
  <c r="Q163" i="14"/>
  <c r="Q162" i="14" s="1"/>
  <c r="P163" i="14"/>
  <c r="O163" i="14"/>
  <c r="N163" i="14"/>
  <c r="M163" i="14"/>
  <c r="L163" i="14"/>
  <c r="K163" i="14"/>
  <c r="J163" i="14"/>
  <c r="I163" i="14"/>
  <c r="I162" i="14" s="1"/>
  <c r="H163" i="14"/>
  <c r="H162" i="14" s="1"/>
  <c r="G163" i="14"/>
  <c r="G162" i="14" s="1"/>
  <c r="F163" i="14"/>
  <c r="F162" i="14" s="1"/>
  <c r="E163" i="14"/>
  <c r="E162" i="14" s="1"/>
  <c r="D163" i="14"/>
  <c r="D162" i="14" s="1"/>
  <c r="C163" i="14"/>
  <c r="C162" i="14" s="1"/>
  <c r="B163" i="14"/>
  <c r="B162" i="14" s="1"/>
  <c r="X162" i="14"/>
  <c r="V162" i="14"/>
  <c r="O162" i="14"/>
  <c r="M162" i="14"/>
  <c r="Y141" i="14"/>
  <c r="X141" i="14"/>
  <c r="W141" i="14"/>
  <c r="W261" i="14" s="1"/>
  <c r="V141" i="14"/>
  <c r="V261" i="14" s="1"/>
  <c r="U141" i="14"/>
  <c r="U261" i="14" s="1"/>
  <c r="T141" i="14"/>
  <c r="T261" i="14" s="1"/>
  <c r="S141" i="14"/>
  <c r="S261" i="14" s="1"/>
  <c r="R141" i="14"/>
  <c r="R261" i="14" s="1"/>
  <c r="Q141" i="14"/>
  <c r="Q261" i="14" s="1"/>
  <c r="P141" i="14"/>
  <c r="P261" i="14" s="1"/>
  <c r="O141" i="14"/>
  <c r="N141" i="14"/>
  <c r="N261" i="14" s="1"/>
  <c r="M141" i="14"/>
  <c r="L141" i="14"/>
  <c r="L261" i="14" s="1"/>
  <c r="K141" i="14"/>
  <c r="J141" i="14"/>
  <c r="I141" i="14"/>
  <c r="H141" i="14"/>
  <c r="G141" i="14"/>
  <c r="F141" i="14"/>
  <c r="E141" i="14"/>
  <c r="D141" i="14"/>
  <c r="C141" i="14"/>
  <c r="B141" i="14"/>
  <c r="Y97" i="14"/>
  <c r="X97" i="14"/>
  <c r="W97" i="14"/>
  <c r="V97" i="14"/>
  <c r="U97" i="14"/>
  <c r="T97" i="14"/>
  <c r="S97" i="14"/>
  <c r="S251" i="14" s="1"/>
  <c r="R97" i="14"/>
  <c r="R251" i="14" s="1"/>
  <c r="Q97" i="14"/>
  <c r="Q251" i="14" s="1"/>
  <c r="P97" i="14"/>
  <c r="P251" i="14" s="1"/>
  <c r="O97" i="14"/>
  <c r="O251" i="14" s="1"/>
  <c r="N97" i="14"/>
  <c r="N251" i="14" s="1"/>
  <c r="M97" i="14"/>
  <c r="M251" i="14" s="1"/>
  <c r="L97" i="14"/>
  <c r="L251" i="14" s="1"/>
  <c r="K97" i="14"/>
  <c r="J97" i="14"/>
  <c r="J251" i="14" s="1"/>
  <c r="I97" i="14"/>
  <c r="H97" i="14"/>
  <c r="H251" i="14" s="1"/>
  <c r="G97" i="14"/>
  <c r="F97" i="14"/>
  <c r="E97" i="14"/>
  <c r="D97" i="14"/>
  <c r="C97" i="14"/>
  <c r="B97" i="14"/>
  <c r="Y53" i="14"/>
  <c r="X53" i="14"/>
  <c r="W53" i="14"/>
  <c r="V53" i="14"/>
  <c r="U53" i="14"/>
  <c r="T53" i="14"/>
  <c r="S53" i="14"/>
  <c r="R53" i="14"/>
  <c r="Q53" i="14"/>
  <c r="P53" i="14"/>
  <c r="O53" i="14"/>
  <c r="O241" i="14" s="1"/>
  <c r="N53" i="14"/>
  <c r="N241" i="14" s="1"/>
  <c r="M53" i="14"/>
  <c r="M241" i="14" s="1"/>
  <c r="L53" i="14"/>
  <c r="L241" i="14" s="1"/>
  <c r="K53" i="14"/>
  <c r="K241" i="14" s="1"/>
  <c r="J53" i="14"/>
  <c r="J241" i="14" s="1"/>
  <c r="I53" i="14"/>
  <c r="I241" i="14" s="1"/>
  <c r="H53" i="14"/>
  <c r="H241" i="14" s="1"/>
  <c r="G53" i="14"/>
  <c r="F53" i="14"/>
  <c r="F241" i="14" s="1"/>
  <c r="E53" i="14"/>
  <c r="D53" i="14"/>
  <c r="D241" i="14" s="1"/>
  <c r="C53" i="14"/>
  <c r="B53" i="14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X224" i="13" s="1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T224" i="13" s="1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S226" i="13"/>
  <c r="S224" i="13" s="1"/>
  <c r="R226" i="13"/>
  <c r="R224" i="13" s="1"/>
  <c r="Q226" i="13"/>
  <c r="Q224" i="13" s="1"/>
  <c r="P226" i="13"/>
  <c r="P224" i="13" s="1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Y225" i="13"/>
  <c r="X225" i="13"/>
  <c r="W225" i="13"/>
  <c r="V225" i="13"/>
  <c r="U225" i="13"/>
  <c r="T225" i="13"/>
  <c r="S225" i="13"/>
  <c r="R225" i="13"/>
  <c r="Q225" i="13"/>
  <c r="P225" i="13"/>
  <c r="O225" i="13"/>
  <c r="O224" i="13" s="1"/>
  <c r="N225" i="13"/>
  <c r="N224" i="13" s="1"/>
  <c r="M225" i="13"/>
  <c r="M224" i="13" s="1"/>
  <c r="L225" i="13"/>
  <c r="L224" i="13" s="1"/>
  <c r="K225" i="13"/>
  <c r="K224" i="13" s="1"/>
  <c r="J225" i="13"/>
  <c r="J224" i="13" s="1"/>
  <c r="I225" i="13"/>
  <c r="I224" i="13" s="1"/>
  <c r="H225" i="13"/>
  <c r="H224" i="13" s="1"/>
  <c r="G225" i="13"/>
  <c r="G224" i="13" s="1"/>
  <c r="F225" i="13"/>
  <c r="F224" i="13" s="1"/>
  <c r="E225" i="13"/>
  <c r="E224" i="13" s="1"/>
  <c r="D225" i="13"/>
  <c r="D224" i="13" s="1"/>
  <c r="C225" i="13"/>
  <c r="B225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H204" i="13" s="1"/>
  <c r="G209" i="13"/>
  <c r="G204" i="13" s="1"/>
  <c r="F209" i="13"/>
  <c r="E209" i="13"/>
  <c r="D209" i="13"/>
  <c r="C209" i="13"/>
  <c r="B209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F204" i="13" s="1"/>
  <c r="E208" i="13"/>
  <c r="E204" i="13" s="1"/>
  <c r="D208" i="13"/>
  <c r="D204" i="13" s="1"/>
  <c r="C208" i="13"/>
  <c r="B208" i="13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C204" i="13" s="1"/>
  <c r="B207" i="13"/>
  <c r="B204" i="13" s="1"/>
  <c r="Y206" i="13"/>
  <c r="Y204" i="13" s="1"/>
  <c r="X206" i="13"/>
  <c r="X204" i="13" s="1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Y205" i="13"/>
  <c r="X205" i="13"/>
  <c r="W205" i="13"/>
  <c r="W204" i="13" s="1"/>
  <c r="V205" i="13"/>
  <c r="V204" i="13" s="1"/>
  <c r="U205" i="13"/>
  <c r="U204" i="13" s="1"/>
  <c r="T205" i="13"/>
  <c r="T204" i="13" s="1"/>
  <c r="S205" i="13"/>
  <c r="S204" i="13" s="1"/>
  <c r="R205" i="13"/>
  <c r="R204" i="13" s="1"/>
  <c r="Q205" i="13"/>
  <c r="P205" i="13"/>
  <c r="O205" i="13"/>
  <c r="N205" i="13"/>
  <c r="M205" i="13"/>
  <c r="L205" i="13"/>
  <c r="K205" i="13"/>
  <c r="J205" i="13"/>
  <c r="J204" i="13" s="1"/>
  <c r="I205" i="13"/>
  <c r="I204" i="13" s="1"/>
  <c r="H205" i="13"/>
  <c r="G205" i="13"/>
  <c r="F205" i="13"/>
  <c r="E205" i="13"/>
  <c r="D205" i="13"/>
  <c r="C205" i="13"/>
  <c r="B205" i="13"/>
  <c r="Q204" i="13"/>
  <c r="P204" i="13"/>
  <c r="O204" i="13"/>
  <c r="N204" i="13"/>
  <c r="M204" i="13"/>
  <c r="L204" i="13"/>
  <c r="K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D187" i="13" s="1"/>
  <c r="C192" i="13"/>
  <c r="C187" i="13" s="1"/>
  <c r="B192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B187" i="13" s="1"/>
  <c r="Y190" i="13"/>
  <c r="Y187" i="13" s="1"/>
  <c r="X190" i="13"/>
  <c r="X187" i="13" s="1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Y189" i="13"/>
  <c r="X189" i="13"/>
  <c r="W189" i="13"/>
  <c r="W187" i="13" s="1"/>
  <c r="V189" i="13"/>
  <c r="V187" i="13" s="1"/>
  <c r="U189" i="13"/>
  <c r="U187" i="13" s="1"/>
  <c r="T189" i="13"/>
  <c r="T187" i="13" s="1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Y188" i="13"/>
  <c r="X188" i="13"/>
  <c r="W188" i="13"/>
  <c r="V188" i="13"/>
  <c r="U188" i="13"/>
  <c r="T188" i="13"/>
  <c r="S188" i="13"/>
  <c r="S187" i="13" s="1"/>
  <c r="R188" i="13"/>
  <c r="R187" i="13" s="1"/>
  <c r="Q188" i="13"/>
  <c r="Q187" i="13" s="1"/>
  <c r="P188" i="13"/>
  <c r="P187" i="13" s="1"/>
  <c r="O188" i="13"/>
  <c r="O187" i="13" s="1"/>
  <c r="N188" i="13"/>
  <c r="N187" i="13" s="1"/>
  <c r="M188" i="13"/>
  <c r="L188" i="13"/>
  <c r="K188" i="13"/>
  <c r="J188" i="13"/>
  <c r="I188" i="13"/>
  <c r="H188" i="13"/>
  <c r="G188" i="13"/>
  <c r="F188" i="13"/>
  <c r="F187" i="13" s="1"/>
  <c r="E188" i="13"/>
  <c r="E187" i="13" s="1"/>
  <c r="D188" i="13"/>
  <c r="C188" i="13"/>
  <c r="B188" i="13"/>
  <c r="M187" i="13"/>
  <c r="L187" i="13"/>
  <c r="K187" i="13"/>
  <c r="J187" i="13"/>
  <c r="I187" i="13"/>
  <c r="H187" i="13"/>
  <c r="G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J171" i="13" s="1"/>
  <c r="I176" i="13"/>
  <c r="H176" i="13"/>
  <c r="H171" i="13" s="1"/>
  <c r="G176" i="13"/>
  <c r="G171" i="13" s="1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F171" i="13" s="1"/>
  <c r="E175" i="13"/>
  <c r="E171" i="13" s="1"/>
  <c r="D175" i="13"/>
  <c r="D171" i="13" s="1"/>
  <c r="C175" i="13"/>
  <c r="B175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C171" i="13" s="1"/>
  <c r="B174" i="13"/>
  <c r="B171" i="13" s="1"/>
  <c r="Y173" i="13"/>
  <c r="Y171" i="13" s="1"/>
  <c r="X173" i="13"/>
  <c r="X171" i="13" s="1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Y172" i="13"/>
  <c r="X172" i="13"/>
  <c r="W172" i="13"/>
  <c r="W171" i="13" s="1"/>
  <c r="V172" i="13"/>
  <c r="V171" i="13" s="1"/>
  <c r="U172" i="13"/>
  <c r="U171" i="13" s="1"/>
  <c r="T172" i="13"/>
  <c r="T171" i="13" s="1"/>
  <c r="S172" i="13"/>
  <c r="S171" i="13" s="1"/>
  <c r="R172" i="13"/>
  <c r="R171" i="13" s="1"/>
  <c r="Q172" i="13"/>
  <c r="P172" i="13"/>
  <c r="O172" i="13"/>
  <c r="O171" i="13" s="1"/>
  <c r="N172" i="13"/>
  <c r="M172" i="13"/>
  <c r="L172" i="13"/>
  <c r="K172" i="13"/>
  <c r="J172" i="13"/>
  <c r="I172" i="13"/>
  <c r="I171" i="13" s="1"/>
  <c r="H172" i="13"/>
  <c r="G172" i="13"/>
  <c r="F172" i="13"/>
  <c r="E172" i="13"/>
  <c r="D172" i="13"/>
  <c r="C172" i="13"/>
  <c r="B172" i="13"/>
  <c r="Q171" i="13"/>
  <c r="P171" i="13"/>
  <c r="N171" i="13"/>
  <c r="M171" i="13"/>
  <c r="L171" i="13"/>
  <c r="K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D162" i="13" s="1"/>
  <c r="C167" i="13"/>
  <c r="C162" i="13" s="1"/>
  <c r="B167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B162" i="13" s="1"/>
  <c r="Y165" i="13"/>
  <c r="Y162" i="13" s="1"/>
  <c r="X165" i="13"/>
  <c r="X162" i="13" s="1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Y164" i="13"/>
  <c r="X164" i="13"/>
  <c r="W164" i="13"/>
  <c r="W162" i="13" s="1"/>
  <c r="V164" i="13"/>
  <c r="V162" i="13" s="1"/>
  <c r="U164" i="13"/>
  <c r="U162" i="13" s="1"/>
  <c r="T164" i="13"/>
  <c r="T162" i="13" s="1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Y163" i="13"/>
  <c r="X163" i="13"/>
  <c r="W163" i="13"/>
  <c r="V163" i="13"/>
  <c r="U163" i="13"/>
  <c r="T163" i="13"/>
  <c r="S163" i="13"/>
  <c r="S162" i="13" s="1"/>
  <c r="R163" i="13"/>
  <c r="R162" i="13" s="1"/>
  <c r="Q163" i="13"/>
  <c r="Q162" i="13" s="1"/>
  <c r="P163" i="13"/>
  <c r="P162" i="13" s="1"/>
  <c r="O163" i="13"/>
  <c r="O162" i="13" s="1"/>
  <c r="N163" i="13"/>
  <c r="N162" i="13" s="1"/>
  <c r="M163" i="13"/>
  <c r="L163" i="13"/>
  <c r="L162" i="13" s="1"/>
  <c r="K163" i="13"/>
  <c r="K162" i="13" s="1"/>
  <c r="J163" i="13"/>
  <c r="I163" i="13"/>
  <c r="H163" i="13"/>
  <c r="G163" i="13"/>
  <c r="F163" i="13"/>
  <c r="F162" i="13" s="1"/>
  <c r="E163" i="13"/>
  <c r="E162" i="13" s="1"/>
  <c r="D163" i="13"/>
  <c r="C163" i="13"/>
  <c r="B163" i="13"/>
  <c r="M162" i="13"/>
  <c r="J162" i="13"/>
  <c r="I162" i="13"/>
  <c r="H162" i="13"/>
  <c r="G162" i="13"/>
  <c r="Y141" i="13"/>
  <c r="Y261" i="13" s="1"/>
  <c r="X141" i="13"/>
  <c r="X261" i="13" s="1"/>
  <c r="W141" i="13"/>
  <c r="W261" i="13" s="1"/>
  <c r="V141" i="13"/>
  <c r="V261" i="13" s="1"/>
  <c r="U141" i="13"/>
  <c r="U261" i="13" s="1"/>
  <c r="T141" i="13"/>
  <c r="T261" i="13" s="1"/>
  <c r="S141" i="13"/>
  <c r="S261" i="13" s="1"/>
  <c r="R141" i="13"/>
  <c r="R261" i="13" s="1"/>
  <c r="Q141" i="13"/>
  <c r="Q261" i="13" s="1"/>
  <c r="P141" i="13"/>
  <c r="P261" i="13" s="1"/>
  <c r="O141" i="13"/>
  <c r="O261" i="13" s="1"/>
  <c r="N141" i="13"/>
  <c r="N261" i="13" s="1"/>
  <c r="M141" i="13"/>
  <c r="M261" i="13" s="1"/>
  <c r="L141" i="13"/>
  <c r="L261" i="13" s="1"/>
  <c r="K141" i="13"/>
  <c r="K261" i="13" s="1"/>
  <c r="J141" i="13"/>
  <c r="J261" i="13" s="1"/>
  <c r="I141" i="13"/>
  <c r="I261" i="13" s="1"/>
  <c r="H141" i="13"/>
  <c r="H261" i="13" s="1"/>
  <c r="G141" i="13"/>
  <c r="G261" i="13" s="1"/>
  <c r="F141" i="13"/>
  <c r="F261" i="13" s="1"/>
  <c r="E141" i="13"/>
  <c r="E261" i="13" s="1"/>
  <c r="D141" i="13"/>
  <c r="D261" i="13" s="1"/>
  <c r="C141" i="13"/>
  <c r="C261" i="13" s="1"/>
  <c r="B141" i="13"/>
  <c r="B261" i="13" s="1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251" i="13" s="1"/>
  <c r="R97" i="13"/>
  <c r="R251" i="13" s="1"/>
  <c r="Q97" i="13"/>
  <c r="Q251" i="13" s="1"/>
  <c r="P97" i="13"/>
  <c r="P251" i="13" s="1"/>
  <c r="O97" i="13"/>
  <c r="O251" i="13" s="1"/>
  <c r="N97" i="13"/>
  <c r="N251" i="13" s="1"/>
  <c r="M97" i="13"/>
  <c r="M251" i="13" s="1"/>
  <c r="L97" i="13"/>
  <c r="L251" i="13" s="1"/>
  <c r="K97" i="13"/>
  <c r="K251" i="13" s="1"/>
  <c r="J97" i="13"/>
  <c r="J251" i="13" s="1"/>
  <c r="I97" i="13"/>
  <c r="I251" i="13" s="1"/>
  <c r="H97" i="13"/>
  <c r="H251" i="13" s="1"/>
  <c r="G97" i="13"/>
  <c r="G251" i="13" s="1"/>
  <c r="F97" i="13"/>
  <c r="F251" i="13" s="1"/>
  <c r="E97" i="13"/>
  <c r="E251" i="13" s="1"/>
  <c r="D97" i="13"/>
  <c r="D251" i="13" s="1"/>
  <c r="C97" i="13"/>
  <c r="C251" i="13" s="1"/>
  <c r="B97" i="13"/>
  <c r="B251" i="13" s="1"/>
  <c r="Y53" i="13"/>
  <c r="Y241" i="13" s="1"/>
  <c r="X53" i="13"/>
  <c r="X241" i="13" s="1"/>
  <c r="W53" i="13"/>
  <c r="W241" i="13" s="1"/>
  <c r="V53" i="13"/>
  <c r="V241" i="13" s="1"/>
  <c r="U53" i="13"/>
  <c r="U241" i="13" s="1"/>
  <c r="T53" i="13"/>
  <c r="T241" i="13" s="1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M241" i="13" s="1"/>
  <c r="L53" i="13"/>
  <c r="L241" i="13" s="1"/>
  <c r="K53" i="13"/>
  <c r="K241" i="13" s="1"/>
  <c r="J53" i="13"/>
  <c r="J241" i="13" s="1"/>
  <c r="I53" i="13"/>
  <c r="I241" i="13" s="1"/>
  <c r="H53" i="13"/>
  <c r="H241" i="13" s="1"/>
  <c r="G53" i="13"/>
  <c r="G241" i="13" s="1"/>
  <c r="F53" i="13"/>
  <c r="F241" i="13" s="1"/>
  <c r="E53" i="13"/>
  <c r="E241" i="13" s="1"/>
  <c r="D53" i="13"/>
  <c r="D241" i="13" s="1"/>
  <c r="C53" i="13"/>
  <c r="C241" i="13" s="1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H78" i="12"/>
  <c r="H107" i="4" s="1"/>
  <c r="G78" i="12"/>
  <c r="G107" i="4" s="1"/>
  <c r="F78" i="12"/>
  <c r="F107" i="4" s="1"/>
  <c r="D78" i="12"/>
  <c r="D107" i="4" s="1"/>
  <c r="C78" i="12"/>
  <c r="C107" i="4" s="1"/>
  <c r="B78" i="12"/>
  <c r="B107" i="4" s="1"/>
  <c r="Y77" i="12"/>
  <c r="Y106" i="4" s="1"/>
  <c r="X77" i="12"/>
  <c r="X106" i="4" s="1"/>
  <c r="W77" i="12"/>
  <c r="W106" i="4" s="1"/>
  <c r="V77" i="12"/>
  <c r="V106" i="4" s="1"/>
  <c r="U77" i="12"/>
  <c r="T77" i="12"/>
  <c r="S77" i="12"/>
  <c r="R77" i="12"/>
  <c r="R106" i="4" s="1"/>
  <c r="Q77" i="12"/>
  <c r="P77" i="12"/>
  <c r="O77" i="12"/>
  <c r="N77" i="12"/>
  <c r="M77" i="12"/>
  <c r="L77" i="12"/>
  <c r="K77" i="12"/>
  <c r="J77" i="12"/>
  <c r="I77" i="12"/>
  <c r="I106" i="4" s="1"/>
  <c r="H77" i="12"/>
  <c r="H106" i="4" s="1"/>
  <c r="G77" i="12"/>
  <c r="F77" i="12"/>
  <c r="E77" i="12"/>
  <c r="E106" i="4" s="1"/>
  <c r="D77" i="12"/>
  <c r="D106" i="4" s="1"/>
  <c r="C77" i="12"/>
  <c r="B77" i="12"/>
  <c r="B106" i="4" s="1"/>
  <c r="W76" i="12"/>
  <c r="W75" i="12" s="1"/>
  <c r="U76" i="12"/>
  <c r="U75" i="12" s="1"/>
  <c r="S76" i="12"/>
  <c r="S75" i="12" s="1"/>
  <c r="S104" i="4" s="1"/>
  <c r="O76" i="12"/>
  <c r="O75" i="12" s="1"/>
  <c r="O104" i="4" s="1"/>
  <c r="Y74" i="12"/>
  <c r="X74" i="12"/>
  <c r="W74" i="12"/>
  <c r="W103" i="4" s="1"/>
  <c r="V74" i="12"/>
  <c r="V103" i="4" s="1"/>
  <c r="U74" i="12"/>
  <c r="U103" i="4" s="1"/>
  <c r="T74" i="12"/>
  <c r="T103" i="4" s="1"/>
  <c r="S74" i="12"/>
  <c r="S103" i="4" s="1"/>
  <c r="R74" i="12"/>
  <c r="R103" i="4" s="1"/>
  <c r="Q74" i="12"/>
  <c r="Q103" i="4" s="1"/>
  <c r="P74" i="12"/>
  <c r="P103" i="4" s="1"/>
  <c r="O74" i="12"/>
  <c r="N74" i="12"/>
  <c r="N103" i="4" s="1"/>
  <c r="M74" i="12"/>
  <c r="M103" i="4" s="1"/>
  <c r="L74" i="12"/>
  <c r="L103" i="4" s="1"/>
  <c r="K74" i="12"/>
  <c r="K103" i="4" s="1"/>
  <c r="J74" i="12"/>
  <c r="J103" i="4" s="1"/>
  <c r="I74" i="12"/>
  <c r="H74" i="12"/>
  <c r="H103" i="4" s="1"/>
  <c r="G74" i="12"/>
  <c r="F74" i="12"/>
  <c r="E74" i="12"/>
  <c r="D74" i="12"/>
  <c r="C74" i="12"/>
  <c r="B74" i="12"/>
  <c r="Y72" i="12"/>
  <c r="X72" i="12"/>
  <c r="W72" i="12"/>
  <c r="V72" i="12"/>
  <c r="U72" i="12"/>
  <c r="T72" i="12"/>
  <c r="S72" i="12"/>
  <c r="R72" i="12"/>
  <c r="Q72" i="12"/>
  <c r="P72" i="12"/>
  <c r="P40" i="7" s="1"/>
  <c r="O72" i="12"/>
  <c r="O40" i="7" s="1"/>
  <c r="N72" i="12"/>
  <c r="N40" i="7" s="1"/>
  <c r="M72" i="12"/>
  <c r="M40" i="7" s="1"/>
  <c r="L72" i="12"/>
  <c r="K72" i="12"/>
  <c r="J72" i="12"/>
  <c r="J40" i="7" s="1"/>
  <c r="I72" i="12"/>
  <c r="H72" i="12"/>
  <c r="H40" i="7" s="1"/>
  <c r="G72" i="12"/>
  <c r="G40" i="7" s="1"/>
  <c r="F72" i="12"/>
  <c r="F40" i="7" s="1"/>
  <c r="E72" i="12"/>
  <c r="E40" i="7" s="1"/>
  <c r="D72" i="12"/>
  <c r="C72" i="12"/>
  <c r="B72" i="12"/>
  <c r="Y68" i="12"/>
  <c r="Y60" i="4" s="1"/>
  <c r="Y133" i="4" s="1"/>
  <c r="X68" i="12"/>
  <c r="X60" i="4" s="1"/>
  <c r="X133" i="4" s="1"/>
  <c r="W68" i="12"/>
  <c r="W60" i="4" s="1"/>
  <c r="W133" i="4" s="1"/>
  <c r="V68" i="12"/>
  <c r="V60" i="4" s="1"/>
  <c r="U68" i="12"/>
  <c r="U60" i="4" s="1"/>
  <c r="T68" i="12"/>
  <c r="T60" i="4" s="1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B68" i="12"/>
  <c r="Y67" i="12"/>
  <c r="X67" i="12"/>
  <c r="W67" i="12"/>
  <c r="W65" i="12" s="1"/>
  <c r="V67" i="12"/>
  <c r="V59" i="4" s="1"/>
  <c r="U67" i="12"/>
  <c r="U59" i="4" s="1"/>
  <c r="T67" i="12"/>
  <c r="T59" i="4" s="1"/>
  <c r="S67" i="12"/>
  <c r="S59" i="4" s="1"/>
  <c r="R67" i="12"/>
  <c r="R59" i="4" s="1"/>
  <c r="Q67" i="12"/>
  <c r="Q59" i="4" s="1"/>
  <c r="P67" i="12"/>
  <c r="P59" i="4" s="1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B67" i="12"/>
  <c r="Y66" i="12"/>
  <c r="X66" i="12"/>
  <c r="W66" i="12"/>
  <c r="V66" i="12"/>
  <c r="U66" i="12"/>
  <c r="T66" i="12"/>
  <c r="S66" i="12"/>
  <c r="R66" i="12"/>
  <c r="R65" i="12" s="1"/>
  <c r="Q66" i="12"/>
  <c r="Q65" i="12" s="1"/>
  <c r="P66" i="12"/>
  <c r="O66" i="12"/>
  <c r="O65" i="12" s="1"/>
  <c r="N66" i="12"/>
  <c r="N65" i="12" s="1"/>
  <c r="N57" i="4" s="1"/>
  <c r="N132" i="4" s="1"/>
  <c r="M66" i="12"/>
  <c r="M65" i="12" s="1"/>
  <c r="M57" i="4" s="1"/>
  <c r="M132" i="4" s="1"/>
  <c r="L66" i="12"/>
  <c r="L65" i="12" s="1"/>
  <c r="L57" i="4" s="1"/>
  <c r="L132" i="4" s="1"/>
  <c r="K66" i="12"/>
  <c r="K65" i="12" s="1"/>
  <c r="K57" i="4" s="1"/>
  <c r="K132" i="4" s="1"/>
  <c r="J66" i="12"/>
  <c r="J65" i="12" s="1"/>
  <c r="J57" i="4" s="1"/>
  <c r="J132" i="4" s="1"/>
  <c r="I66" i="12"/>
  <c r="I65" i="12" s="1"/>
  <c r="H66" i="12"/>
  <c r="H65" i="12" s="1"/>
  <c r="H57" i="4" s="1"/>
  <c r="G66" i="12"/>
  <c r="G65" i="12" s="1"/>
  <c r="G57" i="4" s="1"/>
  <c r="F66" i="12"/>
  <c r="F65" i="12" s="1"/>
  <c r="F57" i="4" s="1"/>
  <c r="E66" i="12"/>
  <c r="E65" i="12" s="1"/>
  <c r="E57" i="4" s="1"/>
  <c r="D66" i="12"/>
  <c r="D65" i="12" s="1"/>
  <c r="C66" i="12"/>
  <c r="C65" i="12" s="1"/>
  <c r="C57" i="4" s="1"/>
  <c r="B66" i="12"/>
  <c r="B65" i="12" s="1"/>
  <c r="B57" i="4" s="1"/>
  <c r="Y64" i="12"/>
  <c r="Y56" i="4" s="1"/>
  <c r="Y131" i="4" s="1"/>
  <c r="X64" i="12"/>
  <c r="W64" i="12"/>
  <c r="W56" i="4" s="1"/>
  <c r="W131" i="4" s="1"/>
  <c r="V64" i="12"/>
  <c r="V56" i="4" s="1"/>
  <c r="V131" i="4" s="1"/>
  <c r="U64" i="12"/>
  <c r="U56" i="4" s="1"/>
  <c r="U131" i="4" s="1"/>
  <c r="T64" i="12"/>
  <c r="T56" i="4" s="1"/>
  <c r="S64" i="12"/>
  <c r="S56" i="4" s="1"/>
  <c r="R64" i="12"/>
  <c r="R56" i="4" s="1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B6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V39" i="12"/>
  <c r="U39" i="12"/>
  <c r="T39" i="12"/>
  <c r="S39" i="12"/>
  <c r="R39" i="12"/>
  <c r="Q39" i="12"/>
  <c r="P39" i="12"/>
  <c r="O39" i="12"/>
  <c r="O37" i="12" s="1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Y38" i="12"/>
  <c r="X38" i="12"/>
  <c r="X37" i="12" s="1"/>
  <c r="W38" i="12"/>
  <c r="V38" i="12"/>
  <c r="U38" i="12"/>
  <c r="T38" i="12"/>
  <c r="S38" i="12"/>
  <c r="S37" i="12" s="1"/>
  <c r="R38" i="12"/>
  <c r="R37" i="12" s="1"/>
  <c r="Q38" i="12"/>
  <c r="Q37" i="12" s="1"/>
  <c r="P38" i="12"/>
  <c r="P37" i="12" s="1"/>
  <c r="O38" i="12"/>
  <c r="N38" i="12"/>
  <c r="N37" i="12" s="1"/>
  <c r="M38" i="12"/>
  <c r="M37" i="12" s="1"/>
  <c r="L38" i="12"/>
  <c r="L37" i="12" s="1"/>
  <c r="K38" i="12"/>
  <c r="K37" i="12" s="1"/>
  <c r="J38" i="12"/>
  <c r="J37" i="12" s="1"/>
  <c r="I38" i="12"/>
  <c r="H38" i="12"/>
  <c r="H37" i="12" s="1"/>
  <c r="G38" i="12"/>
  <c r="F38" i="12"/>
  <c r="E38" i="12"/>
  <c r="D38" i="12"/>
  <c r="C38" i="12"/>
  <c r="B38" i="12"/>
  <c r="B37" i="12" s="1"/>
  <c r="Y37" i="12"/>
  <c r="W37" i="12"/>
  <c r="V37" i="12"/>
  <c r="U37" i="12"/>
  <c r="T37" i="12"/>
  <c r="I37" i="12"/>
  <c r="G37" i="12"/>
  <c r="F37" i="12"/>
  <c r="E37" i="12"/>
  <c r="D37" i="12"/>
  <c r="C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W33" i="12"/>
  <c r="V33" i="12"/>
  <c r="U33" i="12"/>
  <c r="U31" i="12" s="1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Y32" i="12"/>
  <c r="Y31" i="12" s="1"/>
  <c r="X32" i="12"/>
  <c r="W32" i="12"/>
  <c r="V32" i="12"/>
  <c r="U32" i="12"/>
  <c r="T32" i="12"/>
  <c r="S32" i="12"/>
  <c r="R32" i="12"/>
  <c r="R31" i="12" s="1"/>
  <c r="Q32" i="12"/>
  <c r="Q31" i="12" s="1"/>
  <c r="P32" i="12"/>
  <c r="P31" i="12" s="1"/>
  <c r="O32" i="12"/>
  <c r="O31" i="12" s="1"/>
  <c r="N32" i="12"/>
  <c r="N31" i="12" s="1"/>
  <c r="M32" i="12"/>
  <c r="M31" i="12" s="1"/>
  <c r="L32" i="12"/>
  <c r="K32" i="12"/>
  <c r="K31" i="12" s="1"/>
  <c r="J32" i="12"/>
  <c r="I32" i="12"/>
  <c r="I31" i="12" s="1"/>
  <c r="H32" i="12"/>
  <c r="H31" i="12" s="1"/>
  <c r="G32" i="12"/>
  <c r="G31" i="12" s="1"/>
  <c r="F32" i="12"/>
  <c r="E32" i="12"/>
  <c r="D32" i="12"/>
  <c r="D31" i="12" s="1"/>
  <c r="C32" i="12"/>
  <c r="C31" i="12" s="1"/>
  <c r="E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Y92" i="12" s="1"/>
  <c r="X12" i="12"/>
  <c r="X92" i="12" s="1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Y5" i="12"/>
  <c r="Y82" i="12" s="1"/>
  <c r="X5" i="12"/>
  <c r="X82" i="12" s="1"/>
  <c r="W5" i="12"/>
  <c r="V5" i="12"/>
  <c r="U5" i="12"/>
  <c r="U82" i="12" s="1"/>
  <c r="T5" i="12"/>
  <c r="T82" i="12" s="1"/>
  <c r="S5" i="12"/>
  <c r="S82" i="12" s="1"/>
  <c r="R5" i="12"/>
  <c r="R82" i="12" s="1"/>
  <c r="Q5" i="12"/>
  <c r="P5" i="12"/>
  <c r="P82" i="12" s="1"/>
  <c r="O5" i="12"/>
  <c r="O82" i="12" s="1"/>
  <c r="N5" i="12"/>
  <c r="N82" i="12" s="1"/>
  <c r="M5" i="12"/>
  <c r="M82" i="12" s="1"/>
  <c r="L5" i="12"/>
  <c r="L82" i="12" s="1"/>
  <c r="K5" i="12"/>
  <c r="K82" i="12" s="1"/>
  <c r="J5" i="12"/>
  <c r="J82" i="12" s="1"/>
  <c r="I5" i="12"/>
  <c r="I82" i="12" s="1"/>
  <c r="H5" i="12"/>
  <c r="H82" i="12" s="1"/>
  <c r="G5" i="12"/>
  <c r="F5" i="12"/>
  <c r="E5" i="12"/>
  <c r="D5" i="12"/>
  <c r="C5" i="12"/>
  <c r="C3" i="12" s="1"/>
  <c r="B5" i="12"/>
  <c r="B82" i="12" s="1"/>
  <c r="X3" i="12"/>
  <c r="X5" i="4" s="1"/>
  <c r="W3" i="12"/>
  <c r="V3" i="12"/>
  <c r="T3" i="12"/>
  <c r="S3" i="12"/>
  <c r="R3" i="12"/>
  <c r="L3" i="12"/>
  <c r="K3" i="12"/>
  <c r="J3" i="12"/>
  <c r="D3" i="12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Y79" i="11"/>
  <c r="Y54" i="11" s="1"/>
  <c r="X79" i="11"/>
  <c r="W79" i="11"/>
  <c r="V79" i="11"/>
  <c r="U79" i="11"/>
  <c r="T79" i="11"/>
  <c r="T156" i="11" s="1"/>
  <c r="S79" i="11"/>
  <c r="R79" i="11"/>
  <c r="Q79" i="11"/>
  <c r="Q54" i="11" s="1"/>
  <c r="P79" i="11"/>
  <c r="O79" i="11"/>
  <c r="N79" i="11"/>
  <c r="M79" i="11"/>
  <c r="L79" i="11"/>
  <c r="K79" i="11"/>
  <c r="K156" i="11" s="1"/>
  <c r="J79" i="11"/>
  <c r="J156" i="11" s="1"/>
  <c r="I79" i="11"/>
  <c r="I54" i="11" s="1"/>
  <c r="H79" i="11"/>
  <c r="H156" i="11" s="1"/>
  <c r="G79" i="11"/>
  <c r="G156" i="11" s="1"/>
  <c r="F79" i="11"/>
  <c r="F156" i="11" s="1"/>
  <c r="E79" i="11"/>
  <c r="E156" i="11" s="1"/>
  <c r="D79" i="11"/>
  <c r="D156" i="11" s="1"/>
  <c r="C79" i="11"/>
  <c r="C156" i="11" s="1"/>
  <c r="B79" i="11"/>
  <c r="B156" i="11" s="1"/>
  <c r="X54" i="11"/>
  <c r="X147" i="11" s="1"/>
  <c r="T54" i="11"/>
  <c r="T147" i="11" s="1"/>
  <c r="R54" i="11"/>
  <c r="R147" i="11" s="1"/>
  <c r="P54" i="11"/>
  <c r="P147" i="11" s="1"/>
  <c r="L54" i="11"/>
  <c r="L147" i="11" s="1"/>
  <c r="J54" i="11"/>
  <c r="J147" i="11" s="1"/>
  <c r="H54" i="11"/>
  <c r="H147" i="11" s="1"/>
  <c r="D54" i="11"/>
  <c r="D147" i="11" s="1"/>
  <c r="B54" i="11"/>
  <c r="B147" i="11" s="1"/>
  <c r="Y35" i="11"/>
  <c r="Y145" i="11" s="1"/>
  <c r="X35" i="11"/>
  <c r="W35" i="11"/>
  <c r="V35" i="11"/>
  <c r="U35" i="11"/>
  <c r="T35" i="11"/>
  <c r="S35" i="11"/>
  <c r="S5" i="11" s="1"/>
  <c r="R35" i="11"/>
  <c r="R5" i="11" s="1"/>
  <c r="Q35" i="11"/>
  <c r="Q5" i="11" s="1"/>
  <c r="P35" i="11"/>
  <c r="O35" i="11"/>
  <c r="N35" i="11"/>
  <c r="M35" i="11"/>
  <c r="L35" i="11"/>
  <c r="L145" i="11" s="1"/>
  <c r="K35" i="11"/>
  <c r="K145" i="11" s="1"/>
  <c r="J35" i="11"/>
  <c r="J145" i="11" s="1"/>
  <c r="I35" i="11"/>
  <c r="I5" i="11" s="1"/>
  <c r="H35" i="11"/>
  <c r="H145" i="11" s="1"/>
  <c r="G35" i="11"/>
  <c r="G145" i="11" s="1"/>
  <c r="F35" i="11"/>
  <c r="F145" i="11" s="1"/>
  <c r="E35" i="11"/>
  <c r="E145" i="11" s="1"/>
  <c r="D35" i="11"/>
  <c r="D145" i="11" s="1"/>
  <c r="C35" i="11"/>
  <c r="C145" i="11" s="1"/>
  <c r="B35" i="11"/>
  <c r="Y5" i="11"/>
  <c r="Y136" i="11" s="1"/>
  <c r="X5" i="11"/>
  <c r="X136" i="11" s="1"/>
  <c r="W5" i="11"/>
  <c r="W136" i="11" s="1"/>
  <c r="V5" i="11"/>
  <c r="V136" i="11" s="1"/>
  <c r="U5" i="11"/>
  <c r="U136" i="11" s="1"/>
  <c r="T5" i="11"/>
  <c r="T136" i="11" s="1"/>
  <c r="P5" i="11"/>
  <c r="P136" i="11" s="1"/>
  <c r="O5" i="11"/>
  <c r="O136" i="11" s="1"/>
  <c r="N5" i="11"/>
  <c r="N136" i="11" s="1"/>
  <c r="M5" i="11"/>
  <c r="M136" i="11" s="1"/>
  <c r="G5" i="11"/>
  <c r="G136" i="11" s="1"/>
  <c r="E5" i="11"/>
  <c r="E136" i="11" s="1"/>
  <c r="D5" i="11"/>
  <c r="D136" i="11" s="1"/>
  <c r="C5" i="11"/>
  <c r="C136" i="11" s="1"/>
  <c r="B5" i="11"/>
  <c r="B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H117" i="10" s="1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D117" i="10" s="1"/>
  <c r="C120" i="10"/>
  <c r="B120" i="10"/>
  <c r="Y119" i="10"/>
  <c r="X119" i="10"/>
  <c r="W119" i="10"/>
  <c r="V119" i="10"/>
  <c r="U119" i="10"/>
  <c r="T119" i="10"/>
  <c r="S119" i="10"/>
  <c r="R119" i="10"/>
  <c r="Q119" i="10"/>
  <c r="Q117" i="10" s="1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Y118" i="10"/>
  <c r="Y117" i="10" s="1"/>
  <c r="X118" i="10"/>
  <c r="X117" i="10" s="1"/>
  <c r="W118" i="10"/>
  <c r="W117" i="10" s="1"/>
  <c r="V118" i="10"/>
  <c r="V117" i="10" s="1"/>
  <c r="U118" i="10"/>
  <c r="U117" i="10" s="1"/>
  <c r="T118" i="10"/>
  <c r="T117" i="10" s="1"/>
  <c r="S118" i="10"/>
  <c r="S117" i="10" s="1"/>
  <c r="R118" i="10"/>
  <c r="R117" i="10" s="1"/>
  <c r="Q118" i="10"/>
  <c r="P118" i="10"/>
  <c r="O118" i="10"/>
  <c r="O117" i="10" s="1"/>
  <c r="N118" i="10"/>
  <c r="N117" i="10" s="1"/>
  <c r="M118" i="10"/>
  <c r="M117" i="10" s="1"/>
  <c r="L118" i="10"/>
  <c r="L117" i="10" s="1"/>
  <c r="K118" i="10"/>
  <c r="K117" i="10" s="1"/>
  <c r="J118" i="10"/>
  <c r="I118" i="10"/>
  <c r="I117" i="10" s="1"/>
  <c r="H118" i="10"/>
  <c r="G118" i="10"/>
  <c r="F118" i="10"/>
  <c r="E118" i="10"/>
  <c r="D118" i="10"/>
  <c r="C118" i="10"/>
  <c r="C117" i="10" s="1"/>
  <c r="B118" i="10"/>
  <c r="B117" i="10" s="1"/>
  <c r="P117" i="10"/>
  <c r="J117" i="10"/>
  <c r="G117" i="10"/>
  <c r="F117" i="10"/>
  <c r="E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F100" i="10" s="1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H100" i="10" s="1"/>
  <c r="G105" i="10"/>
  <c r="F105" i="10"/>
  <c r="E105" i="10"/>
  <c r="D105" i="10"/>
  <c r="C105" i="10"/>
  <c r="B105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D100" i="10" s="1"/>
  <c r="C103" i="10"/>
  <c r="B103" i="10"/>
  <c r="Y102" i="10"/>
  <c r="X102" i="10"/>
  <c r="W102" i="10"/>
  <c r="V102" i="10"/>
  <c r="U102" i="10"/>
  <c r="T102" i="10"/>
  <c r="S102" i="10"/>
  <c r="R102" i="10"/>
  <c r="Q102" i="10"/>
  <c r="Q100" i="10" s="1"/>
  <c r="P102" i="10"/>
  <c r="P100" i="10" s="1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Y101" i="10"/>
  <c r="Y100" i="10" s="1"/>
  <c r="X101" i="10"/>
  <c r="X100" i="10" s="1"/>
  <c r="W101" i="10"/>
  <c r="W100" i="10" s="1"/>
  <c r="V101" i="10"/>
  <c r="V100" i="10" s="1"/>
  <c r="U101" i="10"/>
  <c r="U100" i="10" s="1"/>
  <c r="T101" i="10"/>
  <c r="T100" i="10" s="1"/>
  <c r="S101" i="10"/>
  <c r="S100" i="10" s="1"/>
  <c r="R101" i="10"/>
  <c r="R100" i="10" s="1"/>
  <c r="Q101" i="10"/>
  <c r="P101" i="10"/>
  <c r="O101" i="10"/>
  <c r="O100" i="10" s="1"/>
  <c r="N101" i="10"/>
  <c r="N100" i="10" s="1"/>
  <c r="M101" i="10"/>
  <c r="M100" i="10" s="1"/>
  <c r="L101" i="10"/>
  <c r="L100" i="10" s="1"/>
  <c r="K101" i="10"/>
  <c r="K100" i="10" s="1"/>
  <c r="J101" i="10"/>
  <c r="I101" i="10"/>
  <c r="I100" i="10" s="1"/>
  <c r="H101" i="10"/>
  <c r="G101" i="10"/>
  <c r="F101" i="10"/>
  <c r="E101" i="10"/>
  <c r="D101" i="10"/>
  <c r="C101" i="10"/>
  <c r="C100" i="10" s="1"/>
  <c r="B101" i="10"/>
  <c r="B100" i="10" s="1"/>
  <c r="J100" i="10"/>
  <c r="G100" i="10"/>
  <c r="E100" i="10"/>
  <c r="Y79" i="10"/>
  <c r="X79" i="10"/>
  <c r="W79" i="10"/>
  <c r="V79" i="10"/>
  <c r="U79" i="10"/>
  <c r="T79" i="10"/>
  <c r="T156" i="10" s="1"/>
  <c r="S79" i="10"/>
  <c r="S156" i="10" s="1"/>
  <c r="R79" i="10"/>
  <c r="Q79" i="10"/>
  <c r="P79" i="10"/>
  <c r="P156" i="10" s="1"/>
  <c r="O79" i="10"/>
  <c r="O156" i="10" s="1"/>
  <c r="N79" i="10"/>
  <c r="N156" i="10" s="1"/>
  <c r="M79" i="10"/>
  <c r="L79" i="10"/>
  <c r="L156" i="10" s="1"/>
  <c r="K79" i="10"/>
  <c r="K156" i="10" s="1"/>
  <c r="J79" i="10"/>
  <c r="J156" i="10" s="1"/>
  <c r="I79" i="10"/>
  <c r="I156" i="10" s="1"/>
  <c r="H79" i="10"/>
  <c r="H156" i="10" s="1"/>
  <c r="G79" i="10"/>
  <c r="G156" i="10" s="1"/>
  <c r="F79" i="10"/>
  <c r="E79" i="10"/>
  <c r="E156" i="10" s="1"/>
  <c r="D79" i="10"/>
  <c r="C79" i="10"/>
  <c r="B79" i="10"/>
  <c r="B156" i="10" s="1"/>
  <c r="Y35" i="10"/>
  <c r="Y145" i="10" s="1"/>
  <c r="X35" i="10"/>
  <c r="W35" i="10"/>
  <c r="V35" i="10"/>
  <c r="U35" i="10"/>
  <c r="T35" i="10"/>
  <c r="S35" i="10"/>
  <c r="R35" i="10"/>
  <c r="Q35" i="10"/>
  <c r="P35" i="10"/>
  <c r="P145" i="10" s="1"/>
  <c r="O35" i="10"/>
  <c r="O145" i="10" s="1"/>
  <c r="N35" i="10"/>
  <c r="M35" i="10"/>
  <c r="L35" i="10"/>
  <c r="L145" i="10" s="1"/>
  <c r="K35" i="10"/>
  <c r="K145" i="10" s="1"/>
  <c r="J35" i="10"/>
  <c r="J145" i="10" s="1"/>
  <c r="I35" i="10"/>
  <c r="H35" i="10"/>
  <c r="H145" i="10" s="1"/>
  <c r="G35" i="10"/>
  <c r="G145" i="10" s="1"/>
  <c r="F35" i="10"/>
  <c r="F145" i="10" s="1"/>
  <c r="E35" i="10"/>
  <c r="E145" i="10" s="1"/>
  <c r="D35" i="10"/>
  <c r="D145" i="10" s="1"/>
  <c r="C35" i="10"/>
  <c r="C145" i="10" s="1"/>
  <c r="B35" i="10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T117" i="9" s="1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Y120" i="9"/>
  <c r="X120" i="9"/>
  <c r="W120" i="9"/>
  <c r="V120" i="9"/>
  <c r="U120" i="9"/>
  <c r="T120" i="9"/>
  <c r="S120" i="9"/>
  <c r="S117" i="9" s="1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Y119" i="9"/>
  <c r="Y117" i="9" s="1"/>
  <c r="X119" i="9"/>
  <c r="W119" i="9"/>
  <c r="V119" i="9"/>
  <c r="U119" i="9"/>
  <c r="T119" i="9"/>
  <c r="S119" i="9"/>
  <c r="R119" i="9"/>
  <c r="R117" i="9" s="1"/>
  <c r="Q119" i="9"/>
  <c r="P119" i="9"/>
  <c r="P117" i="9" s="1"/>
  <c r="O119" i="9"/>
  <c r="O117" i="9" s="1"/>
  <c r="N119" i="9"/>
  <c r="M119" i="9"/>
  <c r="M117" i="9" s="1"/>
  <c r="L119" i="9"/>
  <c r="K119" i="9"/>
  <c r="J119" i="9"/>
  <c r="J117" i="9" s="1"/>
  <c r="I119" i="9"/>
  <c r="H119" i="9"/>
  <c r="G119" i="9"/>
  <c r="F119" i="9"/>
  <c r="E119" i="9"/>
  <c r="D119" i="9"/>
  <c r="C119" i="9"/>
  <c r="B119" i="9"/>
  <c r="Y118" i="9"/>
  <c r="X118" i="9"/>
  <c r="X117" i="9" s="1"/>
  <c r="W118" i="9"/>
  <c r="W117" i="9" s="1"/>
  <c r="V118" i="9"/>
  <c r="V117" i="9" s="1"/>
  <c r="U118" i="9"/>
  <c r="U117" i="9" s="1"/>
  <c r="T118" i="9"/>
  <c r="S118" i="9"/>
  <c r="R118" i="9"/>
  <c r="Q118" i="9"/>
  <c r="P118" i="9"/>
  <c r="O118" i="9"/>
  <c r="N118" i="9"/>
  <c r="N117" i="9" s="1"/>
  <c r="M118" i="9"/>
  <c r="L118" i="9"/>
  <c r="L117" i="9" s="1"/>
  <c r="K118" i="9"/>
  <c r="K117" i="9" s="1"/>
  <c r="J118" i="9"/>
  <c r="I118" i="9"/>
  <c r="I117" i="9" s="1"/>
  <c r="H118" i="9"/>
  <c r="H117" i="9" s="1"/>
  <c r="G118" i="9"/>
  <c r="G117" i="9" s="1"/>
  <c r="F118" i="9"/>
  <c r="F117" i="9" s="1"/>
  <c r="E118" i="9"/>
  <c r="E117" i="9" s="1"/>
  <c r="D118" i="9"/>
  <c r="D117" i="9" s="1"/>
  <c r="C118" i="9"/>
  <c r="C117" i="9" s="1"/>
  <c r="B118" i="9"/>
  <c r="Q117" i="9"/>
  <c r="B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X104" i="9"/>
  <c r="W104" i="9"/>
  <c r="V104" i="9"/>
  <c r="U104" i="9"/>
  <c r="T104" i="9"/>
  <c r="T100" i="9" s="1"/>
  <c r="S104" i="9"/>
  <c r="R104" i="9"/>
  <c r="R100" i="9" s="1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S100" i="9" s="1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Y102" i="9"/>
  <c r="Y100" i="9" s="1"/>
  <c r="X102" i="9"/>
  <c r="W102" i="9"/>
  <c r="V102" i="9"/>
  <c r="U102" i="9"/>
  <c r="T102" i="9"/>
  <c r="S102" i="9"/>
  <c r="R102" i="9"/>
  <c r="Q102" i="9"/>
  <c r="P102" i="9"/>
  <c r="P100" i="9" s="1"/>
  <c r="O102" i="9"/>
  <c r="O100" i="9" s="1"/>
  <c r="N102" i="9"/>
  <c r="M102" i="9"/>
  <c r="M100" i="9" s="1"/>
  <c r="L102" i="9"/>
  <c r="K102" i="9"/>
  <c r="J102" i="9"/>
  <c r="J100" i="9" s="1"/>
  <c r="I102" i="9"/>
  <c r="H102" i="9"/>
  <c r="G102" i="9"/>
  <c r="F102" i="9"/>
  <c r="E102" i="9"/>
  <c r="D102" i="9"/>
  <c r="C102" i="9"/>
  <c r="B102" i="9"/>
  <c r="Y101" i="9"/>
  <c r="X101" i="9"/>
  <c r="X100" i="9" s="1"/>
  <c r="W101" i="9"/>
  <c r="W100" i="9" s="1"/>
  <c r="V101" i="9"/>
  <c r="V100" i="9" s="1"/>
  <c r="U101" i="9"/>
  <c r="U100" i="9" s="1"/>
  <c r="T101" i="9"/>
  <c r="S101" i="9"/>
  <c r="R101" i="9"/>
  <c r="Q101" i="9"/>
  <c r="P101" i="9"/>
  <c r="O101" i="9"/>
  <c r="N101" i="9"/>
  <c r="N100" i="9" s="1"/>
  <c r="M101" i="9"/>
  <c r="L101" i="9"/>
  <c r="L100" i="9" s="1"/>
  <c r="K101" i="9"/>
  <c r="K100" i="9" s="1"/>
  <c r="J101" i="9"/>
  <c r="I101" i="9"/>
  <c r="I100" i="9" s="1"/>
  <c r="H101" i="9"/>
  <c r="H100" i="9" s="1"/>
  <c r="G101" i="9"/>
  <c r="G100" i="9" s="1"/>
  <c r="F101" i="9"/>
  <c r="F100" i="9" s="1"/>
  <c r="E101" i="9"/>
  <c r="E100" i="9" s="1"/>
  <c r="D101" i="9"/>
  <c r="D100" i="9" s="1"/>
  <c r="C101" i="9"/>
  <c r="C100" i="9" s="1"/>
  <c r="B101" i="9"/>
  <c r="Q100" i="9"/>
  <c r="B100" i="9"/>
  <c r="Y79" i="9"/>
  <c r="Y156" i="9" s="1"/>
  <c r="X79" i="9"/>
  <c r="X156" i="9" s="1"/>
  <c r="W79" i="9"/>
  <c r="W156" i="9" s="1"/>
  <c r="W147" i="9" s="1"/>
  <c r="V79" i="9"/>
  <c r="V156" i="9" s="1"/>
  <c r="V147" i="9" s="1"/>
  <c r="U79" i="9"/>
  <c r="U156" i="9" s="1"/>
  <c r="T79" i="9"/>
  <c r="T156" i="9" s="1"/>
  <c r="S79" i="9"/>
  <c r="S156" i="9" s="1"/>
  <c r="R79" i="9"/>
  <c r="R156" i="9" s="1"/>
  <c r="Q79" i="9"/>
  <c r="Q156" i="9" s="1"/>
  <c r="P79" i="9"/>
  <c r="P156" i="9" s="1"/>
  <c r="O79" i="9"/>
  <c r="O156" i="9" s="1"/>
  <c r="N79" i="9"/>
  <c r="N156" i="9" s="1"/>
  <c r="M79" i="9"/>
  <c r="M156" i="9" s="1"/>
  <c r="L79" i="9"/>
  <c r="L156" i="9" s="1"/>
  <c r="K79" i="9"/>
  <c r="K156" i="9" s="1"/>
  <c r="J79" i="9"/>
  <c r="J156" i="9" s="1"/>
  <c r="I79" i="9"/>
  <c r="I156" i="9" s="1"/>
  <c r="H79" i="9"/>
  <c r="H156" i="9" s="1"/>
  <c r="G79" i="9"/>
  <c r="G156" i="9" s="1"/>
  <c r="F79" i="9"/>
  <c r="F156" i="9" s="1"/>
  <c r="E79" i="9"/>
  <c r="E156" i="9" s="1"/>
  <c r="D79" i="9"/>
  <c r="D156" i="9" s="1"/>
  <c r="C79" i="9"/>
  <c r="C156" i="9" s="1"/>
  <c r="B79" i="9"/>
  <c r="B156" i="9" s="1"/>
  <c r="Y35" i="9"/>
  <c r="Y145" i="9" s="1"/>
  <c r="X35" i="9"/>
  <c r="X145" i="9" s="1"/>
  <c r="W35" i="9"/>
  <c r="W145" i="9" s="1"/>
  <c r="W136" i="9" s="1"/>
  <c r="V35" i="9"/>
  <c r="V145" i="9" s="1"/>
  <c r="U35" i="9"/>
  <c r="U145" i="9" s="1"/>
  <c r="T35" i="9"/>
  <c r="T145" i="9" s="1"/>
  <c r="S35" i="9"/>
  <c r="S145" i="9" s="1"/>
  <c r="S136" i="9" s="1"/>
  <c r="R35" i="9"/>
  <c r="R145" i="9" s="1"/>
  <c r="R136" i="9" s="1"/>
  <c r="Q35" i="9"/>
  <c r="Q145" i="9" s="1"/>
  <c r="P35" i="9"/>
  <c r="P145" i="9" s="1"/>
  <c r="O35" i="9"/>
  <c r="O145" i="9" s="1"/>
  <c r="N35" i="9"/>
  <c r="N145" i="9" s="1"/>
  <c r="M35" i="9"/>
  <c r="M145" i="9" s="1"/>
  <c r="L35" i="9"/>
  <c r="L145" i="9" s="1"/>
  <c r="K35" i="9"/>
  <c r="K145" i="9" s="1"/>
  <c r="J35" i="9"/>
  <c r="J145" i="9" s="1"/>
  <c r="I35" i="9"/>
  <c r="I145" i="9" s="1"/>
  <c r="I136" i="9" s="1"/>
  <c r="H35" i="9"/>
  <c r="H145" i="9" s="1"/>
  <c r="G35" i="9"/>
  <c r="G145" i="9" s="1"/>
  <c r="F35" i="9"/>
  <c r="F145" i="9" s="1"/>
  <c r="E35" i="9"/>
  <c r="E145" i="9" s="1"/>
  <c r="D35" i="9"/>
  <c r="D145" i="9" s="1"/>
  <c r="C35" i="9"/>
  <c r="C145" i="9" s="1"/>
  <c r="B35" i="9"/>
  <c r="B145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T55" i="8"/>
  <c r="P55" i="8"/>
  <c r="P100" i="4" s="1"/>
  <c r="O55" i="8"/>
  <c r="O100" i="4" s="1"/>
  <c r="N55" i="8"/>
  <c r="N100" i="4" s="1"/>
  <c r="M55" i="8"/>
  <c r="M100" i="4" s="1"/>
  <c r="G55" i="8"/>
  <c r="G100" i="4" s="1"/>
  <c r="Y53" i="8"/>
  <c r="X53" i="8"/>
  <c r="X39" i="7" s="1"/>
  <c r="W53" i="8"/>
  <c r="W39" i="7" s="1"/>
  <c r="V53" i="8"/>
  <c r="V39" i="7" s="1"/>
  <c r="U53" i="8"/>
  <c r="U39" i="7" s="1"/>
  <c r="T53" i="8"/>
  <c r="S53" i="8"/>
  <c r="S39" i="7" s="1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K53" i="8"/>
  <c r="K39" i="7" s="1"/>
  <c r="J53" i="8"/>
  <c r="I53" i="8"/>
  <c r="H53" i="8"/>
  <c r="H39" i="7" s="1"/>
  <c r="G53" i="8"/>
  <c r="G39" i="7" s="1"/>
  <c r="F53" i="8"/>
  <c r="F39" i="7" s="1"/>
  <c r="E53" i="8"/>
  <c r="E39" i="7" s="1"/>
  <c r="D53" i="8"/>
  <c r="D39" i="7" s="1"/>
  <c r="C53" i="8"/>
  <c r="C39" i="7" s="1"/>
  <c r="B53" i="8"/>
  <c r="Y49" i="8"/>
  <c r="Y54" i="4" s="1"/>
  <c r="X49" i="8"/>
  <c r="X54" i="4" s="1"/>
  <c r="W49" i="8"/>
  <c r="W54" i="4" s="1"/>
  <c r="V49" i="8"/>
  <c r="V47" i="8" s="1"/>
  <c r="V52" i="4" s="1"/>
  <c r="U49" i="8"/>
  <c r="U54" i="4" s="1"/>
  <c r="T49" i="8"/>
  <c r="S49" i="8"/>
  <c r="S47" i="8" s="1"/>
  <c r="S52" i="4" s="1"/>
  <c r="R49" i="8"/>
  <c r="Q49" i="8"/>
  <c r="Q54" i="4" s="1"/>
  <c r="P49" i="8"/>
  <c r="P54" i="4" s="1"/>
  <c r="O49" i="8"/>
  <c r="O54" i="4" s="1"/>
  <c r="N49" i="8"/>
  <c r="N54" i="4" s="1"/>
  <c r="M49" i="8"/>
  <c r="M47" i="8" s="1"/>
  <c r="M52" i="4" s="1"/>
  <c r="L49" i="8"/>
  <c r="L54" i="4" s="1"/>
  <c r="K49" i="8"/>
  <c r="K47" i="8" s="1"/>
  <c r="K52" i="4" s="1"/>
  <c r="K129" i="4" s="1"/>
  <c r="J49" i="8"/>
  <c r="I49" i="8"/>
  <c r="H49" i="8"/>
  <c r="G49" i="8"/>
  <c r="F49" i="8"/>
  <c r="F54" i="4" s="1"/>
  <c r="E49" i="8"/>
  <c r="E54" i="4" s="1"/>
  <c r="D49" i="8"/>
  <c r="C49" i="8"/>
  <c r="B49" i="8"/>
  <c r="Y48" i="8"/>
  <c r="X48" i="8"/>
  <c r="W48" i="8"/>
  <c r="V48" i="8"/>
  <c r="U48" i="8"/>
  <c r="T48" i="8"/>
  <c r="S48" i="8"/>
  <c r="R48" i="8"/>
  <c r="R47" i="8" s="1"/>
  <c r="Q48" i="8"/>
  <c r="Q47" i="8" s="1"/>
  <c r="Q52" i="4" s="1"/>
  <c r="P48" i="8"/>
  <c r="P53" i="4" s="1"/>
  <c r="O48" i="8"/>
  <c r="O53" i="4" s="1"/>
  <c r="N48" i="8"/>
  <c r="N53" i="4" s="1"/>
  <c r="M48" i="8"/>
  <c r="L48" i="8"/>
  <c r="L47" i="8" s="1"/>
  <c r="L52" i="4" s="1"/>
  <c r="K48" i="8"/>
  <c r="J48" i="8"/>
  <c r="I48" i="8"/>
  <c r="I53" i="4" s="1"/>
  <c r="H48" i="8"/>
  <c r="H53" i="4" s="1"/>
  <c r="G48" i="8"/>
  <c r="G66" i="8" s="1"/>
  <c r="G155" i="4" s="1"/>
  <c r="F48" i="8"/>
  <c r="F53" i="4" s="1"/>
  <c r="E48" i="8"/>
  <c r="D48" i="8"/>
  <c r="C48" i="8"/>
  <c r="B4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Y20" i="8" s="1"/>
  <c r="X22" i="8"/>
  <c r="W22" i="8"/>
  <c r="V22" i="8"/>
  <c r="V20" i="8" s="1"/>
  <c r="U22" i="8"/>
  <c r="T22" i="8"/>
  <c r="S22" i="8"/>
  <c r="R22" i="8"/>
  <c r="Q22" i="8"/>
  <c r="P22" i="8"/>
  <c r="O22" i="8"/>
  <c r="N22" i="8"/>
  <c r="M22" i="8"/>
  <c r="L22" i="8"/>
  <c r="K22" i="8"/>
  <c r="K20" i="8" s="1"/>
  <c r="J22" i="8"/>
  <c r="J20" i="8" s="1"/>
  <c r="I22" i="8"/>
  <c r="I20" i="8" s="1"/>
  <c r="H22" i="8"/>
  <c r="H20" i="8" s="1"/>
  <c r="G22" i="8"/>
  <c r="F22" i="8"/>
  <c r="E22" i="8"/>
  <c r="D22" i="8"/>
  <c r="C22" i="8"/>
  <c r="B22" i="8"/>
  <c r="Y21" i="8"/>
  <c r="X21" i="8"/>
  <c r="W21" i="8"/>
  <c r="W20" i="8" s="1"/>
  <c r="V21" i="8"/>
  <c r="U21" i="8"/>
  <c r="U20" i="8" s="1"/>
  <c r="T21" i="8"/>
  <c r="T20" i="8" s="1"/>
  <c r="S21" i="8"/>
  <c r="S20" i="8" s="1"/>
  <c r="R21" i="8"/>
  <c r="R20" i="8" s="1"/>
  <c r="Q21" i="8"/>
  <c r="P21" i="8"/>
  <c r="P20" i="8" s="1"/>
  <c r="O21" i="8"/>
  <c r="O20" i="8" s="1"/>
  <c r="N21" i="8"/>
  <c r="N20" i="8" s="1"/>
  <c r="M21" i="8"/>
  <c r="L21" i="8"/>
  <c r="K21" i="8"/>
  <c r="J21" i="8"/>
  <c r="I21" i="8"/>
  <c r="H21" i="8"/>
  <c r="G21" i="8"/>
  <c r="G20" i="8" s="1"/>
  <c r="F21" i="8"/>
  <c r="F20" i="8" s="1"/>
  <c r="E21" i="8"/>
  <c r="E20" i="8" s="1"/>
  <c r="D21" i="8"/>
  <c r="D20" i="8" s="1"/>
  <c r="C21" i="8"/>
  <c r="C20" i="8" s="1"/>
  <c r="B21" i="8"/>
  <c r="B20" i="8" s="1"/>
  <c r="X20" i="8"/>
  <c r="Q20" i="8"/>
  <c r="M20" i="8"/>
  <c r="L20" i="8"/>
  <c r="Y19" i="8"/>
  <c r="X19" i="8"/>
  <c r="X17" i="8" s="1"/>
  <c r="W19" i="8"/>
  <c r="W17" i="8" s="1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Y18" i="8"/>
  <c r="X18" i="8"/>
  <c r="W18" i="8"/>
  <c r="V18" i="8"/>
  <c r="U18" i="8"/>
  <c r="T18" i="8"/>
  <c r="T17" i="8" s="1"/>
  <c r="S18" i="8"/>
  <c r="S17" i="8" s="1"/>
  <c r="R18" i="8"/>
  <c r="R17" i="8" s="1"/>
  <c r="Q18" i="8"/>
  <c r="Q17" i="8" s="1"/>
  <c r="P18" i="8"/>
  <c r="P17" i="8" s="1"/>
  <c r="O18" i="8"/>
  <c r="O17" i="8" s="1"/>
  <c r="N18" i="8"/>
  <c r="N17" i="8" s="1"/>
  <c r="M18" i="8"/>
  <c r="L18" i="8"/>
  <c r="L17" i="8" s="1"/>
  <c r="K18" i="8"/>
  <c r="K17" i="8" s="1"/>
  <c r="J18" i="8"/>
  <c r="I18" i="8"/>
  <c r="H18" i="8"/>
  <c r="H17" i="8" s="1"/>
  <c r="G18" i="8"/>
  <c r="F18" i="8"/>
  <c r="E18" i="8"/>
  <c r="D18" i="8"/>
  <c r="C18" i="8"/>
  <c r="G17" i="8"/>
  <c r="D17" i="8"/>
  <c r="C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62" i="8" s="1"/>
  <c r="X7" i="8"/>
  <c r="X62" i="8" s="1"/>
  <c r="W7" i="8"/>
  <c r="W62" i="8" s="1"/>
  <c r="V7" i="8"/>
  <c r="U7" i="8"/>
  <c r="U62" i="8" s="1"/>
  <c r="T7" i="8"/>
  <c r="T62" i="8" s="1"/>
  <c r="S7" i="8"/>
  <c r="S62" i="8" s="1"/>
  <c r="R7" i="8"/>
  <c r="Q7" i="8"/>
  <c r="Q62" i="8" s="1"/>
  <c r="P7" i="8"/>
  <c r="P62" i="8" s="1"/>
  <c r="O7" i="8"/>
  <c r="O62" i="8" s="1"/>
  <c r="N7" i="8"/>
  <c r="M7" i="8"/>
  <c r="M62" i="8" s="1"/>
  <c r="L7" i="8"/>
  <c r="L62" i="8" s="1"/>
  <c r="K7" i="8"/>
  <c r="K62" i="8" s="1"/>
  <c r="J7" i="8"/>
  <c r="I7" i="8"/>
  <c r="I62" i="8" s="1"/>
  <c r="H7" i="8"/>
  <c r="H62" i="8" s="1"/>
  <c r="G7" i="8"/>
  <c r="G62" i="8" s="1"/>
  <c r="F7" i="8"/>
  <c r="E7" i="8"/>
  <c r="E62" i="8" s="1"/>
  <c r="D7" i="8"/>
  <c r="D62" i="8" s="1"/>
  <c r="C7" i="8"/>
  <c r="C62" i="8" s="1"/>
  <c r="B7" i="8"/>
  <c r="Y3" i="8"/>
  <c r="X3" i="8"/>
  <c r="W3" i="8"/>
  <c r="V3" i="8"/>
  <c r="U3" i="8"/>
  <c r="T3" i="8"/>
  <c r="S3" i="8"/>
  <c r="R3" i="8"/>
  <c r="Q3" i="8"/>
  <c r="P3" i="8"/>
  <c r="O3" i="8"/>
  <c r="N3" i="8"/>
  <c r="N4" i="4" s="1"/>
  <c r="M3" i="8"/>
  <c r="L3" i="8"/>
  <c r="K3" i="8"/>
  <c r="J3" i="8"/>
  <c r="I3" i="8"/>
  <c r="H3" i="8"/>
  <c r="G3" i="8"/>
  <c r="F3" i="8"/>
  <c r="E3" i="8"/>
  <c r="D3" i="8"/>
  <c r="C3" i="8"/>
  <c r="B3" i="8"/>
  <c r="A54" i="7"/>
  <c r="A53" i="7"/>
  <c r="A47" i="7"/>
  <c r="Y42" i="7"/>
  <c r="X42" i="7"/>
  <c r="W42" i="7"/>
  <c r="V42" i="7"/>
  <c r="U42" i="7"/>
  <c r="T42" i="7"/>
  <c r="S42" i="7"/>
  <c r="R42" i="7"/>
  <c r="N42" i="7"/>
  <c r="M42" i="7"/>
  <c r="L42" i="7"/>
  <c r="K42" i="7"/>
  <c r="J42" i="7"/>
  <c r="I42" i="7"/>
  <c r="H42" i="7"/>
  <c r="W41" i="7"/>
  <c r="V41" i="7"/>
  <c r="U41" i="7"/>
  <c r="T41" i="7"/>
  <c r="S41" i="7"/>
  <c r="R41" i="7"/>
  <c r="Q41" i="7"/>
  <c r="O41" i="7"/>
  <c r="M41" i="7"/>
  <c r="H41" i="7"/>
  <c r="G41" i="7"/>
  <c r="F41" i="7"/>
  <c r="E41" i="7"/>
  <c r="Y40" i="7"/>
  <c r="X40" i="7"/>
  <c r="W40" i="7"/>
  <c r="V40" i="7"/>
  <c r="U40" i="7"/>
  <c r="T40" i="7"/>
  <c r="S40" i="7"/>
  <c r="R40" i="7"/>
  <c r="Q40" i="7"/>
  <c r="L40" i="7"/>
  <c r="K40" i="7"/>
  <c r="I40" i="7"/>
  <c r="D40" i="7"/>
  <c r="C40" i="7"/>
  <c r="B40" i="7"/>
  <c r="Y39" i="7"/>
  <c r="L39" i="7"/>
  <c r="J39" i="7"/>
  <c r="I39" i="7"/>
  <c r="B39" i="7"/>
  <c r="E27" i="7"/>
  <c r="D27" i="7"/>
  <c r="C27" i="7"/>
  <c r="B27" i="7"/>
  <c r="U27" i="7"/>
  <c r="T27" i="7"/>
  <c r="S27" i="7"/>
  <c r="Y27" i="7"/>
  <c r="X27" i="7"/>
  <c r="W27" i="7"/>
  <c r="V27" i="7"/>
  <c r="R27" i="7"/>
  <c r="Q27" i="7"/>
  <c r="P27" i="7"/>
  <c r="O27" i="7"/>
  <c r="J27" i="7"/>
  <c r="N27" i="7"/>
  <c r="M27" i="7"/>
  <c r="L27" i="7"/>
  <c r="K27" i="7"/>
  <c r="I27" i="7"/>
  <c r="H27" i="7"/>
  <c r="G27" i="7"/>
  <c r="F27" i="7"/>
  <c r="N16" i="7"/>
  <c r="L16" i="7"/>
  <c r="K16" i="7"/>
  <c r="F16" i="7"/>
  <c r="E16" i="7"/>
  <c r="D16" i="7"/>
  <c r="C16" i="7"/>
  <c r="V16" i="7"/>
  <c r="M16" i="7"/>
  <c r="J16" i="7"/>
  <c r="I16" i="7"/>
  <c r="H16" i="7"/>
  <c r="G16" i="7"/>
  <c r="B16" i="7"/>
  <c r="Y16" i="7"/>
  <c r="X16" i="7"/>
  <c r="W16" i="7"/>
  <c r="U16" i="7"/>
  <c r="T16" i="7"/>
  <c r="S16" i="7"/>
  <c r="R16" i="7"/>
  <c r="Q16" i="7"/>
  <c r="P16" i="7"/>
  <c r="O16" i="7"/>
  <c r="V10" i="7"/>
  <c r="U10" i="7"/>
  <c r="T10" i="7"/>
  <c r="S10" i="7"/>
  <c r="R10" i="7"/>
  <c r="P10" i="7"/>
  <c r="O10" i="7"/>
  <c r="J10" i="7"/>
  <c r="I10" i="7"/>
  <c r="H10" i="7"/>
  <c r="G10" i="7"/>
  <c r="Q10" i="7"/>
  <c r="N10" i="7"/>
  <c r="M10" i="7"/>
  <c r="L10" i="7"/>
  <c r="K10" i="7"/>
  <c r="F10" i="7"/>
  <c r="E10" i="7"/>
  <c r="D10" i="7"/>
  <c r="C10" i="7"/>
  <c r="Y10" i="7"/>
  <c r="X10" i="7"/>
  <c r="W10" i="7"/>
  <c r="B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T27" i="6"/>
  <c r="S27" i="6"/>
  <c r="R27" i="6"/>
  <c r="P27" i="6"/>
  <c r="O27" i="6"/>
  <c r="N27" i="6"/>
  <c r="M27" i="6"/>
  <c r="K27" i="6"/>
  <c r="J27" i="6"/>
  <c r="E27" i="6"/>
  <c r="D27" i="6"/>
  <c r="C27" i="6"/>
  <c r="B27" i="6"/>
  <c r="U27" i="6"/>
  <c r="Q27" i="6"/>
  <c r="L27" i="6"/>
  <c r="I27" i="6"/>
  <c r="H27" i="6"/>
  <c r="G27" i="6"/>
  <c r="G48" i="6" s="1"/>
  <c r="F27" i="6"/>
  <c r="Y27" i="6"/>
  <c r="X27" i="6"/>
  <c r="W27" i="6"/>
  <c r="V27" i="6"/>
  <c r="C16" i="6"/>
  <c r="B16" i="6"/>
  <c r="Y16" i="6"/>
  <c r="X16" i="6"/>
  <c r="W16" i="6"/>
  <c r="V16" i="6"/>
  <c r="Q16" i="6"/>
  <c r="P16" i="6"/>
  <c r="O16" i="6"/>
  <c r="N16" i="6"/>
  <c r="U16" i="6"/>
  <c r="T16" i="6"/>
  <c r="S16" i="6"/>
  <c r="R16" i="6"/>
  <c r="M16" i="6"/>
  <c r="L16" i="6"/>
  <c r="K16" i="6"/>
  <c r="J16" i="6"/>
  <c r="E16" i="6"/>
  <c r="D16" i="6"/>
  <c r="I16" i="6"/>
  <c r="H16" i="6"/>
  <c r="G16" i="6"/>
  <c r="F16" i="6"/>
  <c r="D10" i="6"/>
  <c r="C10" i="6"/>
  <c r="B10" i="6"/>
  <c r="U10" i="6"/>
  <c r="T10" i="6"/>
  <c r="S10" i="6"/>
  <c r="R10" i="6"/>
  <c r="Y10" i="6"/>
  <c r="X10" i="6"/>
  <c r="W10" i="6"/>
  <c r="V10" i="6"/>
  <c r="Q10" i="6"/>
  <c r="P10" i="6"/>
  <c r="O10" i="6"/>
  <c r="N10" i="6"/>
  <c r="I10" i="6"/>
  <c r="H10" i="6"/>
  <c r="E10" i="6"/>
  <c r="M10" i="6"/>
  <c r="L10" i="6"/>
  <c r="K10" i="6"/>
  <c r="J10" i="6"/>
  <c r="G10" i="6"/>
  <c r="F10" i="6"/>
  <c r="I5" i="6"/>
  <c r="G5" i="6"/>
  <c r="F5" i="6"/>
  <c r="E5" i="6"/>
  <c r="D5" i="6"/>
  <c r="B5" i="6"/>
  <c r="A48" i="5"/>
  <c r="A47" i="5"/>
  <c r="A41" i="5"/>
  <c r="Y16" i="5"/>
  <c r="X16" i="5"/>
  <c r="W16" i="5"/>
  <c r="V16" i="5"/>
  <c r="U16" i="5"/>
  <c r="O16" i="5"/>
  <c r="N16" i="5"/>
  <c r="M16" i="5"/>
  <c r="T16" i="5"/>
  <c r="S16" i="5"/>
  <c r="R16" i="5"/>
  <c r="Q16" i="5"/>
  <c r="P16" i="5"/>
  <c r="L16" i="5"/>
  <c r="K16" i="5"/>
  <c r="J16" i="5"/>
  <c r="I16" i="5"/>
  <c r="D16" i="5"/>
  <c r="C16" i="5"/>
  <c r="B16" i="5"/>
  <c r="H16" i="5"/>
  <c r="G16" i="5"/>
  <c r="F16" i="5"/>
  <c r="E16" i="5"/>
  <c r="D10" i="5"/>
  <c r="C10" i="5"/>
  <c r="B10" i="5"/>
  <c r="Y10" i="5"/>
  <c r="R10" i="5"/>
  <c r="Q10" i="5"/>
  <c r="X10" i="5"/>
  <c r="W10" i="5"/>
  <c r="V10" i="5"/>
  <c r="U10" i="5"/>
  <c r="T10" i="5"/>
  <c r="S10" i="5"/>
  <c r="P10" i="5"/>
  <c r="O10" i="5"/>
  <c r="N10" i="5"/>
  <c r="M10" i="5"/>
  <c r="H10" i="5"/>
  <c r="G10" i="5"/>
  <c r="L10" i="5"/>
  <c r="K10" i="5"/>
  <c r="J10" i="5"/>
  <c r="I10" i="5"/>
  <c r="F10" i="5"/>
  <c r="E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Y179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F179" i="4"/>
  <c r="E179" i="4"/>
  <c r="D179" i="4"/>
  <c r="C179" i="4"/>
  <c r="B179" i="4"/>
  <c r="Y178" i="4"/>
  <c r="X178" i="4"/>
  <c r="W178" i="4"/>
  <c r="V178" i="4"/>
  <c r="U178" i="4"/>
  <c r="T178" i="4"/>
  <c r="S178" i="4"/>
  <c r="R178" i="4"/>
  <c r="Q178" i="4"/>
  <c r="P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H177" i="4"/>
  <c r="G177" i="4"/>
  <c r="F177" i="4"/>
  <c r="E177" i="4"/>
  <c r="D177" i="4"/>
  <c r="C177" i="4"/>
  <c r="B177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E176" i="4"/>
  <c r="D176" i="4"/>
  <c r="C176" i="4"/>
  <c r="B176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X174" i="4"/>
  <c r="W174" i="4"/>
  <c r="V174" i="4"/>
  <c r="T174" i="4"/>
  <c r="S174" i="4"/>
  <c r="R174" i="4"/>
  <c r="Q174" i="4"/>
  <c r="X173" i="4"/>
  <c r="W173" i="4"/>
  <c r="V173" i="4"/>
  <c r="T173" i="4"/>
  <c r="S173" i="4"/>
  <c r="R173" i="4"/>
  <c r="P173" i="4"/>
  <c r="O173" i="4"/>
  <c r="N173" i="4"/>
  <c r="M173" i="4"/>
  <c r="Y172" i="4"/>
  <c r="W172" i="4"/>
  <c r="V172" i="4"/>
  <c r="U172" i="4"/>
  <c r="T172" i="4"/>
  <c r="S172" i="4"/>
  <c r="R172" i="4"/>
  <c r="P172" i="4"/>
  <c r="O172" i="4"/>
  <c r="N172" i="4"/>
  <c r="M172" i="4"/>
  <c r="L172" i="4"/>
  <c r="K172" i="4"/>
  <c r="J172" i="4"/>
  <c r="I172" i="4"/>
  <c r="P168" i="4"/>
  <c r="O168" i="4"/>
  <c r="N168" i="4"/>
  <c r="M168" i="4"/>
  <c r="L168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T123" i="4"/>
  <c r="S123" i="4"/>
  <c r="R123" i="4"/>
  <c r="Q123" i="4"/>
  <c r="P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X119" i="4"/>
  <c r="W119" i="4"/>
  <c r="V119" i="4"/>
  <c r="U119" i="4"/>
  <c r="T119" i="4"/>
  <c r="S119" i="4"/>
  <c r="R119" i="4"/>
  <c r="Q119" i="4"/>
  <c r="P119" i="4"/>
  <c r="O119" i="4"/>
  <c r="M119" i="4"/>
  <c r="L119" i="4"/>
  <c r="K119" i="4"/>
  <c r="J119" i="4"/>
  <c r="I119" i="4"/>
  <c r="H119" i="4"/>
  <c r="G119" i="4"/>
  <c r="F119" i="4"/>
  <c r="B119" i="4"/>
  <c r="Y118" i="4"/>
  <c r="X118" i="4"/>
  <c r="W118" i="4"/>
  <c r="V118" i="4"/>
  <c r="T118" i="4"/>
  <c r="S118" i="4"/>
  <c r="R118" i="4"/>
  <c r="Q118" i="4"/>
  <c r="P118" i="4"/>
  <c r="O118" i="4"/>
  <c r="N118" i="4"/>
  <c r="M118" i="4"/>
  <c r="L118" i="4"/>
  <c r="K118" i="4"/>
  <c r="I118" i="4"/>
  <c r="H118" i="4"/>
  <c r="G118" i="4"/>
  <c r="F118" i="4"/>
  <c r="E118" i="4"/>
  <c r="D118" i="4"/>
  <c r="C118" i="4"/>
  <c r="B118" i="4"/>
  <c r="V117" i="4"/>
  <c r="U117" i="4"/>
  <c r="T117" i="4"/>
  <c r="S117" i="4"/>
  <c r="R117" i="4"/>
  <c r="P117" i="4"/>
  <c r="O117" i="4"/>
  <c r="N117" i="4"/>
  <c r="M117" i="4"/>
  <c r="L117" i="4"/>
  <c r="K117" i="4"/>
  <c r="J117" i="4"/>
  <c r="I117" i="4"/>
  <c r="H117" i="4"/>
  <c r="G117" i="4"/>
  <c r="E117" i="4"/>
  <c r="D117" i="4"/>
  <c r="C117" i="4"/>
  <c r="B117" i="4"/>
  <c r="X116" i="4"/>
  <c r="V116" i="4"/>
  <c r="R116" i="4"/>
  <c r="K115" i="4"/>
  <c r="H115" i="4"/>
  <c r="G115" i="4"/>
  <c r="D114" i="4"/>
  <c r="Y113" i="4"/>
  <c r="X113" i="4"/>
  <c r="Q113" i="4"/>
  <c r="P113" i="4"/>
  <c r="O113" i="4"/>
  <c r="L113" i="4"/>
  <c r="I113" i="4"/>
  <c r="H113" i="4"/>
  <c r="B113" i="4"/>
  <c r="N111" i="4"/>
  <c r="M111" i="4"/>
  <c r="K111" i="4"/>
  <c r="J111" i="4"/>
  <c r="I111" i="4"/>
  <c r="H111" i="4"/>
  <c r="G111" i="4"/>
  <c r="F111" i="4"/>
  <c r="E111" i="4"/>
  <c r="D111" i="4"/>
  <c r="C111" i="4"/>
  <c r="B111" i="4"/>
  <c r="S110" i="4"/>
  <c r="Y109" i="4"/>
  <c r="H109" i="4"/>
  <c r="G109" i="4"/>
  <c r="F109" i="4"/>
  <c r="C109" i="4"/>
  <c r="B109" i="4"/>
  <c r="K108" i="4"/>
  <c r="U106" i="4"/>
  <c r="T106" i="4"/>
  <c r="S106" i="4"/>
  <c r="Q106" i="4"/>
  <c r="P106" i="4"/>
  <c r="O106" i="4"/>
  <c r="N106" i="4"/>
  <c r="M106" i="4"/>
  <c r="L106" i="4"/>
  <c r="K106" i="4"/>
  <c r="J106" i="4"/>
  <c r="G106" i="4"/>
  <c r="F106" i="4"/>
  <c r="Y103" i="4"/>
  <c r="X103" i="4"/>
  <c r="O103" i="4"/>
  <c r="G103" i="4"/>
  <c r="F103" i="4"/>
  <c r="E103" i="4"/>
  <c r="D103" i="4"/>
  <c r="C103" i="4"/>
  <c r="B103" i="4"/>
  <c r="Y95" i="4"/>
  <c r="X95" i="4"/>
  <c r="W95" i="4"/>
  <c r="V95" i="4"/>
  <c r="U95" i="4"/>
  <c r="T95" i="4"/>
  <c r="S95" i="4"/>
  <c r="R95" i="4"/>
  <c r="Q95" i="4"/>
  <c r="P95" i="4"/>
  <c r="O95" i="4"/>
  <c r="O94" i="4" s="1"/>
  <c r="N95" i="4"/>
  <c r="M95" i="4"/>
  <c r="L95" i="4"/>
  <c r="K95" i="4"/>
  <c r="J95" i="4"/>
  <c r="I95" i="4"/>
  <c r="H95" i="4"/>
  <c r="G95" i="4"/>
  <c r="F95" i="4"/>
  <c r="F94" i="4" s="1"/>
  <c r="E95" i="4"/>
  <c r="D95" i="4"/>
  <c r="C95" i="4"/>
  <c r="B95" i="4"/>
  <c r="V88" i="4"/>
  <c r="U88" i="4"/>
  <c r="T88" i="4"/>
  <c r="S88" i="4"/>
  <c r="O88" i="4"/>
  <c r="Y94" i="4"/>
  <c r="X94" i="4"/>
  <c r="W94" i="4"/>
  <c r="V94" i="4"/>
  <c r="U94" i="4"/>
  <c r="T94" i="4"/>
  <c r="S94" i="4"/>
  <c r="R94" i="4"/>
  <c r="Q94" i="4"/>
  <c r="P94" i="4"/>
  <c r="N94" i="4"/>
  <c r="M94" i="4"/>
  <c r="L94" i="4"/>
  <c r="K94" i="4"/>
  <c r="J94" i="4"/>
  <c r="I94" i="4"/>
  <c r="H94" i="4"/>
  <c r="G94" i="4"/>
  <c r="E94" i="4"/>
  <c r="D94" i="4"/>
  <c r="C94" i="4"/>
  <c r="B94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Y77" i="4"/>
  <c r="X77" i="4"/>
  <c r="X150" i="4" s="1"/>
  <c r="W77" i="4"/>
  <c r="W150" i="4" s="1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Y76" i="4"/>
  <c r="X76" i="4"/>
  <c r="X149" i="4" s="1"/>
  <c r="W76" i="4"/>
  <c r="W149" i="4" s="1"/>
  <c r="V76" i="4"/>
  <c r="U76" i="4"/>
  <c r="T76" i="4"/>
  <c r="S76" i="4"/>
  <c r="R76" i="4"/>
  <c r="Q76" i="4"/>
  <c r="P76" i="4"/>
  <c r="P149" i="4" s="1"/>
  <c r="O76" i="4"/>
  <c r="N76" i="4"/>
  <c r="M76" i="4"/>
  <c r="L76" i="4"/>
  <c r="K76" i="4"/>
  <c r="K149" i="4" s="1"/>
  <c r="J76" i="4"/>
  <c r="I76" i="4"/>
  <c r="H76" i="4"/>
  <c r="H149" i="4" s="1"/>
  <c r="G76" i="4"/>
  <c r="F76" i="4"/>
  <c r="E76" i="4"/>
  <c r="D76" i="4"/>
  <c r="C76" i="4"/>
  <c r="B76" i="4"/>
  <c r="Y75" i="4"/>
  <c r="Y148" i="4" s="1"/>
  <c r="X75" i="4"/>
  <c r="X148" i="4" s="1"/>
  <c r="W75" i="4"/>
  <c r="W148" i="4" s="1"/>
  <c r="V75" i="4"/>
  <c r="U75" i="4"/>
  <c r="T75" i="4"/>
  <c r="S75" i="4"/>
  <c r="R75" i="4"/>
  <c r="Q75" i="4"/>
  <c r="P75" i="4"/>
  <c r="O75" i="4"/>
  <c r="N75" i="4"/>
  <c r="M75" i="4"/>
  <c r="L75" i="4"/>
  <c r="K75" i="4"/>
  <c r="K148" i="4" s="1"/>
  <c r="J75" i="4"/>
  <c r="I75" i="4"/>
  <c r="I148" i="4" s="1"/>
  <c r="H75" i="4"/>
  <c r="H148" i="4" s="1"/>
  <c r="G75" i="4"/>
  <c r="F75" i="4"/>
  <c r="E75" i="4"/>
  <c r="D75" i="4"/>
  <c r="C75" i="4"/>
  <c r="B75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K147" i="4" s="1"/>
  <c r="J74" i="4"/>
  <c r="I74" i="4"/>
  <c r="I147" i="4" s="1"/>
  <c r="H74" i="4"/>
  <c r="H147" i="4" s="1"/>
  <c r="G74" i="4"/>
  <c r="G147" i="4" s="1"/>
  <c r="F74" i="4"/>
  <c r="F147" i="4" s="1"/>
  <c r="E74" i="4"/>
  <c r="D74" i="4"/>
  <c r="C74" i="4"/>
  <c r="C147" i="4" s="1"/>
  <c r="B74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F146" i="4" s="1"/>
  <c r="E73" i="4"/>
  <c r="D73" i="4"/>
  <c r="D146" i="4" s="1"/>
  <c r="C73" i="4"/>
  <c r="C146" i="4" s="1"/>
  <c r="B73" i="4"/>
  <c r="Y72" i="4"/>
  <c r="Y145" i="4" s="1"/>
  <c r="W72" i="4"/>
  <c r="W145" i="4" s="1"/>
  <c r="V72" i="4"/>
  <c r="V145" i="4" s="1"/>
  <c r="U72" i="4"/>
  <c r="T72" i="4"/>
  <c r="T145" i="4" s="1"/>
  <c r="S72" i="4"/>
  <c r="S145" i="4" s="1"/>
  <c r="R72" i="4"/>
  <c r="Q72" i="4"/>
  <c r="Q145" i="4" s="1"/>
  <c r="P72" i="4"/>
  <c r="P145" i="4" s="1"/>
  <c r="E72" i="4"/>
  <c r="C72" i="4"/>
  <c r="B72" i="4"/>
  <c r="Y71" i="4"/>
  <c r="Y144" i="4" s="1"/>
  <c r="X71" i="4"/>
  <c r="X144" i="4" s="1"/>
  <c r="W71" i="4"/>
  <c r="W144" i="4" s="1"/>
  <c r="V71" i="4"/>
  <c r="U71" i="4"/>
  <c r="S71" i="4"/>
  <c r="S144" i="4" s="1"/>
  <c r="R71" i="4"/>
  <c r="Q71" i="4"/>
  <c r="Q144" i="4" s="1"/>
  <c r="P71" i="4"/>
  <c r="P144" i="4" s="1"/>
  <c r="O71" i="4"/>
  <c r="O144" i="4" s="1"/>
  <c r="N71" i="4"/>
  <c r="N144" i="4" s="1"/>
  <c r="M71" i="4"/>
  <c r="L71" i="4"/>
  <c r="L144" i="4" s="1"/>
  <c r="H71" i="4"/>
  <c r="G71" i="4"/>
  <c r="Y70" i="4"/>
  <c r="Y143" i="4" s="1"/>
  <c r="W70" i="4"/>
  <c r="W143" i="4" s="1"/>
  <c r="V70" i="4"/>
  <c r="V143" i="4" s="1"/>
  <c r="U70" i="4"/>
  <c r="U143" i="4" s="1"/>
  <c r="T70" i="4"/>
  <c r="T143" i="4" s="1"/>
  <c r="S70" i="4"/>
  <c r="S143" i="4" s="1"/>
  <c r="R70" i="4"/>
  <c r="R143" i="4" s="1"/>
  <c r="Q70" i="4"/>
  <c r="Q143" i="4" s="1"/>
  <c r="O70" i="4"/>
  <c r="O143" i="4" s="1"/>
  <c r="N70" i="4"/>
  <c r="N143" i="4" s="1"/>
  <c r="M70" i="4"/>
  <c r="M143" i="4" s="1"/>
  <c r="L70" i="4"/>
  <c r="L143" i="4" s="1"/>
  <c r="K70" i="4"/>
  <c r="K143" i="4" s="1"/>
  <c r="J70" i="4"/>
  <c r="J143" i="4" s="1"/>
  <c r="I70" i="4"/>
  <c r="I143" i="4" s="1"/>
  <c r="H70" i="4"/>
  <c r="H143" i="4" s="1"/>
  <c r="D70" i="4"/>
  <c r="B70" i="4"/>
  <c r="F69" i="4"/>
  <c r="F142" i="4" s="1"/>
  <c r="Y68" i="4"/>
  <c r="X68" i="4"/>
  <c r="W68" i="4"/>
  <c r="V68" i="4"/>
  <c r="R68" i="4"/>
  <c r="R141" i="4" s="1"/>
  <c r="P68" i="4"/>
  <c r="P141" i="4" s="1"/>
  <c r="O68" i="4"/>
  <c r="N68" i="4"/>
  <c r="M68" i="4"/>
  <c r="L68" i="4"/>
  <c r="K68" i="4"/>
  <c r="J68" i="4"/>
  <c r="J141" i="4" s="1"/>
  <c r="I68" i="4"/>
  <c r="I141" i="4" s="1"/>
  <c r="H68" i="4"/>
  <c r="H141" i="4" s="1"/>
  <c r="G68" i="4"/>
  <c r="G141" i="4" s="1"/>
  <c r="F68" i="4"/>
  <c r="E68" i="4"/>
  <c r="D68" i="4"/>
  <c r="B68" i="4"/>
  <c r="B141" i="4" s="1"/>
  <c r="X67" i="4"/>
  <c r="W67" i="4"/>
  <c r="V67" i="4"/>
  <c r="U67" i="4"/>
  <c r="T67" i="4"/>
  <c r="S67" i="4"/>
  <c r="R67" i="4"/>
  <c r="N67" i="4"/>
  <c r="N140" i="4" s="1"/>
  <c r="L67" i="4"/>
  <c r="L140" i="4" s="1"/>
  <c r="K67" i="4"/>
  <c r="J67" i="4"/>
  <c r="I67" i="4"/>
  <c r="H67" i="4"/>
  <c r="G67" i="4"/>
  <c r="F67" i="4"/>
  <c r="F140" i="4" s="1"/>
  <c r="E67" i="4"/>
  <c r="E140" i="4" s="1"/>
  <c r="D67" i="4"/>
  <c r="D140" i="4" s="1"/>
  <c r="C67" i="4"/>
  <c r="C140" i="4" s="1"/>
  <c r="B67" i="4"/>
  <c r="Y66" i="4"/>
  <c r="X66" i="4"/>
  <c r="W66" i="4"/>
  <c r="W139" i="4" s="1"/>
  <c r="V66" i="4"/>
  <c r="V139" i="4" s="1"/>
  <c r="T66" i="4"/>
  <c r="S66" i="4"/>
  <c r="Q66" i="4"/>
  <c r="P66" i="4"/>
  <c r="O66" i="4"/>
  <c r="N66" i="4"/>
  <c r="J66" i="4"/>
  <c r="J139" i="4" s="1"/>
  <c r="H66" i="4"/>
  <c r="H139" i="4" s="1"/>
  <c r="G66" i="4"/>
  <c r="F66" i="4"/>
  <c r="E66" i="4"/>
  <c r="D66" i="4"/>
  <c r="C66" i="4"/>
  <c r="B66" i="4"/>
  <c r="B139" i="4" s="1"/>
  <c r="F65" i="4"/>
  <c r="F138" i="4" s="1"/>
  <c r="Y64" i="4"/>
  <c r="X64" i="4"/>
  <c r="W64" i="4"/>
  <c r="W137" i="4" s="1"/>
  <c r="V64" i="4"/>
  <c r="U64" i="4"/>
  <c r="T64" i="4"/>
  <c r="S64" i="4"/>
  <c r="O64" i="4"/>
  <c r="N64" i="4"/>
  <c r="M64" i="4"/>
  <c r="L64" i="4"/>
  <c r="J64" i="4"/>
  <c r="I64" i="4"/>
  <c r="I137" i="4" s="1"/>
  <c r="H64" i="4"/>
  <c r="H137" i="4" s="1"/>
  <c r="G64" i="4"/>
  <c r="G137" i="4" s="1"/>
  <c r="F64" i="4"/>
  <c r="F137" i="4" s="1"/>
  <c r="E64" i="4"/>
  <c r="E137" i="4" s="1"/>
  <c r="D64" i="4"/>
  <c r="D137" i="4" s="1"/>
  <c r="B64" i="4"/>
  <c r="Y63" i="4"/>
  <c r="W63" i="4"/>
  <c r="V63" i="4"/>
  <c r="U63" i="4"/>
  <c r="T63" i="4"/>
  <c r="S63" i="4"/>
  <c r="S136" i="4" s="1"/>
  <c r="R63" i="4"/>
  <c r="Q63" i="4"/>
  <c r="P63" i="4"/>
  <c r="O63" i="4"/>
  <c r="K63" i="4"/>
  <c r="J63" i="4"/>
  <c r="I63" i="4"/>
  <c r="H63" i="4"/>
  <c r="F63" i="4"/>
  <c r="E63" i="4"/>
  <c r="E136" i="4" s="1"/>
  <c r="D63" i="4"/>
  <c r="D136" i="4" s="1"/>
  <c r="C63" i="4"/>
  <c r="C136" i="4" s="1"/>
  <c r="B63" i="4"/>
  <c r="B136" i="4" s="1"/>
  <c r="Y62" i="4"/>
  <c r="Y135" i="4" s="1"/>
  <c r="S60" i="4"/>
  <c r="R60" i="4"/>
  <c r="R133" i="4" s="1"/>
  <c r="Q60" i="4"/>
  <c r="P60" i="4"/>
  <c r="O60" i="4"/>
  <c r="N60" i="4"/>
  <c r="M60" i="4"/>
  <c r="L60" i="4"/>
  <c r="K60" i="4"/>
  <c r="J60" i="4"/>
  <c r="I60" i="4"/>
  <c r="I133" i="4" s="1"/>
  <c r="H60" i="4"/>
  <c r="H133" i="4" s="1"/>
  <c r="G60" i="4"/>
  <c r="G133" i="4" s="1"/>
  <c r="F60" i="4"/>
  <c r="F133" i="4" s="1"/>
  <c r="E60" i="4"/>
  <c r="E133" i="4" s="1"/>
  <c r="D60" i="4"/>
  <c r="D133" i="4" s="1"/>
  <c r="C60" i="4"/>
  <c r="B60" i="4"/>
  <c r="B133" i="4" s="1"/>
  <c r="Y59" i="4"/>
  <c r="X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Y58" i="4"/>
  <c r="X58" i="4"/>
  <c r="W58" i="4"/>
  <c r="V58" i="4"/>
  <c r="U58" i="4"/>
  <c r="T58" i="4"/>
  <c r="K58" i="4"/>
  <c r="J58" i="4"/>
  <c r="I58" i="4"/>
  <c r="H58" i="4"/>
  <c r="G58" i="4"/>
  <c r="F58" i="4"/>
  <c r="E58" i="4"/>
  <c r="D58" i="4"/>
  <c r="C58" i="4"/>
  <c r="B58" i="4"/>
  <c r="Q56" i="4"/>
  <c r="P56" i="4"/>
  <c r="O56" i="4"/>
  <c r="N56" i="4"/>
  <c r="N131" i="4" s="1"/>
  <c r="M56" i="4"/>
  <c r="M131" i="4" s="1"/>
  <c r="L56" i="4"/>
  <c r="L131" i="4" s="1"/>
  <c r="K56" i="4"/>
  <c r="K131" i="4" s="1"/>
  <c r="J56" i="4"/>
  <c r="J131" i="4" s="1"/>
  <c r="I56" i="4"/>
  <c r="I131" i="4" s="1"/>
  <c r="H56" i="4"/>
  <c r="H131" i="4" s="1"/>
  <c r="G56" i="4"/>
  <c r="G131" i="4" s="1"/>
  <c r="F56" i="4"/>
  <c r="E56" i="4"/>
  <c r="D56" i="4"/>
  <c r="C56" i="4"/>
  <c r="B56" i="4"/>
  <c r="S54" i="4"/>
  <c r="I54" i="4"/>
  <c r="H54" i="4"/>
  <c r="G54" i="4"/>
  <c r="C54" i="4"/>
  <c r="B54" i="4"/>
  <c r="Y53" i="4"/>
  <c r="W53" i="4"/>
  <c r="V53" i="4"/>
  <c r="T53" i="4"/>
  <c r="S53" i="4"/>
  <c r="R53" i="4"/>
  <c r="M53" i="4"/>
  <c r="L53" i="4"/>
  <c r="K53" i="4"/>
  <c r="J53" i="4"/>
  <c r="E53" i="4"/>
  <c r="D53" i="4"/>
  <c r="C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V17" i="4"/>
  <c r="N17" i="4"/>
  <c r="M17" i="4"/>
  <c r="G17" i="4"/>
  <c r="F17" i="4"/>
  <c r="E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R9" i="4"/>
  <c r="Q9" i="4"/>
  <c r="P9" i="4"/>
  <c r="O9" i="4"/>
  <c r="N9" i="4"/>
  <c r="M9" i="4"/>
  <c r="L9" i="4"/>
  <c r="I9" i="4"/>
  <c r="G9" i="4"/>
  <c r="F9" i="4"/>
  <c r="E9" i="4"/>
  <c r="B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L5" i="4"/>
  <c r="K5" i="4"/>
  <c r="J5" i="4"/>
  <c r="D5" i="4"/>
  <c r="Y4" i="4"/>
  <c r="X4" i="4"/>
  <c r="W4" i="4"/>
  <c r="V4" i="4"/>
  <c r="U4" i="4"/>
  <c r="T4" i="4"/>
  <c r="S4" i="4"/>
  <c r="R4" i="4"/>
  <c r="Q4" i="4"/>
  <c r="P4" i="4"/>
  <c r="O4" i="4"/>
  <c r="M4" i="4"/>
  <c r="L4" i="4"/>
  <c r="K4" i="4"/>
  <c r="J4" i="4"/>
  <c r="I4" i="4"/>
  <c r="H4" i="4"/>
  <c r="G4" i="4"/>
  <c r="F4" i="4"/>
  <c r="E4" i="4"/>
  <c r="D4" i="4"/>
  <c r="C4" i="4"/>
  <c r="B30" i="2"/>
  <c r="B38" i="2"/>
  <c r="B31" i="2"/>
  <c r="B60" i="2"/>
  <c r="B16" i="2"/>
  <c r="B61" i="2"/>
  <c r="B44" i="2"/>
  <c r="B21" i="2"/>
  <c r="B14" i="2"/>
  <c r="B41" i="2"/>
  <c r="B48" i="2"/>
  <c r="B19" i="2"/>
  <c r="B35" i="2"/>
  <c r="B56" i="2"/>
  <c r="B55" i="2"/>
  <c r="B13" i="2"/>
  <c r="B20" i="2"/>
  <c r="B9" i="2"/>
  <c r="B43" i="2"/>
  <c r="B24" i="2"/>
  <c r="B46" i="2"/>
  <c r="B8" i="2"/>
  <c r="B23" i="2"/>
  <c r="B10" i="2"/>
  <c r="B26" i="2"/>
  <c r="B33" i="2"/>
  <c r="B11" i="2"/>
  <c r="B5" i="2"/>
  <c r="B36" i="2"/>
  <c r="B58" i="2"/>
  <c r="B4" i="2"/>
  <c r="B28" i="2"/>
  <c r="B50" i="2"/>
  <c r="B6" i="2"/>
  <c r="B51" i="2"/>
  <c r="B45" i="2"/>
  <c r="B18" i="2"/>
  <c r="B54" i="2"/>
  <c r="B39" i="2"/>
  <c r="B34" i="2"/>
  <c r="B29" i="2"/>
  <c r="B40" i="2"/>
  <c r="B15" i="2"/>
  <c r="B49" i="2"/>
  <c r="B59" i="2"/>
  <c r="B53" i="2"/>
  <c r="B25" i="2"/>
  <c r="V103" i="50" l="1"/>
  <c r="B105" i="50"/>
  <c r="B104" i="51"/>
  <c r="F105" i="51"/>
  <c r="W103" i="50"/>
  <c r="C105" i="50"/>
  <c r="C104" i="51"/>
  <c r="G105" i="51"/>
  <c r="X103" i="50"/>
  <c r="D105" i="50"/>
  <c r="D104" i="51"/>
  <c r="H105" i="51"/>
  <c r="Y103" i="50"/>
  <c r="E105" i="50"/>
  <c r="E104" i="51"/>
  <c r="I105" i="51"/>
  <c r="B104" i="50"/>
  <c r="F105" i="50"/>
  <c r="B103" i="51"/>
  <c r="F104" i="51"/>
  <c r="J105" i="51"/>
  <c r="C104" i="50"/>
  <c r="G105" i="50"/>
  <c r="C103" i="51"/>
  <c r="G104" i="51"/>
  <c r="K105" i="51"/>
  <c r="D104" i="50"/>
  <c r="H105" i="50"/>
  <c r="D103" i="51"/>
  <c r="H104" i="51"/>
  <c r="L105" i="51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H103" i="51"/>
  <c r="L104" i="51"/>
  <c r="P105" i="51"/>
  <c r="E103" i="50"/>
  <c r="I104" i="50"/>
  <c r="M105" i="50"/>
  <c r="I103" i="51"/>
  <c r="M104" i="51"/>
  <c r="Q105" i="51"/>
  <c r="F103" i="50"/>
  <c r="J104" i="50"/>
  <c r="N105" i="50"/>
  <c r="J103" i="51"/>
  <c r="N104" i="51"/>
  <c r="R105" i="51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R104" i="51"/>
  <c r="V105" i="51"/>
  <c r="K103" i="50"/>
  <c r="O104" i="50"/>
  <c r="S105" i="50"/>
  <c r="L103" i="50"/>
  <c r="P104" i="50"/>
  <c r="T105" i="50"/>
  <c r="P103" i="51"/>
  <c r="T104" i="51"/>
  <c r="X105" i="51"/>
  <c r="M103" i="50"/>
  <c r="Q104" i="50"/>
  <c r="U105" i="50"/>
  <c r="Q103" i="51"/>
  <c r="U104" i="51"/>
  <c r="Y105" i="51"/>
  <c r="N103" i="50"/>
  <c r="R104" i="50"/>
  <c r="V105" i="50"/>
  <c r="R103" i="51"/>
  <c r="V104" i="51"/>
  <c r="O103" i="50"/>
  <c r="S104" i="50"/>
  <c r="W105" i="50"/>
  <c r="S103" i="51"/>
  <c r="W104" i="51"/>
  <c r="P103" i="50"/>
  <c r="T104" i="50"/>
  <c r="X105" i="50"/>
  <c r="T103" i="51"/>
  <c r="X104" i="51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B96" i="49"/>
  <c r="C96" i="49"/>
  <c r="D96" i="49"/>
  <c r="E96" i="49"/>
  <c r="F96" i="49"/>
  <c r="G96" i="49"/>
  <c r="C151" i="4"/>
  <c r="H96" i="49"/>
  <c r="I96" i="49"/>
  <c r="J96" i="49"/>
  <c r="K96" i="49"/>
  <c r="G151" i="4"/>
  <c r="L96" i="49"/>
  <c r="H151" i="4"/>
  <c r="M96" i="49"/>
  <c r="N96" i="49"/>
  <c r="O96" i="49"/>
  <c r="P96" i="49"/>
  <c r="Q96" i="49"/>
  <c r="R96" i="49"/>
  <c r="S96" i="49"/>
  <c r="T96" i="49"/>
  <c r="U96" i="49"/>
  <c r="P77" i="47"/>
  <c r="N77" i="46"/>
  <c r="N77" i="47"/>
  <c r="N60" i="45"/>
  <c r="U60" i="45"/>
  <c r="V60" i="45"/>
  <c r="U69" i="45"/>
  <c r="E69" i="45"/>
  <c r="U77" i="47"/>
  <c r="B52" i="45"/>
  <c r="V77" i="47"/>
  <c r="J52" i="45"/>
  <c r="F77" i="45"/>
  <c r="F69" i="45" s="1"/>
  <c r="N77" i="45"/>
  <c r="N69" i="45" s="1"/>
  <c r="E77" i="47"/>
  <c r="F77" i="47"/>
  <c r="V77" i="45"/>
  <c r="R52" i="45"/>
  <c r="O150" i="4"/>
  <c r="P150" i="4"/>
  <c r="S150" i="4"/>
  <c r="Q69" i="45"/>
  <c r="R69" i="45"/>
  <c r="C150" i="4"/>
  <c r="G150" i="4"/>
  <c r="H150" i="4"/>
  <c r="V69" i="45"/>
  <c r="K150" i="4"/>
  <c r="I69" i="45"/>
  <c r="J69" i="45"/>
  <c r="J90" i="42"/>
  <c r="K90" i="42"/>
  <c r="C81" i="41"/>
  <c r="L90" i="42"/>
  <c r="M90" i="42"/>
  <c r="N90" i="42"/>
  <c r="B90" i="43"/>
  <c r="O90" i="42"/>
  <c r="C90" i="43"/>
  <c r="D90" i="43"/>
  <c r="E90" i="43"/>
  <c r="F90" i="43"/>
  <c r="G90" i="43"/>
  <c r="H90" i="43"/>
  <c r="I90" i="43"/>
  <c r="J90" i="43"/>
  <c r="K90" i="43"/>
  <c r="L90" i="43"/>
  <c r="M90" i="43"/>
  <c r="N90" i="43"/>
  <c r="C72" i="41"/>
  <c r="O90" i="43"/>
  <c r="K72" i="41"/>
  <c r="P90" i="43"/>
  <c r="S72" i="41"/>
  <c r="Q90" i="43"/>
  <c r="B90" i="42"/>
  <c r="R90" i="43"/>
  <c r="C90" i="42"/>
  <c r="S90" i="43"/>
  <c r="D90" i="42"/>
  <c r="T90" i="43"/>
  <c r="E90" i="42"/>
  <c r="U90" i="43"/>
  <c r="F90" i="42"/>
  <c r="V90" i="43"/>
  <c r="G90" i="42"/>
  <c r="W90" i="43"/>
  <c r="H90" i="42"/>
  <c r="X90" i="43"/>
  <c r="I90" i="42"/>
  <c r="Y90" i="43"/>
  <c r="O149" i="4"/>
  <c r="D81" i="41"/>
  <c r="S149" i="4"/>
  <c r="O123" i="4"/>
  <c r="F81" i="41"/>
  <c r="G81" i="41"/>
  <c r="H81" i="41"/>
  <c r="J81" i="41"/>
  <c r="K81" i="41"/>
  <c r="L81" i="41"/>
  <c r="M81" i="41"/>
  <c r="N81" i="41"/>
  <c r="O81" i="41"/>
  <c r="P81" i="41"/>
  <c r="Q81" i="41"/>
  <c r="C149" i="4"/>
  <c r="R81" i="41"/>
  <c r="S81" i="41"/>
  <c r="G39" i="4"/>
  <c r="T81" i="41"/>
  <c r="U81" i="41"/>
  <c r="F39" i="4"/>
  <c r="G149" i="4"/>
  <c r="V81" i="41"/>
  <c r="W81" i="41"/>
  <c r="X81" i="41"/>
  <c r="Y81" i="41"/>
  <c r="D78" i="37"/>
  <c r="E63" i="37"/>
  <c r="H63" i="37"/>
  <c r="I63" i="37"/>
  <c r="L63" i="37"/>
  <c r="B79" i="37"/>
  <c r="T57" i="37"/>
  <c r="Y57" i="37"/>
  <c r="P72" i="37"/>
  <c r="I122" i="4"/>
  <c r="O148" i="4"/>
  <c r="P148" i="4"/>
  <c r="Q148" i="4"/>
  <c r="S148" i="4"/>
  <c r="W72" i="37"/>
  <c r="X72" i="37"/>
  <c r="D72" i="37"/>
  <c r="B72" i="37"/>
  <c r="C72" i="37"/>
  <c r="I72" i="37"/>
  <c r="O30" i="4"/>
  <c r="O39" i="4"/>
  <c r="C148" i="4"/>
  <c r="G72" i="37"/>
  <c r="L72" i="37"/>
  <c r="G148" i="4"/>
  <c r="K72" i="37"/>
  <c r="Q72" i="37"/>
  <c r="N72" i="37"/>
  <c r="O72" i="37"/>
  <c r="T72" i="37"/>
  <c r="H78" i="35"/>
  <c r="P80" i="35"/>
  <c r="X78" i="35"/>
  <c r="G51" i="34"/>
  <c r="O51" i="34"/>
  <c r="S51" i="34"/>
  <c r="W51" i="34"/>
  <c r="C51" i="34"/>
  <c r="B63" i="33"/>
  <c r="N78" i="33"/>
  <c r="R78" i="33"/>
  <c r="V78" i="33"/>
  <c r="S63" i="33"/>
  <c r="V63" i="33"/>
  <c r="T79" i="34"/>
  <c r="Y147" i="4"/>
  <c r="R72" i="33"/>
  <c r="V39" i="4"/>
  <c r="V72" i="33"/>
  <c r="B72" i="33"/>
  <c r="O147" i="4"/>
  <c r="P147" i="4"/>
  <c r="Q147" i="4"/>
  <c r="S147" i="4"/>
  <c r="J72" i="33"/>
  <c r="W147" i="4"/>
  <c r="X147" i="4"/>
  <c r="N72" i="33"/>
  <c r="Q123" i="31"/>
  <c r="E123" i="31"/>
  <c r="I123" i="31"/>
  <c r="M123" i="31"/>
  <c r="K105" i="30"/>
  <c r="O105" i="30"/>
  <c r="N119" i="30"/>
  <c r="R120" i="30"/>
  <c r="V122" i="30"/>
  <c r="S120" i="30"/>
  <c r="W122" i="30"/>
  <c r="V120" i="30"/>
  <c r="B123" i="30"/>
  <c r="C123" i="30"/>
  <c r="V119" i="30"/>
  <c r="F123" i="30"/>
  <c r="W119" i="30"/>
  <c r="G123" i="30"/>
  <c r="I90" i="29"/>
  <c r="M90" i="29"/>
  <c r="Q90" i="29"/>
  <c r="Y90" i="29"/>
  <c r="E99" i="29"/>
  <c r="F119" i="30"/>
  <c r="N122" i="30"/>
  <c r="R123" i="30"/>
  <c r="Q99" i="29"/>
  <c r="G119" i="30"/>
  <c r="S123" i="30"/>
  <c r="U99" i="29"/>
  <c r="H119" i="30"/>
  <c r="Y99" i="29"/>
  <c r="I119" i="30"/>
  <c r="J119" i="30"/>
  <c r="N120" i="30"/>
  <c r="V123" i="30"/>
  <c r="K119" i="30"/>
  <c r="O120" i="30"/>
  <c r="W123" i="30"/>
  <c r="T146" i="4"/>
  <c r="F113" i="29"/>
  <c r="V146" i="4"/>
  <c r="N39" i="4"/>
  <c r="R39" i="4"/>
  <c r="W146" i="4"/>
  <c r="X146" i="4"/>
  <c r="J113" i="29"/>
  <c r="P30" i="4"/>
  <c r="Y146" i="4"/>
  <c r="Q30" i="4"/>
  <c r="R113" i="29"/>
  <c r="G146" i="4"/>
  <c r="H146" i="4"/>
  <c r="V113" i="29"/>
  <c r="I146" i="4"/>
  <c r="K146" i="4"/>
  <c r="L146" i="4"/>
  <c r="N146" i="4"/>
  <c r="O146" i="4"/>
  <c r="P146" i="4"/>
  <c r="B113" i="29"/>
  <c r="Q146" i="4"/>
  <c r="S146" i="4"/>
  <c r="U57" i="24"/>
  <c r="U116" i="4" s="1"/>
  <c r="W57" i="24"/>
  <c r="W116" i="4" s="1"/>
  <c r="D57" i="24"/>
  <c r="D116" i="4" s="1"/>
  <c r="H57" i="24"/>
  <c r="H116" i="4" s="1"/>
  <c r="E57" i="24"/>
  <c r="E116" i="4" s="1"/>
  <c r="I57" i="24"/>
  <c r="I116" i="4" s="1"/>
  <c r="E76" i="24"/>
  <c r="E173" i="4" s="1"/>
  <c r="I77" i="24"/>
  <c r="I174" i="4" s="1"/>
  <c r="J57" i="24"/>
  <c r="J116" i="4" s="1"/>
  <c r="N57" i="24"/>
  <c r="N116" i="4" s="1"/>
  <c r="E75" i="24"/>
  <c r="E172" i="4" s="1"/>
  <c r="I76" i="24"/>
  <c r="I173" i="4" s="1"/>
  <c r="M77" i="24"/>
  <c r="M174" i="4" s="1"/>
  <c r="K57" i="24"/>
  <c r="K116" i="4" s="1"/>
  <c r="F75" i="24"/>
  <c r="F172" i="4" s="1"/>
  <c r="J76" i="24"/>
  <c r="J173" i="4" s="1"/>
  <c r="N77" i="24"/>
  <c r="N174" i="4" s="1"/>
  <c r="G75" i="24"/>
  <c r="G172" i="4" s="1"/>
  <c r="K76" i="24"/>
  <c r="K173" i="4" s="1"/>
  <c r="O77" i="24"/>
  <c r="O174" i="4" s="1"/>
  <c r="H75" i="24"/>
  <c r="H172" i="4" s="1"/>
  <c r="L76" i="24"/>
  <c r="L173" i="4" s="1"/>
  <c r="P77" i="24"/>
  <c r="P174" i="4" s="1"/>
  <c r="O57" i="24"/>
  <c r="O116" i="4" s="1"/>
  <c r="P57" i="24"/>
  <c r="P116" i="4" s="1"/>
  <c r="X105" i="26"/>
  <c r="D98" i="26"/>
  <c r="S110" i="26"/>
  <c r="V110" i="26"/>
  <c r="H119" i="26"/>
  <c r="H98" i="26"/>
  <c r="W110" i="26"/>
  <c r="B110" i="26"/>
  <c r="P98" i="26"/>
  <c r="C110" i="26"/>
  <c r="F110" i="26"/>
  <c r="T98" i="26"/>
  <c r="G110" i="26"/>
  <c r="J110" i="26"/>
  <c r="X98" i="26"/>
  <c r="K110" i="26"/>
  <c r="N110" i="26"/>
  <c r="L105" i="26"/>
  <c r="O110" i="26"/>
  <c r="D72" i="4"/>
  <c r="E136" i="25"/>
  <c r="I146" i="25"/>
  <c r="Q122" i="25"/>
  <c r="F136" i="25"/>
  <c r="O156" i="25"/>
  <c r="Y122" i="25"/>
  <c r="P156" i="25"/>
  <c r="P152" i="26"/>
  <c r="T153" i="26"/>
  <c r="H136" i="25"/>
  <c r="E154" i="25"/>
  <c r="Q156" i="25"/>
  <c r="U156" i="25"/>
  <c r="C70" i="4"/>
  <c r="K116" i="25"/>
  <c r="X153" i="26"/>
  <c r="N116" i="25"/>
  <c r="Q146" i="25"/>
  <c r="R116" i="25"/>
  <c r="W152" i="26"/>
  <c r="S116" i="25"/>
  <c r="V116" i="25"/>
  <c r="W116" i="25"/>
  <c r="C153" i="26"/>
  <c r="G154" i="26"/>
  <c r="D153" i="26"/>
  <c r="H154" i="26"/>
  <c r="B156" i="25"/>
  <c r="F156" i="25"/>
  <c r="C156" i="25"/>
  <c r="G156" i="25"/>
  <c r="D156" i="25"/>
  <c r="H156" i="25"/>
  <c r="E156" i="25"/>
  <c r="I156" i="25"/>
  <c r="Y136" i="25"/>
  <c r="G152" i="26"/>
  <c r="K153" i="26"/>
  <c r="D143" i="26"/>
  <c r="H152" i="26"/>
  <c r="L153" i="26"/>
  <c r="X70" i="4"/>
  <c r="X143" i="4" s="1"/>
  <c r="J156" i="25"/>
  <c r="N156" i="25"/>
  <c r="B136" i="25"/>
  <c r="F146" i="25"/>
  <c r="K156" i="25"/>
  <c r="K152" i="26"/>
  <c r="O153" i="26"/>
  <c r="H143" i="26"/>
  <c r="P153" i="26"/>
  <c r="T154" i="26"/>
  <c r="D136" i="25"/>
  <c r="D145" i="4"/>
  <c r="C144" i="4"/>
  <c r="G145" i="4"/>
  <c r="Q117" i="4"/>
  <c r="U118" i="4"/>
  <c r="H145" i="4"/>
  <c r="E71" i="4"/>
  <c r="I72" i="4"/>
  <c r="I145" i="4" s="1"/>
  <c r="V52" i="24"/>
  <c r="B76" i="24"/>
  <c r="B173" i="4" s="1"/>
  <c r="F77" i="24"/>
  <c r="F174" i="4" s="1"/>
  <c r="V136" i="25"/>
  <c r="X30" i="4"/>
  <c r="F145" i="4"/>
  <c r="B143" i="4"/>
  <c r="F144" i="4"/>
  <c r="W52" i="24"/>
  <c r="C76" i="24"/>
  <c r="C173" i="4" s="1"/>
  <c r="G77" i="24"/>
  <c r="G174" i="4" s="1"/>
  <c r="W136" i="25"/>
  <c r="C145" i="4"/>
  <c r="C143" i="4"/>
  <c r="G144" i="4"/>
  <c r="K145" i="4"/>
  <c r="X52" i="24"/>
  <c r="D76" i="24"/>
  <c r="D173" i="4" s="1"/>
  <c r="H77" i="24"/>
  <c r="H174" i="4" s="1"/>
  <c r="X136" i="25"/>
  <c r="E70" i="4"/>
  <c r="E143" i="4" s="1"/>
  <c r="I71" i="4"/>
  <c r="I144" i="4" s="1"/>
  <c r="M72" i="4"/>
  <c r="W117" i="4"/>
  <c r="B75" i="24"/>
  <c r="B172" i="4" s="1"/>
  <c r="F76" i="24"/>
  <c r="F173" i="4" s="1"/>
  <c r="J77" i="24"/>
  <c r="J174" i="4" s="1"/>
  <c r="B146" i="25"/>
  <c r="D143" i="4"/>
  <c r="H144" i="4"/>
  <c r="L145" i="4"/>
  <c r="Y74" i="24"/>
  <c r="Y171" i="4" s="1"/>
  <c r="H30" i="4"/>
  <c r="F70" i="4"/>
  <c r="F143" i="4" s="1"/>
  <c r="J71" i="4"/>
  <c r="N72" i="4"/>
  <c r="N145" i="4" s="1"/>
  <c r="C75" i="24"/>
  <c r="C172" i="4" s="1"/>
  <c r="G76" i="24"/>
  <c r="G173" i="4" s="1"/>
  <c r="K77" i="24"/>
  <c r="K174" i="4" s="1"/>
  <c r="I30" i="4"/>
  <c r="D39" i="4"/>
  <c r="G70" i="4"/>
  <c r="G143" i="4" s="1"/>
  <c r="K71" i="4"/>
  <c r="K144" i="4" s="1"/>
  <c r="O72" i="4"/>
  <c r="O145" i="4" s="1"/>
  <c r="Y117" i="4"/>
  <c r="D75" i="24"/>
  <c r="D172" i="4" s="1"/>
  <c r="H76" i="24"/>
  <c r="H173" i="4" s="1"/>
  <c r="L77" i="24"/>
  <c r="L174" i="4" s="1"/>
  <c r="D142" i="4"/>
  <c r="E146" i="25"/>
  <c r="B74" i="24"/>
  <c r="B171" i="4" s="1"/>
  <c r="R3" i="4"/>
  <c r="R128" i="4" s="1"/>
  <c r="C74" i="24"/>
  <c r="C171" i="4" s="1"/>
  <c r="C136" i="25"/>
  <c r="D74" i="24"/>
  <c r="D171" i="4" s="1"/>
  <c r="E52" i="24"/>
  <c r="F74" i="24"/>
  <c r="F171" i="4" s="1"/>
  <c r="G52" i="24"/>
  <c r="G136" i="25"/>
  <c r="H74" i="24"/>
  <c r="H171" i="4" s="1"/>
  <c r="H142" i="4"/>
  <c r="P70" i="4"/>
  <c r="P143" i="4" s="1"/>
  <c r="T71" i="4"/>
  <c r="T144" i="4" s="1"/>
  <c r="X72" i="4"/>
  <c r="X145" i="4" s="1"/>
  <c r="I52" i="24"/>
  <c r="Q76" i="24"/>
  <c r="Q173" i="4" s="1"/>
  <c r="U77" i="24"/>
  <c r="U174" i="4" s="1"/>
  <c r="I136" i="25"/>
  <c r="M146" i="25"/>
  <c r="J52" i="24"/>
  <c r="J136" i="25"/>
  <c r="N146" i="25"/>
  <c r="V144" i="4"/>
  <c r="K52" i="24"/>
  <c r="K136" i="25"/>
  <c r="L52" i="24"/>
  <c r="L136" i="25"/>
  <c r="M52" i="24"/>
  <c r="U76" i="24"/>
  <c r="U173" i="4" s="1"/>
  <c r="Y77" i="24"/>
  <c r="Y174" i="4" s="1"/>
  <c r="M136" i="25"/>
  <c r="N52" i="24"/>
  <c r="N136" i="25"/>
  <c r="R146" i="25"/>
  <c r="O52" i="24"/>
  <c r="O136" i="25"/>
  <c r="P52" i="24"/>
  <c r="P136" i="25"/>
  <c r="Q52" i="24"/>
  <c r="Y76" i="24"/>
  <c r="Y173" i="4" s="1"/>
  <c r="Q136" i="25"/>
  <c r="U146" i="25"/>
  <c r="R52" i="24"/>
  <c r="B77" i="24"/>
  <c r="B174" i="4" s="1"/>
  <c r="R136" i="25"/>
  <c r="V146" i="25"/>
  <c r="S52" i="24"/>
  <c r="C77" i="24"/>
  <c r="C174" i="4" s="1"/>
  <c r="S136" i="25"/>
  <c r="T52" i="24"/>
  <c r="D77" i="24"/>
  <c r="D174" i="4" s="1"/>
  <c r="T136" i="25"/>
  <c r="U52" i="24"/>
  <c r="E77" i="24"/>
  <c r="E174" i="4" s="1"/>
  <c r="U136" i="25"/>
  <c r="Y146" i="25"/>
  <c r="W57" i="20"/>
  <c r="W56" i="20" s="1"/>
  <c r="W61" i="20"/>
  <c r="G114" i="4"/>
  <c r="K61" i="20"/>
  <c r="K57" i="20"/>
  <c r="K56" i="20" s="1"/>
  <c r="O57" i="20"/>
  <c r="O56" i="20" s="1"/>
  <c r="O61" i="20"/>
  <c r="O114" i="4" s="1"/>
  <c r="K79" i="20"/>
  <c r="K170" i="4" s="1"/>
  <c r="D5" i="23"/>
  <c r="H141" i="23"/>
  <c r="I144" i="23"/>
  <c r="E5" i="23"/>
  <c r="X48" i="23"/>
  <c r="M144" i="23"/>
  <c r="Q144" i="23"/>
  <c r="C60" i="20"/>
  <c r="F77" i="20"/>
  <c r="F168" i="4" s="1"/>
  <c r="G5" i="23"/>
  <c r="O79" i="20"/>
  <c r="O170" i="4" s="1"/>
  <c r="T61" i="20"/>
  <c r="T114" i="4" s="1"/>
  <c r="P99" i="23"/>
  <c r="P62" i="20" s="1"/>
  <c r="P115" i="4" s="1"/>
  <c r="I137" i="23"/>
  <c r="I132" i="23" s="1"/>
  <c r="M137" i="23"/>
  <c r="M132" i="23" s="1"/>
  <c r="S79" i="20"/>
  <c r="S170" i="4" s="1"/>
  <c r="P141" i="23"/>
  <c r="Q137" i="23"/>
  <c r="Q132" i="23" s="1"/>
  <c r="M139" i="23"/>
  <c r="U79" i="20"/>
  <c r="U170" i="4" s="1"/>
  <c r="Q139" i="23"/>
  <c r="S78" i="20"/>
  <c r="S169" i="4" s="1"/>
  <c r="T78" i="20"/>
  <c r="T169" i="4" s="1"/>
  <c r="Q77" i="20"/>
  <c r="Q168" i="4" s="1"/>
  <c r="S5" i="23"/>
  <c r="M140" i="23"/>
  <c r="W78" i="20"/>
  <c r="W169" i="4" s="1"/>
  <c r="T5" i="23"/>
  <c r="X141" i="23"/>
  <c r="T157" i="23"/>
  <c r="V205" i="23"/>
  <c r="Q140" i="23"/>
  <c r="C57" i="20"/>
  <c r="C56" i="20" s="1"/>
  <c r="U5" i="23"/>
  <c r="R194" i="23"/>
  <c r="Y140" i="23"/>
  <c r="C79" i="20"/>
  <c r="C170" i="4" s="1"/>
  <c r="T153" i="23"/>
  <c r="H48" i="23"/>
  <c r="M141" i="23"/>
  <c r="Q141" i="23"/>
  <c r="L48" i="23"/>
  <c r="U141" i="23"/>
  <c r="C78" i="20"/>
  <c r="C169" i="4" s="1"/>
  <c r="G79" i="20"/>
  <c r="G170" i="4" s="1"/>
  <c r="Y141" i="23"/>
  <c r="Y132" i="23" s="1"/>
  <c r="P48" i="23"/>
  <c r="Y143" i="23"/>
  <c r="H132" i="22"/>
  <c r="E132" i="22"/>
  <c r="D141" i="22"/>
  <c r="D132" i="22" s="1"/>
  <c r="I132" i="22"/>
  <c r="L141" i="22"/>
  <c r="L132" i="22" s="1"/>
  <c r="M132" i="22"/>
  <c r="Q132" i="22"/>
  <c r="Y132" i="22"/>
  <c r="B132" i="22"/>
  <c r="N51" i="20"/>
  <c r="N65" i="4" s="1"/>
  <c r="N138" i="4" s="1"/>
  <c r="H192" i="22"/>
  <c r="L201" i="22"/>
  <c r="T203" i="22"/>
  <c r="V51" i="20"/>
  <c r="V65" i="4" s="1"/>
  <c r="V138" i="4" s="1"/>
  <c r="I66" i="4"/>
  <c r="I139" i="4" s="1"/>
  <c r="S201" i="22"/>
  <c r="C211" i="22"/>
  <c r="G213" i="22"/>
  <c r="P192" i="22"/>
  <c r="T201" i="22"/>
  <c r="D211" i="22"/>
  <c r="C51" i="20"/>
  <c r="S192" i="22"/>
  <c r="C203" i="22"/>
  <c r="R66" i="4"/>
  <c r="C68" i="4"/>
  <c r="C141" i="4" s="1"/>
  <c r="G51" i="20"/>
  <c r="G65" i="4" s="1"/>
  <c r="G138" i="4" s="1"/>
  <c r="D183" i="21"/>
  <c r="H194" i="21"/>
  <c r="T192" i="22"/>
  <c r="D203" i="22"/>
  <c r="U192" i="22"/>
  <c r="Q51" i="20"/>
  <c r="Q65" i="4" s="1"/>
  <c r="Q138" i="4" s="1"/>
  <c r="W192" i="22"/>
  <c r="C202" i="22"/>
  <c r="K211" i="22"/>
  <c r="X192" i="22"/>
  <c r="D202" i="22"/>
  <c r="F141" i="21"/>
  <c r="F132" i="21" s="1"/>
  <c r="J141" i="21"/>
  <c r="J132" i="21" s="1"/>
  <c r="N141" i="21"/>
  <c r="N132" i="21" s="1"/>
  <c r="C201" i="22"/>
  <c r="K203" i="22"/>
  <c r="S213" i="22"/>
  <c r="R141" i="21"/>
  <c r="R132" i="21" s="1"/>
  <c r="D201" i="22"/>
  <c r="L203" i="22"/>
  <c r="V141" i="21"/>
  <c r="V132" i="21" s="1"/>
  <c r="S65" i="4"/>
  <c r="S138" i="4" s="1"/>
  <c r="O183" i="21"/>
  <c r="S194" i="21"/>
  <c r="C205" i="21"/>
  <c r="K66" i="4"/>
  <c r="K139" i="4" s="1"/>
  <c r="O67" i="4"/>
  <c r="O140" i="4" s="1"/>
  <c r="S68" i="4"/>
  <c r="S141" i="4" s="1"/>
  <c r="V77" i="20"/>
  <c r="V168" i="4" s="1"/>
  <c r="P183" i="21"/>
  <c r="T194" i="21"/>
  <c r="F205" i="23"/>
  <c r="L66" i="4"/>
  <c r="L139" i="4" s="1"/>
  <c r="P67" i="4"/>
  <c r="P140" i="4" s="1"/>
  <c r="W77" i="20"/>
  <c r="W168" i="4" s="1"/>
  <c r="Q183" i="21"/>
  <c r="U194" i="21"/>
  <c r="I183" i="23"/>
  <c r="M66" i="4"/>
  <c r="M139" i="4" s="1"/>
  <c r="U68" i="4"/>
  <c r="U141" i="4" s="1"/>
  <c r="X77" i="20"/>
  <c r="X168" i="4" s="1"/>
  <c r="R183" i="21"/>
  <c r="V194" i="21"/>
  <c r="F205" i="21"/>
  <c r="B194" i="23"/>
  <c r="K30" i="4"/>
  <c r="N139" i="4"/>
  <c r="R140" i="4"/>
  <c r="V141" i="4"/>
  <c r="S3" i="4"/>
  <c r="S128" i="4" s="1"/>
  <c r="U51" i="20"/>
  <c r="U65" i="4" s="1"/>
  <c r="U138" i="4" s="1"/>
  <c r="Y77" i="20"/>
  <c r="Y168" i="4" s="1"/>
  <c r="S183" i="21"/>
  <c r="W194" i="21"/>
  <c r="G205" i="21"/>
  <c r="K183" i="23"/>
  <c r="O139" i="4"/>
  <c r="S140" i="4"/>
  <c r="W141" i="4"/>
  <c r="T183" i="21"/>
  <c r="X194" i="21"/>
  <c r="L183" i="23"/>
  <c r="D194" i="23"/>
  <c r="J205" i="23"/>
  <c r="P139" i="4"/>
  <c r="T140" i="4"/>
  <c r="X141" i="4"/>
  <c r="W51" i="20"/>
  <c r="U183" i="21"/>
  <c r="Y194" i="21"/>
  <c r="M183" i="23"/>
  <c r="E194" i="23"/>
  <c r="N30" i="4"/>
  <c r="U42" i="4"/>
  <c r="Q139" i="4"/>
  <c r="U140" i="4"/>
  <c r="Y141" i="4"/>
  <c r="G42" i="7"/>
  <c r="X51" i="20"/>
  <c r="D78" i="20"/>
  <c r="D169" i="4" s="1"/>
  <c r="H79" i="20"/>
  <c r="H170" i="4" s="1"/>
  <c r="V183" i="21"/>
  <c r="J205" i="21"/>
  <c r="F194" i="23"/>
  <c r="R139" i="4"/>
  <c r="V140" i="4"/>
  <c r="Y51" i="20"/>
  <c r="Y65" i="4" s="1"/>
  <c r="Y138" i="4" s="1"/>
  <c r="W183" i="21"/>
  <c r="K205" i="21"/>
  <c r="O183" i="23"/>
  <c r="S139" i="4"/>
  <c r="W140" i="4"/>
  <c r="B77" i="20"/>
  <c r="B168" i="4" s="1"/>
  <c r="X183" i="21"/>
  <c r="H194" i="23"/>
  <c r="N205" i="23"/>
  <c r="T139" i="4"/>
  <c r="X140" i="4"/>
  <c r="G78" i="20"/>
  <c r="G169" i="4" s="1"/>
  <c r="Y183" i="21"/>
  <c r="U66" i="4"/>
  <c r="U139" i="4" s="1"/>
  <c r="B194" i="21"/>
  <c r="N205" i="21"/>
  <c r="J194" i="23"/>
  <c r="C194" i="21"/>
  <c r="O205" i="21"/>
  <c r="S183" i="23"/>
  <c r="D194" i="21"/>
  <c r="T183" i="23"/>
  <c r="R205" i="23"/>
  <c r="K78" i="20"/>
  <c r="K169" i="4" s="1"/>
  <c r="E194" i="21"/>
  <c r="U183" i="23"/>
  <c r="B183" i="21"/>
  <c r="F194" i="21"/>
  <c r="R205" i="21"/>
  <c r="N194" i="23"/>
  <c r="W39" i="4"/>
  <c r="Y30" i="4"/>
  <c r="X139" i="4"/>
  <c r="D141" i="4"/>
  <c r="Y39" i="4"/>
  <c r="Y139" i="4"/>
  <c r="E141" i="4"/>
  <c r="B140" i="4"/>
  <c r="F141" i="4"/>
  <c r="D3" i="4"/>
  <c r="D128" i="4" s="1"/>
  <c r="E51" i="20"/>
  <c r="E65" i="4" s="1"/>
  <c r="E138" i="4" s="1"/>
  <c r="I77" i="20"/>
  <c r="I168" i="4" s="1"/>
  <c r="M78" i="20"/>
  <c r="M169" i="4" s="1"/>
  <c r="C183" i="21"/>
  <c r="G194" i="21"/>
  <c r="S205" i="21"/>
  <c r="W183" i="23"/>
  <c r="J77" i="20"/>
  <c r="J168" i="4" s="1"/>
  <c r="Y183" i="23"/>
  <c r="G183" i="21"/>
  <c r="K194" i="21"/>
  <c r="W205" i="21"/>
  <c r="C139" i="4"/>
  <c r="G140" i="4"/>
  <c r="K141" i="4"/>
  <c r="J51" i="20"/>
  <c r="J65" i="4" s="1"/>
  <c r="J138" i="4" s="1"/>
  <c r="H183" i="21"/>
  <c r="L194" i="21"/>
  <c r="D139" i="4"/>
  <c r="H140" i="4"/>
  <c r="L141" i="4"/>
  <c r="K51" i="20"/>
  <c r="W79" i="20"/>
  <c r="W170" i="4" s="1"/>
  <c r="I183" i="21"/>
  <c r="M194" i="21"/>
  <c r="E39" i="4"/>
  <c r="E139" i="4"/>
  <c r="I140" i="4"/>
  <c r="M141" i="4"/>
  <c r="L51" i="20"/>
  <c r="L65" i="4" s="1"/>
  <c r="L138" i="4" s="1"/>
  <c r="X79" i="20"/>
  <c r="X170" i="4" s="1"/>
  <c r="J183" i="21"/>
  <c r="N194" i="21"/>
  <c r="V194" i="23"/>
  <c r="B138" i="4"/>
  <c r="F139" i="4"/>
  <c r="J140" i="4"/>
  <c r="N141" i="4"/>
  <c r="M51" i="20"/>
  <c r="M65" i="4" s="1"/>
  <c r="M138" i="4" s="1"/>
  <c r="K183" i="21"/>
  <c r="O194" i="21"/>
  <c r="C183" i="23"/>
  <c r="G139" i="4"/>
  <c r="K140" i="4"/>
  <c r="O141" i="4"/>
  <c r="R77" i="20"/>
  <c r="R168" i="4" s="1"/>
  <c r="L183" i="21"/>
  <c r="P194" i="21"/>
  <c r="B205" i="23"/>
  <c r="O51" i="20"/>
  <c r="M183" i="21"/>
  <c r="Q194" i="21"/>
  <c r="E183" i="23"/>
  <c r="P51" i="20"/>
  <c r="N183" i="21"/>
  <c r="R194" i="21"/>
  <c r="B205" i="21"/>
  <c r="S80" i="16"/>
  <c r="S109" i="4" s="1"/>
  <c r="S77" i="16"/>
  <c r="S76" i="16" s="1"/>
  <c r="V176" i="19"/>
  <c r="V80" i="16"/>
  <c r="V77" i="16"/>
  <c r="V76" i="16" s="1"/>
  <c r="X109" i="4"/>
  <c r="C77" i="16"/>
  <c r="C76" i="16" s="1"/>
  <c r="H229" i="19"/>
  <c r="H81" i="16"/>
  <c r="H77" i="16"/>
  <c r="H76" i="16" s="1"/>
  <c r="L191" i="19"/>
  <c r="L81" i="16"/>
  <c r="L110" i="4" s="1"/>
  <c r="J77" i="16"/>
  <c r="J76" i="16" s="1"/>
  <c r="J80" i="16"/>
  <c r="J109" i="4" s="1"/>
  <c r="P188" i="19"/>
  <c r="P81" i="16"/>
  <c r="P110" i="4" s="1"/>
  <c r="R80" i="16"/>
  <c r="R109" i="4" s="1"/>
  <c r="R77" i="16"/>
  <c r="R76" i="16" s="1"/>
  <c r="J190" i="19"/>
  <c r="H197" i="19"/>
  <c r="D102" i="16"/>
  <c r="D165" i="4" s="1"/>
  <c r="J79" i="16"/>
  <c r="J108" i="4" s="1"/>
  <c r="L197" i="19"/>
  <c r="G102" i="16"/>
  <c r="G165" i="4" s="1"/>
  <c r="H102" i="16"/>
  <c r="H165" i="4" s="1"/>
  <c r="P190" i="19"/>
  <c r="O171" i="19"/>
  <c r="Q61" i="19"/>
  <c r="J102" i="16"/>
  <c r="J165" i="4" s="1"/>
  <c r="N61" i="19"/>
  <c r="N81" i="16" s="1"/>
  <c r="N110" i="4" s="1"/>
  <c r="R190" i="19"/>
  <c r="P197" i="19"/>
  <c r="K102" i="16"/>
  <c r="K165" i="4" s="1"/>
  <c r="O61" i="19"/>
  <c r="O81" i="16" s="1"/>
  <c r="O110" i="4" s="1"/>
  <c r="P103" i="16"/>
  <c r="P166" i="4" s="1"/>
  <c r="F79" i="16"/>
  <c r="F108" i="4" s="1"/>
  <c r="S79" i="16"/>
  <c r="S108" i="4" s="1"/>
  <c r="Q103" i="16"/>
  <c r="Q166" i="4" s="1"/>
  <c r="G79" i="16"/>
  <c r="G108" i="4" s="1"/>
  <c r="N102" i="16"/>
  <c r="N165" i="4" s="1"/>
  <c r="R103" i="16"/>
  <c r="R166" i="4" s="1"/>
  <c r="T197" i="19"/>
  <c r="X197" i="19"/>
  <c r="O5" i="19"/>
  <c r="W61" i="19"/>
  <c r="W81" i="16" s="1"/>
  <c r="W110" i="4" s="1"/>
  <c r="X184" i="19"/>
  <c r="N76" i="16"/>
  <c r="W5" i="19"/>
  <c r="F77" i="16"/>
  <c r="F76" i="16" s="1"/>
  <c r="T61" i="19"/>
  <c r="J110" i="4"/>
  <c r="G77" i="16"/>
  <c r="G76" i="16" s="1"/>
  <c r="X61" i="19"/>
  <c r="F190" i="19"/>
  <c r="D197" i="19"/>
  <c r="C103" i="16"/>
  <c r="C166" i="4" s="1"/>
  <c r="C61" i="19"/>
  <c r="C81" i="16" s="1"/>
  <c r="C110" i="4" s="1"/>
  <c r="D103" i="16"/>
  <c r="D166" i="4" s="1"/>
  <c r="D81" i="16"/>
  <c r="D110" i="4" s="1"/>
  <c r="D184" i="19"/>
  <c r="R110" i="4"/>
  <c r="Y101" i="16"/>
  <c r="Y164" i="4" s="1"/>
  <c r="E103" i="16"/>
  <c r="E166" i="4" s="1"/>
  <c r="N77" i="16"/>
  <c r="G171" i="19"/>
  <c r="H5" i="18"/>
  <c r="H97" i="16" s="1"/>
  <c r="I5" i="18"/>
  <c r="B96" i="16"/>
  <c r="C96" i="16"/>
  <c r="D96" i="16"/>
  <c r="D95" i="16" s="1"/>
  <c r="M5" i="18"/>
  <c r="N5" i="18"/>
  <c r="P5" i="18"/>
  <c r="P97" i="16" s="1"/>
  <c r="Q5" i="18"/>
  <c r="Q174" i="18" s="1"/>
  <c r="T5" i="18"/>
  <c r="T97" i="16" s="1"/>
  <c r="T95" i="16" s="1"/>
  <c r="U5" i="18"/>
  <c r="U175" i="18" s="1"/>
  <c r="V5" i="18"/>
  <c r="V170" i="18" s="1"/>
  <c r="Y96" i="16"/>
  <c r="P95" i="16"/>
  <c r="D5" i="17"/>
  <c r="H5" i="17"/>
  <c r="E96" i="16"/>
  <c r="I5" i="17"/>
  <c r="F96" i="16"/>
  <c r="L5" i="17"/>
  <c r="C5" i="18"/>
  <c r="C173" i="18" s="1"/>
  <c r="T71" i="16"/>
  <c r="G96" i="16"/>
  <c r="M5" i="17"/>
  <c r="V71" i="16"/>
  <c r="H96" i="16"/>
  <c r="H95" i="16" s="1"/>
  <c r="W97" i="16"/>
  <c r="W95" i="16" s="1"/>
  <c r="P5" i="17"/>
  <c r="G5" i="18"/>
  <c r="X71" i="16"/>
  <c r="I96" i="16"/>
  <c r="Q5" i="17"/>
  <c r="Y71" i="16"/>
  <c r="J96" i="16"/>
  <c r="T5" i="17"/>
  <c r="K5" i="18"/>
  <c r="K161" i="18" s="1"/>
  <c r="E53" i="16"/>
  <c r="K96" i="16"/>
  <c r="U5" i="17"/>
  <c r="L5" i="18"/>
  <c r="L97" i="16" s="1"/>
  <c r="L95" i="16" s="1"/>
  <c r="X5" i="17"/>
  <c r="O5" i="18"/>
  <c r="O164" i="18" s="1"/>
  <c r="M96" i="16"/>
  <c r="N96" i="16"/>
  <c r="S5" i="18"/>
  <c r="S175" i="18" s="1"/>
  <c r="O96" i="16"/>
  <c r="J3" i="4"/>
  <c r="J128" i="4" s="1"/>
  <c r="J9" i="4"/>
  <c r="K9" i="4"/>
  <c r="K3" i="4"/>
  <c r="K128" i="4" s="1"/>
  <c r="T136" i="4"/>
  <c r="X137" i="4"/>
  <c r="N41" i="7"/>
  <c r="N38" i="7" s="1"/>
  <c r="N5" i="7" s="1"/>
  <c r="N52" i="7" s="1"/>
  <c r="E217" i="17"/>
  <c r="I229" i="17"/>
  <c r="Q240" i="17"/>
  <c r="U136" i="4"/>
  <c r="Y137" i="4"/>
  <c r="F217" i="17"/>
  <c r="J229" i="17"/>
  <c r="R240" i="17"/>
  <c r="V136" i="4"/>
  <c r="N79" i="16"/>
  <c r="N108" i="4" s="1"/>
  <c r="G217" i="17"/>
  <c r="S240" i="17"/>
  <c r="W136" i="4"/>
  <c r="C102" i="16"/>
  <c r="C165" i="4" s="1"/>
  <c r="H217" i="17"/>
  <c r="L229" i="17"/>
  <c r="X136" i="4"/>
  <c r="I217" i="17"/>
  <c r="M229" i="17"/>
  <c r="U240" i="17"/>
  <c r="L30" i="4"/>
  <c r="R42" i="4"/>
  <c r="Y136" i="4"/>
  <c r="K76" i="16"/>
  <c r="N229" i="17"/>
  <c r="V240" i="17"/>
  <c r="M30" i="4"/>
  <c r="K39" i="4"/>
  <c r="S42" i="4"/>
  <c r="B137" i="4"/>
  <c r="F102" i="16"/>
  <c r="F165" i="4" s="1"/>
  <c r="W240" i="17"/>
  <c r="C64" i="4"/>
  <c r="C137" i="4" s="1"/>
  <c r="L217" i="17"/>
  <c r="P229" i="17"/>
  <c r="L103" i="16"/>
  <c r="L166" i="4" s="1"/>
  <c r="P217" i="17"/>
  <c r="T229" i="17"/>
  <c r="T42" i="4"/>
  <c r="S39" i="4"/>
  <c r="F136" i="4"/>
  <c r="J137" i="4"/>
  <c r="V30" i="4"/>
  <c r="T39" i="4"/>
  <c r="X39" i="4"/>
  <c r="G63" i="4"/>
  <c r="G136" i="4" s="1"/>
  <c r="K64" i="4"/>
  <c r="K137" i="4" s="1"/>
  <c r="T3" i="4"/>
  <c r="T128" i="4" s="1"/>
  <c r="S103" i="16"/>
  <c r="S166" i="4" s="1"/>
  <c r="D71" i="16"/>
  <c r="T217" i="17"/>
  <c r="X229" i="17"/>
  <c r="W30" i="4"/>
  <c r="C33" i="4"/>
  <c r="G33" i="4"/>
  <c r="H136" i="4"/>
  <c r="L137" i="4"/>
  <c r="V3" i="4"/>
  <c r="V128" i="4" s="1"/>
  <c r="P102" i="16"/>
  <c r="P165" i="4" s="1"/>
  <c r="T103" i="16"/>
  <c r="T166" i="4" s="1"/>
  <c r="F71" i="16"/>
  <c r="U217" i="17"/>
  <c r="Y229" i="17"/>
  <c r="E240" i="17"/>
  <c r="P42" i="4"/>
  <c r="D33" i="4"/>
  <c r="I136" i="4"/>
  <c r="M137" i="4"/>
  <c r="W3" i="4"/>
  <c r="W128" i="4" s="1"/>
  <c r="Y52" i="16"/>
  <c r="Y61" i="4" s="1"/>
  <c r="Y134" i="4" s="1"/>
  <c r="U103" i="16"/>
  <c r="U166" i="4" s="1"/>
  <c r="H71" i="16"/>
  <c r="V217" i="17"/>
  <c r="F240" i="17"/>
  <c r="I33" i="4"/>
  <c r="J136" i="4"/>
  <c r="N137" i="4"/>
  <c r="R102" i="16"/>
  <c r="R165" i="4" s="1"/>
  <c r="V103" i="16"/>
  <c r="V166" i="4" s="1"/>
  <c r="I71" i="16"/>
  <c r="W217" i="17"/>
  <c r="G240" i="17"/>
  <c r="K136" i="4"/>
  <c r="O137" i="4"/>
  <c r="S102" i="16"/>
  <c r="S165" i="4" s="1"/>
  <c r="W103" i="16"/>
  <c r="W166" i="4" s="1"/>
  <c r="J71" i="16"/>
  <c r="X217" i="17"/>
  <c r="K33" i="4"/>
  <c r="L63" i="4"/>
  <c r="L136" i="4" s="1"/>
  <c r="P64" i="4"/>
  <c r="P137" i="4" s="1"/>
  <c r="X103" i="16"/>
  <c r="X166" i="4" s="1"/>
  <c r="L71" i="16"/>
  <c r="Y217" i="17"/>
  <c r="I240" i="17"/>
  <c r="H33" i="4"/>
  <c r="B39" i="4"/>
  <c r="Q64" i="4"/>
  <c r="Q137" i="4" s="1"/>
  <c r="Y103" i="16"/>
  <c r="Y166" i="4" s="1"/>
  <c r="N71" i="16"/>
  <c r="B229" i="17"/>
  <c r="J240" i="17"/>
  <c r="D9" i="4"/>
  <c r="C39" i="4"/>
  <c r="N63" i="4"/>
  <c r="N136" i="4" s="1"/>
  <c r="R64" i="4"/>
  <c r="R137" i="4" s="1"/>
  <c r="V102" i="16"/>
  <c r="V165" i="4" s="1"/>
  <c r="P71" i="16"/>
  <c r="K240" i="17"/>
  <c r="E33" i="4"/>
  <c r="J33" i="4"/>
  <c r="O136" i="4"/>
  <c r="S137" i="4"/>
  <c r="Q71" i="16"/>
  <c r="D229" i="17"/>
  <c r="I42" i="4"/>
  <c r="P136" i="4"/>
  <c r="T137" i="4"/>
  <c r="R71" i="16"/>
  <c r="E229" i="17"/>
  <c r="M240" i="17"/>
  <c r="Q136" i="4"/>
  <c r="U137" i="4"/>
  <c r="F229" i="17"/>
  <c r="N240" i="17"/>
  <c r="R136" i="4"/>
  <c r="V137" i="4"/>
  <c r="B103" i="16"/>
  <c r="B166" i="4" s="1"/>
  <c r="O240" i="17"/>
  <c r="C233" i="15"/>
  <c r="C71" i="12"/>
  <c r="C70" i="12" s="1"/>
  <c r="C76" i="12"/>
  <c r="C105" i="4" s="1"/>
  <c r="X253" i="15"/>
  <c r="X78" i="12"/>
  <c r="X107" i="4" s="1"/>
  <c r="U104" i="4"/>
  <c r="Y253" i="15"/>
  <c r="Y78" i="12"/>
  <c r="Y107" i="4" s="1"/>
  <c r="M233" i="15"/>
  <c r="M71" i="12"/>
  <c r="M70" i="12" s="1"/>
  <c r="M76" i="12"/>
  <c r="I253" i="15"/>
  <c r="I78" i="12"/>
  <c r="I107" i="4" s="1"/>
  <c r="K253" i="15"/>
  <c r="K78" i="12"/>
  <c r="K107" i="4" s="1"/>
  <c r="L253" i="15"/>
  <c r="L78" i="12"/>
  <c r="L107" i="4" s="1"/>
  <c r="Y233" i="15"/>
  <c r="Y71" i="12"/>
  <c r="Y70" i="12" s="1"/>
  <c r="Y76" i="12"/>
  <c r="O38" i="7"/>
  <c r="O5" i="7" s="1"/>
  <c r="O52" i="7" s="1"/>
  <c r="Q76" i="12"/>
  <c r="E78" i="12"/>
  <c r="E107" i="4" s="1"/>
  <c r="C75" i="12"/>
  <c r="C104" i="4" s="1"/>
  <c r="T115" i="15"/>
  <c r="T214" i="15" s="1"/>
  <c r="J78" i="12"/>
  <c r="J107" i="4" s="1"/>
  <c r="U115" i="15"/>
  <c r="V115" i="15"/>
  <c r="W115" i="15"/>
  <c r="O71" i="12"/>
  <c r="O70" i="12" s="1"/>
  <c r="M78" i="12"/>
  <c r="M107" i="4" s="1"/>
  <c r="Q71" i="12"/>
  <c r="Q70" i="12" s="1"/>
  <c r="N78" i="12"/>
  <c r="N107" i="4" s="1"/>
  <c r="S71" i="12"/>
  <c r="S70" i="12" s="1"/>
  <c r="O78" i="12"/>
  <c r="O107" i="4" s="1"/>
  <c r="U71" i="12"/>
  <c r="U70" i="12" s="1"/>
  <c r="P78" i="12"/>
  <c r="P107" i="4" s="1"/>
  <c r="E34" i="15"/>
  <c r="I103" i="4"/>
  <c r="O105" i="4"/>
  <c r="W71" i="12"/>
  <c r="W70" i="12" s="1"/>
  <c r="Q78" i="12"/>
  <c r="Q107" i="4" s="1"/>
  <c r="G34" i="15"/>
  <c r="R78" i="12"/>
  <c r="R107" i="4" s="1"/>
  <c r="I34" i="15"/>
  <c r="S105" i="4"/>
  <c r="K38" i="7"/>
  <c r="K5" i="7" s="1"/>
  <c r="K53" i="7" s="1"/>
  <c r="S78" i="12"/>
  <c r="S107" i="4" s="1"/>
  <c r="K34" i="15"/>
  <c r="U105" i="4"/>
  <c r="W105" i="4"/>
  <c r="M38" i="7"/>
  <c r="M5" i="7" s="1"/>
  <c r="M52" i="7" s="1"/>
  <c r="Q63" i="12"/>
  <c r="Q57" i="4"/>
  <c r="Q132" i="4" s="1"/>
  <c r="C63" i="12"/>
  <c r="C55" i="4" s="1"/>
  <c r="E63" i="12"/>
  <c r="E55" i="4" s="1"/>
  <c r="F63" i="12"/>
  <c r="F55" i="4" s="1"/>
  <c r="S65" i="12"/>
  <c r="K63" i="12"/>
  <c r="K55" i="4" s="1"/>
  <c r="K130" i="4" s="1"/>
  <c r="P233" i="13"/>
  <c r="T243" i="13"/>
  <c r="X253" i="13"/>
  <c r="E251" i="14"/>
  <c r="I261" i="14"/>
  <c r="Y241" i="15"/>
  <c r="I261" i="15"/>
  <c r="L63" i="12"/>
  <c r="L55" i="4" s="1"/>
  <c r="L130" i="4" s="1"/>
  <c r="Q233" i="13"/>
  <c r="U243" i="13"/>
  <c r="Y253" i="13"/>
  <c r="B224" i="13"/>
  <c r="B241" i="14"/>
  <c r="F251" i="14"/>
  <c r="J261" i="14"/>
  <c r="B251" i="15"/>
  <c r="J261" i="15"/>
  <c r="M63" i="12"/>
  <c r="R233" i="13"/>
  <c r="V243" i="13"/>
  <c r="C224" i="13"/>
  <c r="C241" i="14"/>
  <c r="G251" i="14"/>
  <c r="K261" i="14"/>
  <c r="C251" i="15"/>
  <c r="K261" i="15"/>
  <c r="N63" i="12"/>
  <c r="N55" i="4" s="1"/>
  <c r="S233" i="13"/>
  <c r="W243" i="13"/>
  <c r="D251" i="15"/>
  <c r="L261" i="15"/>
  <c r="E241" i="14"/>
  <c r="I251" i="14"/>
  <c r="M261" i="14"/>
  <c r="E251" i="15"/>
  <c r="M261" i="15"/>
  <c r="B241" i="15"/>
  <c r="F251" i="15"/>
  <c r="N261" i="15"/>
  <c r="G241" i="14"/>
  <c r="K251" i="14"/>
  <c r="O261" i="14"/>
  <c r="C241" i="15"/>
  <c r="G251" i="15"/>
  <c r="O261" i="15"/>
  <c r="P65" i="12"/>
  <c r="P63" i="12" s="1"/>
  <c r="P55" i="4" s="1"/>
  <c r="T65" i="12"/>
  <c r="T86" i="12" s="1"/>
  <c r="P241" i="14"/>
  <c r="T251" i="14"/>
  <c r="X261" i="14"/>
  <c r="L241" i="15"/>
  <c r="P251" i="15"/>
  <c r="X261" i="15"/>
  <c r="U65" i="12"/>
  <c r="U63" i="12" s="1"/>
  <c r="Y65" i="12"/>
  <c r="Y57" i="4" s="1"/>
  <c r="Q241" i="14"/>
  <c r="U251" i="14"/>
  <c r="Y261" i="14"/>
  <c r="M241" i="15"/>
  <c r="Q251" i="15"/>
  <c r="Y261" i="15"/>
  <c r="V65" i="12"/>
  <c r="V57" i="4" s="1"/>
  <c r="V132" i="4" s="1"/>
  <c r="R241" i="14"/>
  <c r="V251" i="14"/>
  <c r="N241" i="15"/>
  <c r="R251" i="15"/>
  <c r="L58" i="4"/>
  <c r="S241" i="14"/>
  <c r="W251" i="14"/>
  <c r="O241" i="15"/>
  <c r="S251" i="15"/>
  <c r="M58" i="4"/>
  <c r="B63" i="12"/>
  <c r="B55" i="4" s="1"/>
  <c r="B130" i="4" s="1"/>
  <c r="X65" i="12"/>
  <c r="X57" i="4" s="1"/>
  <c r="X132" i="4" s="1"/>
  <c r="T241" i="14"/>
  <c r="X251" i="14"/>
  <c r="P241" i="15"/>
  <c r="T251" i="15"/>
  <c r="N58" i="4"/>
  <c r="U224" i="13"/>
  <c r="U241" i="14"/>
  <c r="Y251" i="14"/>
  <c r="Q241" i="15"/>
  <c r="U251" i="15"/>
  <c r="O58" i="4"/>
  <c r="V224" i="13"/>
  <c r="V241" i="14"/>
  <c r="B261" i="14"/>
  <c r="R241" i="15"/>
  <c r="V251" i="15"/>
  <c r="B261" i="15"/>
  <c r="P58" i="4"/>
  <c r="W224" i="13"/>
  <c r="W241" i="14"/>
  <c r="C261" i="14"/>
  <c r="S241" i="15"/>
  <c r="W251" i="15"/>
  <c r="C261" i="15"/>
  <c r="Q58" i="4"/>
  <c r="X241" i="14"/>
  <c r="D261" i="14"/>
  <c r="T241" i="15"/>
  <c r="X251" i="15"/>
  <c r="D261" i="15"/>
  <c r="X56" i="4"/>
  <c r="X131" i="4" s="1"/>
  <c r="R58" i="4"/>
  <c r="G63" i="12"/>
  <c r="G55" i="4" s="1"/>
  <c r="L233" i="13"/>
  <c r="P243" i="13"/>
  <c r="T253" i="13"/>
  <c r="Y224" i="13"/>
  <c r="Y241" i="14"/>
  <c r="E261" i="14"/>
  <c r="U241" i="15"/>
  <c r="Y251" i="15"/>
  <c r="E261" i="15"/>
  <c r="S58" i="4"/>
  <c r="W59" i="4"/>
  <c r="H63" i="12"/>
  <c r="H55" i="4" s="1"/>
  <c r="M233" i="13"/>
  <c r="Q243" i="13"/>
  <c r="U253" i="13"/>
  <c r="B251" i="14"/>
  <c r="F261" i="14"/>
  <c r="V241" i="15"/>
  <c r="F261" i="15"/>
  <c r="N233" i="13"/>
  <c r="R243" i="13"/>
  <c r="V253" i="13"/>
  <c r="C251" i="14"/>
  <c r="G261" i="14"/>
  <c r="W241" i="15"/>
  <c r="G261" i="15"/>
  <c r="O233" i="13"/>
  <c r="S243" i="13"/>
  <c r="W253" i="13"/>
  <c r="D251" i="14"/>
  <c r="H261" i="14"/>
  <c r="X241" i="15"/>
  <c r="H261" i="15"/>
  <c r="I63" i="12"/>
  <c r="I57" i="4"/>
  <c r="I132" i="4" s="1"/>
  <c r="O63" i="12"/>
  <c r="O55" i="4" s="1"/>
  <c r="O57" i="4"/>
  <c r="O132" i="4" s="1"/>
  <c r="V63" i="12"/>
  <c r="V55" i="4" s="1"/>
  <c r="R63" i="12"/>
  <c r="R55" i="4" s="1"/>
  <c r="R130" i="4" s="1"/>
  <c r="R57" i="4"/>
  <c r="R132" i="4" s="1"/>
  <c r="C3" i="4"/>
  <c r="C128" i="4" s="1"/>
  <c r="C5" i="4"/>
  <c r="S63" i="12"/>
  <c r="S55" i="4" s="1"/>
  <c r="S130" i="4" s="1"/>
  <c r="S57" i="4"/>
  <c r="S132" i="4" s="1"/>
  <c r="W63" i="12"/>
  <c r="W57" i="4"/>
  <c r="W132" i="4" s="1"/>
  <c r="T63" i="12"/>
  <c r="T55" i="4" s="1"/>
  <c r="T130" i="4" s="1"/>
  <c r="W104" i="4"/>
  <c r="Q55" i="4"/>
  <c r="J63" i="12"/>
  <c r="J55" i="4" s="1"/>
  <c r="J130" i="4" s="1"/>
  <c r="D63" i="12"/>
  <c r="D55" i="4" s="1"/>
  <c r="D130" i="4" s="1"/>
  <c r="D57" i="4"/>
  <c r="D132" i="4" s="1"/>
  <c r="X42" i="4"/>
  <c r="N133" i="4"/>
  <c r="R30" i="4"/>
  <c r="J42" i="4"/>
  <c r="O133" i="4"/>
  <c r="S30" i="4"/>
  <c r="K42" i="4"/>
  <c r="P133" i="4"/>
  <c r="C106" i="4"/>
  <c r="H3" i="12"/>
  <c r="Q82" i="12"/>
  <c r="F31" i="12"/>
  <c r="E233" i="13"/>
  <c r="I243" i="13"/>
  <c r="M253" i="13"/>
  <c r="V42" i="4"/>
  <c r="O33" i="4"/>
  <c r="Y33" i="4"/>
  <c r="R33" i="4"/>
  <c r="R5" i="4"/>
  <c r="T30" i="4"/>
  <c r="H39" i="4"/>
  <c r="L42" i="4"/>
  <c r="E132" i="4"/>
  <c r="Q133" i="4"/>
  <c r="F233" i="13"/>
  <c r="J243" i="13"/>
  <c r="N253" i="13"/>
  <c r="D30" i="4"/>
  <c r="X7" i="4"/>
  <c r="I39" i="4"/>
  <c r="Q42" i="4"/>
  <c r="B131" i="4"/>
  <c r="F132" i="4"/>
  <c r="I38" i="7"/>
  <c r="I5" i="7" s="1"/>
  <c r="G233" i="13"/>
  <c r="K243" i="13"/>
  <c r="O253" i="13"/>
  <c r="B30" i="4"/>
  <c r="P33" i="4"/>
  <c r="X3" i="4"/>
  <c r="X128" i="4" s="1"/>
  <c r="U30" i="4"/>
  <c r="J39" i="4"/>
  <c r="C131" i="4"/>
  <c r="G132" i="4"/>
  <c r="S133" i="4"/>
  <c r="J38" i="7"/>
  <c r="J5" i="7" s="1"/>
  <c r="H233" i="13"/>
  <c r="L243" i="13"/>
  <c r="P253" i="13"/>
  <c r="D42" i="4"/>
  <c r="U33" i="4"/>
  <c r="M42" i="4"/>
  <c r="B7" i="4"/>
  <c r="B132" i="4" s="1"/>
  <c r="V5" i="4"/>
  <c r="C7" i="4"/>
  <c r="C132" i="4" s="1"/>
  <c r="O42" i="4"/>
  <c r="D131" i="4"/>
  <c r="H132" i="4"/>
  <c r="T133" i="4"/>
  <c r="L38" i="7"/>
  <c r="L5" i="7" s="1"/>
  <c r="L55" i="7" s="1"/>
  <c r="N3" i="12"/>
  <c r="J31" i="12"/>
  <c r="I233" i="13"/>
  <c r="M243" i="13"/>
  <c r="Q253" i="13"/>
  <c r="C42" i="4"/>
  <c r="M133" i="4"/>
  <c r="Y7" i="4"/>
  <c r="S5" i="4"/>
  <c r="T5" i="4"/>
  <c r="W5" i="4"/>
  <c r="L39" i="4"/>
  <c r="P39" i="4"/>
  <c r="E131" i="4"/>
  <c r="U133" i="4"/>
  <c r="Y38" i="7"/>
  <c r="Y5" i="7" s="1"/>
  <c r="Y52" i="7" s="1"/>
  <c r="O3" i="12"/>
  <c r="V82" i="12"/>
  <c r="J233" i="13"/>
  <c r="N243" i="13"/>
  <c r="R253" i="13"/>
  <c r="V33" i="4"/>
  <c r="S33" i="4"/>
  <c r="B33" i="4"/>
  <c r="F33" i="4"/>
  <c r="M39" i="4"/>
  <c r="Q39" i="4"/>
  <c r="F131" i="4"/>
  <c r="V133" i="4"/>
  <c r="P3" i="12"/>
  <c r="W82" i="12"/>
  <c r="L31" i="12"/>
  <c r="K233" i="13"/>
  <c r="O243" i="13"/>
  <c r="S253" i="13"/>
  <c r="C130" i="4"/>
  <c r="S31" i="12"/>
  <c r="Y42" i="4"/>
  <c r="T31" i="12"/>
  <c r="F30" i="4"/>
  <c r="J30" i="4"/>
  <c r="B42" i="4"/>
  <c r="F42" i="4"/>
  <c r="O131" i="4"/>
  <c r="C133" i="4"/>
  <c r="P38" i="7"/>
  <c r="P5" i="7" s="1"/>
  <c r="P52" i="7" s="1"/>
  <c r="D82" i="12"/>
  <c r="T233" i="13"/>
  <c r="X243" i="13"/>
  <c r="G42" i="4"/>
  <c r="U39" i="4"/>
  <c r="G30" i="4"/>
  <c r="L33" i="4"/>
  <c r="P131" i="4"/>
  <c r="M129" i="4"/>
  <c r="Q38" i="7"/>
  <c r="Q5" i="7" s="1"/>
  <c r="Q52" i="7" s="1"/>
  <c r="E82" i="12"/>
  <c r="V31" i="12"/>
  <c r="U233" i="13"/>
  <c r="Y243" i="13"/>
  <c r="M33" i="4"/>
  <c r="Q131" i="4"/>
  <c r="R38" i="7"/>
  <c r="F82" i="12"/>
  <c r="W31" i="12"/>
  <c r="V233" i="13"/>
  <c r="B253" i="13"/>
  <c r="H42" i="4"/>
  <c r="E30" i="4"/>
  <c r="R131" i="4"/>
  <c r="S38" i="7"/>
  <c r="S5" i="7" s="1"/>
  <c r="S52" i="7" s="1"/>
  <c r="G82" i="12"/>
  <c r="X31" i="12"/>
  <c r="W233" i="13"/>
  <c r="C253" i="13"/>
  <c r="E42" i="4"/>
  <c r="W33" i="4"/>
  <c r="S131" i="4"/>
  <c r="L129" i="4"/>
  <c r="X233" i="13"/>
  <c r="D253" i="13"/>
  <c r="X33" i="4"/>
  <c r="T131" i="4"/>
  <c r="Y233" i="13"/>
  <c r="E253" i="13"/>
  <c r="B243" i="13"/>
  <c r="F253" i="13"/>
  <c r="W42" i="4"/>
  <c r="J133" i="4"/>
  <c r="S129" i="4"/>
  <c r="O73" i="12"/>
  <c r="O102" i="4" s="1"/>
  <c r="C243" i="13"/>
  <c r="G253" i="13"/>
  <c r="C30" i="4"/>
  <c r="T33" i="4"/>
  <c r="K133" i="4"/>
  <c r="B3" i="12"/>
  <c r="B5" i="4" s="1"/>
  <c r="D243" i="13"/>
  <c r="H253" i="13"/>
  <c r="L133" i="4"/>
  <c r="E243" i="13"/>
  <c r="I253" i="13"/>
  <c r="B3" i="4"/>
  <c r="B128" i="4" s="1"/>
  <c r="V129" i="4"/>
  <c r="B233" i="13"/>
  <c r="F243" i="13"/>
  <c r="J253" i="13"/>
  <c r="N33" i="4"/>
  <c r="Q33" i="4"/>
  <c r="F3" i="12"/>
  <c r="C233" i="13"/>
  <c r="G243" i="13"/>
  <c r="K253" i="13"/>
  <c r="C82" i="12"/>
  <c r="N42" i="4"/>
  <c r="G3" i="12"/>
  <c r="D233" i="13"/>
  <c r="H243" i="13"/>
  <c r="L253" i="13"/>
  <c r="I136" i="11"/>
  <c r="I55" i="8"/>
  <c r="I100" i="4" s="1"/>
  <c r="Q136" i="11"/>
  <c r="Q55" i="8"/>
  <c r="Q100" i="4" s="1"/>
  <c r="R136" i="11"/>
  <c r="R52" i="8"/>
  <c r="R51" i="8" s="1"/>
  <c r="R55" i="8"/>
  <c r="R100" i="4" s="1"/>
  <c r="S136" i="11"/>
  <c r="S55" i="8"/>
  <c r="S100" i="4" s="1"/>
  <c r="X56" i="8"/>
  <c r="F5" i="11"/>
  <c r="U55" i="8"/>
  <c r="U100" i="4" s="1"/>
  <c r="H5" i="11"/>
  <c r="V55" i="8"/>
  <c r="V100" i="4" s="1"/>
  <c r="W55" i="8"/>
  <c r="W100" i="4" s="1"/>
  <c r="J5" i="11"/>
  <c r="T51" i="8"/>
  <c r="X55" i="8"/>
  <c r="X100" i="4" s="1"/>
  <c r="K5" i="11"/>
  <c r="Y66" i="8"/>
  <c r="Y155" i="4" s="1"/>
  <c r="B52" i="8"/>
  <c r="B51" i="8" s="1"/>
  <c r="Y55" i="8"/>
  <c r="Y100" i="4" s="1"/>
  <c r="L5" i="11"/>
  <c r="D52" i="8"/>
  <c r="D51" i="8" s="1"/>
  <c r="B56" i="8"/>
  <c r="B101" i="4" s="1"/>
  <c r="B38" i="7"/>
  <c r="D56" i="8"/>
  <c r="D101" i="4" s="1"/>
  <c r="C38" i="7"/>
  <c r="C5" i="7" s="1"/>
  <c r="C55" i="7" s="1"/>
  <c r="D67" i="8"/>
  <c r="D156" i="4" s="1"/>
  <c r="H56" i="8"/>
  <c r="H101" i="4" s="1"/>
  <c r="J56" i="8"/>
  <c r="J101" i="4" s="1"/>
  <c r="B66" i="8"/>
  <c r="B155" i="4" s="1"/>
  <c r="P52" i="8"/>
  <c r="P51" i="8" s="1"/>
  <c r="B55" i="8"/>
  <c r="L56" i="8"/>
  <c r="L101" i="4" s="1"/>
  <c r="C55" i="8"/>
  <c r="C100" i="4" s="1"/>
  <c r="P56" i="8"/>
  <c r="P101" i="4" s="1"/>
  <c r="H67" i="8"/>
  <c r="H156" i="4" s="1"/>
  <c r="T52" i="8"/>
  <c r="D55" i="8"/>
  <c r="R56" i="8"/>
  <c r="R101" i="4" s="1"/>
  <c r="X52" i="8"/>
  <c r="X51" i="8" s="1"/>
  <c r="E55" i="8"/>
  <c r="E100" i="4" s="1"/>
  <c r="T56" i="8"/>
  <c r="T101" i="4" s="1"/>
  <c r="T54" i="4"/>
  <c r="U156" i="11"/>
  <c r="C156" i="10"/>
  <c r="V156" i="11"/>
  <c r="V54" i="4"/>
  <c r="D156" i="10"/>
  <c r="W156" i="11"/>
  <c r="X156" i="11"/>
  <c r="B145" i="10"/>
  <c r="F156" i="10"/>
  <c r="B145" i="11"/>
  <c r="Q53" i="4"/>
  <c r="P136" i="9"/>
  <c r="T147" i="9"/>
  <c r="I145" i="10"/>
  <c r="M156" i="10"/>
  <c r="I145" i="11"/>
  <c r="M145" i="11"/>
  <c r="M145" i="10"/>
  <c r="Q156" i="10"/>
  <c r="N145" i="10"/>
  <c r="R156" i="10"/>
  <c r="N145" i="11"/>
  <c r="O145" i="11"/>
  <c r="J54" i="4"/>
  <c r="P145" i="11"/>
  <c r="K54" i="4"/>
  <c r="Q145" i="10"/>
  <c r="U156" i="10"/>
  <c r="Q145" i="11"/>
  <c r="L156" i="11"/>
  <c r="V156" i="10"/>
  <c r="M156" i="11"/>
  <c r="M54" i="4"/>
  <c r="S145" i="10"/>
  <c r="W156" i="10"/>
  <c r="S145" i="11"/>
  <c r="N156" i="11"/>
  <c r="R145" i="10"/>
  <c r="X47" i="8"/>
  <c r="X52" i="4" s="1"/>
  <c r="T145" i="10"/>
  <c r="X156" i="10"/>
  <c r="T145" i="11"/>
  <c r="O156" i="11"/>
  <c r="U145" i="10"/>
  <c r="Y156" i="10"/>
  <c r="U145" i="11"/>
  <c r="P156" i="11"/>
  <c r="G53" i="4"/>
  <c r="V145" i="10"/>
  <c r="V145" i="11"/>
  <c r="T47" i="8"/>
  <c r="R145" i="11"/>
  <c r="W145" i="10"/>
  <c r="W145" i="11"/>
  <c r="R156" i="11"/>
  <c r="R54" i="4"/>
  <c r="I47" i="8"/>
  <c r="I52" i="4" s="1"/>
  <c r="X145" i="10"/>
  <c r="X145" i="11"/>
  <c r="S156" i="11"/>
  <c r="R52" i="4"/>
  <c r="R129" i="4" s="1"/>
  <c r="Q129" i="4"/>
  <c r="I129" i="4"/>
  <c r="U38" i="7"/>
  <c r="U5" i="7" s="1"/>
  <c r="U53" i="7" s="1"/>
  <c r="M147" i="9"/>
  <c r="T100" i="4"/>
  <c r="V38" i="7"/>
  <c r="V5" i="7" s="1"/>
  <c r="V52" i="7" s="1"/>
  <c r="I17" i="8"/>
  <c r="J136" i="9"/>
  <c r="N147" i="9"/>
  <c r="W38" i="7"/>
  <c r="J17" i="8"/>
  <c r="K136" i="9"/>
  <c r="O147" i="9"/>
  <c r="B4" i="4"/>
  <c r="T39" i="7"/>
  <c r="T38" i="7" s="1"/>
  <c r="T5" i="7" s="1"/>
  <c r="X38" i="7"/>
  <c r="X5" i="7" s="1"/>
  <c r="X52" i="7" s="1"/>
  <c r="L136" i="9"/>
  <c r="P147" i="9"/>
  <c r="U47" i="8"/>
  <c r="U52" i="4" s="1"/>
  <c r="M136" i="9"/>
  <c r="Q147" i="9"/>
  <c r="M17" i="8"/>
  <c r="B67" i="8"/>
  <c r="B156" i="4" s="1"/>
  <c r="N136" i="9"/>
  <c r="R147" i="9"/>
  <c r="W47" i="8"/>
  <c r="W52" i="4" s="1"/>
  <c r="W129" i="4" s="1"/>
  <c r="O136" i="9"/>
  <c r="S147" i="9"/>
  <c r="Y47" i="8"/>
  <c r="Y52" i="4" s="1"/>
  <c r="Q136" i="9"/>
  <c r="U147" i="9"/>
  <c r="F38" i="7"/>
  <c r="G38" i="7"/>
  <c r="G5" i="7" s="1"/>
  <c r="G55" i="7" s="1"/>
  <c r="D38" i="7"/>
  <c r="D5" i="7" s="1"/>
  <c r="H38" i="7"/>
  <c r="H5" i="7" s="1"/>
  <c r="T136" i="9"/>
  <c r="X147" i="9"/>
  <c r="U53" i="4"/>
  <c r="E38" i="7"/>
  <c r="E5" i="7" s="1"/>
  <c r="E52" i="7" s="1"/>
  <c r="U136" i="9"/>
  <c r="Y147" i="9"/>
  <c r="U17" i="8"/>
  <c r="B47" i="8"/>
  <c r="V136" i="9"/>
  <c r="V17" i="8"/>
  <c r="C47" i="8"/>
  <c r="C52" i="4" s="1"/>
  <c r="C129" i="4" s="1"/>
  <c r="X53" i="4"/>
  <c r="D47" i="8"/>
  <c r="X136" i="9"/>
  <c r="E47" i="8"/>
  <c r="E52" i="4" s="1"/>
  <c r="I66" i="8"/>
  <c r="I155" i="4" s="1"/>
  <c r="Y136" i="9"/>
  <c r="Y17" i="8"/>
  <c r="F47" i="8"/>
  <c r="F52" i="4" s="1"/>
  <c r="F129" i="4" s="1"/>
  <c r="B147" i="9"/>
  <c r="G47" i="8"/>
  <c r="G52" i="4" s="1"/>
  <c r="G129" i="4" s="1"/>
  <c r="C147" i="9"/>
  <c r="D54" i="4"/>
  <c r="H47" i="8"/>
  <c r="D147" i="9"/>
  <c r="M66" i="8"/>
  <c r="M155" i="4" s="1"/>
  <c r="E147" i="9"/>
  <c r="B53" i="4"/>
  <c r="J47" i="8"/>
  <c r="J59" i="8" s="1"/>
  <c r="N66" i="8"/>
  <c r="N155" i="4" s="1"/>
  <c r="B136" i="9"/>
  <c r="F147" i="9"/>
  <c r="O66" i="8"/>
  <c r="O155" i="4" s="1"/>
  <c r="C136" i="9"/>
  <c r="G147" i="9"/>
  <c r="P66" i="8"/>
  <c r="P155" i="4" s="1"/>
  <c r="D136" i="9"/>
  <c r="H147" i="9"/>
  <c r="Q66" i="8"/>
  <c r="Q155" i="4" s="1"/>
  <c r="E136" i="9"/>
  <c r="I147" i="9"/>
  <c r="E17" i="8"/>
  <c r="N47" i="8"/>
  <c r="N52" i="4" s="1"/>
  <c r="N129" i="4" s="1"/>
  <c r="R66" i="8"/>
  <c r="R155" i="4" s="1"/>
  <c r="F136" i="9"/>
  <c r="J147" i="9"/>
  <c r="F17" i="8"/>
  <c r="O47" i="8"/>
  <c r="O52" i="4" s="1"/>
  <c r="O129" i="4" s="1"/>
  <c r="G136" i="9"/>
  <c r="K147" i="9"/>
  <c r="L128" i="4"/>
  <c r="P47" i="8"/>
  <c r="T66" i="8"/>
  <c r="T155" i="4" s="1"/>
  <c r="H136" i="9"/>
  <c r="L147" i="9"/>
  <c r="H46" i="6"/>
  <c r="I46" i="6"/>
  <c r="B5" i="7"/>
  <c r="B52" i="7" s="1"/>
  <c r="F48" i="6"/>
  <c r="H48" i="6"/>
  <c r="C5" i="6"/>
  <c r="I48" i="6"/>
  <c r="H5" i="6"/>
  <c r="N5" i="6"/>
  <c r="R5" i="6"/>
  <c r="B46" i="6"/>
  <c r="O46" i="6"/>
  <c r="O5" i="6"/>
  <c r="S5" i="6"/>
  <c r="T5" i="6"/>
  <c r="D46" i="6"/>
  <c r="D47" i="6"/>
  <c r="L48" i="6"/>
  <c r="U46" i="6"/>
  <c r="U5" i="6"/>
  <c r="E47" i="6"/>
  <c r="N47" i="6"/>
  <c r="B47" i="6"/>
  <c r="O47" i="6"/>
  <c r="L47" i="6"/>
  <c r="Y46" i="6"/>
  <c r="M47" i="6"/>
  <c r="Y47" i="6"/>
  <c r="J5" i="6"/>
  <c r="K5" i="6"/>
  <c r="L5" i="6"/>
  <c r="R47" i="6"/>
  <c r="B48" i="6"/>
  <c r="N48" i="6"/>
  <c r="R48" i="6"/>
  <c r="S47" i="6"/>
  <c r="O48" i="6"/>
  <c r="S48" i="6"/>
  <c r="T47" i="6"/>
  <c r="D48" i="6"/>
  <c r="E46" i="6"/>
  <c r="E48" i="6"/>
  <c r="C88" i="4"/>
  <c r="F42" i="6"/>
  <c r="N44" i="6"/>
  <c r="R45" i="6"/>
  <c r="D88" i="4"/>
  <c r="G42" i="6"/>
  <c r="O44" i="6"/>
  <c r="S45" i="6"/>
  <c r="E88" i="4"/>
  <c r="H42" i="6"/>
  <c r="L43" i="6"/>
  <c r="B88" i="4"/>
  <c r="I43" i="6"/>
  <c r="F88" i="4"/>
  <c r="I42" i="6"/>
  <c r="M43" i="6"/>
  <c r="U45" i="6"/>
  <c r="G88" i="4"/>
  <c r="N43" i="6"/>
  <c r="R44" i="6"/>
  <c r="X27" i="5"/>
  <c r="H88" i="4"/>
  <c r="S44" i="6"/>
  <c r="I88" i="4"/>
  <c r="L42" i="6"/>
  <c r="L41" i="6" s="1"/>
  <c r="P43" i="6"/>
  <c r="T44" i="6"/>
  <c r="J88" i="4"/>
  <c r="K88" i="4"/>
  <c r="N42" i="6"/>
  <c r="R43" i="6"/>
  <c r="L88" i="4"/>
  <c r="O42" i="6"/>
  <c r="S43" i="6"/>
  <c r="W44" i="6"/>
  <c r="M88" i="4"/>
  <c r="N88" i="4"/>
  <c r="M5" i="6"/>
  <c r="Y44" i="6"/>
  <c r="R42" i="6"/>
  <c r="B45" i="6"/>
  <c r="F46" i="6"/>
  <c r="S42" i="6"/>
  <c r="G46" i="6"/>
  <c r="D27" i="5"/>
  <c r="P88" i="4"/>
  <c r="Q88" i="4"/>
  <c r="P5" i="6"/>
  <c r="T42" i="6"/>
  <c r="D45" i="6"/>
  <c r="R88" i="4"/>
  <c r="Q5" i="6"/>
  <c r="E45" i="6"/>
  <c r="B44" i="6"/>
  <c r="F45" i="6"/>
  <c r="F47" i="6"/>
  <c r="H27" i="5"/>
  <c r="W42" i="6"/>
  <c r="C44" i="6"/>
  <c r="G45" i="6"/>
  <c r="K46" i="6"/>
  <c r="G47" i="6"/>
  <c r="W48" i="6"/>
  <c r="D44" i="6"/>
  <c r="H45" i="6"/>
  <c r="L46" i="6"/>
  <c r="H47" i="6"/>
  <c r="Y42" i="6"/>
  <c r="E44" i="6"/>
  <c r="I45" i="6"/>
  <c r="M46" i="6"/>
  <c r="I47" i="6"/>
  <c r="Y48" i="6"/>
  <c r="W88" i="4"/>
  <c r="V5" i="6"/>
  <c r="B43" i="6"/>
  <c r="F44" i="6"/>
  <c r="J45" i="6"/>
  <c r="X88" i="4"/>
  <c r="W5" i="6"/>
  <c r="W46" i="6" s="1"/>
  <c r="G44" i="6"/>
  <c r="M27" i="5"/>
  <c r="Y88" i="4"/>
  <c r="X5" i="6"/>
  <c r="X47" i="6" s="1"/>
  <c r="D43" i="6"/>
  <c r="H44" i="6"/>
  <c r="L45" i="6"/>
  <c r="Y5" i="6"/>
  <c r="Y45" i="6" s="1"/>
  <c r="E43" i="6"/>
  <c r="I44" i="6"/>
  <c r="M45" i="6"/>
  <c r="O27" i="5"/>
  <c r="O5" i="5" s="1"/>
  <c r="O44" i="5" s="1"/>
  <c r="B42" i="6"/>
  <c r="F43" i="6"/>
  <c r="J44" i="6"/>
  <c r="N45" i="6"/>
  <c r="G43" i="6"/>
  <c r="O45" i="6"/>
  <c r="D42" i="6"/>
  <c r="H43" i="6"/>
  <c r="L44" i="6"/>
  <c r="P45" i="6"/>
  <c r="E42" i="6"/>
  <c r="E41" i="6" s="1"/>
  <c r="R5" i="7"/>
  <c r="R52" i="7" s="1"/>
  <c r="A1" i="51"/>
  <c r="A1" i="50"/>
  <c r="A1" i="47"/>
  <c r="A1" i="49"/>
  <c r="A1" i="48"/>
  <c r="A1" i="45"/>
  <c r="A1" i="41"/>
  <c r="A1" i="40"/>
  <c r="A1" i="46"/>
  <c r="A1" i="44"/>
  <c r="A1" i="43"/>
  <c r="A1" i="42"/>
  <c r="A1" i="39"/>
  <c r="A1" i="38"/>
  <c r="A1" i="36"/>
  <c r="A1" i="34"/>
  <c r="A1" i="35"/>
  <c r="A1" i="37"/>
  <c r="A1" i="32"/>
  <c r="A1" i="33"/>
  <c r="A1" i="27"/>
  <c r="A1" i="30"/>
  <c r="A1" i="29"/>
  <c r="A1" i="31"/>
  <c r="A1" i="28"/>
  <c r="A1" i="26"/>
  <c r="A1" i="25"/>
  <c r="A1" i="24"/>
  <c r="A1" i="23"/>
  <c r="A1" i="22"/>
  <c r="A1" i="21"/>
  <c r="A1" i="20"/>
  <c r="A1" i="19"/>
  <c r="A1" i="17"/>
  <c r="A1" i="18"/>
  <c r="A1" i="16"/>
  <c r="A1" i="15"/>
  <c r="A1" i="14"/>
  <c r="A1" i="13"/>
  <c r="A1" i="8"/>
  <c r="A1" i="12"/>
  <c r="A1" i="11"/>
  <c r="A1" i="10"/>
  <c r="A1" i="9"/>
  <c r="A1" i="7"/>
  <c r="A1" i="5"/>
  <c r="A1" i="6"/>
  <c r="A1" i="4"/>
  <c r="I149" i="4"/>
  <c r="Q149" i="4"/>
  <c r="Y149" i="4"/>
  <c r="I150" i="4"/>
  <c r="Q150" i="4"/>
  <c r="Y150" i="4"/>
  <c r="I151" i="4"/>
  <c r="Q151" i="4"/>
  <c r="Y151" i="4"/>
  <c r="B144" i="4"/>
  <c r="J144" i="4"/>
  <c r="R144" i="4"/>
  <c r="B145" i="4"/>
  <c r="J145" i="4"/>
  <c r="R145" i="4"/>
  <c r="B146" i="4"/>
  <c r="J146" i="4"/>
  <c r="R146" i="4"/>
  <c r="B147" i="4"/>
  <c r="J147" i="4"/>
  <c r="R147" i="4"/>
  <c r="B148" i="4"/>
  <c r="J148" i="4"/>
  <c r="R148" i="4"/>
  <c r="B149" i="4"/>
  <c r="J149" i="4"/>
  <c r="R149" i="4"/>
  <c r="B150" i="4"/>
  <c r="J150" i="4"/>
  <c r="R150" i="4"/>
  <c r="B151" i="4"/>
  <c r="J151" i="4"/>
  <c r="R151" i="4"/>
  <c r="K151" i="4"/>
  <c r="S151" i="4"/>
  <c r="D5" i="5"/>
  <c r="D43" i="5" s="1"/>
  <c r="D147" i="4"/>
  <c r="L147" i="4"/>
  <c r="T147" i="4"/>
  <c r="D148" i="4"/>
  <c r="L148" i="4"/>
  <c r="T148" i="4"/>
  <c r="D149" i="4"/>
  <c r="L149" i="4"/>
  <c r="T149" i="4"/>
  <c r="D150" i="4"/>
  <c r="L150" i="4"/>
  <c r="T150" i="4"/>
  <c r="D151" i="4"/>
  <c r="L151" i="4"/>
  <c r="T151" i="4"/>
  <c r="E144" i="4"/>
  <c r="M144" i="4"/>
  <c r="U144" i="4"/>
  <c r="E145" i="4"/>
  <c r="M145" i="4"/>
  <c r="U145" i="4"/>
  <c r="E146" i="4"/>
  <c r="M146" i="4"/>
  <c r="U146" i="4"/>
  <c r="E147" i="4"/>
  <c r="M147" i="4"/>
  <c r="U147" i="4"/>
  <c r="E148" i="4"/>
  <c r="M148" i="4"/>
  <c r="U148" i="4"/>
  <c r="E149" i="4"/>
  <c r="M149" i="4"/>
  <c r="U149" i="4"/>
  <c r="E150" i="4"/>
  <c r="M150" i="4"/>
  <c r="U150" i="4"/>
  <c r="E151" i="4"/>
  <c r="M151" i="4"/>
  <c r="U151" i="4"/>
  <c r="N147" i="4"/>
  <c r="V147" i="4"/>
  <c r="F148" i="4"/>
  <c r="N148" i="4"/>
  <c r="V148" i="4"/>
  <c r="F149" i="4"/>
  <c r="N149" i="4"/>
  <c r="V149" i="4"/>
  <c r="F150" i="4"/>
  <c r="N150" i="4"/>
  <c r="V150" i="4"/>
  <c r="F151" i="4"/>
  <c r="N151" i="4"/>
  <c r="V151" i="4"/>
  <c r="O151" i="4"/>
  <c r="W151" i="4"/>
  <c r="H5" i="5"/>
  <c r="H44" i="5" s="1"/>
  <c r="H48" i="5"/>
  <c r="X5" i="5"/>
  <c r="X47" i="5" s="1"/>
  <c r="P151" i="4"/>
  <c r="X151" i="4"/>
  <c r="I147" i="11"/>
  <c r="I132" i="11"/>
  <c r="I130" i="11"/>
  <c r="I129" i="11"/>
  <c r="I126" i="11"/>
  <c r="I125" i="11"/>
  <c r="I123" i="11"/>
  <c r="I122" i="11"/>
  <c r="I56" i="8"/>
  <c r="I67" i="8" s="1"/>
  <c r="I156" i="4" s="1"/>
  <c r="I52" i="8"/>
  <c r="I51" i="8" s="1"/>
  <c r="Q147" i="11"/>
  <c r="Q132" i="11"/>
  <c r="Q130" i="11"/>
  <c r="Q129" i="11"/>
  <c r="Q126" i="11"/>
  <c r="Q125" i="11"/>
  <c r="Q123" i="11"/>
  <c r="Q122" i="11"/>
  <c r="Q56" i="8"/>
  <c r="Q67" i="8" s="1"/>
  <c r="Q156" i="4" s="1"/>
  <c r="Q52" i="8"/>
  <c r="Q51" i="8" s="1"/>
  <c r="Y147" i="11"/>
  <c r="Y132" i="11"/>
  <c r="Y130" i="11"/>
  <c r="Y129" i="11"/>
  <c r="Y126" i="11"/>
  <c r="Y125" i="11"/>
  <c r="Y123" i="11"/>
  <c r="Y122" i="11"/>
  <c r="Y56" i="8"/>
  <c r="Y52" i="8"/>
  <c r="Y51" i="8" s="1"/>
  <c r="B62" i="8"/>
  <c r="B58" i="8"/>
  <c r="J62" i="8"/>
  <c r="J58" i="8"/>
  <c r="R62" i="8"/>
  <c r="R58" i="8"/>
  <c r="F62" i="8"/>
  <c r="F58" i="8"/>
  <c r="N62" i="8"/>
  <c r="N58" i="8"/>
  <c r="V62" i="8"/>
  <c r="V58" i="8"/>
  <c r="I58" i="8"/>
  <c r="Q58" i="8"/>
  <c r="Y58" i="8"/>
  <c r="I59" i="8"/>
  <c r="Q59" i="8"/>
  <c r="I60" i="8"/>
  <c r="Q60" i="8"/>
  <c r="Y60" i="8"/>
  <c r="I61" i="8"/>
  <c r="Q61" i="8"/>
  <c r="Y61" i="8"/>
  <c r="I111" i="9"/>
  <c r="Q111" i="9"/>
  <c r="Y111" i="9"/>
  <c r="I128" i="9"/>
  <c r="Q128" i="9"/>
  <c r="Y128" i="9"/>
  <c r="I111" i="10"/>
  <c r="Q111" i="10"/>
  <c r="Y111" i="10"/>
  <c r="I128" i="10"/>
  <c r="Q128" i="10"/>
  <c r="Y128" i="10"/>
  <c r="I105" i="11"/>
  <c r="Q105" i="11"/>
  <c r="Y105" i="11"/>
  <c r="I106" i="11"/>
  <c r="Q106" i="11"/>
  <c r="Y106" i="11"/>
  <c r="I107" i="11"/>
  <c r="Q107" i="11"/>
  <c r="Y107" i="11"/>
  <c r="I108" i="11"/>
  <c r="Q108" i="11"/>
  <c r="Y108" i="11"/>
  <c r="I109" i="11"/>
  <c r="Q109" i="11"/>
  <c r="Y109" i="11"/>
  <c r="I111" i="11"/>
  <c r="Q111" i="11"/>
  <c r="Y111" i="11"/>
  <c r="I112" i="11"/>
  <c r="Q112" i="11"/>
  <c r="Y112" i="11"/>
  <c r="I113" i="11"/>
  <c r="Q113" i="11"/>
  <c r="Y113" i="11"/>
  <c r="I115" i="11"/>
  <c r="Q115" i="11"/>
  <c r="Y115" i="11"/>
  <c r="I128" i="11"/>
  <c r="Q128" i="11"/>
  <c r="Y128" i="11"/>
  <c r="I156" i="11"/>
  <c r="Q156" i="11"/>
  <c r="Y156" i="11"/>
  <c r="C97" i="12"/>
  <c r="C158" i="4" s="1"/>
  <c r="C85" i="12"/>
  <c r="K97" i="12"/>
  <c r="K158" i="4" s="1"/>
  <c r="K85" i="12"/>
  <c r="S97" i="12"/>
  <c r="S158" i="4" s="1"/>
  <c r="S85" i="12"/>
  <c r="C98" i="12"/>
  <c r="C159" i="4" s="1"/>
  <c r="C86" i="12"/>
  <c r="K86" i="12"/>
  <c r="S98" i="12"/>
  <c r="S159" i="4" s="1"/>
  <c r="S86" i="12"/>
  <c r="C99" i="12"/>
  <c r="C160" i="4" s="1"/>
  <c r="C87" i="12"/>
  <c r="K87" i="12"/>
  <c r="S99" i="12"/>
  <c r="S160" i="4" s="1"/>
  <c r="S87" i="12"/>
  <c r="C100" i="12"/>
  <c r="C161" i="4" s="1"/>
  <c r="C88" i="12"/>
  <c r="K100" i="12"/>
  <c r="K161" i="4" s="1"/>
  <c r="K88" i="12"/>
  <c r="S100" i="12"/>
  <c r="S161" i="4" s="1"/>
  <c r="S88" i="12"/>
  <c r="C101" i="12"/>
  <c r="C162" i="4" s="1"/>
  <c r="C89" i="12"/>
  <c r="K89" i="12"/>
  <c r="S89" i="12"/>
  <c r="R59" i="8"/>
  <c r="B60" i="8"/>
  <c r="J60" i="8"/>
  <c r="R60" i="8"/>
  <c r="B61" i="8"/>
  <c r="J61" i="8"/>
  <c r="R61" i="8"/>
  <c r="B111" i="9"/>
  <c r="J111" i="9"/>
  <c r="R111" i="9"/>
  <c r="B128" i="9"/>
  <c r="J128" i="9"/>
  <c r="R128" i="9"/>
  <c r="B111" i="10"/>
  <c r="J111" i="10"/>
  <c r="R111" i="10"/>
  <c r="B128" i="10"/>
  <c r="J128" i="10"/>
  <c r="R128" i="10"/>
  <c r="C54" i="11"/>
  <c r="C128" i="11" s="1"/>
  <c r="K54" i="11"/>
  <c r="S54" i="11"/>
  <c r="S128" i="11" s="1"/>
  <c r="B105" i="11"/>
  <c r="J105" i="11"/>
  <c r="R105" i="11"/>
  <c r="B106" i="11"/>
  <c r="J106" i="11"/>
  <c r="R106" i="11"/>
  <c r="B107" i="11"/>
  <c r="J107" i="11"/>
  <c r="R107" i="11"/>
  <c r="B108" i="11"/>
  <c r="R108" i="11"/>
  <c r="B109" i="11"/>
  <c r="R109" i="11"/>
  <c r="B111" i="11"/>
  <c r="R111" i="11"/>
  <c r="B112" i="11"/>
  <c r="R112" i="11"/>
  <c r="B113" i="11"/>
  <c r="R113" i="11"/>
  <c r="B115" i="11"/>
  <c r="R115" i="11"/>
  <c r="B122" i="11"/>
  <c r="J122" i="11"/>
  <c r="R122" i="11"/>
  <c r="B123" i="11"/>
  <c r="J123" i="11"/>
  <c r="R123" i="11"/>
  <c r="B125" i="11"/>
  <c r="J125" i="11"/>
  <c r="R125" i="11"/>
  <c r="B126" i="11"/>
  <c r="J126" i="11"/>
  <c r="R126" i="11"/>
  <c r="B128" i="11"/>
  <c r="J128" i="11"/>
  <c r="R128" i="11"/>
  <c r="B129" i="11"/>
  <c r="J129" i="11"/>
  <c r="R129" i="11"/>
  <c r="B130" i="11"/>
  <c r="J130" i="11"/>
  <c r="R130" i="11"/>
  <c r="B132" i="11"/>
  <c r="J132" i="11"/>
  <c r="R132" i="11"/>
  <c r="I3" i="12"/>
  <c r="Q3" i="12"/>
  <c r="Y3" i="12"/>
  <c r="D97" i="12"/>
  <c r="D158" i="4" s="1"/>
  <c r="D85" i="12"/>
  <c r="L97" i="12"/>
  <c r="L158" i="4" s="1"/>
  <c r="L85" i="12"/>
  <c r="T97" i="12"/>
  <c r="T158" i="4" s="1"/>
  <c r="T85" i="12"/>
  <c r="D86" i="12"/>
  <c r="L86" i="12"/>
  <c r="D87" i="12"/>
  <c r="L87" i="12"/>
  <c r="T87" i="12"/>
  <c r="D100" i="12"/>
  <c r="D161" i="4" s="1"/>
  <c r="D88" i="12"/>
  <c r="L100" i="12"/>
  <c r="L161" i="4" s="1"/>
  <c r="L88" i="12"/>
  <c r="T100" i="12"/>
  <c r="T161" i="4" s="1"/>
  <c r="T88" i="12"/>
  <c r="D101" i="12"/>
  <c r="D162" i="4" s="1"/>
  <c r="D89" i="12"/>
  <c r="L101" i="12"/>
  <c r="L162" i="4" s="1"/>
  <c r="L89" i="12"/>
  <c r="T89" i="12"/>
  <c r="C58" i="8"/>
  <c r="K58" i="8"/>
  <c r="S58" i="8"/>
  <c r="C59" i="8"/>
  <c r="K59" i="8"/>
  <c r="S59" i="8"/>
  <c r="C60" i="8"/>
  <c r="K60" i="8"/>
  <c r="S60" i="8"/>
  <c r="C61" i="8"/>
  <c r="K61" i="8"/>
  <c r="S61" i="8"/>
  <c r="C111" i="9"/>
  <c r="K111" i="9"/>
  <c r="S111" i="9"/>
  <c r="C128" i="9"/>
  <c r="K128" i="9"/>
  <c r="S128" i="9"/>
  <c r="C111" i="10"/>
  <c r="K111" i="10"/>
  <c r="S111" i="10"/>
  <c r="C128" i="10"/>
  <c r="K128" i="10"/>
  <c r="S128" i="10"/>
  <c r="C105" i="11"/>
  <c r="S105" i="11"/>
  <c r="C106" i="11"/>
  <c r="S106" i="11"/>
  <c r="C107" i="11"/>
  <c r="S107" i="11"/>
  <c r="C108" i="11"/>
  <c r="S108" i="11"/>
  <c r="C109" i="11"/>
  <c r="K109" i="11"/>
  <c r="S109" i="11"/>
  <c r="C111" i="11"/>
  <c r="K111" i="11"/>
  <c r="S111" i="11"/>
  <c r="C112" i="11"/>
  <c r="S112" i="11"/>
  <c r="C113" i="11"/>
  <c r="S113" i="11"/>
  <c r="C115" i="11"/>
  <c r="S115" i="11"/>
  <c r="E97" i="12"/>
  <c r="E158" i="4" s="1"/>
  <c r="E85" i="12"/>
  <c r="M97" i="12"/>
  <c r="M158" i="4" s="1"/>
  <c r="M85" i="12"/>
  <c r="U97" i="12"/>
  <c r="U158" i="4" s="1"/>
  <c r="U85" i="12"/>
  <c r="E86" i="12"/>
  <c r="M86" i="12"/>
  <c r="U98" i="12"/>
  <c r="U159" i="4" s="1"/>
  <c r="U86" i="12"/>
  <c r="E87" i="12"/>
  <c r="M99" i="12"/>
  <c r="M160" i="4" s="1"/>
  <c r="M87" i="12"/>
  <c r="U99" i="12"/>
  <c r="U160" i="4" s="1"/>
  <c r="U87" i="12"/>
  <c r="E100" i="12"/>
  <c r="E161" i="4" s="1"/>
  <c r="E88" i="12"/>
  <c r="M100" i="12"/>
  <c r="M161" i="4" s="1"/>
  <c r="M88" i="12"/>
  <c r="U100" i="12"/>
  <c r="U161" i="4" s="1"/>
  <c r="U88" i="12"/>
  <c r="E89" i="12"/>
  <c r="M101" i="12"/>
  <c r="M162" i="4" s="1"/>
  <c r="M89" i="12"/>
  <c r="U89" i="12"/>
  <c r="D58" i="8"/>
  <c r="L58" i="8"/>
  <c r="T58" i="8"/>
  <c r="D59" i="8"/>
  <c r="L59" i="8"/>
  <c r="T59" i="8"/>
  <c r="D60" i="8"/>
  <c r="L60" i="8"/>
  <c r="T60" i="8"/>
  <c r="D61" i="8"/>
  <c r="L61" i="8"/>
  <c r="T61" i="8"/>
  <c r="D111" i="9"/>
  <c r="L111" i="9"/>
  <c r="T111" i="9"/>
  <c r="D128" i="9"/>
  <c r="L128" i="9"/>
  <c r="T128" i="9"/>
  <c r="D111" i="10"/>
  <c r="L111" i="10"/>
  <c r="T111" i="10"/>
  <c r="D128" i="10"/>
  <c r="L128" i="10"/>
  <c r="T128" i="10"/>
  <c r="E54" i="11"/>
  <c r="M54" i="11"/>
  <c r="U54" i="11"/>
  <c r="U128" i="11" s="1"/>
  <c r="D105" i="11"/>
  <c r="L105" i="11"/>
  <c r="T105" i="11"/>
  <c r="D106" i="11"/>
  <c r="L106" i="11"/>
  <c r="T106" i="11"/>
  <c r="D107" i="11"/>
  <c r="L107" i="11"/>
  <c r="T107" i="11"/>
  <c r="D108" i="11"/>
  <c r="L108" i="11"/>
  <c r="T108" i="11"/>
  <c r="D109" i="11"/>
  <c r="L109" i="11"/>
  <c r="T109" i="11"/>
  <c r="D111" i="11"/>
  <c r="L111" i="11"/>
  <c r="T111" i="11"/>
  <c r="D112" i="11"/>
  <c r="L112" i="11"/>
  <c r="T112" i="11"/>
  <c r="D113" i="11"/>
  <c r="L113" i="11"/>
  <c r="T113" i="11"/>
  <c r="D115" i="11"/>
  <c r="L115" i="11"/>
  <c r="T115" i="11"/>
  <c r="D122" i="11"/>
  <c r="L122" i="11"/>
  <c r="T122" i="11"/>
  <c r="D123" i="11"/>
  <c r="L123" i="11"/>
  <c r="T123" i="11"/>
  <c r="D125" i="11"/>
  <c r="L125" i="11"/>
  <c r="T125" i="11"/>
  <c r="D126" i="11"/>
  <c r="L126" i="11"/>
  <c r="T126" i="11"/>
  <c r="D128" i="11"/>
  <c r="L128" i="11"/>
  <c r="T128" i="11"/>
  <c r="D129" i="11"/>
  <c r="L129" i="11"/>
  <c r="T129" i="11"/>
  <c r="D130" i="11"/>
  <c r="L130" i="11"/>
  <c r="T130" i="11"/>
  <c r="D132" i="11"/>
  <c r="L132" i="11"/>
  <c r="T132" i="11"/>
  <c r="F97" i="12"/>
  <c r="F158" i="4" s="1"/>
  <c r="F85" i="12"/>
  <c r="N97" i="12"/>
  <c r="N158" i="4" s="1"/>
  <c r="N85" i="12"/>
  <c r="V97" i="12"/>
  <c r="V158" i="4" s="1"/>
  <c r="V85" i="12"/>
  <c r="F86" i="12"/>
  <c r="N86" i="12"/>
  <c r="V86" i="12"/>
  <c r="F87" i="12"/>
  <c r="N87" i="12"/>
  <c r="V87" i="12"/>
  <c r="F100" i="12"/>
  <c r="F161" i="4" s="1"/>
  <c r="F88" i="12"/>
  <c r="N100" i="12"/>
  <c r="N161" i="4" s="1"/>
  <c r="N88" i="12"/>
  <c r="V100" i="12"/>
  <c r="V161" i="4" s="1"/>
  <c r="V88" i="12"/>
  <c r="F101" i="12"/>
  <c r="F162" i="4" s="1"/>
  <c r="F89" i="12"/>
  <c r="N89" i="12"/>
  <c r="V89" i="12"/>
  <c r="E58" i="8"/>
  <c r="M58" i="8"/>
  <c r="U58" i="8"/>
  <c r="E59" i="8"/>
  <c r="M59" i="8"/>
  <c r="E60" i="8"/>
  <c r="M60" i="8"/>
  <c r="U60" i="8"/>
  <c r="E61" i="8"/>
  <c r="M61" i="8"/>
  <c r="U61" i="8"/>
  <c r="E111" i="9"/>
  <c r="M111" i="9"/>
  <c r="U111" i="9"/>
  <c r="E128" i="9"/>
  <c r="M128" i="9"/>
  <c r="U128" i="9"/>
  <c r="E111" i="10"/>
  <c r="M111" i="10"/>
  <c r="U111" i="10"/>
  <c r="E128" i="10"/>
  <c r="M128" i="10"/>
  <c r="U128" i="10"/>
  <c r="F54" i="11"/>
  <c r="F128" i="11" s="1"/>
  <c r="N54" i="11"/>
  <c r="N128" i="11" s="1"/>
  <c r="V54" i="11"/>
  <c r="V128" i="11" s="1"/>
  <c r="E105" i="11"/>
  <c r="M105" i="11"/>
  <c r="U105" i="11"/>
  <c r="E106" i="11"/>
  <c r="M106" i="11"/>
  <c r="U106" i="11"/>
  <c r="E107" i="11"/>
  <c r="M107" i="11"/>
  <c r="U107" i="11"/>
  <c r="E108" i="11"/>
  <c r="M108" i="11"/>
  <c r="U108" i="11"/>
  <c r="E109" i="11"/>
  <c r="M109" i="11"/>
  <c r="U109" i="11"/>
  <c r="E111" i="11"/>
  <c r="M111" i="11"/>
  <c r="U111" i="11"/>
  <c r="E112" i="11"/>
  <c r="M112" i="11"/>
  <c r="U112" i="11"/>
  <c r="E113" i="11"/>
  <c r="M113" i="11"/>
  <c r="U113" i="11"/>
  <c r="E115" i="11"/>
  <c r="M115" i="11"/>
  <c r="U115" i="11"/>
  <c r="M128" i="11"/>
  <c r="G97" i="12"/>
  <c r="G158" i="4" s="1"/>
  <c r="G85" i="12"/>
  <c r="O97" i="12"/>
  <c r="O158" i="4" s="1"/>
  <c r="O85" i="12"/>
  <c r="W97" i="12"/>
  <c r="W158" i="4" s="1"/>
  <c r="W85" i="12"/>
  <c r="G86" i="12"/>
  <c r="O98" i="12"/>
  <c r="O159" i="4" s="1"/>
  <c r="O86" i="12"/>
  <c r="W98" i="12"/>
  <c r="W159" i="4" s="1"/>
  <c r="W86" i="12"/>
  <c r="G87" i="12"/>
  <c r="O99" i="12"/>
  <c r="O160" i="4" s="1"/>
  <c r="O87" i="12"/>
  <c r="W99" i="12"/>
  <c r="W160" i="4" s="1"/>
  <c r="W87" i="12"/>
  <c r="G100" i="12"/>
  <c r="G161" i="4" s="1"/>
  <c r="G88" i="12"/>
  <c r="O100" i="12"/>
  <c r="O161" i="4" s="1"/>
  <c r="O88" i="12"/>
  <c r="W100" i="12"/>
  <c r="W161" i="4" s="1"/>
  <c r="W88" i="12"/>
  <c r="G101" i="12"/>
  <c r="G162" i="4" s="1"/>
  <c r="G89" i="12"/>
  <c r="O89" i="12"/>
  <c r="W89" i="12"/>
  <c r="V59" i="8"/>
  <c r="F60" i="8"/>
  <c r="N60" i="8"/>
  <c r="V60" i="8"/>
  <c r="F61" i="8"/>
  <c r="N61" i="8"/>
  <c r="V61" i="8"/>
  <c r="F111" i="9"/>
  <c r="N111" i="9"/>
  <c r="V111" i="9"/>
  <c r="F128" i="9"/>
  <c r="N128" i="9"/>
  <c r="V128" i="9"/>
  <c r="F111" i="10"/>
  <c r="N111" i="10"/>
  <c r="V111" i="10"/>
  <c r="F128" i="10"/>
  <c r="N128" i="10"/>
  <c r="V128" i="10"/>
  <c r="G54" i="11"/>
  <c r="O54" i="11"/>
  <c r="W54" i="11"/>
  <c r="N105" i="11"/>
  <c r="V105" i="11"/>
  <c r="N106" i="11"/>
  <c r="V106" i="11"/>
  <c r="F107" i="11"/>
  <c r="N107" i="11"/>
  <c r="V107" i="11"/>
  <c r="F108" i="11"/>
  <c r="N108" i="11"/>
  <c r="V108" i="11"/>
  <c r="F109" i="11"/>
  <c r="N109" i="11"/>
  <c r="V109" i="11"/>
  <c r="F111" i="11"/>
  <c r="N111" i="11"/>
  <c r="V111" i="11"/>
  <c r="F112" i="11"/>
  <c r="N112" i="11"/>
  <c r="V112" i="11"/>
  <c r="F113" i="11"/>
  <c r="N113" i="11"/>
  <c r="V113" i="11"/>
  <c r="F115" i="11"/>
  <c r="N115" i="11"/>
  <c r="V115" i="11"/>
  <c r="E3" i="12"/>
  <c r="M3" i="12"/>
  <c r="U3" i="12"/>
  <c r="H97" i="12"/>
  <c r="H158" i="4" s="1"/>
  <c r="H85" i="12"/>
  <c r="P97" i="12"/>
  <c r="P158" i="4" s="1"/>
  <c r="P85" i="12"/>
  <c r="X97" i="12"/>
  <c r="X158" i="4" s="1"/>
  <c r="X85" i="12"/>
  <c r="H86" i="12"/>
  <c r="P86" i="12"/>
  <c r="H87" i="12"/>
  <c r="P87" i="12"/>
  <c r="X87" i="12"/>
  <c r="H100" i="12"/>
  <c r="H161" i="4" s="1"/>
  <c r="H88" i="12"/>
  <c r="P100" i="12"/>
  <c r="P161" i="4" s="1"/>
  <c r="P88" i="12"/>
  <c r="X100" i="12"/>
  <c r="X161" i="4" s="1"/>
  <c r="X88" i="12"/>
  <c r="H101" i="12"/>
  <c r="H162" i="4" s="1"/>
  <c r="H89" i="12"/>
  <c r="P101" i="12"/>
  <c r="P162" i="4" s="1"/>
  <c r="P89" i="12"/>
  <c r="X101" i="12"/>
  <c r="X162" i="4" s="1"/>
  <c r="X89" i="12"/>
  <c r="G58" i="8"/>
  <c r="O58" i="8"/>
  <c r="W58" i="8"/>
  <c r="O59" i="8"/>
  <c r="W59" i="8"/>
  <c r="G60" i="8"/>
  <c r="O60" i="8"/>
  <c r="W60" i="8"/>
  <c r="G61" i="8"/>
  <c r="O61" i="8"/>
  <c r="W61" i="8"/>
  <c r="G111" i="9"/>
  <c r="O111" i="9"/>
  <c r="W111" i="9"/>
  <c r="G128" i="9"/>
  <c r="O128" i="9"/>
  <c r="W128" i="9"/>
  <c r="G111" i="10"/>
  <c r="O111" i="10"/>
  <c r="W111" i="10"/>
  <c r="G128" i="10"/>
  <c r="O128" i="10"/>
  <c r="W128" i="10"/>
  <c r="G105" i="11"/>
  <c r="O105" i="11"/>
  <c r="W105" i="11"/>
  <c r="G106" i="11"/>
  <c r="O106" i="11"/>
  <c r="W106" i="11"/>
  <c r="G107" i="11"/>
  <c r="O107" i="11"/>
  <c r="W107" i="11"/>
  <c r="G108" i="11"/>
  <c r="O108" i="11"/>
  <c r="W108" i="11"/>
  <c r="G109" i="11"/>
  <c r="O109" i="11"/>
  <c r="W109" i="11"/>
  <c r="G111" i="11"/>
  <c r="O111" i="11"/>
  <c r="W111" i="11"/>
  <c r="G112" i="11"/>
  <c r="O112" i="11"/>
  <c r="W112" i="11"/>
  <c r="G113" i="11"/>
  <c r="O113" i="11"/>
  <c r="W113" i="11"/>
  <c r="G115" i="11"/>
  <c r="O115" i="11"/>
  <c r="W115" i="11"/>
  <c r="G128" i="11"/>
  <c r="O128" i="11"/>
  <c r="W128" i="11"/>
  <c r="I97" i="12"/>
  <c r="I158" i="4" s="1"/>
  <c r="I85" i="12"/>
  <c r="Q97" i="12"/>
  <c r="Q158" i="4" s="1"/>
  <c r="Q85" i="12"/>
  <c r="Y97" i="12"/>
  <c r="Y158" i="4" s="1"/>
  <c r="Y85" i="12"/>
  <c r="I86" i="12"/>
  <c r="Q86" i="12"/>
  <c r="Y86" i="12"/>
  <c r="I87" i="12"/>
  <c r="Q87" i="12"/>
  <c r="Y87" i="12"/>
  <c r="I100" i="12"/>
  <c r="I161" i="4" s="1"/>
  <c r="I88" i="12"/>
  <c r="Q100" i="12"/>
  <c r="Q161" i="4" s="1"/>
  <c r="Q88" i="12"/>
  <c r="Y100" i="12"/>
  <c r="Y161" i="4" s="1"/>
  <c r="Y88" i="12"/>
  <c r="I101" i="12"/>
  <c r="I162" i="4" s="1"/>
  <c r="I89" i="12"/>
  <c r="Q101" i="12"/>
  <c r="Q162" i="4" s="1"/>
  <c r="Q89" i="12"/>
  <c r="Y101" i="12"/>
  <c r="Y162" i="4" s="1"/>
  <c r="Y89" i="12"/>
  <c r="H58" i="8"/>
  <c r="P58" i="8"/>
  <c r="X58" i="8"/>
  <c r="P59" i="8"/>
  <c r="X59" i="8"/>
  <c r="H60" i="8"/>
  <c r="P60" i="8"/>
  <c r="X60" i="8"/>
  <c r="H61" i="8"/>
  <c r="P61" i="8"/>
  <c r="X61" i="8"/>
  <c r="H111" i="9"/>
  <c r="P111" i="9"/>
  <c r="X111" i="9"/>
  <c r="H128" i="9"/>
  <c r="P128" i="9"/>
  <c r="X128" i="9"/>
  <c r="H111" i="10"/>
  <c r="P111" i="10"/>
  <c r="X111" i="10"/>
  <c r="H128" i="10"/>
  <c r="P128" i="10"/>
  <c r="X128" i="10"/>
  <c r="H105" i="11"/>
  <c r="P105" i="11"/>
  <c r="X105" i="11"/>
  <c r="H106" i="11"/>
  <c r="P106" i="11"/>
  <c r="X106" i="11"/>
  <c r="P107" i="11"/>
  <c r="X107" i="11"/>
  <c r="P108" i="11"/>
  <c r="X108" i="11"/>
  <c r="H109" i="11"/>
  <c r="P109" i="11"/>
  <c r="X109" i="11"/>
  <c r="H111" i="11"/>
  <c r="P111" i="11"/>
  <c r="X111" i="11"/>
  <c r="H112" i="11"/>
  <c r="P112" i="11"/>
  <c r="X112" i="11"/>
  <c r="H113" i="11"/>
  <c r="P113" i="11"/>
  <c r="X113" i="11"/>
  <c r="H115" i="11"/>
  <c r="P115" i="11"/>
  <c r="X115" i="11"/>
  <c r="H122" i="11"/>
  <c r="P122" i="11"/>
  <c r="X122" i="11"/>
  <c r="H123" i="11"/>
  <c r="P123" i="11"/>
  <c r="X123" i="11"/>
  <c r="H125" i="11"/>
  <c r="P125" i="11"/>
  <c r="X125" i="11"/>
  <c r="H126" i="11"/>
  <c r="P126" i="11"/>
  <c r="X126" i="11"/>
  <c r="H128" i="11"/>
  <c r="P128" i="11"/>
  <c r="X128" i="11"/>
  <c r="H129" i="11"/>
  <c r="P129" i="11"/>
  <c r="X129" i="11"/>
  <c r="H130" i="11"/>
  <c r="P130" i="11"/>
  <c r="X130" i="11"/>
  <c r="H132" i="11"/>
  <c r="P132" i="11"/>
  <c r="X132" i="11"/>
  <c r="B97" i="12"/>
  <c r="B158" i="4" s="1"/>
  <c r="B85" i="12"/>
  <c r="J97" i="12"/>
  <c r="J158" i="4" s="1"/>
  <c r="J85" i="12"/>
  <c r="R97" i="12"/>
  <c r="R158" i="4" s="1"/>
  <c r="R85" i="12"/>
  <c r="B86" i="12"/>
  <c r="J86" i="12"/>
  <c r="R86" i="12"/>
  <c r="B87" i="12"/>
  <c r="J87" i="12"/>
  <c r="R87" i="12"/>
  <c r="B100" i="12"/>
  <c r="B161" i="4" s="1"/>
  <c r="B88" i="12"/>
  <c r="J100" i="12"/>
  <c r="J161" i="4" s="1"/>
  <c r="J88" i="12"/>
  <c r="R100" i="12"/>
  <c r="R161" i="4" s="1"/>
  <c r="R88" i="12"/>
  <c r="B101" i="12"/>
  <c r="B162" i="4" s="1"/>
  <c r="B89" i="12"/>
  <c r="J101" i="12"/>
  <c r="J162" i="4" s="1"/>
  <c r="J89" i="12"/>
  <c r="R89" i="12"/>
  <c r="G181" i="13"/>
  <c r="O181" i="13"/>
  <c r="W181" i="13"/>
  <c r="G199" i="13"/>
  <c r="O199" i="13"/>
  <c r="W199" i="13"/>
  <c r="G216" i="13"/>
  <c r="O216" i="13"/>
  <c r="W216" i="13"/>
  <c r="F181" i="14"/>
  <c r="N181" i="14"/>
  <c r="V181" i="14"/>
  <c r="F199" i="14"/>
  <c r="N199" i="14"/>
  <c r="V199" i="14"/>
  <c r="F216" i="14"/>
  <c r="N216" i="14"/>
  <c r="V216" i="14"/>
  <c r="E176" i="15"/>
  <c r="M176" i="15"/>
  <c r="U176" i="15"/>
  <c r="E178" i="15"/>
  <c r="M178" i="15"/>
  <c r="U178" i="15"/>
  <c r="M179" i="15"/>
  <c r="U179" i="15"/>
  <c r="M181" i="15"/>
  <c r="U181" i="15"/>
  <c r="E182" i="15"/>
  <c r="M182" i="15"/>
  <c r="U182" i="15"/>
  <c r="E183" i="15"/>
  <c r="M183" i="15"/>
  <c r="U183" i="15"/>
  <c r="E185" i="15"/>
  <c r="M185" i="15"/>
  <c r="U185" i="15"/>
  <c r="E199" i="15"/>
  <c r="M199" i="15"/>
  <c r="U199" i="15"/>
  <c r="E209" i="15"/>
  <c r="M209" i="15"/>
  <c r="U209" i="15"/>
  <c r="E210" i="15"/>
  <c r="M210" i="15"/>
  <c r="U210" i="15"/>
  <c r="E211" i="15"/>
  <c r="M211" i="15"/>
  <c r="U211" i="15"/>
  <c r="E213" i="15"/>
  <c r="M213" i="15"/>
  <c r="U213" i="15"/>
  <c r="E214" i="15"/>
  <c r="M214" i="15"/>
  <c r="U214" i="15"/>
  <c r="E216" i="15"/>
  <c r="M216" i="15"/>
  <c r="U216" i="15"/>
  <c r="E217" i="15"/>
  <c r="M217" i="15"/>
  <c r="U217" i="15"/>
  <c r="E218" i="15"/>
  <c r="M218" i="15"/>
  <c r="U218" i="15"/>
  <c r="E220" i="15"/>
  <c r="M220" i="15"/>
  <c r="U220" i="15"/>
  <c r="H181" i="13"/>
  <c r="P181" i="13"/>
  <c r="X181" i="13"/>
  <c r="H199" i="13"/>
  <c r="P199" i="13"/>
  <c r="X199" i="13"/>
  <c r="H216" i="13"/>
  <c r="P216" i="13"/>
  <c r="X216" i="13"/>
  <c r="G181" i="14"/>
  <c r="O181" i="14"/>
  <c r="W181" i="14"/>
  <c r="G199" i="14"/>
  <c r="O199" i="14"/>
  <c r="W199" i="14"/>
  <c r="G216" i="14"/>
  <c r="O216" i="14"/>
  <c r="W216" i="14"/>
  <c r="F34" i="15"/>
  <c r="F181" i="15" s="1"/>
  <c r="N34" i="15"/>
  <c r="V34" i="15"/>
  <c r="N181" i="15"/>
  <c r="V181" i="15"/>
  <c r="F199" i="15"/>
  <c r="N199" i="15"/>
  <c r="V199" i="15"/>
  <c r="F209" i="15"/>
  <c r="N209" i="15"/>
  <c r="V209" i="15"/>
  <c r="F210" i="15"/>
  <c r="N210" i="15"/>
  <c r="V210" i="15"/>
  <c r="F211" i="15"/>
  <c r="N211" i="15"/>
  <c r="V211" i="15"/>
  <c r="F213" i="15"/>
  <c r="N213" i="15"/>
  <c r="V213" i="15"/>
  <c r="F214" i="15"/>
  <c r="N214" i="15"/>
  <c r="V214" i="15"/>
  <c r="F216" i="15"/>
  <c r="N216" i="15"/>
  <c r="V216" i="15"/>
  <c r="F217" i="15"/>
  <c r="N217" i="15"/>
  <c r="V217" i="15"/>
  <c r="F218" i="15"/>
  <c r="N218" i="15"/>
  <c r="V218" i="15"/>
  <c r="F220" i="15"/>
  <c r="N220" i="15"/>
  <c r="V220" i="15"/>
  <c r="C229" i="17"/>
  <c r="K229" i="17"/>
  <c r="S229" i="17"/>
  <c r="D240" i="17"/>
  <c r="L240" i="17"/>
  <c r="T240" i="17"/>
  <c r="I217" i="18"/>
  <c r="I175" i="18"/>
  <c r="I174" i="18"/>
  <c r="I173" i="18"/>
  <c r="I172" i="18"/>
  <c r="I170" i="18"/>
  <c r="I169" i="18"/>
  <c r="I168" i="18"/>
  <c r="I167" i="18"/>
  <c r="I165" i="18"/>
  <c r="I164" i="18"/>
  <c r="I163" i="18"/>
  <c r="I162" i="18"/>
  <c r="I161" i="18"/>
  <c r="I97" i="16"/>
  <c r="Q175" i="18"/>
  <c r="Q164" i="18"/>
  <c r="Q163" i="18"/>
  <c r="Q162" i="18"/>
  <c r="Q161" i="18"/>
  <c r="Q97" i="16"/>
  <c r="Q95" i="16" s="1"/>
  <c r="Y217" i="18"/>
  <c r="Y175" i="18"/>
  <c r="Y174" i="18"/>
  <c r="Y173" i="18"/>
  <c r="Y172" i="18"/>
  <c r="Y170" i="18"/>
  <c r="Y169" i="18"/>
  <c r="Y168" i="18"/>
  <c r="Y167" i="18"/>
  <c r="Y165" i="18"/>
  <c r="Y164" i="18"/>
  <c r="Y163" i="18"/>
  <c r="Y162" i="18"/>
  <c r="Y161" i="18"/>
  <c r="Y97" i="16"/>
  <c r="Y95" i="16" s="1"/>
  <c r="I181" i="13"/>
  <c r="Q181" i="13"/>
  <c r="Y181" i="13"/>
  <c r="I199" i="13"/>
  <c r="Q199" i="13"/>
  <c r="Y199" i="13"/>
  <c r="I216" i="13"/>
  <c r="Q216" i="13"/>
  <c r="Y216" i="13"/>
  <c r="H181" i="14"/>
  <c r="P181" i="14"/>
  <c r="X181" i="14"/>
  <c r="H199" i="14"/>
  <c r="P199" i="14"/>
  <c r="X199" i="14"/>
  <c r="H216" i="14"/>
  <c r="P216" i="14"/>
  <c r="X216" i="14"/>
  <c r="O176" i="15"/>
  <c r="W176" i="15"/>
  <c r="O178" i="15"/>
  <c r="W178" i="15"/>
  <c r="G179" i="15"/>
  <c r="O179" i="15"/>
  <c r="W179" i="15"/>
  <c r="G181" i="15"/>
  <c r="O181" i="15"/>
  <c r="W181" i="15"/>
  <c r="G182" i="15"/>
  <c r="O182" i="15"/>
  <c r="W182" i="15"/>
  <c r="G183" i="15"/>
  <c r="O183" i="15"/>
  <c r="W183" i="15"/>
  <c r="G185" i="15"/>
  <c r="O185" i="15"/>
  <c r="W185" i="15"/>
  <c r="G199" i="15"/>
  <c r="O199" i="15"/>
  <c r="W199" i="15"/>
  <c r="G209" i="15"/>
  <c r="O209" i="15"/>
  <c r="W209" i="15"/>
  <c r="G210" i="15"/>
  <c r="O210" i="15"/>
  <c r="W210" i="15"/>
  <c r="G211" i="15"/>
  <c r="O211" i="15"/>
  <c r="W211" i="15"/>
  <c r="G213" i="15"/>
  <c r="O213" i="15"/>
  <c r="W213" i="15"/>
  <c r="G214" i="15"/>
  <c r="O214" i="15"/>
  <c r="W214" i="15"/>
  <c r="G216" i="15"/>
  <c r="O216" i="15"/>
  <c r="W216" i="15"/>
  <c r="G217" i="15"/>
  <c r="O217" i="15"/>
  <c r="W217" i="15"/>
  <c r="G218" i="15"/>
  <c r="O218" i="15"/>
  <c r="W218" i="15"/>
  <c r="G220" i="15"/>
  <c r="O220" i="15"/>
  <c r="W220" i="15"/>
  <c r="B53" i="16"/>
  <c r="B175" i="17"/>
  <c r="B174" i="17"/>
  <c r="B173" i="17"/>
  <c r="B172" i="17"/>
  <c r="B170" i="17"/>
  <c r="B169" i="17"/>
  <c r="B168" i="17"/>
  <c r="B167" i="17"/>
  <c r="B166" i="17"/>
  <c r="B165" i="17"/>
  <c r="B164" i="17"/>
  <c r="B163" i="17"/>
  <c r="B162" i="17"/>
  <c r="B161" i="17"/>
  <c r="J53" i="16"/>
  <c r="J175" i="17"/>
  <c r="J174" i="17"/>
  <c r="J173" i="17"/>
  <c r="J172" i="17"/>
  <c r="J170" i="17"/>
  <c r="J169" i="17"/>
  <c r="J168" i="17"/>
  <c r="J167" i="17"/>
  <c r="J166" i="17"/>
  <c r="J165" i="17"/>
  <c r="J164" i="17"/>
  <c r="J163" i="17"/>
  <c r="J162" i="17"/>
  <c r="J161" i="17"/>
  <c r="R53" i="16"/>
  <c r="R175" i="17"/>
  <c r="R174" i="17"/>
  <c r="R173" i="17"/>
  <c r="R172" i="17"/>
  <c r="R170" i="17"/>
  <c r="R169" i="17"/>
  <c r="R168" i="17"/>
  <c r="R167" i="17"/>
  <c r="R166" i="17"/>
  <c r="R165" i="17"/>
  <c r="R164" i="17"/>
  <c r="R163" i="17"/>
  <c r="R162" i="17"/>
  <c r="R161" i="17"/>
  <c r="B181" i="13"/>
  <c r="J181" i="13"/>
  <c r="R181" i="13"/>
  <c r="B199" i="13"/>
  <c r="J199" i="13"/>
  <c r="R199" i="13"/>
  <c r="B216" i="13"/>
  <c r="J216" i="13"/>
  <c r="R216" i="13"/>
  <c r="I181" i="14"/>
  <c r="Q181" i="14"/>
  <c r="Y181" i="14"/>
  <c r="I199" i="14"/>
  <c r="Q199" i="14"/>
  <c r="Y199" i="14"/>
  <c r="I216" i="14"/>
  <c r="Q216" i="14"/>
  <c r="Y216" i="14"/>
  <c r="H34" i="15"/>
  <c r="H181" i="15" s="1"/>
  <c r="P34" i="15"/>
  <c r="P181" i="15" s="1"/>
  <c r="X34" i="15"/>
  <c r="X181" i="15"/>
  <c r="H199" i="15"/>
  <c r="P199" i="15"/>
  <c r="X199" i="15"/>
  <c r="H209" i="15"/>
  <c r="P209" i="15"/>
  <c r="X209" i="15"/>
  <c r="H210" i="15"/>
  <c r="P210" i="15"/>
  <c r="X210" i="15"/>
  <c r="H211" i="15"/>
  <c r="P211" i="15"/>
  <c r="X211" i="15"/>
  <c r="H213" i="15"/>
  <c r="P213" i="15"/>
  <c r="X213" i="15"/>
  <c r="H214" i="15"/>
  <c r="P214" i="15"/>
  <c r="X214" i="15"/>
  <c r="H216" i="15"/>
  <c r="P216" i="15"/>
  <c r="X216" i="15"/>
  <c r="H217" i="15"/>
  <c r="P217" i="15"/>
  <c r="X217" i="15"/>
  <c r="H218" i="15"/>
  <c r="P218" i="15"/>
  <c r="X218" i="15"/>
  <c r="H220" i="15"/>
  <c r="P220" i="15"/>
  <c r="X220" i="15"/>
  <c r="C53" i="16"/>
  <c r="C175" i="17"/>
  <c r="C174" i="17"/>
  <c r="C173" i="17"/>
  <c r="C172" i="17"/>
  <c r="C170" i="17"/>
  <c r="C169" i="17"/>
  <c r="C168" i="17"/>
  <c r="C167" i="17"/>
  <c r="C166" i="17"/>
  <c r="C165" i="17"/>
  <c r="C164" i="17"/>
  <c r="C163" i="17"/>
  <c r="C162" i="17"/>
  <c r="C161" i="17"/>
  <c r="C160" i="17" s="1"/>
  <c r="K53" i="16"/>
  <c r="K175" i="17"/>
  <c r="K174" i="17"/>
  <c r="K173" i="17"/>
  <c r="K172" i="17"/>
  <c r="K170" i="17"/>
  <c r="K169" i="17"/>
  <c r="K168" i="17"/>
  <c r="K167" i="17"/>
  <c r="K166" i="17"/>
  <c r="K165" i="17"/>
  <c r="K164" i="17"/>
  <c r="K163" i="17"/>
  <c r="K162" i="17"/>
  <c r="K161" i="17"/>
  <c r="S53" i="16"/>
  <c r="S175" i="17"/>
  <c r="S174" i="17"/>
  <c r="S173" i="17"/>
  <c r="S172" i="17"/>
  <c r="S170" i="17"/>
  <c r="S169" i="17"/>
  <c r="S168" i="17"/>
  <c r="S167" i="17"/>
  <c r="S166" i="17"/>
  <c r="S165" i="17"/>
  <c r="S164" i="17"/>
  <c r="S163" i="17"/>
  <c r="S162" i="17"/>
  <c r="S161" i="17"/>
  <c r="C181" i="13"/>
  <c r="K181" i="13"/>
  <c r="S181" i="13"/>
  <c r="C199" i="13"/>
  <c r="K199" i="13"/>
  <c r="S199" i="13"/>
  <c r="C216" i="13"/>
  <c r="K216" i="13"/>
  <c r="S216" i="13"/>
  <c r="B181" i="14"/>
  <c r="J181" i="14"/>
  <c r="R181" i="14"/>
  <c r="B199" i="14"/>
  <c r="J199" i="14"/>
  <c r="R199" i="14"/>
  <c r="B216" i="14"/>
  <c r="J216" i="14"/>
  <c r="R216" i="14"/>
  <c r="Q176" i="15"/>
  <c r="Y176" i="15"/>
  <c r="Q178" i="15"/>
  <c r="Y178" i="15"/>
  <c r="Q179" i="15"/>
  <c r="Y179" i="15"/>
  <c r="I181" i="15"/>
  <c r="Q181" i="15"/>
  <c r="Y181" i="15"/>
  <c r="I182" i="15"/>
  <c r="Q182" i="15"/>
  <c r="Y182" i="15"/>
  <c r="I183" i="15"/>
  <c r="Q183" i="15"/>
  <c r="Y183" i="15"/>
  <c r="I185" i="15"/>
  <c r="Q185" i="15"/>
  <c r="Y185" i="15"/>
  <c r="I199" i="15"/>
  <c r="Q199" i="15"/>
  <c r="Y199" i="15"/>
  <c r="I209" i="15"/>
  <c r="Q209" i="15"/>
  <c r="Y209" i="15"/>
  <c r="I210" i="15"/>
  <c r="Q210" i="15"/>
  <c r="Y210" i="15"/>
  <c r="I211" i="15"/>
  <c r="Q211" i="15"/>
  <c r="Y211" i="15"/>
  <c r="I213" i="15"/>
  <c r="Q213" i="15"/>
  <c r="Y213" i="15"/>
  <c r="I214" i="15"/>
  <c r="Q214" i="15"/>
  <c r="Y214" i="15"/>
  <c r="I216" i="15"/>
  <c r="Q216" i="15"/>
  <c r="Y216" i="15"/>
  <c r="I217" i="15"/>
  <c r="Q217" i="15"/>
  <c r="Y217" i="15"/>
  <c r="I218" i="15"/>
  <c r="Q218" i="15"/>
  <c r="Y218" i="15"/>
  <c r="I220" i="15"/>
  <c r="Q220" i="15"/>
  <c r="Y220" i="15"/>
  <c r="D181" i="13"/>
  <c r="L181" i="13"/>
  <c r="T181" i="13"/>
  <c r="D199" i="13"/>
  <c r="L199" i="13"/>
  <c r="T199" i="13"/>
  <c r="D216" i="13"/>
  <c r="L216" i="13"/>
  <c r="T216" i="13"/>
  <c r="C181" i="14"/>
  <c r="K181" i="14"/>
  <c r="S181" i="14"/>
  <c r="C199" i="14"/>
  <c r="K199" i="14"/>
  <c r="S199" i="14"/>
  <c r="C216" i="14"/>
  <c r="K216" i="14"/>
  <c r="S216" i="14"/>
  <c r="B34" i="15"/>
  <c r="B181" i="15" s="1"/>
  <c r="J34" i="15"/>
  <c r="R34" i="15"/>
  <c r="R181" i="15" s="1"/>
  <c r="J181" i="15"/>
  <c r="B199" i="15"/>
  <c r="J199" i="15"/>
  <c r="R199" i="15"/>
  <c r="B209" i="15"/>
  <c r="J209" i="15"/>
  <c r="R209" i="15"/>
  <c r="B210" i="15"/>
  <c r="J210" i="15"/>
  <c r="R210" i="15"/>
  <c r="B211" i="15"/>
  <c r="J211" i="15"/>
  <c r="R211" i="15"/>
  <c r="B213" i="15"/>
  <c r="J213" i="15"/>
  <c r="R213" i="15"/>
  <c r="B214" i="15"/>
  <c r="J214" i="15"/>
  <c r="R214" i="15"/>
  <c r="B216" i="15"/>
  <c r="J216" i="15"/>
  <c r="R216" i="15"/>
  <c r="B217" i="15"/>
  <c r="J217" i="15"/>
  <c r="R217" i="15"/>
  <c r="B218" i="15"/>
  <c r="J218" i="15"/>
  <c r="R218" i="15"/>
  <c r="B220" i="15"/>
  <c r="J220" i="15"/>
  <c r="R220" i="15"/>
  <c r="G229" i="17"/>
  <c r="O229" i="17"/>
  <c r="W229" i="17"/>
  <c r="H240" i="17"/>
  <c r="P240" i="17"/>
  <c r="X240" i="17"/>
  <c r="E217" i="18"/>
  <c r="E175" i="18"/>
  <c r="E174" i="18"/>
  <c r="E173" i="18"/>
  <c r="E172" i="18"/>
  <c r="E170" i="18"/>
  <c r="E169" i="18"/>
  <c r="E168" i="18"/>
  <c r="E167" i="18"/>
  <c r="E165" i="18"/>
  <c r="E164" i="18"/>
  <c r="E163" i="18"/>
  <c r="E162" i="18"/>
  <c r="E161" i="18"/>
  <c r="E97" i="16"/>
  <c r="E95" i="16" s="1"/>
  <c r="M217" i="18"/>
  <c r="M175" i="18"/>
  <c r="M174" i="18"/>
  <c r="M173" i="18"/>
  <c r="M172" i="18"/>
  <c r="M170" i="18"/>
  <c r="M169" i="18"/>
  <c r="M168" i="18"/>
  <c r="M167" i="18"/>
  <c r="M165" i="18"/>
  <c r="M164" i="18"/>
  <c r="M163" i="18"/>
  <c r="M162" i="18"/>
  <c r="M161" i="18"/>
  <c r="M97" i="16"/>
  <c r="M95" i="16" s="1"/>
  <c r="U217" i="18"/>
  <c r="U165" i="18"/>
  <c r="U164" i="18"/>
  <c r="U163" i="18"/>
  <c r="U162" i="18"/>
  <c r="U161" i="18"/>
  <c r="U97" i="16"/>
  <c r="U95" i="16" s="1"/>
  <c r="E181" i="13"/>
  <c r="M181" i="13"/>
  <c r="U181" i="13"/>
  <c r="E199" i="13"/>
  <c r="M199" i="13"/>
  <c r="U199" i="13"/>
  <c r="E216" i="13"/>
  <c r="M216" i="13"/>
  <c r="U216" i="13"/>
  <c r="D181" i="14"/>
  <c r="L181" i="14"/>
  <c r="T181" i="14"/>
  <c r="D199" i="14"/>
  <c r="L199" i="14"/>
  <c r="T199" i="14"/>
  <c r="D216" i="14"/>
  <c r="L216" i="14"/>
  <c r="T216" i="14"/>
  <c r="C176" i="15"/>
  <c r="S176" i="15"/>
  <c r="C178" i="15"/>
  <c r="S178" i="15"/>
  <c r="C179" i="15"/>
  <c r="S179" i="15"/>
  <c r="C181" i="15"/>
  <c r="S181" i="15"/>
  <c r="C182" i="15"/>
  <c r="K182" i="15"/>
  <c r="S182" i="15"/>
  <c r="C183" i="15"/>
  <c r="K183" i="15"/>
  <c r="S183" i="15"/>
  <c r="C185" i="15"/>
  <c r="K185" i="15"/>
  <c r="S185" i="15"/>
  <c r="C199" i="15"/>
  <c r="K199" i="15"/>
  <c r="S199" i="15"/>
  <c r="C209" i="15"/>
  <c r="K209" i="15"/>
  <c r="S209" i="15"/>
  <c r="C210" i="15"/>
  <c r="K210" i="15"/>
  <c r="S210" i="15"/>
  <c r="C211" i="15"/>
  <c r="K211" i="15"/>
  <c r="S211" i="15"/>
  <c r="C213" i="15"/>
  <c r="K213" i="15"/>
  <c r="S213" i="15"/>
  <c r="C214" i="15"/>
  <c r="K214" i="15"/>
  <c r="S214" i="15"/>
  <c r="C216" i="15"/>
  <c r="K216" i="15"/>
  <c r="S216" i="15"/>
  <c r="C217" i="15"/>
  <c r="K217" i="15"/>
  <c r="S217" i="15"/>
  <c r="C218" i="15"/>
  <c r="K218" i="15"/>
  <c r="S218" i="15"/>
  <c r="C220" i="15"/>
  <c r="K220" i="15"/>
  <c r="S220" i="15"/>
  <c r="F175" i="18"/>
  <c r="F174" i="18"/>
  <c r="F173" i="18"/>
  <c r="F172" i="18"/>
  <c r="F170" i="18"/>
  <c r="F169" i="18"/>
  <c r="F168" i="18"/>
  <c r="F167" i="18"/>
  <c r="F165" i="18"/>
  <c r="F163" i="18"/>
  <c r="F161" i="18"/>
  <c r="F164" i="18"/>
  <c r="F162" i="18"/>
  <c r="F97" i="16"/>
  <c r="F95" i="16" s="1"/>
  <c r="N175" i="18"/>
  <c r="N174" i="18"/>
  <c r="N173" i="18"/>
  <c r="N172" i="18"/>
  <c r="N170" i="18"/>
  <c r="N169" i="18"/>
  <c r="N168" i="18"/>
  <c r="N167" i="18"/>
  <c r="N164" i="18"/>
  <c r="N162" i="18"/>
  <c r="N165" i="18"/>
  <c r="N163" i="18"/>
  <c r="N161" i="18"/>
  <c r="N97" i="16"/>
  <c r="N95" i="16" s="1"/>
  <c r="V217" i="18"/>
  <c r="V175" i="18"/>
  <c r="V174" i="18"/>
  <c r="V173" i="18"/>
  <c r="V172" i="18"/>
  <c r="V164" i="18"/>
  <c r="V162" i="18"/>
  <c r="V97" i="16"/>
  <c r="V95" i="16" s="1"/>
  <c r="F181" i="13"/>
  <c r="N181" i="13"/>
  <c r="V181" i="13"/>
  <c r="F199" i="13"/>
  <c r="N199" i="13"/>
  <c r="V199" i="13"/>
  <c r="F216" i="13"/>
  <c r="N216" i="13"/>
  <c r="V216" i="13"/>
  <c r="E181" i="14"/>
  <c r="M181" i="14"/>
  <c r="U181" i="14"/>
  <c r="E199" i="14"/>
  <c r="M199" i="14"/>
  <c r="U199" i="14"/>
  <c r="E216" i="14"/>
  <c r="M216" i="14"/>
  <c r="U216" i="14"/>
  <c r="D34" i="15"/>
  <c r="L34" i="15"/>
  <c r="L181" i="15" s="1"/>
  <c r="T34" i="15"/>
  <c r="T181" i="15" s="1"/>
  <c r="D181" i="15"/>
  <c r="D199" i="15"/>
  <c r="L199" i="15"/>
  <c r="T199" i="15"/>
  <c r="D209" i="15"/>
  <c r="L209" i="15"/>
  <c r="D210" i="15"/>
  <c r="L210" i="15"/>
  <c r="D211" i="15"/>
  <c r="L211" i="15"/>
  <c r="D213" i="15"/>
  <c r="L213" i="15"/>
  <c r="D214" i="15"/>
  <c r="L214" i="15"/>
  <c r="D216" i="15"/>
  <c r="L216" i="15"/>
  <c r="D217" i="15"/>
  <c r="L217" i="15"/>
  <c r="D218" i="15"/>
  <c r="L218" i="15"/>
  <c r="D220" i="15"/>
  <c r="L220" i="15"/>
  <c r="F92" i="16"/>
  <c r="N92" i="16"/>
  <c r="V92" i="16"/>
  <c r="F93" i="16"/>
  <c r="N93" i="16"/>
  <c r="V93" i="16"/>
  <c r="I161" i="17"/>
  <c r="Q161" i="17"/>
  <c r="Y161" i="17"/>
  <c r="I162" i="17"/>
  <c r="Q162" i="17"/>
  <c r="Y162" i="17"/>
  <c r="I163" i="17"/>
  <c r="Q163" i="17"/>
  <c r="Y163" i="17"/>
  <c r="I164" i="17"/>
  <c r="Q164" i="17"/>
  <c r="Y164" i="17"/>
  <c r="I165" i="17"/>
  <c r="Q165" i="17"/>
  <c r="Y165" i="17"/>
  <c r="I166" i="17"/>
  <c r="Y166" i="17"/>
  <c r="I167" i="17"/>
  <c r="Y167" i="17"/>
  <c r="I168" i="17"/>
  <c r="Y168" i="17"/>
  <c r="I169" i="17"/>
  <c r="Q169" i="17"/>
  <c r="Y169" i="17"/>
  <c r="I170" i="17"/>
  <c r="Q170" i="17"/>
  <c r="Y170" i="17"/>
  <c r="I171" i="17"/>
  <c r="Q171" i="17"/>
  <c r="Y171" i="17"/>
  <c r="I172" i="17"/>
  <c r="Q172" i="17"/>
  <c r="Y172" i="17"/>
  <c r="I173" i="17"/>
  <c r="Q173" i="17"/>
  <c r="Y173" i="17"/>
  <c r="I174" i="17"/>
  <c r="Q174" i="17"/>
  <c r="Y174" i="17"/>
  <c r="I184" i="17"/>
  <c r="Q184" i="17"/>
  <c r="Y184" i="17"/>
  <c r="I190" i="17"/>
  <c r="Q190" i="17"/>
  <c r="Y190" i="17"/>
  <c r="I203" i="17"/>
  <c r="Q203" i="17"/>
  <c r="Y203" i="17"/>
  <c r="I209" i="17"/>
  <c r="Q209" i="17"/>
  <c r="Y209" i="17"/>
  <c r="H217" i="18"/>
  <c r="H175" i="18"/>
  <c r="H174" i="18"/>
  <c r="H173" i="18"/>
  <c r="H172" i="18"/>
  <c r="H170" i="18"/>
  <c r="H169" i="18"/>
  <c r="H168" i="18"/>
  <c r="H167" i="18"/>
  <c r="H165" i="18"/>
  <c r="H164" i="18"/>
  <c r="H163" i="18"/>
  <c r="H162" i="18"/>
  <c r="H161" i="18"/>
  <c r="P217" i="18"/>
  <c r="P175" i="18"/>
  <c r="P174" i="18"/>
  <c r="P173" i="18"/>
  <c r="P172" i="18"/>
  <c r="P170" i="18"/>
  <c r="P169" i="18"/>
  <c r="P168" i="18"/>
  <c r="P167" i="18"/>
  <c r="P165" i="18"/>
  <c r="P164" i="18"/>
  <c r="P163" i="18"/>
  <c r="P162" i="18"/>
  <c r="P161" i="18"/>
  <c r="X217" i="18"/>
  <c r="X175" i="18"/>
  <c r="X174" i="18"/>
  <c r="X173" i="18"/>
  <c r="X172" i="18"/>
  <c r="X170" i="18"/>
  <c r="X169" i="18"/>
  <c r="X168" i="18"/>
  <c r="X167" i="18"/>
  <c r="X165" i="18"/>
  <c r="X164" i="18"/>
  <c r="X163" i="18"/>
  <c r="X162" i="18"/>
  <c r="X161" i="18"/>
  <c r="G226" i="18"/>
  <c r="O226" i="18"/>
  <c r="W226" i="18"/>
  <c r="I235" i="18"/>
  <c r="I184" i="18"/>
  <c r="Q235" i="18"/>
  <c r="Q184" i="18"/>
  <c r="Y235" i="18"/>
  <c r="Y184" i="18"/>
  <c r="H237" i="18"/>
  <c r="H190" i="18"/>
  <c r="P237" i="18"/>
  <c r="P190" i="18"/>
  <c r="X237" i="18"/>
  <c r="X190" i="18"/>
  <c r="B246" i="18"/>
  <c r="B203" i="18"/>
  <c r="J246" i="18"/>
  <c r="J203" i="18"/>
  <c r="R246" i="18"/>
  <c r="R203" i="18"/>
  <c r="I248" i="18"/>
  <c r="I209" i="18"/>
  <c r="Q248" i="18"/>
  <c r="Q209" i="18"/>
  <c r="Y248" i="18"/>
  <c r="Y209" i="18"/>
  <c r="G167" i="18"/>
  <c r="C168" i="18"/>
  <c r="W169" i="18"/>
  <c r="O172" i="18"/>
  <c r="W173" i="18"/>
  <c r="G175" i="18"/>
  <c r="H217" i="19"/>
  <c r="H176" i="19"/>
  <c r="H173" i="19"/>
  <c r="H172" i="19"/>
  <c r="H169" i="19"/>
  <c r="H168" i="19"/>
  <c r="H167" i="19"/>
  <c r="H165" i="19"/>
  <c r="P226" i="19"/>
  <c r="X217" i="19"/>
  <c r="X176" i="19"/>
  <c r="X173" i="19"/>
  <c r="X172" i="19"/>
  <c r="X169" i="19"/>
  <c r="X168" i="19"/>
  <c r="X167" i="19"/>
  <c r="X165" i="19"/>
  <c r="L235" i="19"/>
  <c r="G90" i="16"/>
  <c r="O90" i="16"/>
  <c r="W90" i="16"/>
  <c r="G92" i="16"/>
  <c r="O92" i="16"/>
  <c r="W92" i="16"/>
  <c r="G93" i="16"/>
  <c r="O93" i="16"/>
  <c r="W93" i="16"/>
  <c r="F5" i="17"/>
  <c r="F217" i="18" s="1"/>
  <c r="N5" i="17"/>
  <c r="N217" i="18" s="1"/>
  <c r="V5" i="17"/>
  <c r="B171" i="17"/>
  <c r="J171" i="17"/>
  <c r="R171" i="17"/>
  <c r="B184" i="17"/>
  <c r="J184" i="17"/>
  <c r="R184" i="17"/>
  <c r="B190" i="17"/>
  <c r="J190" i="17"/>
  <c r="R190" i="17"/>
  <c r="B203" i="17"/>
  <c r="J203" i="17"/>
  <c r="R203" i="17"/>
  <c r="B209" i="17"/>
  <c r="J209" i="17"/>
  <c r="R209" i="17"/>
  <c r="B226" i="17"/>
  <c r="B217" i="17" s="1"/>
  <c r="J226" i="17"/>
  <c r="J217" i="17" s="1"/>
  <c r="R226" i="17"/>
  <c r="R217" i="17" s="1"/>
  <c r="H223" i="18"/>
  <c r="H166" i="18"/>
  <c r="P223" i="18"/>
  <c r="P166" i="18"/>
  <c r="X223" i="18"/>
  <c r="X166" i="18"/>
  <c r="H226" i="18"/>
  <c r="H171" i="18"/>
  <c r="P226" i="18"/>
  <c r="P171" i="18"/>
  <c r="X226" i="18"/>
  <c r="X171" i="18"/>
  <c r="B235" i="18"/>
  <c r="B184" i="18"/>
  <c r="J235" i="18"/>
  <c r="J184" i="18"/>
  <c r="R235" i="18"/>
  <c r="R184" i="18"/>
  <c r="I237" i="18"/>
  <c r="I190" i="18"/>
  <c r="Q237" i="18"/>
  <c r="Q190" i="18"/>
  <c r="Y237" i="18"/>
  <c r="Y190" i="18"/>
  <c r="C246" i="18"/>
  <c r="C203" i="18"/>
  <c r="K246" i="18"/>
  <c r="K203" i="18"/>
  <c r="S246" i="18"/>
  <c r="S203" i="18"/>
  <c r="B248" i="18"/>
  <c r="B209" i="18"/>
  <c r="J248" i="18"/>
  <c r="J209" i="18"/>
  <c r="R248" i="18"/>
  <c r="R209" i="18"/>
  <c r="O161" i="18"/>
  <c r="W162" i="18"/>
  <c r="O163" i="18"/>
  <c r="G164" i="18"/>
  <c r="W164" i="18"/>
  <c r="O165" i="18"/>
  <c r="K166" i="18"/>
  <c r="G168" i="18"/>
  <c r="C169" i="18"/>
  <c r="C170" i="18"/>
  <c r="K175" i="18"/>
  <c r="J217" i="19"/>
  <c r="I217" i="19"/>
  <c r="I176" i="19"/>
  <c r="I173" i="19"/>
  <c r="I172" i="19"/>
  <c r="I169" i="19"/>
  <c r="I168" i="19"/>
  <c r="I167" i="19"/>
  <c r="I165" i="19"/>
  <c r="Q217" i="19"/>
  <c r="Q176" i="19"/>
  <c r="Q173" i="19"/>
  <c r="Q172" i="19"/>
  <c r="Q169" i="19"/>
  <c r="Q168" i="19"/>
  <c r="Q167" i="19"/>
  <c r="Q165" i="19"/>
  <c r="Y176" i="19"/>
  <c r="Y173" i="19"/>
  <c r="Y172" i="19"/>
  <c r="Y169" i="19"/>
  <c r="Y168" i="19"/>
  <c r="Y167" i="19"/>
  <c r="Y165" i="19"/>
  <c r="Y217" i="19"/>
  <c r="M235" i="19"/>
  <c r="C71" i="16"/>
  <c r="K71" i="16"/>
  <c r="S71" i="16"/>
  <c r="H92" i="16"/>
  <c r="P92" i="16"/>
  <c r="X92" i="16"/>
  <c r="H93" i="16"/>
  <c r="P93" i="16"/>
  <c r="X93" i="16"/>
  <c r="G5" i="17"/>
  <c r="G217" i="19" s="1"/>
  <c r="O5" i="17"/>
  <c r="W5" i="17"/>
  <c r="C171" i="17"/>
  <c r="K171" i="17"/>
  <c r="S171" i="17"/>
  <c r="C184" i="17"/>
  <c r="K184" i="17"/>
  <c r="S184" i="17"/>
  <c r="C190" i="17"/>
  <c r="K190" i="17"/>
  <c r="S190" i="17"/>
  <c r="C203" i="17"/>
  <c r="K203" i="17"/>
  <c r="S203" i="17"/>
  <c r="C209" i="17"/>
  <c r="K209" i="17"/>
  <c r="S209" i="17"/>
  <c r="C226" i="17"/>
  <c r="C217" i="17" s="1"/>
  <c r="K226" i="17"/>
  <c r="K217" i="17" s="1"/>
  <c r="S226" i="17"/>
  <c r="S217" i="17" s="1"/>
  <c r="B5" i="18"/>
  <c r="B166" i="18" s="1"/>
  <c r="J5" i="18"/>
  <c r="J166" i="18" s="1"/>
  <c r="R5" i="18"/>
  <c r="R171" i="18" s="1"/>
  <c r="I223" i="18"/>
  <c r="I166" i="18"/>
  <c r="Q223" i="18"/>
  <c r="Q166" i="18"/>
  <c r="Y223" i="18"/>
  <c r="Y166" i="18"/>
  <c r="I226" i="18"/>
  <c r="I171" i="18"/>
  <c r="Q226" i="18"/>
  <c r="Q171" i="18"/>
  <c r="Y226" i="18"/>
  <c r="Y171" i="18"/>
  <c r="C235" i="18"/>
  <c r="C184" i="18"/>
  <c r="K235" i="18"/>
  <c r="K184" i="18"/>
  <c r="S235" i="18"/>
  <c r="S184" i="18"/>
  <c r="B237" i="18"/>
  <c r="B190" i="18"/>
  <c r="J237" i="18"/>
  <c r="J190" i="18"/>
  <c r="R237" i="18"/>
  <c r="R190" i="18"/>
  <c r="D246" i="18"/>
  <c r="D203" i="18"/>
  <c r="L246" i="18"/>
  <c r="L203" i="18"/>
  <c r="T246" i="18"/>
  <c r="T203" i="18"/>
  <c r="C248" i="18"/>
  <c r="C209" i="18"/>
  <c r="K248" i="18"/>
  <c r="K209" i="18"/>
  <c r="S248" i="18"/>
  <c r="S209" i="18"/>
  <c r="O166" i="18"/>
  <c r="O171" i="18"/>
  <c r="W172" i="18"/>
  <c r="G174" i="18"/>
  <c r="O175" i="18"/>
  <c r="F229" i="19"/>
  <c r="F188" i="19"/>
  <c r="F183" i="19"/>
  <c r="F192" i="19"/>
  <c r="F187" i="19"/>
  <c r="F191" i="19"/>
  <c r="F185" i="19"/>
  <c r="N229" i="19"/>
  <c r="N188" i="19"/>
  <c r="N183" i="19"/>
  <c r="N192" i="19"/>
  <c r="N187" i="19"/>
  <c r="N191" i="19"/>
  <c r="N185" i="19"/>
  <c r="V229" i="19"/>
  <c r="V191" i="19"/>
  <c r="V185" i="19"/>
  <c r="V188" i="19"/>
  <c r="V183" i="19"/>
  <c r="V192" i="19"/>
  <c r="V187" i="19"/>
  <c r="U237" i="19"/>
  <c r="Y91" i="16"/>
  <c r="I92" i="16"/>
  <c r="Q92" i="16"/>
  <c r="Y92" i="16"/>
  <c r="I93" i="16"/>
  <c r="Q93" i="16"/>
  <c r="Y93" i="16"/>
  <c r="D161" i="17"/>
  <c r="L161" i="17"/>
  <c r="T161" i="17"/>
  <c r="D162" i="17"/>
  <c r="L162" i="17"/>
  <c r="T162" i="17"/>
  <c r="D163" i="17"/>
  <c r="L163" i="17"/>
  <c r="T163" i="17"/>
  <c r="D164" i="17"/>
  <c r="L164" i="17"/>
  <c r="T164" i="17"/>
  <c r="D165" i="17"/>
  <c r="L165" i="17"/>
  <c r="T165" i="17"/>
  <c r="D166" i="17"/>
  <c r="L166" i="17"/>
  <c r="D167" i="17"/>
  <c r="L167" i="17"/>
  <c r="D168" i="17"/>
  <c r="L168" i="17"/>
  <c r="D169" i="17"/>
  <c r="L169" i="17"/>
  <c r="T169" i="17"/>
  <c r="D170" i="17"/>
  <c r="L170" i="17"/>
  <c r="T170" i="17"/>
  <c r="D171" i="17"/>
  <c r="L171" i="17"/>
  <c r="T171" i="17"/>
  <c r="D172" i="17"/>
  <c r="L172" i="17"/>
  <c r="T172" i="17"/>
  <c r="D173" i="17"/>
  <c r="L173" i="17"/>
  <c r="T173" i="17"/>
  <c r="D174" i="17"/>
  <c r="L174" i="17"/>
  <c r="T174" i="17"/>
  <c r="D184" i="17"/>
  <c r="L184" i="17"/>
  <c r="T184" i="17"/>
  <c r="D190" i="17"/>
  <c r="L190" i="17"/>
  <c r="T190" i="17"/>
  <c r="D203" i="17"/>
  <c r="L203" i="17"/>
  <c r="T203" i="17"/>
  <c r="D209" i="17"/>
  <c r="L209" i="17"/>
  <c r="T209" i="17"/>
  <c r="K217" i="18"/>
  <c r="S217" i="18"/>
  <c r="B226" i="18"/>
  <c r="J226" i="18"/>
  <c r="R226" i="18"/>
  <c r="D235" i="18"/>
  <c r="D184" i="18"/>
  <c r="L235" i="18"/>
  <c r="L184" i="18"/>
  <c r="T235" i="18"/>
  <c r="T184" i="18"/>
  <c r="C237" i="18"/>
  <c r="C190" i="18"/>
  <c r="K237" i="18"/>
  <c r="K190" i="18"/>
  <c r="S237" i="18"/>
  <c r="S190" i="18"/>
  <c r="E246" i="18"/>
  <c r="E203" i="18"/>
  <c r="M246" i="18"/>
  <c r="M203" i="18"/>
  <c r="U246" i="18"/>
  <c r="U203" i="18"/>
  <c r="D248" i="18"/>
  <c r="D209" i="18"/>
  <c r="L248" i="18"/>
  <c r="L209" i="18"/>
  <c r="T248" i="18"/>
  <c r="T209" i="18"/>
  <c r="S161" i="18"/>
  <c r="K162" i="18"/>
  <c r="C163" i="18"/>
  <c r="S163" i="18"/>
  <c r="K164" i="18"/>
  <c r="C165" i="18"/>
  <c r="S165" i="18"/>
  <c r="R166" i="18"/>
  <c r="O167" i="18"/>
  <c r="K168" i="18"/>
  <c r="K170" i="18"/>
  <c r="S171" i="18"/>
  <c r="G229" i="19"/>
  <c r="G192" i="19"/>
  <c r="G191" i="19"/>
  <c r="G188" i="19"/>
  <c r="G187" i="19"/>
  <c r="G185" i="19"/>
  <c r="G183" i="19"/>
  <c r="O229" i="19"/>
  <c r="O192" i="19"/>
  <c r="O191" i="19"/>
  <c r="O188" i="19"/>
  <c r="O187" i="19"/>
  <c r="O185" i="19"/>
  <c r="O183" i="19"/>
  <c r="W185" i="19"/>
  <c r="W183" i="19"/>
  <c r="E71" i="16"/>
  <c r="M71" i="16"/>
  <c r="U71" i="16"/>
  <c r="B92" i="16"/>
  <c r="J92" i="16"/>
  <c r="R92" i="16"/>
  <c r="B93" i="16"/>
  <c r="J93" i="16"/>
  <c r="R93" i="16"/>
  <c r="E161" i="17"/>
  <c r="M161" i="17"/>
  <c r="U161" i="17"/>
  <c r="E162" i="17"/>
  <c r="M162" i="17"/>
  <c r="U162" i="17"/>
  <c r="E163" i="17"/>
  <c r="M163" i="17"/>
  <c r="U163" i="17"/>
  <c r="E164" i="17"/>
  <c r="M164" i="17"/>
  <c r="U164" i="17"/>
  <c r="E165" i="17"/>
  <c r="M165" i="17"/>
  <c r="U165" i="17"/>
  <c r="E166" i="17"/>
  <c r="M166" i="17"/>
  <c r="U166" i="17"/>
  <c r="E167" i="17"/>
  <c r="M167" i="17"/>
  <c r="U167" i="17"/>
  <c r="E168" i="17"/>
  <c r="M168" i="17"/>
  <c r="U168" i="17"/>
  <c r="E169" i="17"/>
  <c r="M169" i="17"/>
  <c r="U169" i="17"/>
  <c r="E170" i="17"/>
  <c r="M170" i="17"/>
  <c r="U170" i="17"/>
  <c r="E171" i="17"/>
  <c r="M171" i="17"/>
  <c r="U171" i="17"/>
  <c r="E172" i="17"/>
  <c r="M172" i="17"/>
  <c r="U172" i="17"/>
  <c r="E173" i="17"/>
  <c r="M173" i="17"/>
  <c r="U173" i="17"/>
  <c r="E174" i="17"/>
  <c r="M174" i="17"/>
  <c r="U174" i="17"/>
  <c r="E184" i="17"/>
  <c r="M184" i="17"/>
  <c r="U184" i="17"/>
  <c r="E190" i="17"/>
  <c r="M190" i="17"/>
  <c r="U190" i="17"/>
  <c r="E203" i="17"/>
  <c r="M203" i="17"/>
  <c r="U203" i="17"/>
  <c r="E209" i="17"/>
  <c r="M209" i="17"/>
  <c r="U209" i="17"/>
  <c r="D217" i="18"/>
  <c r="D175" i="18"/>
  <c r="D174" i="18"/>
  <c r="D173" i="18"/>
  <c r="D172" i="18"/>
  <c r="D170" i="18"/>
  <c r="D169" i="18"/>
  <c r="D168" i="18"/>
  <c r="D167" i="18"/>
  <c r="D165" i="18"/>
  <c r="D164" i="18"/>
  <c r="D163" i="18"/>
  <c r="D162" i="18"/>
  <c r="D161" i="18"/>
  <c r="L217" i="18"/>
  <c r="L175" i="18"/>
  <c r="L174" i="18"/>
  <c r="L173" i="18"/>
  <c r="L172" i="18"/>
  <c r="L170" i="18"/>
  <c r="L169" i="18"/>
  <c r="L168" i="18"/>
  <c r="L167" i="18"/>
  <c r="L165" i="18"/>
  <c r="L164" i="18"/>
  <c r="L163" i="18"/>
  <c r="T175" i="18"/>
  <c r="T174" i="18"/>
  <c r="T173" i="18"/>
  <c r="T172" i="18"/>
  <c r="T170" i="18"/>
  <c r="T169" i="18"/>
  <c r="T168" i="18"/>
  <c r="T167" i="18"/>
  <c r="T165" i="18"/>
  <c r="T164" i="18"/>
  <c r="T163" i="18"/>
  <c r="T162" i="18"/>
  <c r="T161" i="18"/>
  <c r="C226" i="18"/>
  <c r="K226" i="18"/>
  <c r="S226" i="18"/>
  <c r="E235" i="18"/>
  <c r="E184" i="18"/>
  <c r="M235" i="18"/>
  <c r="M184" i="18"/>
  <c r="U235" i="18"/>
  <c r="U184" i="18"/>
  <c r="D237" i="18"/>
  <c r="D190" i="18"/>
  <c r="L237" i="18"/>
  <c r="L190" i="18"/>
  <c r="T237" i="18"/>
  <c r="T190" i="18"/>
  <c r="F246" i="18"/>
  <c r="F203" i="18"/>
  <c r="N246" i="18"/>
  <c r="N203" i="18"/>
  <c r="V246" i="18"/>
  <c r="V203" i="18"/>
  <c r="E248" i="18"/>
  <c r="E209" i="18"/>
  <c r="M248" i="18"/>
  <c r="M209" i="18"/>
  <c r="U248" i="18"/>
  <c r="U209" i="18"/>
  <c r="W165" i="18"/>
  <c r="S166" i="18"/>
  <c r="O168" i="18"/>
  <c r="K169" i="18"/>
  <c r="O170" i="18"/>
  <c r="W171" i="18"/>
  <c r="G173" i="18"/>
  <c r="O174" i="18"/>
  <c r="W175" i="18"/>
  <c r="L226" i="19"/>
  <c r="H235" i="19"/>
  <c r="P235" i="19"/>
  <c r="C92" i="16"/>
  <c r="K92" i="16"/>
  <c r="S92" i="16"/>
  <c r="C93" i="16"/>
  <c r="K93" i="16"/>
  <c r="S93" i="16"/>
  <c r="N171" i="17"/>
  <c r="V171" i="17"/>
  <c r="F184" i="17"/>
  <c r="N184" i="17"/>
  <c r="V184" i="17"/>
  <c r="F190" i="17"/>
  <c r="N190" i="17"/>
  <c r="V190" i="17"/>
  <c r="F203" i="17"/>
  <c r="N203" i="17"/>
  <c r="V203" i="17"/>
  <c r="F209" i="17"/>
  <c r="N209" i="17"/>
  <c r="V209" i="17"/>
  <c r="D223" i="18"/>
  <c r="D166" i="18"/>
  <c r="L223" i="18"/>
  <c r="L166" i="18"/>
  <c r="T223" i="18"/>
  <c r="T166" i="18"/>
  <c r="D226" i="18"/>
  <c r="D171" i="18"/>
  <c r="L226" i="18"/>
  <c r="L171" i="18"/>
  <c r="T226" i="18"/>
  <c r="F235" i="18"/>
  <c r="F184" i="18"/>
  <c r="N235" i="18"/>
  <c r="N184" i="18"/>
  <c r="V235" i="18"/>
  <c r="V184" i="18"/>
  <c r="E237" i="18"/>
  <c r="E190" i="18"/>
  <c r="M237" i="18"/>
  <c r="M190" i="18"/>
  <c r="U237" i="18"/>
  <c r="U190" i="18"/>
  <c r="G246" i="18"/>
  <c r="G203" i="18"/>
  <c r="O246" i="18"/>
  <c r="O203" i="18"/>
  <c r="W246" i="18"/>
  <c r="W203" i="18"/>
  <c r="F248" i="18"/>
  <c r="F209" i="18"/>
  <c r="N248" i="18"/>
  <c r="N209" i="18"/>
  <c r="V248" i="18"/>
  <c r="V209" i="18"/>
  <c r="W161" i="18"/>
  <c r="O162" i="18"/>
  <c r="G163" i="18"/>
  <c r="W163" i="18"/>
  <c r="G165" i="18"/>
  <c r="W166" i="18"/>
  <c r="O169" i="18"/>
  <c r="K173" i="18"/>
  <c r="S174" i="18"/>
  <c r="B217" i="19"/>
  <c r="R217" i="19"/>
  <c r="M226" i="19"/>
  <c r="I235" i="19"/>
  <c r="Q235" i="19"/>
  <c r="H237" i="19"/>
  <c r="D92" i="16"/>
  <c r="L92" i="16"/>
  <c r="T92" i="16"/>
  <c r="D93" i="16"/>
  <c r="L93" i="16"/>
  <c r="T93" i="16"/>
  <c r="O171" i="17"/>
  <c r="G184" i="17"/>
  <c r="O184" i="17"/>
  <c r="W184" i="17"/>
  <c r="G190" i="17"/>
  <c r="O190" i="17"/>
  <c r="W190" i="17"/>
  <c r="G203" i="17"/>
  <c r="O203" i="17"/>
  <c r="W203" i="17"/>
  <c r="G209" i="17"/>
  <c r="O209" i="17"/>
  <c r="W209" i="17"/>
  <c r="E223" i="18"/>
  <c r="E166" i="18"/>
  <c r="M223" i="18"/>
  <c r="M166" i="18"/>
  <c r="U223" i="18"/>
  <c r="U166" i="18"/>
  <c r="E226" i="18"/>
  <c r="E171" i="18"/>
  <c r="M226" i="18"/>
  <c r="M171" i="18"/>
  <c r="U226" i="18"/>
  <c r="U171" i="18"/>
  <c r="G235" i="18"/>
  <c r="G184" i="18"/>
  <c r="O235" i="18"/>
  <c r="O184" i="18"/>
  <c r="W235" i="18"/>
  <c r="W184" i="18"/>
  <c r="F237" i="18"/>
  <c r="F190" i="18"/>
  <c r="N237" i="18"/>
  <c r="N190" i="18"/>
  <c r="V237" i="18"/>
  <c r="V190" i="18"/>
  <c r="H246" i="18"/>
  <c r="H203" i="18"/>
  <c r="P246" i="18"/>
  <c r="P203" i="18"/>
  <c r="X246" i="18"/>
  <c r="X203" i="18"/>
  <c r="G248" i="18"/>
  <c r="G209" i="18"/>
  <c r="O248" i="18"/>
  <c r="O209" i="18"/>
  <c r="W248" i="18"/>
  <c r="W209" i="18"/>
  <c r="C166" i="18"/>
  <c r="W167" i="18"/>
  <c r="S168" i="18"/>
  <c r="W170" i="18"/>
  <c r="J229" i="19"/>
  <c r="J192" i="19"/>
  <c r="J187" i="19"/>
  <c r="J191" i="19"/>
  <c r="J185" i="19"/>
  <c r="J188" i="19"/>
  <c r="J183" i="19"/>
  <c r="R229" i="19"/>
  <c r="R188" i="19"/>
  <c r="R183" i="19"/>
  <c r="R192" i="19"/>
  <c r="R187" i="19"/>
  <c r="R191" i="19"/>
  <c r="R185" i="19"/>
  <c r="I237" i="19"/>
  <c r="Q188" i="19"/>
  <c r="Q183" i="19"/>
  <c r="Q229" i="19"/>
  <c r="Q192" i="19"/>
  <c r="Q187" i="19"/>
  <c r="Q191" i="19"/>
  <c r="Q185" i="19"/>
  <c r="E91" i="16"/>
  <c r="E92" i="16"/>
  <c r="M92" i="16"/>
  <c r="U92" i="16"/>
  <c r="E93" i="16"/>
  <c r="M93" i="16"/>
  <c r="U93" i="16"/>
  <c r="H161" i="17"/>
  <c r="P161" i="17"/>
  <c r="X161" i="17"/>
  <c r="H162" i="17"/>
  <c r="P162" i="17"/>
  <c r="X162" i="17"/>
  <c r="H163" i="17"/>
  <c r="P163" i="17"/>
  <c r="X163" i="17"/>
  <c r="H164" i="17"/>
  <c r="P164" i="17"/>
  <c r="X164" i="17"/>
  <c r="H165" i="17"/>
  <c r="P165" i="17"/>
  <c r="X165" i="17"/>
  <c r="H166" i="17"/>
  <c r="P166" i="17"/>
  <c r="X166" i="17"/>
  <c r="H167" i="17"/>
  <c r="P167" i="17"/>
  <c r="X167" i="17"/>
  <c r="H168" i="17"/>
  <c r="P168" i="17"/>
  <c r="X168" i="17"/>
  <c r="H169" i="17"/>
  <c r="P169" i="17"/>
  <c r="X169" i="17"/>
  <c r="H170" i="17"/>
  <c r="P170" i="17"/>
  <c r="X170" i="17"/>
  <c r="H171" i="17"/>
  <c r="P171" i="17"/>
  <c r="X171" i="17"/>
  <c r="H172" i="17"/>
  <c r="P172" i="17"/>
  <c r="X172" i="17"/>
  <c r="H173" i="17"/>
  <c r="P173" i="17"/>
  <c r="X173" i="17"/>
  <c r="H174" i="17"/>
  <c r="P174" i="17"/>
  <c r="X174" i="17"/>
  <c r="H184" i="17"/>
  <c r="P184" i="17"/>
  <c r="X184" i="17"/>
  <c r="H190" i="17"/>
  <c r="P190" i="17"/>
  <c r="X190" i="17"/>
  <c r="H203" i="17"/>
  <c r="P203" i="17"/>
  <c r="X203" i="17"/>
  <c r="H209" i="17"/>
  <c r="P209" i="17"/>
  <c r="X209" i="17"/>
  <c r="O217" i="18"/>
  <c r="F223" i="18"/>
  <c r="F166" i="18"/>
  <c r="N223" i="18"/>
  <c r="N166" i="18"/>
  <c r="V223" i="18"/>
  <c r="V166" i="18"/>
  <c r="F226" i="18"/>
  <c r="F171" i="18"/>
  <c r="N226" i="18"/>
  <c r="N171" i="18"/>
  <c r="V226" i="18"/>
  <c r="V171" i="18"/>
  <c r="H235" i="18"/>
  <c r="H184" i="18"/>
  <c r="P235" i="18"/>
  <c r="P184" i="18"/>
  <c r="X235" i="18"/>
  <c r="X184" i="18"/>
  <c r="G237" i="18"/>
  <c r="G190" i="18"/>
  <c r="O237" i="18"/>
  <c r="O190" i="18"/>
  <c r="W237" i="18"/>
  <c r="W190" i="18"/>
  <c r="I246" i="18"/>
  <c r="I203" i="18"/>
  <c r="Q246" i="18"/>
  <c r="Q203" i="18"/>
  <c r="Y246" i="18"/>
  <c r="Y203" i="18"/>
  <c r="H248" i="18"/>
  <c r="H209" i="18"/>
  <c r="P248" i="18"/>
  <c r="P209" i="18"/>
  <c r="X248" i="18"/>
  <c r="X209" i="18"/>
  <c r="K163" i="18"/>
  <c r="K165" i="18"/>
  <c r="G166" i="18"/>
  <c r="C167" i="18"/>
  <c r="W168" i="18"/>
  <c r="S169" i="18"/>
  <c r="C171" i="18"/>
  <c r="K172" i="18"/>
  <c r="S173" i="18"/>
  <c r="C175" i="18"/>
  <c r="C229" i="19"/>
  <c r="C192" i="19"/>
  <c r="C191" i="19"/>
  <c r="C188" i="19"/>
  <c r="C187" i="19"/>
  <c r="C185" i="19"/>
  <c r="C183" i="19"/>
  <c r="K229" i="19"/>
  <c r="K192" i="19"/>
  <c r="K191" i="19"/>
  <c r="K188" i="19"/>
  <c r="K187" i="19"/>
  <c r="K185" i="19"/>
  <c r="K183" i="19"/>
  <c r="S229" i="19"/>
  <c r="S192" i="19"/>
  <c r="S191" i="19"/>
  <c r="S188" i="19"/>
  <c r="S187" i="19"/>
  <c r="S185" i="19"/>
  <c r="S183" i="19"/>
  <c r="C217" i="19"/>
  <c r="K217" i="19"/>
  <c r="S217" i="19"/>
  <c r="B226" i="19"/>
  <c r="J226" i="19"/>
  <c r="R226" i="19"/>
  <c r="E61" i="19"/>
  <c r="E190" i="19" s="1"/>
  <c r="M61" i="19"/>
  <c r="M190" i="19" s="1"/>
  <c r="U61" i="19"/>
  <c r="U190" i="19" s="1"/>
  <c r="C237" i="19"/>
  <c r="C190" i="19"/>
  <c r="K237" i="19"/>
  <c r="K190" i="19"/>
  <c r="S237" i="19"/>
  <c r="S190" i="19"/>
  <c r="E246" i="19"/>
  <c r="M246" i="19"/>
  <c r="U246" i="19"/>
  <c r="D248" i="19"/>
  <c r="L248" i="19"/>
  <c r="T248" i="19"/>
  <c r="G165" i="19"/>
  <c r="G167" i="19"/>
  <c r="O167" i="19"/>
  <c r="G168" i="19"/>
  <c r="O168" i="19"/>
  <c r="W168" i="19"/>
  <c r="G169" i="19"/>
  <c r="O169" i="19"/>
  <c r="W169" i="19"/>
  <c r="G172" i="19"/>
  <c r="O172" i="19"/>
  <c r="W172" i="19"/>
  <c r="G173" i="19"/>
  <c r="O173" i="19"/>
  <c r="W173" i="19"/>
  <c r="T183" i="19"/>
  <c r="F184" i="19"/>
  <c r="Q184" i="19"/>
  <c r="D185" i="19"/>
  <c r="L187" i="19"/>
  <c r="Q190" i="19"/>
  <c r="D191" i="19"/>
  <c r="L192" i="19"/>
  <c r="N217" i="19"/>
  <c r="Q226" i="19"/>
  <c r="M237" i="19"/>
  <c r="D205" i="21"/>
  <c r="L205" i="21"/>
  <c r="T205" i="21"/>
  <c r="D5" i="19"/>
  <c r="L5" i="19"/>
  <c r="L171" i="19" s="1"/>
  <c r="T5" i="19"/>
  <c r="C226" i="19"/>
  <c r="K226" i="19"/>
  <c r="S226" i="19"/>
  <c r="D237" i="19"/>
  <c r="L237" i="19"/>
  <c r="T237" i="19"/>
  <c r="F246" i="19"/>
  <c r="N246" i="19"/>
  <c r="V246" i="19"/>
  <c r="E248" i="19"/>
  <c r="M248" i="19"/>
  <c r="U248" i="19"/>
  <c r="H171" i="19"/>
  <c r="X171" i="19"/>
  <c r="H184" i="19"/>
  <c r="R184" i="19"/>
  <c r="P185" i="19"/>
  <c r="X187" i="19"/>
  <c r="H190" i="19"/>
  <c r="P191" i="19"/>
  <c r="X192" i="19"/>
  <c r="U203" i="19"/>
  <c r="D226" i="19"/>
  <c r="T226" i="19"/>
  <c r="L229" i="19"/>
  <c r="D235" i="19"/>
  <c r="T235" i="19"/>
  <c r="P237" i="19"/>
  <c r="E205" i="21"/>
  <c r="M205" i="21"/>
  <c r="U205" i="21"/>
  <c r="E5" i="19"/>
  <c r="M5" i="19"/>
  <c r="U5" i="19"/>
  <c r="U171" i="19" s="1"/>
  <c r="F235" i="19"/>
  <c r="N235" i="19"/>
  <c r="V235" i="19"/>
  <c r="G246" i="19"/>
  <c r="G203" i="19"/>
  <c r="O246" i="19"/>
  <c r="O203" i="19"/>
  <c r="W246" i="19"/>
  <c r="W203" i="19"/>
  <c r="F248" i="19"/>
  <c r="N248" i="19"/>
  <c r="V248" i="19"/>
  <c r="I171" i="19"/>
  <c r="Q171" i="19"/>
  <c r="Y171" i="19"/>
  <c r="L183" i="19"/>
  <c r="D187" i="19"/>
  <c r="L188" i="19"/>
  <c r="D192" i="19"/>
  <c r="V203" i="19"/>
  <c r="T209" i="19"/>
  <c r="F217" i="19"/>
  <c r="E226" i="19"/>
  <c r="U226" i="19"/>
  <c r="E235" i="19"/>
  <c r="U235" i="19"/>
  <c r="Q237" i="19"/>
  <c r="G235" i="19"/>
  <c r="G184" i="19"/>
  <c r="O235" i="19"/>
  <c r="O184" i="19"/>
  <c r="W235" i="19"/>
  <c r="W184" i="19"/>
  <c r="F237" i="19"/>
  <c r="N237" i="19"/>
  <c r="V237" i="19"/>
  <c r="H246" i="19"/>
  <c r="P246" i="19"/>
  <c r="X246" i="19"/>
  <c r="G248" i="19"/>
  <c r="G209" i="19"/>
  <c r="O248" i="19"/>
  <c r="O209" i="19"/>
  <c r="W248" i="19"/>
  <c r="W209" i="19"/>
  <c r="B165" i="19"/>
  <c r="J165" i="19"/>
  <c r="R165" i="19"/>
  <c r="B167" i="19"/>
  <c r="J167" i="19"/>
  <c r="R167" i="19"/>
  <c r="B168" i="19"/>
  <c r="J168" i="19"/>
  <c r="R168" i="19"/>
  <c r="B169" i="19"/>
  <c r="J169" i="19"/>
  <c r="R169" i="19"/>
  <c r="B171" i="19"/>
  <c r="J171" i="19"/>
  <c r="R171" i="19"/>
  <c r="B172" i="19"/>
  <c r="J172" i="19"/>
  <c r="R172" i="19"/>
  <c r="B173" i="19"/>
  <c r="J173" i="19"/>
  <c r="R173" i="19"/>
  <c r="B176" i="19"/>
  <c r="J176" i="19"/>
  <c r="R176" i="19"/>
  <c r="X183" i="19"/>
  <c r="J184" i="19"/>
  <c r="H185" i="19"/>
  <c r="P187" i="19"/>
  <c r="X188" i="19"/>
  <c r="H191" i="19"/>
  <c r="P192" i="19"/>
  <c r="M203" i="19"/>
  <c r="X203" i="19"/>
  <c r="U209" i="19"/>
  <c r="H226" i="19"/>
  <c r="X226" i="19"/>
  <c r="P229" i="19"/>
  <c r="X235" i="19"/>
  <c r="O217" i="19"/>
  <c r="W217" i="19"/>
  <c r="F226" i="19"/>
  <c r="N226" i="19"/>
  <c r="V226" i="19"/>
  <c r="I61" i="19"/>
  <c r="I190" i="19" s="1"/>
  <c r="Y61" i="19"/>
  <c r="Y190" i="19" s="1"/>
  <c r="G237" i="19"/>
  <c r="G190" i="19"/>
  <c r="O237" i="19"/>
  <c r="O190" i="19"/>
  <c r="W237" i="19"/>
  <c r="I246" i="19"/>
  <c r="Q246" i="19"/>
  <c r="Y246" i="19"/>
  <c r="H248" i="19"/>
  <c r="P248" i="19"/>
  <c r="X248" i="19"/>
  <c r="C165" i="19"/>
  <c r="K165" i="19"/>
  <c r="S165" i="19"/>
  <c r="C167" i="19"/>
  <c r="K167" i="19"/>
  <c r="S167" i="19"/>
  <c r="C168" i="19"/>
  <c r="K168" i="19"/>
  <c r="S168" i="19"/>
  <c r="C169" i="19"/>
  <c r="K169" i="19"/>
  <c r="S169" i="19"/>
  <c r="C171" i="19"/>
  <c r="K171" i="19"/>
  <c r="S171" i="19"/>
  <c r="C172" i="19"/>
  <c r="K172" i="19"/>
  <c r="S172" i="19"/>
  <c r="C173" i="19"/>
  <c r="K173" i="19"/>
  <c r="S173" i="19"/>
  <c r="C176" i="19"/>
  <c r="K176" i="19"/>
  <c r="S176" i="19"/>
  <c r="D183" i="19"/>
  <c r="L184" i="19"/>
  <c r="V184" i="19"/>
  <c r="D188" i="19"/>
  <c r="L190" i="19"/>
  <c r="V190" i="19"/>
  <c r="T191" i="19"/>
  <c r="N203" i="19"/>
  <c r="Y203" i="19"/>
  <c r="L209" i="19"/>
  <c r="V209" i="19"/>
  <c r="I226" i="19"/>
  <c r="Y226" i="19"/>
  <c r="Y235" i="19"/>
  <c r="Y237" i="19"/>
  <c r="H205" i="21"/>
  <c r="P205" i="21"/>
  <c r="X205" i="21"/>
  <c r="P5" i="19"/>
  <c r="G226" i="19"/>
  <c r="O226" i="19"/>
  <c r="W226" i="19"/>
  <c r="B61" i="19"/>
  <c r="B190" i="19" s="1"/>
  <c r="X237" i="19"/>
  <c r="B246" i="19"/>
  <c r="J246" i="19"/>
  <c r="R246" i="19"/>
  <c r="I248" i="19"/>
  <c r="Q248" i="19"/>
  <c r="Y248" i="19"/>
  <c r="P183" i="19"/>
  <c r="H187" i="19"/>
  <c r="X190" i="19"/>
  <c r="H192" i="19"/>
  <c r="E203" i="19"/>
  <c r="P203" i="19"/>
  <c r="M209" i="19"/>
  <c r="X209" i="19"/>
  <c r="T229" i="19"/>
  <c r="E237" i="19"/>
  <c r="I205" i="21"/>
  <c r="Q205" i="21"/>
  <c r="Y205" i="21"/>
  <c r="B235" i="19"/>
  <c r="J235" i="19"/>
  <c r="R235" i="19"/>
  <c r="C246" i="19"/>
  <c r="C203" i="19"/>
  <c r="K246" i="19"/>
  <c r="K203" i="19"/>
  <c r="S246" i="19"/>
  <c r="S203" i="19"/>
  <c r="B248" i="19"/>
  <c r="J248" i="19"/>
  <c r="R248" i="19"/>
  <c r="N184" i="19"/>
  <c r="L185" i="19"/>
  <c r="T187" i="19"/>
  <c r="D190" i="19"/>
  <c r="N190" i="19"/>
  <c r="F203" i="19"/>
  <c r="Q203" i="19"/>
  <c r="D209" i="19"/>
  <c r="N209" i="19"/>
  <c r="Y209" i="19"/>
  <c r="V217" i="19"/>
  <c r="C235" i="19"/>
  <c r="C184" i="19"/>
  <c r="K235" i="19"/>
  <c r="K184" i="19"/>
  <c r="S235" i="19"/>
  <c r="S184" i="19"/>
  <c r="B237" i="19"/>
  <c r="J237" i="19"/>
  <c r="R237" i="19"/>
  <c r="D246" i="19"/>
  <c r="L246" i="19"/>
  <c r="T246" i="19"/>
  <c r="C248" i="19"/>
  <c r="C209" i="19"/>
  <c r="K248" i="19"/>
  <c r="K209" i="19"/>
  <c r="S248" i="19"/>
  <c r="S209" i="19"/>
  <c r="F165" i="19"/>
  <c r="N165" i="19"/>
  <c r="V165" i="19"/>
  <c r="F167" i="19"/>
  <c r="N167" i="19"/>
  <c r="V167" i="19"/>
  <c r="F168" i="19"/>
  <c r="N168" i="19"/>
  <c r="V168" i="19"/>
  <c r="F169" i="19"/>
  <c r="N169" i="19"/>
  <c r="V169" i="19"/>
  <c r="F171" i="19"/>
  <c r="N171" i="19"/>
  <c r="V171" i="19"/>
  <c r="F172" i="19"/>
  <c r="N172" i="19"/>
  <c r="V172" i="19"/>
  <c r="F173" i="19"/>
  <c r="N173" i="19"/>
  <c r="V173" i="19"/>
  <c r="H183" i="19"/>
  <c r="P184" i="19"/>
  <c r="X185" i="19"/>
  <c r="H188" i="19"/>
  <c r="X191" i="19"/>
  <c r="H203" i="19"/>
  <c r="R203" i="19"/>
  <c r="E209" i="19"/>
  <c r="P209" i="19"/>
  <c r="F69" i="20"/>
  <c r="N69" i="20"/>
  <c r="V69" i="20"/>
  <c r="F70" i="20"/>
  <c r="N70" i="20"/>
  <c r="V70" i="20"/>
  <c r="F71" i="20"/>
  <c r="N71" i="20"/>
  <c r="V71" i="20"/>
  <c r="D141" i="21"/>
  <c r="D132" i="21" s="1"/>
  <c r="L141" i="21"/>
  <c r="L132" i="21" s="1"/>
  <c r="T141" i="21"/>
  <c r="T132" i="21" s="1"/>
  <c r="D153" i="21"/>
  <c r="L153" i="21"/>
  <c r="T153" i="21"/>
  <c r="D157" i="21"/>
  <c r="L157" i="21"/>
  <c r="T157" i="21"/>
  <c r="D160" i="21"/>
  <c r="L160" i="21"/>
  <c r="T160" i="21"/>
  <c r="D171" i="21"/>
  <c r="L171" i="21"/>
  <c r="T171" i="21"/>
  <c r="D175" i="21"/>
  <c r="L175" i="21"/>
  <c r="T175" i="21"/>
  <c r="F201" i="22"/>
  <c r="N201" i="22"/>
  <c r="V201" i="22"/>
  <c r="F202" i="22"/>
  <c r="N202" i="22"/>
  <c r="V202" i="22"/>
  <c r="F203" i="22"/>
  <c r="N203" i="22"/>
  <c r="V203" i="22"/>
  <c r="I213" i="22"/>
  <c r="Q213" i="22"/>
  <c r="Y213" i="22"/>
  <c r="C192" i="22"/>
  <c r="M192" i="22"/>
  <c r="O201" i="22"/>
  <c r="G202" i="22"/>
  <c r="W202" i="22"/>
  <c r="O203" i="22"/>
  <c r="G211" i="22"/>
  <c r="K213" i="22"/>
  <c r="F144" i="23"/>
  <c r="F143" i="23"/>
  <c r="F140" i="23"/>
  <c r="F139" i="23"/>
  <c r="F137" i="23"/>
  <c r="N144" i="23"/>
  <c r="N143" i="23"/>
  <c r="N140" i="23"/>
  <c r="N139" i="23"/>
  <c r="N137" i="23"/>
  <c r="V144" i="23"/>
  <c r="V143" i="23"/>
  <c r="V140" i="23"/>
  <c r="V139" i="23"/>
  <c r="V137" i="23"/>
  <c r="F192" i="23"/>
  <c r="F183" i="23" s="1"/>
  <c r="F141" i="23"/>
  <c r="N192" i="23"/>
  <c r="N183" i="23" s="1"/>
  <c r="N141" i="23"/>
  <c r="V192" i="23"/>
  <c r="V183" i="23" s="1"/>
  <c r="V141" i="23"/>
  <c r="M161" i="23"/>
  <c r="M155" i="23"/>
  <c r="M154" i="23"/>
  <c r="M158" i="23"/>
  <c r="M163" i="23"/>
  <c r="M151" i="23"/>
  <c r="M160" i="23"/>
  <c r="H171" i="23"/>
  <c r="X171" i="23"/>
  <c r="G69" i="20"/>
  <c r="O69" i="20"/>
  <c r="W69" i="20"/>
  <c r="G70" i="20"/>
  <c r="O70" i="20"/>
  <c r="W70" i="20"/>
  <c r="G71" i="20"/>
  <c r="O71" i="20"/>
  <c r="W71" i="20"/>
  <c r="E141" i="21"/>
  <c r="E132" i="21" s="1"/>
  <c r="M141" i="21"/>
  <c r="M132" i="21" s="1"/>
  <c r="U141" i="21"/>
  <c r="U132" i="21" s="1"/>
  <c r="E153" i="21"/>
  <c r="M153" i="21"/>
  <c r="U153" i="21"/>
  <c r="E157" i="21"/>
  <c r="M157" i="21"/>
  <c r="U157" i="21"/>
  <c r="E160" i="21"/>
  <c r="M160" i="21"/>
  <c r="U160" i="21"/>
  <c r="E171" i="21"/>
  <c r="M171" i="21"/>
  <c r="U171" i="21"/>
  <c r="E175" i="21"/>
  <c r="M175" i="21"/>
  <c r="U175" i="21"/>
  <c r="P211" i="22"/>
  <c r="X211" i="22"/>
  <c r="B213" i="22"/>
  <c r="J213" i="22"/>
  <c r="R213" i="22"/>
  <c r="K141" i="22"/>
  <c r="K132" i="22" s="1"/>
  <c r="S141" i="22"/>
  <c r="S132" i="22" s="1"/>
  <c r="C153" i="22"/>
  <c r="K153" i="22"/>
  <c r="S153" i="22"/>
  <c r="C157" i="22"/>
  <c r="K157" i="22"/>
  <c r="S157" i="22"/>
  <c r="C160" i="22"/>
  <c r="K160" i="22"/>
  <c r="S160" i="22"/>
  <c r="C171" i="22"/>
  <c r="K171" i="22"/>
  <c r="S171" i="22"/>
  <c r="C175" i="22"/>
  <c r="S175" i="22"/>
  <c r="O192" i="22"/>
  <c r="Y192" i="22"/>
  <c r="P201" i="22"/>
  <c r="H202" i="22"/>
  <c r="X202" i="22"/>
  <c r="P203" i="22"/>
  <c r="H211" i="22"/>
  <c r="O213" i="22"/>
  <c r="G163" i="23"/>
  <c r="G161" i="23"/>
  <c r="G158" i="23"/>
  <c r="G155" i="23"/>
  <c r="G154" i="23"/>
  <c r="G151" i="23"/>
  <c r="W163" i="23"/>
  <c r="W161" i="23"/>
  <c r="W158" i="23"/>
  <c r="W155" i="23"/>
  <c r="W154" i="23"/>
  <c r="W151" i="23"/>
  <c r="D183" i="23"/>
  <c r="H69" i="20"/>
  <c r="P69" i="20"/>
  <c r="X69" i="20"/>
  <c r="H70" i="20"/>
  <c r="P70" i="20"/>
  <c r="X70" i="20"/>
  <c r="H71" i="20"/>
  <c r="P71" i="20"/>
  <c r="X71" i="20"/>
  <c r="F153" i="21"/>
  <c r="N153" i="21"/>
  <c r="V153" i="21"/>
  <c r="F157" i="21"/>
  <c r="N157" i="21"/>
  <c r="V157" i="21"/>
  <c r="F160" i="21"/>
  <c r="N160" i="21"/>
  <c r="V160" i="21"/>
  <c r="F171" i="21"/>
  <c r="N171" i="21"/>
  <c r="V171" i="21"/>
  <c r="F175" i="21"/>
  <c r="N175" i="21"/>
  <c r="V175" i="21"/>
  <c r="I211" i="22"/>
  <c r="Q211" i="22"/>
  <c r="Y211" i="22"/>
  <c r="D153" i="22"/>
  <c r="L153" i="22"/>
  <c r="T153" i="22"/>
  <c r="D157" i="22"/>
  <c r="L157" i="22"/>
  <c r="T157" i="22"/>
  <c r="D160" i="22"/>
  <c r="L160" i="22"/>
  <c r="T160" i="22"/>
  <c r="D171" i="22"/>
  <c r="E192" i="22"/>
  <c r="I69" i="20"/>
  <c r="Q69" i="20"/>
  <c r="Y69" i="20"/>
  <c r="I70" i="20"/>
  <c r="Q70" i="20"/>
  <c r="Y70" i="20"/>
  <c r="I71" i="20"/>
  <c r="Q71" i="20"/>
  <c r="Y71" i="20"/>
  <c r="G141" i="21"/>
  <c r="G132" i="21" s="1"/>
  <c r="O141" i="21"/>
  <c r="O132" i="21" s="1"/>
  <c r="W141" i="21"/>
  <c r="W132" i="21" s="1"/>
  <c r="G153" i="21"/>
  <c r="O153" i="21"/>
  <c r="W153" i="21"/>
  <c r="G157" i="21"/>
  <c r="O157" i="21"/>
  <c r="W157" i="21"/>
  <c r="G160" i="21"/>
  <c r="O160" i="21"/>
  <c r="W160" i="21"/>
  <c r="G171" i="21"/>
  <c r="O171" i="21"/>
  <c r="W171" i="21"/>
  <c r="G175" i="21"/>
  <c r="O175" i="21"/>
  <c r="W175" i="21"/>
  <c r="F192" i="22"/>
  <c r="N192" i="22"/>
  <c r="V192" i="22"/>
  <c r="I201" i="22"/>
  <c r="Q201" i="22"/>
  <c r="Y201" i="22"/>
  <c r="I202" i="22"/>
  <c r="Q202" i="22"/>
  <c r="Y202" i="22"/>
  <c r="I203" i="22"/>
  <c r="Q203" i="22"/>
  <c r="Y203" i="22"/>
  <c r="B211" i="22"/>
  <c r="J211" i="22"/>
  <c r="R211" i="22"/>
  <c r="D213" i="22"/>
  <c r="L213" i="22"/>
  <c r="T213" i="22"/>
  <c r="U141" i="22"/>
  <c r="U132" i="22" s="1"/>
  <c r="G192" i="22"/>
  <c r="Q192" i="22"/>
  <c r="O211" i="22"/>
  <c r="W213" i="22"/>
  <c r="K163" i="23"/>
  <c r="K161" i="23"/>
  <c r="K158" i="23"/>
  <c r="K155" i="23"/>
  <c r="K154" i="23"/>
  <c r="K151" i="23"/>
  <c r="U172" i="23"/>
  <c r="U179" i="23"/>
  <c r="U176" i="23"/>
  <c r="U170" i="23"/>
  <c r="U165" i="23" s="1"/>
  <c r="B69" i="20"/>
  <c r="J69" i="20"/>
  <c r="R69" i="20"/>
  <c r="B70" i="20"/>
  <c r="J70" i="20"/>
  <c r="R70" i="20"/>
  <c r="B71" i="20"/>
  <c r="J71" i="20"/>
  <c r="R71" i="20"/>
  <c r="H141" i="21"/>
  <c r="H132" i="21" s="1"/>
  <c r="P141" i="21"/>
  <c r="P132" i="21" s="1"/>
  <c r="X141" i="21"/>
  <c r="X132" i="21" s="1"/>
  <c r="H153" i="21"/>
  <c r="P153" i="21"/>
  <c r="X153" i="21"/>
  <c r="H157" i="21"/>
  <c r="P157" i="21"/>
  <c r="X157" i="21"/>
  <c r="H160" i="21"/>
  <c r="P160" i="21"/>
  <c r="X160" i="21"/>
  <c r="H171" i="21"/>
  <c r="P171" i="21"/>
  <c r="X171" i="21"/>
  <c r="H175" i="21"/>
  <c r="P175" i="21"/>
  <c r="X175" i="21"/>
  <c r="B201" i="22"/>
  <c r="J201" i="22"/>
  <c r="R201" i="22"/>
  <c r="B202" i="22"/>
  <c r="J202" i="22"/>
  <c r="R202" i="22"/>
  <c r="B203" i="22"/>
  <c r="J203" i="22"/>
  <c r="R203" i="22"/>
  <c r="E213" i="22"/>
  <c r="M213" i="22"/>
  <c r="U213" i="22"/>
  <c r="F141" i="22"/>
  <c r="F132" i="22" s="1"/>
  <c r="N141" i="22"/>
  <c r="N132" i="22" s="1"/>
  <c r="V141" i="22"/>
  <c r="V132" i="22" s="1"/>
  <c r="F153" i="22"/>
  <c r="N153" i="22"/>
  <c r="V153" i="22"/>
  <c r="F157" i="22"/>
  <c r="N157" i="22"/>
  <c r="V157" i="22"/>
  <c r="F160" i="22"/>
  <c r="N160" i="22"/>
  <c r="V160" i="22"/>
  <c r="G201" i="22"/>
  <c r="W201" i="22"/>
  <c r="O202" i="22"/>
  <c r="G203" i="22"/>
  <c r="W203" i="22"/>
  <c r="B144" i="23"/>
  <c r="B143" i="23"/>
  <c r="B140" i="23"/>
  <c r="B139" i="23"/>
  <c r="B137" i="23"/>
  <c r="J144" i="23"/>
  <c r="J143" i="23"/>
  <c r="J140" i="23"/>
  <c r="J139" i="23"/>
  <c r="J137" i="23"/>
  <c r="R144" i="23"/>
  <c r="R143" i="23"/>
  <c r="R140" i="23"/>
  <c r="R139" i="23"/>
  <c r="R137" i="23"/>
  <c r="B192" i="23"/>
  <c r="B183" i="23" s="1"/>
  <c r="B141" i="23"/>
  <c r="J192" i="23"/>
  <c r="J183" i="23" s="1"/>
  <c r="J141" i="23"/>
  <c r="R192" i="23"/>
  <c r="R183" i="23" s="1"/>
  <c r="R141" i="23"/>
  <c r="C69" i="20"/>
  <c r="K69" i="20"/>
  <c r="S69" i="20"/>
  <c r="C70" i="20"/>
  <c r="K70" i="20"/>
  <c r="S70" i="20"/>
  <c r="C71" i="20"/>
  <c r="K71" i="20"/>
  <c r="S71" i="20"/>
  <c r="I141" i="21"/>
  <c r="I132" i="21" s="1"/>
  <c r="Q141" i="21"/>
  <c r="Q132" i="21" s="1"/>
  <c r="Y141" i="21"/>
  <c r="Y132" i="21" s="1"/>
  <c r="I153" i="21"/>
  <c r="Q153" i="21"/>
  <c r="Y153" i="21"/>
  <c r="I157" i="21"/>
  <c r="Q157" i="21"/>
  <c r="Y157" i="21"/>
  <c r="I160" i="21"/>
  <c r="Q160" i="21"/>
  <c r="Y160" i="21"/>
  <c r="I171" i="21"/>
  <c r="Q171" i="21"/>
  <c r="Y171" i="21"/>
  <c r="I175" i="21"/>
  <c r="Q175" i="21"/>
  <c r="Y175" i="21"/>
  <c r="L211" i="22"/>
  <c r="T211" i="22"/>
  <c r="F213" i="22"/>
  <c r="N213" i="22"/>
  <c r="V213" i="22"/>
  <c r="W141" i="22"/>
  <c r="W132" i="22" s="1"/>
  <c r="W171" i="22"/>
  <c r="G175" i="22"/>
  <c r="I192" i="22"/>
  <c r="H201" i="22"/>
  <c r="X201" i="22"/>
  <c r="P202" i="22"/>
  <c r="H203" i="22"/>
  <c r="X203" i="22"/>
  <c r="O163" i="23"/>
  <c r="O161" i="23"/>
  <c r="O158" i="23"/>
  <c r="O155" i="23"/>
  <c r="O154" i="23"/>
  <c r="O151" i="23"/>
  <c r="P194" i="23"/>
  <c r="D69" i="20"/>
  <c r="L69" i="20"/>
  <c r="T69" i="20"/>
  <c r="D70" i="20"/>
  <c r="L70" i="20"/>
  <c r="T70" i="20"/>
  <c r="D71" i="20"/>
  <c r="L71" i="20"/>
  <c r="T71" i="20"/>
  <c r="B153" i="21"/>
  <c r="J153" i="21"/>
  <c r="R153" i="21"/>
  <c r="B157" i="21"/>
  <c r="J157" i="21"/>
  <c r="R157" i="21"/>
  <c r="B160" i="21"/>
  <c r="J160" i="21"/>
  <c r="R160" i="21"/>
  <c r="B171" i="21"/>
  <c r="J171" i="21"/>
  <c r="R171" i="21"/>
  <c r="B175" i="21"/>
  <c r="J175" i="21"/>
  <c r="R175" i="21"/>
  <c r="E211" i="22"/>
  <c r="M211" i="22"/>
  <c r="U211" i="22"/>
  <c r="P171" i="22"/>
  <c r="X171" i="22"/>
  <c r="H172" i="23"/>
  <c r="H179" i="23"/>
  <c r="H176" i="23"/>
  <c r="H170" i="23"/>
  <c r="H165" i="23" s="1"/>
  <c r="P176" i="23"/>
  <c r="P170" i="23"/>
  <c r="P172" i="23"/>
  <c r="P179" i="23"/>
  <c r="X179" i="23"/>
  <c r="X176" i="23"/>
  <c r="X170" i="23"/>
  <c r="X172" i="23"/>
  <c r="Q183" i="23"/>
  <c r="E69" i="20"/>
  <c r="M69" i="20"/>
  <c r="U69" i="20"/>
  <c r="E70" i="20"/>
  <c r="M70" i="20"/>
  <c r="U70" i="20"/>
  <c r="E71" i="20"/>
  <c r="M71" i="20"/>
  <c r="U71" i="20"/>
  <c r="C141" i="21"/>
  <c r="C132" i="21" s="1"/>
  <c r="K141" i="21"/>
  <c r="K132" i="21" s="1"/>
  <c r="S141" i="21"/>
  <c r="S132" i="21" s="1"/>
  <c r="C153" i="21"/>
  <c r="K153" i="21"/>
  <c r="S153" i="21"/>
  <c r="C157" i="21"/>
  <c r="K157" i="21"/>
  <c r="S157" i="21"/>
  <c r="C160" i="21"/>
  <c r="K160" i="21"/>
  <c r="S160" i="21"/>
  <c r="C171" i="21"/>
  <c r="K171" i="21"/>
  <c r="S171" i="21"/>
  <c r="C175" i="21"/>
  <c r="K175" i="21"/>
  <c r="S175" i="21"/>
  <c r="B192" i="22"/>
  <c r="J192" i="22"/>
  <c r="R192" i="22"/>
  <c r="E201" i="22"/>
  <c r="M201" i="22"/>
  <c r="U201" i="22"/>
  <c r="E202" i="22"/>
  <c r="M202" i="22"/>
  <c r="U202" i="22"/>
  <c r="E203" i="22"/>
  <c r="M203" i="22"/>
  <c r="U203" i="22"/>
  <c r="F211" i="22"/>
  <c r="N211" i="22"/>
  <c r="V211" i="22"/>
  <c r="H213" i="22"/>
  <c r="P213" i="22"/>
  <c r="X213" i="22"/>
  <c r="I153" i="22"/>
  <c r="Q153" i="22"/>
  <c r="Y153" i="22"/>
  <c r="I157" i="22"/>
  <c r="Q157" i="22"/>
  <c r="Y157" i="22"/>
  <c r="I160" i="22"/>
  <c r="Q160" i="22"/>
  <c r="Y160" i="22"/>
  <c r="I171" i="22"/>
  <c r="Q171" i="22"/>
  <c r="Y171" i="22"/>
  <c r="I175" i="22"/>
  <c r="Q175" i="22"/>
  <c r="Y175" i="22"/>
  <c r="C163" i="23"/>
  <c r="C161" i="23"/>
  <c r="C158" i="23"/>
  <c r="C155" i="23"/>
  <c r="C154" i="23"/>
  <c r="C151" i="23"/>
  <c r="S163" i="23"/>
  <c r="S161" i="23"/>
  <c r="S158" i="23"/>
  <c r="S155" i="23"/>
  <c r="S154" i="23"/>
  <c r="S151" i="23"/>
  <c r="I48" i="23"/>
  <c r="I160" i="23" s="1"/>
  <c r="Q48" i="23"/>
  <c r="Q160" i="23" s="1"/>
  <c r="Y48" i="23"/>
  <c r="Y153" i="23" s="1"/>
  <c r="G201" i="23"/>
  <c r="G153" i="23"/>
  <c r="O201" i="23"/>
  <c r="O153" i="23"/>
  <c r="W201" i="23"/>
  <c r="W153" i="23"/>
  <c r="G202" i="23"/>
  <c r="G157" i="23"/>
  <c r="O202" i="23"/>
  <c r="O157" i="23"/>
  <c r="W202" i="23"/>
  <c r="W157" i="23"/>
  <c r="G203" i="23"/>
  <c r="G160" i="23"/>
  <c r="O203" i="23"/>
  <c r="O160" i="23"/>
  <c r="W203" i="23"/>
  <c r="W160" i="23"/>
  <c r="I99" i="23"/>
  <c r="I175" i="23" s="1"/>
  <c r="Q99" i="23"/>
  <c r="Q175" i="23" s="1"/>
  <c r="Y99" i="23"/>
  <c r="C137" i="23"/>
  <c r="C132" i="23" s="1"/>
  <c r="K137" i="23"/>
  <c r="C139" i="23"/>
  <c r="K139" i="23"/>
  <c r="C140" i="23"/>
  <c r="K140" i="23"/>
  <c r="C141" i="23"/>
  <c r="K141" i="23"/>
  <c r="S141" i="23"/>
  <c r="C143" i="23"/>
  <c r="K143" i="23"/>
  <c r="S143" i="23"/>
  <c r="X151" i="23"/>
  <c r="H154" i="23"/>
  <c r="P155" i="23"/>
  <c r="M157" i="23"/>
  <c r="X157" i="23"/>
  <c r="H160" i="23"/>
  <c r="R160" i="23"/>
  <c r="P161" i="23"/>
  <c r="X163" i="23"/>
  <c r="P171" i="23"/>
  <c r="U175" i="23"/>
  <c r="H192" i="23"/>
  <c r="H183" i="23" s="1"/>
  <c r="X192" i="23"/>
  <c r="X183" i="23" s="1"/>
  <c r="X203" i="23"/>
  <c r="X194" i="23" s="1"/>
  <c r="H211" i="23"/>
  <c r="X211" i="23"/>
  <c r="P213" i="23"/>
  <c r="P205" i="23" s="1"/>
  <c r="D146" i="25"/>
  <c r="T146" i="25"/>
  <c r="B48" i="23"/>
  <c r="J48" i="23"/>
  <c r="J157" i="23" s="1"/>
  <c r="R48" i="23"/>
  <c r="B99" i="23"/>
  <c r="J99" i="23"/>
  <c r="J175" i="23" s="1"/>
  <c r="R99" i="23"/>
  <c r="C213" i="23"/>
  <c r="C175" i="23"/>
  <c r="K213" i="23"/>
  <c r="K175" i="23"/>
  <c r="S213" i="23"/>
  <c r="S175" i="23"/>
  <c r="D137" i="23"/>
  <c r="L137" i="23"/>
  <c r="T137" i="23"/>
  <c r="D139" i="23"/>
  <c r="L139" i="23"/>
  <c r="T139" i="23"/>
  <c r="D140" i="23"/>
  <c r="L140" i="23"/>
  <c r="T140" i="23"/>
  <c r="D141" i="23"/>
  <c r="L141" i="23"/>
  <c r="L143" i="23"/>
  <c r="D151" i="23"/>
  <c r="L153" i="23"/>
  <c r="T154" i="23"/>
  <c r="D157" i="23"/>
  <c r="Y157" i="23"/>
  <c r="L158" i="23"/>
  <c r="T160" i="23"/>
  <c r="D163" i="23"/>
  <c r="L175" i="23"/>
  <c r="I201" i="23"/>
  <c r="I194" i="23" s="1"/>
  <c r="Y201" i="23"/>
  <c r="Q202" i="23"/>
  <c r="Q194" i="23" s="1"/>
  <c r="Y203" i="23"/>
  <c r="I211" i="23"/>
  <c r="Y211" i="23"/>
  <c r="Y205" i="23" s="1"/>
  <c r="Q213" i="23"/>
  <c r="Q205" i="23" s="1"/>
  <c r="C179" i="23"/>
  <c r="C176" i="23"/>
  <c r="C172" i="23"/>
  <c r="C170" i="23"/>
  <c r="K179" i="23"/>
  <c r="K176" i="23"/>
  <c r="K172" i="23"/>
  <c r="K170" i="23"/>
  <c r="K165" i="23" s="1"/>
  <c r="S179" i="23"/>
  <c r="S176" i="23"/>
  <c r="S172" i="23"/>
  <c r="S170" i="23"/>
  <c r="P151" i="23"/>
  <c r="M153" i="23"/>
  <c r="X153" i="23"/>
  <c r="H155" i="23"/>
  <c r="P157" i="23"/>
  <c r="X158" i="23"/>
  <c r="H161" i="23"/>
  <c r="P163" i="23"/>
  <c r="R171" i="23"/>
  <c r="B175" i="23"/>
  <c r="X175" i="23"/>
  <c r="T202" i="23"/>
  <c r="L203" i="23"/>
  <c r="L211" i="23"/>
  <c r="L205" i="23" s="1"/>
  <c r="D213" i="23"/>
  <c r="T213" i="23"/>
  <c r="T205" i="23" s="1"/>
  <c r="D99" i="23"/>
  <c r="D171" i="23" s="1"/>
  <c r="L99" i="23"/>
  <c r="L171" i="23" s="1"/>
  <c r="T99" i="23"/>
  <c r="C211" i="23"/>
  <c r="C171" i="23"/>
  <c r="K211" i="23"/>
  <c r="K171" i="23"/>
  <c r="S211" i="23"/>
  <c r="S171" i="23"/>
  <c r="D153" i="23"/>
  <c r="L154" i="23"/>
  <c r="T155" i="23"/>
  <c r="D158" i="23"/>
  <c r="T161" i="23"/>
  <c r="M201" i="23"/>
  <c r="U202" i="23"/>
  <c r="U194" i="23" s="1"/>
  <c r="M203" i="23"/>
  <c r="M211" i="23"/>
  <c r="M205" i="23" s="1"/>
  <c r="E213" i="23"/>
  <c r="E205" i="23" s="1"/>
  <c r="U213" i="23"/>
  <c r="U205" i="23" s="1"/>
  <c r="G146" i="25"/>
  <c r="O146" i="25"/>
  <c r="W146" i="25"/>
  <c r="E48" i="23"/>
  <c r="E153" i="23" s="1"/>
  <c r="U48" i="23"/>
  <c r="C201" i="23"/>
  <c r="C153" i="23"/>
  <c r="K201" i="23"/>
  <c r="K153" i="23"/>
  <c r="S201" i="23"/>
  <c r="S153" i="23"/>
  <c r="C202" i="23"/>
  <c r="C157" i="23"/>
  <c r="K202" i="23"/>
  <c r="K157" i="23"/>
  <c r="S202" i="23"/>
  <c r="S157" i="23"/>
  <c r="C203" i="23"/>
  <c r="C160" i="23"/>
  <c r="K203" i="23"/>
  <c r="K160" i="23"/>
  <c r="S203" i="23"/>
  <c r="S160" i="23"/>
  <c r="E99" i="23"/>
  <c r="E175" i="23" s="1"/>
  <c r="M99" i="23"/>
  <c r="G137" i="23"/>
  <c r="O137" i="23"/>
  <c r="W137" i="23"/>
  <c r="G139" i="23"/>
  <c r="O139" i="23"/>
  <c r="W139" i="23"/>
  <c r="G140" i="23"/>
  <c r="O140" i="23"/>
  <c r="W140" i="23"/>
  <c r="G141" i="23"/>
  <c r="O141" i="23"/>
  <c r="W141" i="23"/>
  <c r="G143" i="23"/>
  <c r="O143" i="23"/>
  <c r="W143" i="23"/>
  <c r="X144" i="23"/>
  <c r="H151" i="23"/>
  <c r="H157" i="23"/>
  <c r="R157" i="23"/>
  <c r="P158" i="23"/>
  <c r="H163" i="23"/>
  <c r="U171" i="23"/>
  <c r="P175" i="23"/>
  <c r="P192" i="23"/>
  <c r="P183" i="23" s="1"/>
  <c r="H213" i="23"/>
  <c r="X213" i="23"/>
  <c r="H146" i="25"/>
  <c r="P146" i="25"/>
  <c r="X146" i="25"/>
  <c r="F48" i="23"/>
  <c r="F160" i="23" s="1"/>
  <c r="N48" i="23"/>
  <c r="V48" i="23"/>
  <c r="V157" i="23" s="1"/>
  <c r="F99" i="23"/>
  <c r="F171" i="23" s="1"/>
  <c r="N99" i="23"/>
  <c r="N171" i="23" s="1"/>
  <c r="V99" i="23"/>
  <c r="V175" i="23" s="1"/>
  <c r="G213" i="23"/>
  <c r="G175" i="23"/>
  <c r="O213" i="23"/>
  <c r="O175" i="23"/>
  <c r="W213" i="23"/>
  <c r="W175" i="23"/>
  <c r="H137" i="23"/>
  <c r="P137" i="23"/>
  <c r="X137" i="23"/>
  <c r="H139" i="23"/>
  <c r="P139" i="23"/>
  <c r="X139" i="23"/>
  <c r="H140" i="23"/>
  <c r="P140" i="23"/>
  <c r="X140" i="23"/>
  <c r="H143" i="23"/>
  <c r="P143" i="23"/>
  <c r="T151" i="23"/>
  <c r="Q153" i="23"/>
  <c r="D154" i="23"/>
  <c r="L155" i="23"/>
  <c r="D160" i="23"/>
  <c r="L161" i="23"/>
  <c r="T163" i="23"/>
  <c r="V171" i="23"/>
  <c r="Q203" i="23"/>
  <c r="I213" i="23"/>
  <c r="G179" i="23"/>
  <c r="G176" i="23"/>
  <c r="G172" i="23"/>
  <c r="G170" i="23"/>
  <c r="O179" i="23"/>
  <c r="O176" i="23"/>
  <c r="O172" i="23"/>
  <c r="O170" i="23"/>
  <c r="W179" i="23"/>
  <c r="W176" i="23"/>
  <c r="W172" i="23"/>
  <c r="W170" i="23"/>
  <c r="H153" i="23"/>
  <c r="R153" i="23"/>
  <c r="P154" i="23"/>
  <c r="X155" i="23"/>
  <c r="E160" i="23"/>
  <c r="B171" i="23"/>
  <c r="H175" i="23"/>
  <c r="R175" i="23"/>
  <c r="T201" i="23"/>
  <c r="T194" i="23" s="1"/>
  <c r="L202" i="23"/>
  <c r="D211" i="23"/>
  <c r="G211" i="23"/>
  <c r="G205" i="23" s="1"/>
  <c r="G171" i="23"/>
  <c r="O211" i="23"/>
  <c r="O171" i="23"/>
  <c r="W211" i="23"/>
  <c r="W171" i="23"/>
  <c r="L151" i="23"/>
  <c r="D155" i="23"/>
  <c r="C146" i="25"/>
  <c r="K146" i="25"/>
  <c r="S146" i="25"/>
  <c r="B67" i="24"/>
  <c r="J67" i="24"/>
  <c r="R67" i="24"/>
  <c r="B68" i="24"/>
  <c r="J68" i="24"/>
  <c r="R68" i="24"/>
  <c r="B69" i="24"/>
  <c r="J69" i="24"/>
  <c r="R69" i="24"/>
  <c r="G105" i="25"/>
  <c r="O105" i="25"/>
  <c r="W105" i="25"/>
  <c r="G119" i="25"/>
  <c r="O119" i="25"/>
  <c r="W119" i="25"/>
  <c r="G122" i="25"/>
  <c r="O122" i="25"/>
  <c r="W122" i="25"/>
  <c r="I154" i="26"/>
  <c r="I122" i="26"/>
  <c r="Q154" i="26"/>
  <c r="Q122" i="26"/>
  <c r="Y154" i="26"/>
  <c r="Y122" i="26"/>
  <c r="D105" i="26"/>
  <c r="O105" i="26"/>
  <c r="W116" i="26"/>
  <c r="T119" i="26"/>
  <c r="G122" i="26"/>
  <c r="G143" i="26"/>
  <c r="W143" i="26"/>
  <c r="O152" i="26"/>
  <c r="G153" i="26"/>
  <c r="W153" i="26"/>
  <c r="X154" i="26"/>
  <c r="G143" i="27"/>
  <c r="B152" i="27"/>
  <c r="J152" i="27"/>
  <c r="R152" i="27"/>
  <c r="G153" i="27"/>
  <c r="O153" i="27"/>
  <c r="W153" i="27"/>
  <c r="D154" i="27"/>
  <c r="L154" i="27"/>
  <c r="T154" i="27"/>
  <c r="H113" i="29"/>
  <c r="P113" i="29"/>
  <c r="X113" i="29"/>
  <c r="C67" i="24"/>
  <c r="K67" i="24"/>
  <c r="S67" i="24"/>
  <c r="C68" i="24"/>
  <c r="K68" i="24"/>
  <c r="S68" i="24"/>
  <c r="C69" i="24"/>
  <c r="K69" i="24"/>
  <c r="S69" i="24"/>
  <c r="H105" i="25"/>
  <c r="P105" i="25"/>
  <c r="X105" i="25"/>
  <c r="H116" i="25"/>
  <c r="P116" i="25"/>
  <c r="X116" i="25"/>
  <c r="H119" i="25"/>
  <c r="P119" i="25"/>
  <c r="X119" i="25"/>
  <c r="H122" i="25"/>
  <c r="P122" i="25"/>
  <c r="X122" i="25"/>
  <c r="E143" i="26"/>
  <c r="E105" i="26"/>
  <c r="M143" i="26"/>
  <c r="M105" i="26"/>
  <c r="U143" i="26"/>
  <c r="U105" i="26"/>
  <c r="E153" i="26"/>
  <c r="E119" i="26"/>
  <c r="M153" i="26"/>
  <c r="M119" i="26"/>
  <c r="U153" i="26"/>
  <c r="U119" i="26"/>
  <c r="B154" i="26"/>
  <c r="J154" i="26"/>
  <c r="R154" i="26"/>
  <c r="P105" i="26"/>
  <c r="C116" i="26"/>
  <c r="X116" i="26"/>
  <c r="K119" i="26"/>
  <c r="H122" i="26"/>
  <c r="H143" i="27"/>
  <c r="C152" i="27"/>
  <c r="K152" i="27"/>
  <c r="S152" i="27"/>
  <c r="H153" i="27"/>
  <c r="P153" i="27"/>
  <c r="X153" i="27"/>
  <c r="E154" i="27"/>
  <c r="M154" i="27"/>
  <c r="U154" i="27"/>
  <c r="Q113" i="29"/>
  <c r="D67" i="24"/>
  <c r="L67" i="24"/>
  <c r="T67" i="24"/>
  <c r="D68" i="24"/>
  <c r="L68" i="24"/>
  <c r="T68" i="24"/>
  <c r="D69" i="24"/>
  <c r="L69" i="24"/>
  <c r="T69" i="24"/>
  <c r="I105" i="25"/>
  <c r="Q105" i="25"/>
  <c r="Y105" i="25"/>
  <c r="I116" i="25"/>
  <c r="Q116" i="25"/>
  <c r="Y116" i="25"/>
  <c r="I119" i="25"/>
  <c r="Q119" i="25"/>
  <c r="Y119" i="25"/>
  <c r="F143" i="26"/>
  <c r="I152" i="26"/>
  <c r="I116" i="26"/>
  <c r="Q152" i="26"/>
  <c r="Q116" i="26"/>
  <c r="Y152" i="26"/>
  <c r="Y116" i="26"/>
  <c r="F153" i="26"/>
  <c r="N153" i="26"/>
  <c r="V153" i="26"/>
  <c r="C154" i="26"/>
  <c r="K154" i="26"/>
  <c r="S154" i="26"/>
  <c r="R105" i="26"/>
  <c r="L119" i="26"/>
  <c r="T122" i="26"/>
  <c r="K143" i="26"/>
  <c r="S152" i="26"/>
  <c r="D154" i="26"/>
  <c r="I143" i="27"/>
  <c r="D152" i="27"/>
  <c r="L152" i="27"/>
  <c r="T152" i="27"/>
  <c r="I153" i="27"/>
  <c r="Q153" i="27"/>
  <c r="Y153" i="27"/>
  <c r="F154" i="27"/>
  <c r="N154" i="27"/>
  <c r="V154" i="27"/>
  <c r="E67" i="24"/>
  <c r="M67" i="24"/>
  <c r="U67" i="24"/>
  <c r="E68" i="24"/>
  <c r="M68" i="24"/>
  <c r="U68" i="24"/>
  <c r="E69" i="24"/>
  <c r="M69" i="24"/>
  <c r="U69" i="24"/>
  <c r="B105" i="25"/>
  <c r="J105" i="25"/>
  <c r="R105" i="25"/>
  <c r="B119" i="25"/>
  <c r="J119" i="25"/>
  <c r="R119" i="25"/>
  <c r="B122" i="25"/>
  <c r="J122" i="25"/>
  <c r="R122" i="25"/>
  <c r="B152" i="26"/>
  <c r="J152" i="26"/>
  <c r="R152" i="26"/>
  <c r="S105" i="26"/>
  <c r="C119" i="26"/>
  <c r="N119" i="26"/>
  <c r="K122" i="26"/>
  <c r="D152" i="26"/>
  <c r="T152" i="26"/>
  <c r="B143" i="27"/>
  <c r="J143" i="27"/>
  <c r="E152" i="27"/>
  <c r="M152" i="27"/>
  <c r="U152" i="27"/>
  <c r="B153" i="27"/>
  <c r="J153" i="27"/>
  <c r="R153" i="27"/>
  <c r="G154" i="27"/>
  <c r="O154" i="27"/>
  <c r="W154" i="27"/>
  <c r="C113" i="29"/>
  <c r="K113" i="29"/>
  <c r="S113" i="29"/>
  <c r="F67" i="24"/>
  <c r="N67" i="24"/>
  <c r="V67" i="24"/>
  <c r="F68" i="24"/>
  <c r="N68" i="24"/>
  <c r="V68" i="24"/>
  <c r="F69" i="24"/>
  <c r="N69" i="24"/>
  <c r="V69" i="24"/>
  <c r="C105" i="25"/>
  <c r="K105" i="25"/>
  <c r="S105" i="25"/>
  <c r="C119" i="25"/>
  <c r="K119" i="25"/>
  <c r="S119" i="25"/>
  <c r="C122" i="25"/>
  <c r="K122" i="25"/>
  <c r="S122" i="25"/>
  <c r="E154" i="26"/>
  <c r="E122" i="26"/>
  <c r="M154" i="26"/>
  <c r="M122" i="26"/>
  <c r="U154" i="26"/>
  <c r="U122" i="26"/>
  <c r="T105" i="26"/>
  <c r="G116" i="26"/>
  <c r="R116" i="26"/>
  <c r="D119" i="26"/>
  <c r="O119" i="26"/>
  <c r="L122" i="26"/>
  <c r="C143" i="27"/>
  <c r="K143" i="27"/>
  <c r="F152" i="27"/>
  <c r="N152" i="27"/>
  <c r="V152" i="27"/>
  <c r="C153" i="27"/>
  <c r="K153" i="27"/>
  <c r="S153" i="27"/>
  <c r="H154" i="27"/>
  <c r="P154" i="27"/>
  <c r="X154" i="27"/>
  <c r="D113" i="29"/>
  <c r="L113" i="29"/>
  <c r="T113" i="29"/>
  <c r="G67" i="24"/>
  <c r="O67" i="24"/>
  <c r="W67" i="24"/>
  <c r="G68" i="24"/>
  <c r="O68" i="24"/>
  <c r="W68" i="24"/>
  <c r="G69" i="24"/>
  <c r="O69" i="24"/>
  <c r="W69" i="24"/>
  <c r="D105" i="25"/>
  <c r="L105" i="25"/>
  <c r="T105" i="25"/>
  <c r="D116" i="25"/>
  <c r="L116" i="25"/>
  <c r="T116" i="25"/>
  <c r="D119" i="25"/>
  <c r="L119" i="25"/>
  <c r="T119" i="25"/>
  <c r="D122" i="25"/>
  <c r="L122" i="25"/>
  <c r="T122" i="25"/>
  <c r="L152" i="25"/>
  <c r="L146" i="25" s="1"/>
  <c r="I143" i="26"/>
  <c r="I105" i="26"/>
  <c r="Q143" i="26"/>
  <c r="Q105" i="26"/>
  <c r="Y143" i="26"/>
  <c r="Y105" i="26"/>
  <c r="I153" i="26"/>
  <c r="I119" i="26"/>
  <c r="Q153" i="26"/>
  <c r="Q119" i="26"/>
  <c r="Y153" i="26"/>
  <c r="Y119" i="26"/>
  <c r="F154" i="26"/>
  <c r="N154" i="26"/>
  <c r="V154" i="26"/>
  <c r="V105" i="26"/>
  <c r="H116" i="26"/>
  <c r="F119" i="26"/>
  <c r="P119" i="26"/>
  <c r="C122" i="26"/>
  <c r="D143" i="27"/>
  <c r="G152" i="27"/>
  <c r="O152" i="27"/>
  <c r="W152" i="27"/>
  <c r="D153" i="27"/>
  <c r="L153" i="27"/>
  <c r="T153" i="27"/>
  <c r="I154" i="27"/>
  <c r="Q154" i="27"/>
  <c r="Y154" i="27"/>
  <c r="H67" i="24"/>
  <c r="P67" i="24"/>
  <c r="X67" i="24"/>
  <c r="H68" i="24"/>
  <c r="P68" i="24"/>
  <c r="X68" i="24"/>
  <c r="H69" i="24"/>
  <c r="P69" i="24"/>
  <c r="X69" i="24"/>
  <c r="E105" i="25"/>
  <c r="M105" i="25"/>
  <c r="U105" i="25"/>
  <c r="E116" i="25"/>
  <c r="M116" i="25"/>
  <c r="U116" i="25"/>
  <c r="E119" i="25"/>
  <c r="M119" i="25"/>
  <c r="U119" i="25"/>
  <c r="B143" i="26"/>
  <c r="J143" i="26"/>
  <c r="E152" i="26"/>
  <c r="E116" i="26"/>
  <c r="M152" i="26"/>
  <c r="M116" i="26"/>
  <c r="U152" i="26"/>
  <c r="U116" i="26"/>
  <c r="B153" i="26"/>
  <c r="J153" i="26"/>
  <c r="R153" i="26"/>
  <c r="O154" i="26"/>
  <c r="W154" i="26"/>
  <c r="B105" i="26"/>
  <c r="J116" i="26"/>
  <c r="R119" i="26"/>
  <c r="O122" i="26"/>
  <c r="C143" i="26"/>
  <c r="S153" i="26"/>
  <c r="P154" i="26"/>
  <c r="E143" i="27"/>
  <c r="H152" i="27"/>
  <c r="P152" i="27"/>
  <c r="X152" i="27"/>
  <c r="E153" i="27"/>
  <c r="M153" i="27"/>
  <c r="U153" i="27"/>
  <c r="B154" i="27"/>
  <c r="J154" i="27"/>
  <c r="R154" i="27"/>
  <c r="I67" i="24"/>
  <c r="Q67" i="24"/>
  <c r="Y67" i="24"/>
  <c r="I68" i="24"/>
  <c r="Q68" i="24"/>
  <c r="Y68" i="24"/>
  <c r="I69" i="24"/>
  <c r="Q69" i="24"/>
  <c r="Y69" i="24"/>
  <c r="F105" i="25"/>
  <c r="N105" i="25"/>
  <c r="V105" i="25"/>
  <c r="F119" i="25"/>
  <c r="N119" i="25"/>
  <c r="V119" i="25"/>
  <c r="F122" i="25"/>
  <c r="N122" i="25"/>
  <c r="V122" i="25"/>
  <c r="F152" i="26"/>
  <c r="N152" i="26"/>
  <c r="V152" i="26"/>
  <c r="N105" i="26"/>
  <c r="V116" i="26"/>
  <c r="F143" i="27"/>
  <c r="I152" i="27"/>
  <c r="Q152" i="27"/>
  <c r="Y152" i="27"/>
  <c r="F153" i="27"/>
  <c r="N153" i="27"/>
  <c r="V153" i="27"/>
  <c r="C154" i="27"/>
  <c r="K154" i="27"/>
  <c r="S154" i="27"/>
  <c r="G113" i="29"/>
  <c r="O113" i="29"/>
  <c r="W113" i="29"/>
  <c r="B105" i="27"/>
  <c r="J105" i="27"/>
  <c r="R105" i="27"/>
  <c r="B116" i="27"/>
  <c r="J116" i="27"/>
  <c r="R116" i="27"/>
  <c r="B119" i="27"/>
  <c r="J119" i="27"/>
  <c r="R119" i="27"/>
  <c r="B122" i="27"/>
  <c r="J122" i="27"/>
  <c r="R122" i="27"/>
  <c r="F90" i="29"/>
  <c r="N90" i="29"/>
  <c r="V90" i="29"/>
  <c r="F94" i="29"/>
  <c r="N94" i="29"/>
  <c r="V94" i="29"/>
  <c r="F99" i="29"/>
  <c r="N99" i="29"/>
  <c r="V99" i="29"/>
  <c r="F105" i="29"/>
  <c r="N105" i="29"/>
  <c r="V105" i="29"/>
  <c r="L119" i="30"/>
  <c r="T119" i="30"/>
  <c r="E120" i="30"/>
  <c r="M120" i="30"/>
  <c r="U120" i="30"/>
  <c r="D122" i="30"/>
  <c r="L122" i="30"/>
  <c r="T122" i="30"/>
  <c r="E90" i="30"/>
  <c r="E94" i="30"/>
  <c r="M94" i="30"/>
  <c r="U94" i="30"/>
  <c r="O119" i="30"/>
  <c r="G120" i="30"/>
  <c r="W120" i="30"/>
  <c r="O122" i="30"/>
  <c r="G119" i="31"/>
  <c r="O119" i="31"/>
  <c r="W119" i="31"/>
  <c r="H120" i="31"/>
  <c r="P120" i="31"/>
  <c r="X120" i="31"/>
  <c r="G122" i="31"/>
  <c r="O122" i="31"/>
  <c r="W122" i="31"/>
  <c r="D72" i="33"/>
  <c r="L72" i="33"/>
  <c r="T72" i="33"/>
  <c r="F72" i="33"/>
  <c r="C105" i="27"/>
  <c r="K105" i="27"/>
  <c r="S105" i="27"/>
  <c r="C116" i="27"/>
  <c r="K116" i="27"/>
  <c r="S116" i="27"/>
  <c r="C119" i="27"/>
  <c r="K119" i="27"/>
  <c r="S119" i="27"/>
  <c r="C122" i="27"/>
  <c r="K122" i="27"/>
  <c r="S122" i="27"/>
  <c r="G90" i="29"/>
  <c r="O90" i="29"/>
  <c r="W90" i="29"/>
  <c r="G94" i="29"/>
  <c r="O94" i="29"/>
  <c r="W94" i="29"/>
  <c r="G99" i="29"/>
  <c r="O99" i="29"/>
  <c r="W99" i="29"/>
  <c r="G105" i="29"/>
  <c r="O105" i="29"/>
  <c r="W105" i="29"/>
  <c r="M119" i="30"/>
  <c r="U119" i="30"/>
  <c r="E122" i="30"/>
  <c r="M122" i="30"/>
  <c r="U122" i="30"/>
  <c r="F90" i="30"/>
  <c r="N90" i="30"/>
  <c r="V90" i="30"/>
  <c r="F94" i="30"/>
  <c r="N94" i="30"/>
  <c r="V94" i="30"/>
  <c r="F99" i="30"/>
  <c r="N99" i="30"/>
  <c r="V99" i="30"/>
  <c r="F105" i="30"/>
  <c r="N105" i="30"/>
  <c r="V105" i="30"/>
  <c r="R119" i="30"/>
  <c r="J120" i="30"/>
  <c r="B122" i="30"/>
  <c r="R122" i="30"/>
  <c r="J123" i="30"/>
  <c r="H119" i="31"/>
  <c r="H90" i="31"/>
  <c r="P119" i="31"/>
  <c r="P90" i="31"/>
  <c r="X119" i="31"/>
  <c r="X90" i="31"/>
  <c r="I120" i="31"/>
  <c r="Q120" i="31"/>
  <c r="Y120" i="31"/>
  <c r="H122" i="31"/>
  <c r="H99" i="31"/>
  <c r="P122" i="31"/>
  <c r="P99" i="31"/>
  <c r="X122" i="31"/>
  <c r="X99" i="31"/>
  <c r="F123" i="31"/>
  <c r="F105" i="31"/>
  <c r="N123" i="31"/>
  <c r="N105" i="31"/>
  <c r="V123" i="31"/>
  <c r="V105" i="31"/>
  <c r="I94" i="31"/>
  <c r="Y94" i="31"/>
  <c r="M72" i="33"/>
  <c r="U72" i="33"/>
  <c r="D105" i="27"/>
  <c r="L105" i="27"/>
  <c r="T105" i="27"/>
  <c r="D116" i="27"/>
  <c r="L116" i="27"/>
  <c r="T116" i="27"/>
  <c r="D119" i="27"/>
  <c r="L119" i="27"/>
  <c r="T119" i="27"/>
  <c r="D122" i="27"/>
  <c r="L122" i="27"/>
  <c r="T122" i="27"/>
  <c r="H90" i="29"/>
  <c r="P90" i="29"/>
  <c r="X90" i="29"/>
  <c r="H94" i="29"/>
  <c r="P94" i="29"/>
  <c r="X94" i="29"/>
  <c r="H99" i="29"/>
  <c r="P99" i="29"/>
  <c r="X99" i="29"/>
  <c r="H105" i="29"/>
  <c r="P105" i="29"/>
  <c r="X105" i="29"/>
  <c r="D123" i="30"/>
  <c r="L123" i="30"/>
  <c r="T123" i="30"/>
  <c r="G90" i="30"/>
  <c r="W90" i="30"/>
  <c r="O94" i="30"/>
  <c r="G99" i="30"/>
  <c r="W99" i="30"/>
  <c r="S119" i="30"/>
  <c r="K120" i="30"/>
  <c r="C122" i="30"/>
  <c r="S122" i="30"/>
  <c r="I119" i="31"/>
  <c r="Q119" i="31"/>
  <c r="Y119" i="31"/>
  <c r="B120" i="31"/>
  <c r="J120" i="31"/>
  <c r="R120" i="31"/>
  <c r="I122" i="31"/>
  <c r="Q122" i="31"/>
  <c r="Y122" i="31"/>
  <c r="G123" i="31"/>
  <c r="G105" i="31"/>
  <c r="O123" i="31"/>
  <c r="O105" i="31"/>
  <c r="W123" i="31"/>
  <c r="W105" i="31"/>
  <c r="J94" i="31"/>
  <c r="E105" i="27"/>
  <c r="M105" i="27"/>
  <c r="U105" i="27"/>
  <c r="E119" i="27"/>
  <c r="M119" i="27"/>
  <c r="U119" i="27"/>
  <c r="E122" i="27"/>
  <c r="M122" i="27"/>
  <c r="U122" i="27"/>
  <c r="I94" i="29"/>
  <c r="Q94" i="29"/>
  <c r="Y94" i="29"/>
  <c r="I105" i="29"/>
  <c r="Q105" i="29"/>
  <c r="Y105" i="29"/>
  <c r="I123" i="29"/>
  <c r="I113" i="29" s="1"/>
  <c r="Q123" i="29"/>
  <c r="Y123" i="29"/>
  <c r="Y113" i="29" s="1"/>
  <c r="H120" i="30"/>
  <c r="P120" i="30"/>
  <c r="X120" i="30"/>
  <c r="E123" i="30"/>
  <c r="M123" i="30"/>
  <c r="U123" i="30"/>
  <c r="H94" i="30"/>
  <c r="P94" i="30"/>
  <c r="X94" i="30"/>
  <c r="B119" i="31"/>
  <c r="J119" i="31"/>
  <c r="R119" i="31"/>
  <c r="C120" i="31"/>
  <c r="K120" i="31"/>
  <c r="S120" i="31"/>
  <c r="B122" i="31"/>
  <c r="J122" i="31"/>
  <c r="R122" i="31"/>
  <c r="H123" i="31"/>
  <c r="P123" i="31"/>
  <c r="X123" i="31"/>
  <c r="F105" i="27"/>
  <c r="N105" i="27"/>
  <c r="V105" i="27"/>
  <c r="F116" i="27"/>
  <c r="N116" i="27"/>
  <c r="V116" i="27"/>
  <c r="F119" i="27"/>
  <c r="N119" i="27"/>
  <c r="V119" i="27"/>
  <c r="F122" i="27"/>
  <c r="N122" i="27"/>
  <c r="V122" i="27"/>
  <c r="B90" i="29"/>
  <c r="J90" i="29"/>
  <c r="R90" i="29"/>
  <c r="B94" i="29"/>
  <c r="J94" i="29"/>
  <c r="R94" i="29"/>
  <c r="B99" i="29"/>
  <c r="J99" i="29"/>
  <c r="R99" i="29"/>
  <c r="B105" i="29"/>
  <c r="J105" i="29"/>
  <c r="R105" i="29"/>
  <c r="P119" i="30"/>
  <c r="X119" i="30"/>
  <c r="I120" i="30"/>
  <c r="Q120" i="30"/>
  <c r="Y120" i="30"/>
  <c r="H122" i="30"/>
  <c r="P122" i="30"/>
  <c r="X122" i="30"/>
  <c r="I90" i="30"/>
  <c r="I94" i="30"/>
  <c r="Q94" i="30"/>
  <c r="Y94" i="30"/>
  <c r="C119" i="31"/>
  <c r="K119" i="31"/>
  <c r="S119" i="31"/>
  <c r="D120" i="31"/>
  <c r="L120" i="31"/>
  <c r="T120" i="31"/>
  <c r="C122" i="31"/>
  <c r="K122" i="31"/>
  <c r="S122" i="31"/>
  <c r="G105" i="27"/>
  <c r="O105" i="27"/>
  <c r="W105" i="27"/>
  <c r="G116" i="27"/>
  <c r="O116" i="27"/>
  <c r="W116" i="27"/>
  <c r="G119" i="27"/>
  <c r="O119" i="27"/>
  <c r="W119" i="27"/>
  <c r="G122" i="27"/>
  <c r="O122" i="27"/>
  <c r="W122" i="27"/>
  <c r="C90" i="29"/>
  <c r="K90" i="29"/>
  <c r="S90" i="29"/>
  <c r="C94" i="29"/>
  <c r="K94" i="29"/>
  <c r="S94" i="29"/>
  <c r="C99" i="29"/>
  <c r="K99" i="29"/>
  <c r="S99" i="29"/>
  <c r="C105" i="29"/>
  <c r="K105" i="29"/>
  <c r="S105" i="29"/>
  <c r="Q119" i="30"/>
  <c r="Y119" i="30"/>
  <c r="I122" i="30"/>
  <c r="Q122" i="30"/>
  <c r="Y122" i="30"/>
  <c r="B90" i="30"/>
  <c r="J90" i="30"/>
  <c r="B94" i="30"/>
  <c r="R94" i="30"/>
  <c r="J99" i="30"/>
  <c r="B105" i="30"/>
  <c r="R105" i="30"/>
  <c r="D119" i="31"/>
  <c r="D90" i="31"/>
  <c r="L119" i="31"/>
  <c r="L90" i="31"/>
  <c r="T119" i="31"/>
  <c r="T90" i="31"/>
  <c r="E120" i="31"/>
  <c r="M120" i="31"/>
  <c r="U120" i="31"/>
  <c r="D122" i="31"/>
  <c r="D99" i="31"/>
  <c r="L122" i="31"/>
  <c r="L99" i="31"/>
  <c r="T122" i="31"/>
  <c r="T99" i="31"/>
  <c r="B123" i="31"/>
  <c r="B105" i="31"/>
  <c r="J123" i="31"/>
  <c r="J105" i="31"/>
  <c r="R123" i="31"/>
  <c r="R105" i="31"/>
  <c r="I90" i="31"/>
  <c r="Y90" i="31"/>
  <c r="Q94" i="31"/>
  <c r="I99" i="31"/>
  <c r="Y99" i="31"/>
  <c r="Q72" i="33"/>
  <c r="Y72" i="33"/>
  <c r="H105" i="27"/>
  <c r="P105" i="27"/>
  <c r="X105" i="27"/>
  <c r="H116" i="27"/>
  <c r="P116" i="27"/>
  <c r="X116" i="27"/>
  <c r="H119" i="27"/>
  <c r="P119" i="27"/>
  <c r="X119" i="27"/>
  <c r="H122" i="27"/>
  <c r="P122" i="27"/>
  <c r="X122" i="27"/>
  <c r="D90" i="29"/>
  <c r="L90" i="29"/>
  <c r="T90" i="29"/>
  <c r="D94" i="29"/>
  <c r="L94" i="29"/>
  <c r="T94" i="29"/>
  <c r="D99" i="29"/>
  <c r="L99" i="29"/>
  <c r="T99" i="29"/>
  <c r="D105" i="29"/>
  <c r="L105" i="29"/>
  <c r="T105" i="29"/>
  <c r="H123" i="30"/>
  <c r="P123" i="30"/>
  <c r="X123" i="30"/>
  <c r="C90" i="30"/>
  <c r="K90" i="30"/>
  <c r="C94" i="30"/>
  <c r="S94" i="30"/>
  <c r="K99" i="30"/>
  <c r="E119" i="31"/>
  <c r="M119" i="31"/>
  <c r="U119" i="31"/>
  <c r="F120" i="31"/>
  <c r="N120" i="31"/>
  <c r="V120" i="31"/>
  <c r="E122" i="31"/>
  <c r="M122" i="31"/>
  <c r="U122" i="31"/>
  <c r="C123" i="31"/>
  <c r="C105" i="31"/>
  <c r="K123" i="31"/>
  <c r="K105" i="31"/>
  <c r="S123" i="31"/>
  <c r="S105" i="31"/>
  <c r="B94" i="31"/>
  <c r="R94" i="31"/>
  <c r="I105" i="27"/>
  <c r="Q105" i="27"/>
  <c r="Y105" i="27"/>
  <c r="I119" i="27"/>
  <c r="Q119" i="27"/>
  <c r="Y119" i="27"/>
  <c r="I122" i="27"/>
  <c r="Q122" i="27"/>
  <c r="Y122" i="27"/>
  <c r="E94" i="29"/>
  <c r="M94" i="29"/>
  <c r="U94" i="29"/>
  <c r="E105" i="29"/>
  <c r="M105" i="29"/>
  <c r="U105" i="29"/>
  <c r="E123" i="29"/>
  <c r="E113" i="29" s="1"/>
  <c r="M123" i="29"/>
  <c r="M113" i="29" s="1"/>
  <c r="U123" i="29"/>
  <c r="U113" i="29" s="1"/>
  <c r="D120" i="30"/>
  <c r="L120" i="30"/>
  <c r="T120" i="30"/>
  <c r="I123" i="30"/>
  <c r="Q123" i="30"/>
  <c r="Y123" i="30"/>
  <c r="D94" i="30"/>
  <c r="L94" i="30"/>
  <c r="T94" i="30"/>
  <c r="D105" i="30"/>
  <c r="L105" i="30"/>
  <c r="T105" i="30"/>
  <c r="F119" i="31"/>
  <c r="N119" i="31"/>
  <c r="V119" i="31"/>
  <c r="G120" i="31"/>
  <c r="O120" i="31"/>
  <c r="W120" i="31"/>
  <c r="F122" i="31"/>
  <c r="N122" i="31"/>
  <c r="V122" i="31"/>
  <c r="D123" i="31"/>
  <c r="L123" i="31"/>
  <c r="T123" i="31"/>
  <c r="M90" i="31"/>
  <c r="M99" i="31"/>
  <c r="C90" i="31"/>
  <c r="K90" i="31"/>
  <c r="S90" i="31"/>
  <c r="C94" i="31"/>
  <c r="K94" i="31"/>
  <c r="S94" i="31"/>
  <c r="C99" i="31"/>
  <c r="K99" i="31"/>
  <c r="S99" i="31"/>
  <c r="D57" i="33"/>
  <c r="L57" i="33"/>
  <c r="T57" i="33"/>
  <c r="D60" i="33"/>
  <c r="L60" i="33"/>
  <c r="T60" i="33"/>
  <c r="D63" i="33"/>
  <c r="L63" i="33"/>
  <c r="T63" i="33"/>
  <c r="E80" i="33"/>
  <c r="E72" i="33" s="1"/>
  <c r="P80" i="33"/>
  <c r="D78" i="34"/>
  <c r="L78" i="34"/>
  <c r="T78" i="34"/>
  <c r="F79" i="34"/>
  <c r="N79" i="34"/>
  <c r="V79" i="34"/>
  <c r="D80" i="34"/>
  <c r="L80" i="34"/>
  <c r="T80" i="34"/>
  <c r="L60" i="34"/>
  <c r="B79" i="35"/>
  <c r="J79" i="35"/>
  <c r="R79" i="35"/>
  <c r="Y72" i="37"/>
  <c r="D94" i="31"/>
  <c r="L94" i="31"/>
  <c r="T94" i="31"/>
  <c r="D105" i="31"/>
  <c r="L105" i="31"/>
  <c r="T105" i="31"/>
  <c r="G78" i="34"/>
  <c r="G78" i="35"/>
  <c r="O78" i="34"/>
  <c r="O78" i="35"/>
  <c r="W78" i="34"/>
  <c r="W78" i="35"/>
  <c r="G80" i="34"/>
  <c r="G80" i="35"/>
  <c r="O80" i="34"/>
  <c r="O80" i="35"/>
  <c r="W80" i="34"/>
  <c r="W80" i="35"/>
  <c r="E57" i="33"/>
  <c r="M57" i="33"/>
  <c r="U57" i="33"/>
  <c r="E60" i="33"/>
  <c r="M60" i="33"/>
  <c r="U60" i="33"/>
  <c r="M63" i="33"/>
  <c r="U63" i="33"/>
  <c r="E78" i="34"/>
  <c r="E57" i="34"/>
  <c r="M78" i="34"/>
  <c r="M57" i="34"/>
  <c r="U78" i="34"/>
  <c r="U57" i="34"/>
  <c r="G79" i="34"/>
  <c r="O79" i="34"/>
  <c r="W79" i="34"/>
  <c r="E80" i="34"/>
  <c r="E63" i="34"/>
  <c r="M80" i="34"/>
  <c r="M63" i="34"/>
  <c r="U80" i="34"/>
  <c r="U63" i="34"/>
  <c r="O60" i="34"/>
  <c r="I78" i="35"/>
  <c r="Q78" i="35"/>
  <c r="Y78" i="35"/>
  <c r="C79" i="35"/>
  <c r="K79" i="35"/>
  <c r="S79" i="35"/>
  <c r="I80" i="35"/>
  <c r="Q80" i="35"/>
  <c r="Y80" i="35"/>
  <c r="J72" i="37"/>
  <c r="F60" i="33"/>
  <c r="N60" i="33"/>
  <c r="V60" i="33"/>
  <c r="F78" i="34"/>
  <c r="F57" i="34"/>
  <c r="N78" i="34"/>
  <c r="N57" i="34"/>
  <c r="V78" i="34"/>
  <c r="V57" i="34"/>
  <c r="H79" i="34"/>
  <c r="H60" i="34"/>
  <c r="P79" i="34"/>
  <c r="P60" i="34"/>
  <c r="X79" i="34"/>
  <c r="X60" i="34"/>
  <c r="F80" i="34"/>
  <c r="F63" i="34"/>
  <c r="N80" i="34"/>
  <c r="N63" i="34"/>
  <c r="V80" i="34"/>
  <c r="V63" i="34"/>
  <c r="B78" i="35"/>
  <c r="J78" i="35"/>
  <c r="R78" i="35"/>
  <c r="D79" i="35"/>
  <c r="L79" i="35"/>
  <c r="T79" i="35"/>
  <c r="B80" i="35"/>
  <c r="J80" i="35"/>
  <c r="R80" i="35"/>
  <c r="G60" i="33"/>
  <c r="O60" i="33"/>
  <c r="W60" i="33"/>
  <c r="G78" i="33"/>
  <c r="G72" i="33" s="1"/>
  <c r="O78" i="33"/>
  <c r="O72" i="33" s="1"/>
  <c r="W78" i="33"/>
  <c r="H80" i="33"/>
  <c r="W80" i="33"/>
  <c r="I79" i="34"/>
  <c r="Q79" i="34"/>
  <c r="Y79" i="34"/>
  <c r="T60" i="34"/>
  <c r="E79" i="35"/>
  <c r="M79" i="35"/>
  <c r="U79" i="35"/>
  <c r="G90" i="31"/>
  <c r="O90" i="31"/>
  <c r="W90" i="31"/>
  <c r="G94" i="31"/>
  <c r="O94" i="31"/>
  <c r="W94" i="31"/>
  <c r="G99" i="31"/>
  <c r="O99" i="31"/>
  <c r="W99" i="31"/>
  <c r="H57" i="33"/>
  <c r="P57" i="33"/>
  <c r="X57" i="33"/>
  <c r="H60" i="33"/>
  <c r="P60" i="33"/>
  <c r="X60" i="33"/>
  <c r="H63" i="33"/>
  <c r="P63" i="33"/>
  <c r="X63" i="33"/>
  <c r="H78" i="33"/>
  <c r="P78" i="33"/>
  <c r="X78" i="33"/>
  <c r="I80" i="33"/>
  <c r="I72" i="33" s="1"/>
  <c r="X80" i="33"/>
  <c r="H78" i="34"/>
  <c r="P78" i="34"/>
  <c r="X78" i="34"/>
  <c r="B79" i="34"/>
  <c r="J79" i="34"/>
  <c r="R79" i="34"/>
  <c r="H80" i="34"/>
  <c r="P80" i="34"/>
  <c r="X80" i="34"/>
  <c r="W60" i="34"/>
  <c r="D78" i="35"/>
  <c r="L78" i="35"/>
  <c r="T78" i="35"/>
  <c r="F79" i="35"/>
  <c r="N79" i="35"/>
  <c r="V79" i="35"/>
  <c r="D80" i="35"/>
  <c r="L80" i="35"/>
  <c r="T80" i="35"/>
  <c r="U72" i="37"/>
  <c r="H94" i="31"/>
  <c r="P94" i="31"/>
  <c r="X94" i="31"/>
  <c r="H105" i="31"/>
  <c r="P105" i="31"/>
  <c r="X105" i="31"/>
  <c r="C78" i="35"/>
  <c r="C78" i="34"/>
  <c r="K78" i="35"/>
  <c r="K78" i="34"/>
  <c r="S78" i="35"/>
  <c r="S78" i="34"/>
  <c r="C80" i="35"/>
  <c r="C80" i="34"/>
  <c r="K80" i="35"/>
  <c r="K80" i="34"/>
  <c r="S80" i="35"/>
  <c r="S80" i="34"/>
  <c r="I57" i="33"/>
  <c r="Q57" i="33"/>
  <c r="Y57" i="33"/>
  <c r="I60" i="33"/>
  <c r="Q60" i="33"/>
  <c r="Y60" i="33"/>
  <c r="Q63" i="33"/>
  <c r="Y63" i="33"/>
  <c r="K80" i="33"/>
  <c r="I78" i="34"/>
  <c r="I57" i="34"/>
  <c r="Q78" i="34"/>
  <c r="Q57" i="34"/>
  <c r="Y78" i="34"/>
  <c r="Y57" i="34"/>
  <c r="C79" i="34"/>
  <c r="K79" i="34"/>
  <c r="S79" i="34"/>
  <c r="I80" i="34"/>
  <c r="I63" i="34"/>
  <c r="Q80" i="34"/>
  <c r="Q63" i="34"/>
  <c r="Y80" i="34"/>
  <c r="Y63" i="34"/>
  <c r="D60" i="34"/>
  <c r="E78" i="35"/>
  <c r="M78" i="35"/>
  <c r="U78" i="35"/>
  <c r="G79" i="35"/>
  <c r="O79" i="35"/>
  <c r="W79" i="35"/>
  <c r="E80" i="35"/>
  <c r="M80" i="35"/>
  <c r="U80" i="35"/>
  <c r="F72" i="37"/>
  <c r="V72" i="37"/>
  <c r="H72" i="37"/>
  <c r="B60" i="33"/>
  <c r="J60" i="33"/>
  <c r="R60" i="33"/>
  <c r="B78" i="34"/>
  <c r="B57" i="34"/>
  <c r="J78" i="34"/>
  <c r="J57" i="34"/>
  <c r="R78" i="34"/>
  <c r="R57" i="34"/>
  <c r="B80" i="34"/>
  <c r="B63" i="34"/>
  <c r="J80" i="34"/>
  <c r="J63" i="34"/>
  <c r="R80" i="34"/>
  <c r="R63" i="34"/>
  <c r="F78" i="35"/>
  <c r="N78" i="35"/>
  <c r="V78" i="35"/>
  <c r="H79" i="35"/>
  <c r="P79" i="35"/>
  <c r="X79" i="35"/>
  <c r="F80" i="35"/>
  <c r="N80" i="35"/>
  <c r="V80" i="35"/>
  <c r="C60" i="33"/>
  <c r="K60" i="33"/>
  <c r="S60" i="33"/>
  <c r="C78" i="33"/>
  <c r="C72" i="33" s="1"/>
  <c r="K78" i="33"/>
  <c r="S78" i="33"/>
  <c r="S72" i="33" s="1"/>
  <c r="E79" i="34"/>
  <c r="M79" i="34"/>
  <c r="U79" i="34"/>
  <c r="I79" i="35"/>
  <c r="Q79" i="35"/>
  <c r="Y79" i="35"/>
  <c r="I60" i="34"/>
  <c r="Q60" i="34"/>
  <c r="Y60" i="34"/>
  <c r="E57" i="35"/>
  <c r="M57" i="35"/>
  <c r="U57" i="35"/>
  <c r="E60" i="35"/>
  <c r="M60" i="35"/>
  <c r="U60" i="35"/>
  <c r="E63" i="35"/>
  <c r="M63" i="35"/>
  <c r="U63" i="35"/>
  <c r="F57" i="37"/>
  <c r="N57" i="37"/>
  <c r="V57" i="37"/>
  <c r="F60" i="37"/>
  <c r="V60" i="37"/>
  <c r="F63" i="37"/>
  <c r="N63" i="37"/>
  <c r="V63" i="37"/>
  <c r="J79" i="37"/>
  <c r="R80" i="37"/>
  <c r="R72" i="37" s="1"/>
  <c r="B78" i="38"/>
  <c r="J78" i="38"/>
  <c r="R78" i="38"/>
  <c r="D79" i="38"/>
  <c r="L79" i="38"/>
  <c r="T79" i="38"/>
  <c r="B80" i="38"/>
  <c r="J80" i="38"/>
  <c r="R80" i="38"/>
  <c r="E78" i="39"/>
  <c r="M78" i="39"/>
  <c r="U78" i="39"/>
  <c r="G79" i="39"/>
  <c r="O79" i="39"/>
  <c r="W79" i="39"/>
  <c r="E80" i="39"/>
  <c r="M80" i="39"/>
  <c r="U80" i="39"/>
  <c r="B60" i="34"/>
  <c r="J60" i="34"/>
  <c r="R60" i="34"/>
  <c r="F57" i="35"/>
  <c r="N57" i="35"/>
  <c r="V57" i="35"/>
  <c r="F60" i="35"/>
  <c r="N60" i="35"/>
  <c r="V60" i="35"/>
  <c r="F63" i="35"/>
  <c r="N63" i="35"/>
  <c r="V63" i="35"/>
  <c r="G57" i="37"/>
  <c r="O57" i="37"/>
  <c r="W57" i="37"/>
  <c r="G60" i="37"/>
  <c r="W60" i="37"/>
  <c r="G63" i="37"/>
  <c r="O63" i="37"/>
  <c r="W63" i="37"/>
  <c r="M79" i="37"/>
  <c r="M72" i="37" s="1"/>
  <c r="C78" i="38"/>
  <c r="K78" i="38"/>
  <c r="S78" i="38"/>
  <c r="E79" i="38"/>
  <c r="M79" i="38"/>
  <c r="U79" i="38"/>
  <c r="C80" i="38"/>
  <c r="K80" i="38"/>
  <c r="S80" i="38"/>
  <c r="F78" i="39"/>
  <c r="N78" i="39"/>
  <c r="V78" i="39"/>
  <c r="H79" i="39"/>
  <c r="P79" i="39"/>
  <c r="X79" i="39"/>
  <c r="F80" i="39"/>
  <c r="N80" i="39"/>
  <c r="V80" i="39"/>
  <c r="G60" i="35"/>
  <c r="O60" i="35"/>
  <c r="W60" i="35"/>
  <c r="H60" i="37"/>
  <c r="P60" i="37"/>
  <c r="X60" i="37"/>
  <c r="J80" i="37"/>
  <c r="D78" i="38"/>
  <c r="D57" i="38"/>
  <c r="L78" i="38"/>
  <c r="L57" i="38"/>
  <c r="T78" i="38"/>
  <c r="T57" i="38"/>
  <c r="F79" i="38"/>
  <c r="F60" i="38"/>
  <c r="N79" i="38"/>
  <c r="N60" i="38"/>
  <c r="V79" i="38"/>
  <c r="V60" i="38"/>
  <c r="D80" i="38"/>
  <c r="D63" i="38"/>
  <c r="L80" i="38"/>
  <c r="L63" i="38"/>
  <c r="T80" i="38"/>
  <c r="T63" i="38"/>
  <c r="G78" i="39"/>
  <c r="O78" i="39"/>
  <c r="W78" i="39"/>
  <c r="I79" i="39"/>
  <c r="Q79" i="39"/>
  <c r="Y79" i="39"/>
  <c r="G80" i="39"/>
  <c r="O80" i="39"/>
  <c r="W80" i="39"/>
  <c r="H60" i="35"/>
  <c r="P60" i="35"/>
  <c r="X60" i="35"/>
  <c r="I60" i="37"/>
  <c r="Q60" i="37"/>
  <c r="Y60" i="37"/>
  <c r="E79" i="37"/>
  <c r="E72" i="37" s="1"/>
  <c r="E78" i="38"/>
  <c r="E57" i="38"/>
  <c r="M78" i="38"/>
  <c r="M57" i="38"/>
  <c r="U78" i="38"/>
  <c r="U57" i="38"/>
  <c r="G79" i="38"/>
  <c r="G60" i="38"/>
  <c r="O79" i="38"/>
  <c r="O60" i="38"/>
  <c r="W79" i="38"/>
  <c r="W60" i="38"/>
  <c r="E80" i="38"/>
  <c r="E63" i="38"/>
  <c r="M80" i="38"/>
  <c r="M63" i="38"/>
  <c r="U80" i="38"/>
  <c r="U63" i="38"/>
  <c r="H78" i="39"/>
  <c r="P78" i="39"/>
  <c r="X78" i="39"/>
  <c r="B79" i="39"/>
  <c r="J79" i="39"/>
  <c r="R79" i="39"/>
  <c r="H80" i="39"/>
  <c r="P80" i="39"/>
  <c r="X80" i="39"/>
  <c r="E60" i="34"/>
  <c r="M60" i="34"/>
  <c r="U60" i="34"/>
  <c r="I57" i="35"/>
  <c r="Q57" i="35"/>
  <c r="Y57" i="35"/>
  <c r="I60" i="35"/>
  <c r="Q60" i="35"/>
  <c r="Y60" i="35"/>
  <c r="I63" i="35"/>
  <c r="Q63" i="35"/>
  <c r="Y63" i="35"/>
  <c r="B57" i="37"/>
  <c r="J57" i="37"/>
  <c r="R57" i="37"/>
  <c r="B63" i="37"/>
  <c r="F78" i="38"/>
  <c r="N78" i="38"/>
  <c r="V78" i="38"/>
  <c r="H79" i="38"/>
  <c r="P79" i="38"/>
  <c r="X79" i="38"/>
  <c r="F80" i="38"/>
  <c r="N80" i="38"/>
  <c r="V80" i="38"/>
  <c r="I78" i="39"/>
  <c r="Q78" i="39"/>
  <c r="Y78" i="39"/>
  <c r="C79" i="39"/>
  <c r="K79" i="39"/>
  <c r="S79" i="39"/>
  <c r="I80" i="39"/>
  <c r="Q80" i="39"/>
  <c r="Y80" i="39"/>
  <c r="F60" i="34"/>
  <c r="N60" i="34"/>
  <c r="V60" i="34"/>
  <c r="B57" i="35"/>
  <c r="J57" i="35"/>
  <c r="R57" i="35"/>
  <c r="B60" i="35"/>
  <c r="J60" i="35"/>
  <c r="R60" i="35"/>
  <c r="B63" i="35"/>
  <c r="J63" i="35"/>
  <c r="R63" i="35"/>
  <c r="C57" i="37"/>
  <c r="K57" i="37"/>
  <c r="S57" i="37"/>
  <c r="C60" i="37"/>
  <c r="K60" i="37"/>
  <c r="S60" i="37"/>
  <c r="C63" i="37"/>
  <c r="K63" i="37"/>
  <c r="S63" i="37"/>
  <c r="G78" i="38"/>
  <c r="G57" i="38"/>
  <c r="O78" i="38"/>
  <c r="O57" i="38"/>
  <c r="W78" i="38"/>
  <c r="W57" i="38"/>
  <c r="I79" i="38"/>
  <c r="I60" i="38"/>
  <c r="Q79" i="38"/>
  <c r="Q60" i="38"/>
  <c r="Y79" i="38"/>
  <c r="Y60" i="38"/>
  <c r="G80" i="38"/>
  <c r="G63" i="38"/>
  <c r="O80" i="38"/>
  <c r="O63" i="38"/>
  <c r="W80" i="38"/>
  <c r="W63" i="38"/>
  <c r="B78" i="39"/>
  <c r="J78" i="39"/>
  <c r="R78" i="39"/>
  <c r="D79" i="39"/>
  <c r="L79" i="39"/>
  <c r="T79" i="39"/>
  <c r="B80" i="39"/>
  <c r="J80" i="39"/>
  <c r="R80" i="39"/>
  <c r="C60" i="35"/>
  <c r="K60" i="35"/>
  <c r="S60" i="35"/>
  <c r="D60" i="37"/>
  <c r="L60" i="37"/>
  <c r="T60" i="37"/>
  <c r="H78" i="38"/>
  <c r="H57" i="38"/>
  <c r="P78" i="38"/>
  <c r="P57" i="38"/>
  <c r="X78" i="38"/>
  <c r="X57" i="38"/>
  <c r="B79" i="38"/>
  <c r="B60" i="38"/>
  <c r="J79" i="38"/>
  <c r="J60" i="38"/>
  <c r="R79" i="38"/>
  <c r="R60" i="38"/>
  <c r="H80" i="38"/>
  <c r="H63" i="38"/>
  <c r="P80" i="38"/>
  <c r="P63" i="38"/>
  <c r="X80" i="38"/>
  <c r="X63" i="38"/>
  <c r="C78" i="39"/>
  <c r="K78" i="39"/>
  <c r="S78" i="39"/>
  <c r="E79" i="39"/>
  <c r="M79" i="39"/>
  <c r="U79" i="39"/>
  <c r="C80" i="39"/>
  <c r="K80" i="39"/>
  <c r="S80" i="39"/>
  <c r="D60" i="35"/>
  <c r="L60" i="35"/>
  <c r="T60" i="35"/>
  <c r="U60" i="37"/>
  <c r="I78" i="38"/>
  <c r="Q78" i="38"/>
  <c r="Y78" i="38"/>
  <c r="C79" i="38"/>
  <c r="K79" i="38"/>
  <c r="S79" i="38"/>
  <c r="I80" i="38"/>
  <c r="Q80" i="38"/>
  <c r="Y80" i="38"/>
  <c r="D78" i="39"/>
  <c r="L78" i="39"/>
  <c r="T78" i="39"/>
  <c r="F79" i="39"/>
  <c r="N79" i="39"/>
  <c r="V79" i="39"/>
  <c r="D80" i="39"/>
  <c r="L80" i="39"/>
  <c r="T80" i="39"/>
  <c r="F60" i="39"/>
  <c r="N60" i="39"/>
  <c r="V60" i="39"/>
  <c r="B72" i="41"/>
  <c r="J72" i="41"/>
  <c r="R72" i="41"/>
  <c r="I72" i="42"/>
  <c r="Q72" i="42"/>
  <c r="Y72" i="42"/>
  <c r="G60" i="45"/>
  <c r="Q60" i="45"/>
  <c r="W77" i="45"/>
  <c r="W69" i="45" s="1"/>
  <c r="B77" i="46"/>
  <c r="B60" i="46"/>
  <c r="J77" i="46"/>
  <c r="J60" i="46"/>
  <c r="R77" i="46"/>
  <c r="R60" i="46"/>
  <c r="I77" i="47"/>
  <c r="Q77" i="47"/>
  <c r="Y77" i="47"/>
  <c r="B72" i="42"/>
  <c r="J72" i="42"/>
  <c r="R72" i="42"/>
  <c r="H60" i="45"/>
  <c r="R60" i="45"/>
  <c r="B77" i="45"/>
  <c r="B69" i="45" s="1"/>
  <c r="X77" i="45"/>
  <c r="X69" i="45" s="1"/>
  <c r="C77" i="46"/>
  <c r="C60" i="46"/>
  <c r="K77" i="46"/>
  <c r="K60" i="46"/>
  <c r="S77" i="46"/>
  <c r="S60" i="46"/>
  <c r="B77" i="47"/>
  <c r="J77" i="47"/>
  <c r="R77" i="47"/>
  <c r="D60" i="38"/>
  <c r="L60" i="38"/>
  <c r="T60" i="38"/>
  <c r="H57" i="39"/>
  <c r="P57" i="39"/>
  <c r="X57" i="39"/>
  <c r="H60" i="39"/>
  <c r="P60" i="39"/>
  <c r="X60" i="39"/>
  <c r="H63" i="39"/>
  <c r="P63" i="39"/>
  <c r="X63" i="39"/>
  <c r="D72" i="41"/>
  <c r="L72" i="41"/>
  <c r="T72" i="41"/>
  <c r="C72" i="42"/>
  <c r="K72" i="42"/>
  <c r="S72" i="42"/>
  <c r="B72" i="43"/>
  <c r="J72" i="43"/>
  <c r="R72" i="43"/>
  <c r="I60" i="45"/>
  <c r="O77" i="45"/>
  <c r="O69" i="45" s="1"/>
  <c r="Y77" i="45"/>
  <c r="Y69" i="45" s="1"/>
  <c r="D77" i="46"/>
  <c r="D60" i="46"/>
  <c r="L77" i="46"/>
  <c r="L60" i="46"/>
  <c r="T77" i="46"/>
  <c r="T60" i="46"/>
  <c r="C77" i="47"/>
  <c r="K77" i="47"/>
  <c r="S77" i="47"/>
  <c r="I57" i="39"/>
  <c r="Q57" i="39"/>
  <c r="Y57" i="39"/>
  <c r="I63" i="39"/>
  <c r="Q63" i="39"/>
  <c r="Y63" i="39"/>
  <c r="E72" i="41"/>
  <c r="M72" i="41"/>
  <c r="U72" i="41"/>
  <c r="D72" i="42"/>
  <c r="L72" i="42"/>
  <c r="T72" i="42"/>
  <c r="C72" i="43"/>
  <c r="K72" i="43"/>
  <c r="S72" i="43"/>
  <c r="J60" i="45"/>
  <c r="P77" i="45"/>
  <c r="P69" i="45" s="1"/>
  <c r="E77" i="46"/>
  <c r="E60" i="46"/>
  <c r="M77" i="46"/>
  <c r="M60" i="46"/>
  <c r="U77" i="46"/>
  <c r="U60" i="46"/>
  <c r="D77" i="47"/>
  <c r="L77" i="47"/>
  <c r="T77" i="47"/>
  <c r="F57" i="38"/>
  <c r="N57" i="38"/>
  <c r="V57" i="38"/>
  <c r="F63" i="38"/>
  <c r="N63" i="38"/>
  <c r="V63" i="38"/>
  <c r="B57" i="39"/>
  <c r="J57" i="39"/>
  <c r="R57" i="39"/>
  <c r="B60" i="39"/>
  <c r="J60" i="39"/>
  <c r="R60" i="39"/>
  <c r="B63" i="39"/>
  <c r="J63" i="39"/>
  <c r="R63" i="39"/>
  <c r="F72" i="41"/>
  <c r="N72" i="41"/>
  <c r="V72" i="41"/>
  <c r="E72" i="42"/>
  <c r="M72" i="42"/>
  <c r="U72" i="42"/>
  <c r="D72" i="43"/>
  <c r="L72" i="43"/>
  <c r="T72" i="43"/>
  <c r="C77" i="45"/>
  <c r="C69" i="45" s="1"/>
  <c r="C60" i="45"/>
  <c r="K77" i="45"/>
  <c r="K69" i="45" s="1"/>
  <c r="K60" i="45"/>
  <c r="S77" i="45"/>
  <c r="S69" i="45" s="1"/>
  <c r="S60" i="45"/>
  <c r="W60" i="45"/>
  <c r="G77" i="45"/>
  <c r="G69" i="45" s="1"/>
  <c r="C57" i="39"/>
  <c r="K57" i="39"/>
  <c r="S57" i="39"/>
  <c r="C60" i="39"/>
  <c r="K60" i="39"/>
  <c r="S60" i="39"/>
  <c r="C63" i="39"/>
  <c r="K63" i="39"/>
  <c r="S63" i="39"/>
  <c r="G72" i="41"/>
  <c r="O72" i="41"/>
  <c r="W72" i="41"/>
  <c r="F72" i="42"/>
  <c r="N72" i="42"/>
  <c r="V72" i="42"/>
  <c r="E72" i="43"/>
  <c r="M72" i="43"/>
  <c r="U72" i="43"/>
  <c r="D77" i="45"/>
  <c r="D69" i="45" s="1"/>
  <c r="D60" i="45"/>
  <c r="L77" i="45"/>
  <c r="L69" i="45" s="1"/>
  <c r="L60" i="45"/>
  <c r="T77" i="45"/>
  <c r="T69" i="45" s="1"/>
  <c r="T60" i="45"/>
  <c r="X60" i="45"/>
  <c r="H77" i="45"/>
  <c r="H69" i="45" s="1"/>
  <c r="H60" i="38"/>
  <c r="P60" i="38"/>
  <c r="X60" i="38"/>
  <c r="D57" i="39"/>
  <c r="L57" i="39"/>
  <c r="T57" i="39"/>
  <c r="D60" i="39"/>
  <c r="L60" i="39"/>
  <c r="T60" i="39"/>
  <c r="D63" i="39"/>
  <c r="L63" i="39"/>
  <c r="T63" i="39"/>
  <c r="H72" i="41"/>
  <c r="P72" i="41"/>
  <c r="X72" i="41"/>
  <c r="G72" i="42"/>
  <c r="O72" i="42"/>
  <c r="W72" i="42"/>
  <c r="F72" i="43"/>
  <c r="N72" i="43"/>
  <c r="V72" i="43"/>
  <c r="O60" i="45"/>
  <c r="H77" i="46"/>
  <c r="P77" i="46"/>
  <c r="X77" i="46"/>
  <c r="X60" i="46"/>
  <c r="G77" i="47"/>
  <c r="O77" i="47"/>
  <c r="W77" i="47"/>
  <c r="I57" i="38"/>
  <c r="Q57" i="38"/>
  <c r="Y57" i="38"/>
  <c r="I63" i="38"/>
  <c r="Q63" i="38"/>
  <c r="Y63" i="38"/>
  <c r="E57" i="39"/>
  <c r="M57" i="39"/>
  <c r="U57" i="39"/>
  <c r="E60" i="39"/>
  <c r="M60" i="39"/>
  <c r="U60" i="39"/>
  <c r="E63" i="39"/>
  <c r="M63" i="39"/>
  <c r="U63" i="39"/>
  <c r="I72" i="41"/>
  <c r="Q72" i="41"/>
  <c r="Y72" i="41"/>
  <c r="H72" i="42"/>
  <c r="P72" i="42"/>
  <c r="X72" i="42"/>
  <c r="G72" i="43"/>
  <c r="O72" i="43"/>
  <c r="W72" i="43"/>
  <c r="P60" i="45"/>
  <c r="I77" i="46"/>
  <c r="Q77" i="46"/>
  <c r="Y77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L74" i="24" l="1"/>
  <c r="L171" i="4" s="1"/>
  <c r="L69" i="4"/>
  <c r="L142" i="4" s="1"/>
  <c r="U74" i="24"/>
  <c r="U171" i="4" s="1"/>
  <c r="U69" i="4"/>
  <c r="U142" i="4" s="1"/>
  <c r="K74" i="24"/>
  <c r="K171" i="4" s="1"/>
  <c r="K69" i="4"/>
  <c r="K142" i="4" s="1"/>
  <c r="X74" i="24"/>
  <c r="X171" i="4" s="1"/>
  <c r="X69" i="4"/>
  <c r="X142" i="4" s="1"/>
  <c r="T74" i="24"/>
  <c r="T171" i="4" s="1"/>
  <c r="T69" i="4"/>
  <c r="T142" i="4" s="1"/>
  <c r="J74" i="24"/>
  <c r="J171" i="4" s="1"/>
  <c r="J69" i="4"/>
  <c r="J142" i="4" s="1"/>
  <c r="S74" i="24"/>
  <c r="S171" i="4" s="1"/>
  <c r="S69" i="4"/>
  <c r="S142" i="4" s="1"/>
  <c r="R74" i="24"/>
  <c r="R171" i="4" s="1"/>
  <c r="R69" i="4"/>
  <c r="R142" i="4" s="1"/>
  <c r="I74" i="24"/>
  <c r="I171" i="4" s="1"/>
  <c r="I69" i="4"/>
  <c r="I142" i="4" s="1"/>
  <c r="W74" i="24"/>
  <c r="W171" i="4" s="1"/>
  <c r="W69" i="4"/>
  <c r="W142" i="4" s="1"/>
  <c r="Q74" i="24"/>
  <c r="Q171" i="4" s="1"/>
  <c r="Q69" i="4"/>
  <c r="Q142" i="4" s="1"/>
  <c r="P74" i="24"/>
  <c r="P171" i="4" s="1"/>
  <c r="P69" i="4"/>
  <c r="P142" i="4" s="1"/>
  <c r="G74" i="24"/>
  <c r="G171" i="4" s="1"/>
  <c r="G69" i="4"/>
  <c r="G142" i="4" s="1"/>
  <c r="O74" i="24"/>
  <c r="O171" i="4" s="1"/>
  <c r="O69" i="4"/>
  <c r="O142" i="4" s="1"/>
  <c r="V74" i="24"/>
  <c r="V171" i="4" s="1"/>
  <c r="V69" i="4"/>
  <c r="V142" i="4" s="1"/>
  <c r="E74" i="24"/>
  <c r="E171" i="4" s="1"/>
  <c r="E69" i="4"/>
  <c r="E142" i="4" s="1"/>
  <c r="N74" i="24"/>
  <c r="N171" i="4" s="1"/>
  <c r="N69" i="4"/>
  <c r="N142" i="4" s="1"/>
  <c r="M74" i="24"/>
  <c r="M171" i="4" s="1"/>
  <c r="M69" i="4"/>
  <c r="M142" i="4" s="1"/>
  <c r="O146" i="23"/>
  <c r="T144" i="23"/>
  <c r="T60" i="20"/>
  <c r="C113" i="4"/>
  <c r="C59" i="20"/>
  <c r="C112" i="4" s="1"/>
  <c r="F175" i="23"/>
  <c r="E171" i="23"/>
  <c r="S144" i="23"/>
  <c r="S57" i="20"/>
  <c r="S56" i="20" s="1"/>
  <c r="S60" i="20"/>
  <c r="P160" i="23"/>
  <c r="P57" i="20"/>
  <c r="P56" i="20" s="1"/>
  <c r="P61" i="20"/>
  <c r="X161" i="23"/>
  <c r="X57" i="20"/>
  <c r="X56" i="20" s="1"/>
  <c r="X61" i="20"/>
  <c r="E143" i="23"/>
  <c r="E140" i="23"/>
  <c r="E139" i="23"/>
  <c r="E137" i="23"/>
  <c r="E60" i="20"/>
  <c r="E144" i="23"/>
  <c r="P146" i="23"/>
  <c r="L163" i="23"/>
  <c r="L146" i="23" s="1"/>
  <c r="L61" i="20"/>
  <c r="D144" i="23"/>
  <c r="D132" i="23" s="1"/>
  <c r="D60" i="20"/>
  <c r="F153" i="23"/>
  <c r="T146" i="23"/>
  <c r="Q171" i="23"/>
  <c r="C77" i="20"/>
  <c r="C168" i="4" s="1"/>
  <c r="H158" i="23"/>
  <c r="H61" i="20"/>
  <c r="H57" i="20"/>
  <c r="H56" i="20" s="1"/>
  <c r="L157" i="23"/>
  <c r="E157" i="23"/>
  <c r="N175" i="23"/>
  <c r="O78" i="20"/>
  <c r="O169" i="4" s="1"/>
  <c r="E141" i="23"/>
  <c r="K59" i="20"/>
  <c r="K112" i="4" s="1"/>
  <c r="K114" i="4"/>
  <c r="S140" i="23"/>
  <c r="X154" i="23"/>
  <c r="P165" i="23"/>
  <c r="Y160" i="23"/>
  <c r="P79" i="20"/>
  <c r="P170" i="4" s="1"/>
  <c r="P153" i="23"/>
  <c r="D146" i="23"/>
  <c r="D175" i="23"/>
  <c r="U143" i="23"/>
  <c r="U140" i="23"/>
  <c r="U60" i="20"/>
  <c r="U139" i="23"/>
  <c r="U137" i="23"/>
  <c r="U132" i="23" s="1"/>
  <c r="U144" i="23"/>
  <c r="P132" i="23"/>
  <c r="S205" i="23"/>
  <c r="T143" i="23"/>
  <c r="S139" i="23"/>
  <c r="I153" i="23"/>
  <c r="L160" i="23"/>
  <c r="O59" i="20"/>
  <c r="O112" i="4" s="1"/>
  <c r="D143" i="23"/>
  <c r="X205" i="23"/>
  <c r="W59" i="20"/>
  <c r="W112" i="4" s="1"/>
  <c r="W114" i="4"/>
  <c r="T141" i="23"/>
  <c r="T132" i="23" s="1"/>
  <c r="S137" i="23"/>
  <c r="S132" i="23" s="1"/>
  <c r="X160" i="23"/>
  <c r="G144" i="23"/>
  <c r="G132" i="23" s="1"/>
  <c r="G57" i="20"/>
  <c r="G56" i="20" s="1"/>
  <c r="G60" i="20"/>
  <c r="C76" i="20"/>
  <c r="C167" i="4" s="1"/>
  <c r="C65" i="4"/>
  <c r="C138" i="4" s="1"/>
  <c r="P65" i="4"/>
  <c r="P138" i="4" s="1"/>
  <c r="O76" i="20"/>
  <c r="O167" i="4" s="1"/>
  <c r="O65" i="4"/>
  <c r="O138" i="4" s="1"/>
  <c r="K76" i="20"/>
  <c r="K167" i="4" s="1"/>
  <c r="K65" i="4"/>
  <c r="K138" i="4" s="1"/>
  <c r="W76" i="20"/>
  <c r="W167" i="4" s="1"/>
  <c r="W65" i="4"/>
  <c r="W138" i="4" s="1"/>
  <c r="W205" i="23"/>
  <c r="O205" i="23"/>
  <c r="C194" i="23"/>
  <c r="I205" i="23"/>
  <c r="L194" i="23"/>
  <c r="X65" i="4"/>
  <c r="X138" i="4" s="1"/>
  <c r="W194" i="23"/>
  <c r="T192" i="19"/>
  <c r="T81" i="16"/>
  <c r="W176" i="19"/>
  <c r="W80" i="16"/>
  <c r="W77" i="16"/>
  <c r="W76" i="16" s="1"/>
  <c r="Y184" i="19"/>
  <c r="O176" i="19"/>
  <c r="O80" i="16"/>
  <c r="O77" i="16"/>
  <c r="O76" i="16" s="1"/>
  <c r="W171" i="19"/>
  <c r="W102" i="16"/>
  <c r="W165" i="4" s="1"/>
  <c r="T184" i="19"/>
  <c r="U184" i="19"/>
  <c r="M184" i="19"/>
  <c r="T185" i="19"/>
  <c r="W167" i="19"/>
  <c r="B160" i="19"/>
  <c r="T190" i="19"/>
  <c r="L102" i="16"/>
  <c r="L165" i="4" s="1"/>
  <c r="H110" i="4"/>
  <c r="H79" i="16"/>
  <c r="H108" i="4" s="1"/>
  <c r="W165" i="19"/>
  <c r="W160" i="19" s="1"/>
  <c r="L178" i="19"/>
  <c r="O165" i="19"/>
  <c r="O160" i="19" s="1"/>
  <c r="W187" i="19"/>
  <c r="R79" i="16"/>
  <c r="R108" i="4" s="1"/>
  <c r="X178" i="19"/>
  <c r="W188" i="19"/>
  <c r="W178" i="19" s="1"/>
  <c r="O102" i="16"/>
  <c r="O165" i="4" s="1"/>
  <c r="C79" i="16"/>
  <c r="C108" i="4" s="1"/>
  <c r="W190" i="19"/>
  <c r="W191" i="19"/>
  <c r="H178" i="19"/>
  <c r="W192" i="19"/>
  <c r="W229" i="19"/>
  <c r="V109" i="4"/>
  <c r="V79" i="16"/>
  <c r="V108" i="4" s="1"/>
  <c r="X229" i="19"/>
  <c r="X81" i="16"/>
  <c r="X77" i="16"/>
  <c r="X76" i="16" s="1"/>
  <c r="T188" i="19"/>
  <c r="Q81" i="16"/>
  <c r="Q77" i="16"/>
  <c r="Q76" i="16" s="1"/>
  <c r="C161" i="18"/>
  <c r="C217" i="18"/>
  <c r="C172" i="18"/>
  <c r="S164" i="18"/>
  <c r="S170" i="18"/>
  <c r="U167" i="18"/>
  <c r="Q165" i="18"/>
  <c r="C164" i="18"/>
  <c r="V161" i="18"/>
  <c r="V160" i="18" s="1"/>
  <c r="U168" i="18"/>
  <c r="Q167" i="18"/>
  <c r="S167" i="18"/>
  <c r="V163" i="18"/>
  <c r="U169" i="18"/>
  <c r="Q168" i="18"/>
  <c r="S162" i="18"/>
  <c r="S160" i="18" s="1"/>
  <c r="V165" i="18"/>
  <c r="U170" i="18"/>
  <c r="Q169" i="18"/>
  <c r="C162" i="18"/>
  <c r="V167" i="18"/>
  <c r="U172" i="18"/>
  <c r="U160" i="18" s="1"/>
  <c r="Q170" i="18"/>
  <c r="Q160" i="18" s="1"/>
  <c r="V168" i="18"/>
  <c r="U173" i="18"/>
  <c r="Q172" i="18"/>
  <c r="T171" i="18"/>
  <c r="L161" i="18"/>
  <c r="L160" i="18" s="1"/>
  <c r="V169" i="18"/>
  <c r="U174" i="18"/>
  <c r="Q173" i="18"/>
  <c r="L162" i="18"/>
  <c r="E52" i="16"/>
  <c r="E61" i="4" s="1"/>
  <c r="E134" i="4" s="1"/>
  <c r="E62" i="4"/>
  <c r="E135" i="4" s="1"/>
  <c r="K167" i="18"/>
  <c r="K97" i="16"/>
  <c r="K95" i="16" s="1"/>
  <c r="T175" i="17"/>
  <c r="T53" i="16"/>
  <c r="Q175" i="17"/>
  <c r="Q53" i="16"/>
  <c r="G172" i="18"/>
  <c r="G97" i="16"/>
  <c r="G95" i="16" s="1"/>
  <c r="J171" i="18"/>
  <c r="P175" i="17"/>
  <c r="P53" i="16"/>
  <c r="B171" i="18"/>
  <c r="M175" i="17"/>
  <c r="M53" i="16"/>
  <c r="C174" i="18"/>
  <c r="C160" i="18" s="1"/>
  <c r="C97" i="16"/>
  <c r="C95" i="16" s="1"/>
  <c r="Q217" i="18"/>
  <c r="L175" i="17"/>
  <c r="L160" i="17" s="1"/>
  <c r="L53" i="16"/>
  <c r="T168" i="17"/>
  <c r="Q168" i="17"/>
  <c r="M160" i="18"/>
  <c r="B160" i="17"/>
  <c r="I95" i="16"/>
  <c r="I175" i="17"/>
  <c r="I53" i="16"/>
  <c r="S172" i="18"/>
  <c r="S97" i="16"/>
  <c r="S95" i="16" s="1"/>
  <c r="T167" i="17"/>
  <c r="G170" i="18"/>
  <c r="G162" i="18"/>
  <c r="Q167" i="17"/>
  <c r="H175" i="17"/>
  <c r="H160" i="17" s="1"/>
  <c r="H53" i="16"/>
  <c r="G217" i="18"/>
  <c r="G171" i="17"/>
  <c r="T217" i="18"/>
  <c r="G169" i="18"/>
  <c r="N160" i="18"/>
  <c r="O173" i="18"/>
  <c r="O160" i="18" s="1"/>
  <c r="O97" i="16"/>
  <c r="O95" i="16" s="1"/>
  <c r="D175" i="17"/>
  <c r="D53" i="16"/>
  <c r="K174" i="18"/>
  <c r="K160" i="18" s="1"/>
  <c r="T166" i="17"/>
  <c r="Q166" i="17"/>
  <c r="Q160" i="17" s="1"/>
  <c r="X175" i="17"/>
  <c r="X160" i="17" s="1"/>
  <c r="X53" i="16"/>
  <c r="K171" i="18"/>
  <c r="G161" i="18"/>
  <c r="G171" i="18"/>
  <c r="U175" i="17"/>
  <c r="U53" i="16"/>
  <c r="J52" i="7"/>
  <c r="J47" i="7" s="1"/>
  <c r="J53" i="7"/>
  <c r="J54" i="7"/>
  <c r="J55" i="7"/>
  <c r="T253" i="15"/>
  <c r="T78" i="12"/>
  <c r="B55" i="7"/>
  <c r="K233" i="15"/>
  <c r="K71" i="12"/>
  <c r="K70" i="12" s="1"/>
  <c r="K76" i="12"/>
  <c r="Q75" i="12"/>
  <c r="Q105" i="4"/>
  <c r="T213" i="15"/>
  <c r="B53" i="7"/>
  <c r="T211" i="15"/>
  <c r="Y75" i="12"/>
  <c r="Y105" i="4"/>
  <c r="I233" i="15"/>
  <c r="I71" i="12"/>
  <c r="I70" i="12" s="1"/>
  <c r="I76" i="12"/>
  <c r="T210" i="15"/>
  <c r="G233" i="15"/>
  <c r="G71" i="12"/>
  <c r="G70" i="12" s="1"/>
  <c r="G76" i="12"/>
  <c r="C73" i="12"/>
  <c r="T209" i="15"/>
  <c r="T204" i="15" s="1"/>
  <c r="K181" i="15"/>
  <c r="S101" i="12"/>
  <c r="S162" i="4" s="1"/>
  <c r="E233" i="15"/>
  <c r="E71" i="12"/>
  <c r="E70" i="12" s="1"/>
  <c r="E76" i="12"/>
  <c r="K179" i="15"/>
  <c r="K101" i="12"/>
  <c r="K162" i="4" s="1"/>
  <c r="M75" i="12"/>
  <c r="M105" i="4"/>
  <c r="T220" i="15"/>
  <c r="S73" i="12"/>
  <c r="S102" i="4" s="1"/>
  <c r="K178" i="15"/>
  <c r="Y99" i="12"/>
  <c r="Y160" i="4" s="1"/>
  <c r="E101" i="12"/>
  <c r="E162" i="4" s="1"/>
  <c r="T218" i="15"/>
  <c r="I179" i="15"/>
  <c r="I171" i="15" s="1"/>
  <c r="G178" i="15"/>
  <c r="Q99" i="12"/>
  <c r="Q160" i="4" s="1"/>
  <c r="K176" i="15"/>
  <c r="K171" i="15" s="1"/>
  <c r="E181" i="15"/>
  <c r="T217" i="15"/>
  <c r="R101" i="12"/>
  <c r="R162" i="4" s="1"/>
  <c r="I178" i="15"/>
  <c r="G176" i="15"/>
  <c r="O96" i="12"/>
  <c r="O157" i="4" s="1"/>
  <c r="W253" i="15"/>
  <c r="W78" i="12"/>
  <c r="E179" i="15"/>
  <c r="E171" i="15" s="1"/>
  <c r="O101" i="12"/>
  <c r="O162" i="4" s="1"/>
  <c r="V253" i="15"/>
  <c r="V78" i="12"/>
  <c r="T216" i="15"/>
  <c r="U253" i="15"/>
  <c r="U78" i="12"/>
  <c r="I176" i="15"/>
  <c r="N101" i="12"/>
  <c r="N162" i="4" s="1"/>
  <c r="T57" i="4"/>
  <c r="T132" i="4" s="1"/>
  <c r="P57" i="4"/>
  <c r="P132" i="4" s="1"/>
  <c r="M55" i="4"/>
  <c r="X63" i="12"/>
  <c r="X55" i="4" s="1"/>
  <c r="X130" i="4" s="1"/>
  <c r="S96" i="12"/>
  <c r="S157" i="4" s="1"/>
  <c r="Y63" i="12"/>
  <c r="U57" i="4"/>
  <c r="U132" i="4" s="1"/>
  <c r="X86" i="12"/>
  <c r="I52" i="7"/>
  <c r="I55" i="7"/>
  <c r="F5" i="4"/>
  <c r="F130" i="4" s="1"/>
  <c r="F3" i="4"/>
  <c r="F128" i="4" s="1"/>
  <c r="Y55" i="4"/>
  <c r="Y51" i="4" s="1"/>
  <c r="Y132" i="4"/>
  <c r="P3" i="4"/>
  <c r="P128" i="4" s="1"/>
  <c r="P5" i="4"/>
  <c r="H5" i="4"/>
  <c r="H130" i="4" s="1"/>
  <c r="H3" i="4"/>
  <c r="H128" i="4" s="1"/>
  <c r="U55" i="4"/>
  <c r="Y55" i="7"/>
  <c r="N5" i="4"/>
  <c r="N130" i="4" s="1"/>
  <c r="N3" i="4"/>
  <c r="N128" i="4" s="1"/>
  <c r="Q55" i="7"/>
  <c r="W55" i="4"/>
  <c r="W130" i="4" s="1"/>
  <c r="Y54" i="7"/>
  <c r="Y53" i="7"/>
  <c r="O3" i="4"/>
  <c r="O128" i="4" s="1"/>
  <c r="O5" i="4"/>
  <c r="P130" i="4"/>
  <c r="V130" i="4"/>
  <c r="G3" i="4"/>
  <c r="G128" i="4" s="1"/>
  <c r="G5" i="4"/>
  <c r="G130" i="4" s="1"/>
  <c r="O130" i="4"/>
  <c r="I55" i="4"/>
  <c r="T54" i="8"/>
  <c r="T99" i="4" s="1"/>
  <c r="K136" i="11"/>
  <c r="K55" i="8"/>
  <c r="E66" i="8"/>
  <c r="E155" i="4" s="1"/>
  <c r="T65" i="8"/>
  <c r="T154" i="4" s="1"/>
  <c r="X66" i="8"/>
  <c r="X155" i="4" s="1"/>
  <c r="D54" i="8"/>
  <c r="D99" i="4" s="1"/>
  <c r="D100" i="4"/>
  <c r="J136" i="11"/>
  <c r="J52" i="8"/>
  <c r="J51" i="8" s="1"/>
  <c r="J55" i="8"/>
  <c r="K108" i="11"/>
  <c r="W66" i="8"/>
  <c r="W155" i="4" s="1"/>
  <c r="D66" i="8"/>
  <c r="D155" i="4" s="1"/>
  <c r="V66" i="8"/>
  <c r="V155" i="4" s="1"/>
  <c r="K107" i="11"/>
  <c r="J115" i="11"/>
  <c r="H136" i="11"/>
  <c r="H52" i="8"/>
  <c r="H51" i="8" s="1"/>
  <c r="H55" i="8"/>
  <c r="C66" i="8"/>
  <c r="C155" i="4" s="1"/>
  <c r="U66" i="8"/>
  <c r="U155" i="4" s="1"/>
  <c r="K106" i="11"/>
  <c r="J113" i="11"/>
  <c r="J100" i="11" s="1"/>
  <c r="B54" i="8"/>
  <c r="B99" i="4" s="1"/>
  <c r="B100" i="4"/>
  <c r="F136" i="11"/>
  <c r="F55" i="8"/>
  <c r="T67" i="8"/>
  <c r="T156" i="4" s="1"/>
  <c r="R67" i="8"/>
  <c r="R156" i="4" s="1"/>
  <c r="K105" i="11"/>
  <c r="J112" i="11"/>
  <c r="X54" i="8"/>
  <c r="L67" i="8"/>
  <c r="L156" i="4" s="1"/>
  <c r="U55" i="7"/>
  <c r="J67" i="8"/>
  <c r="J156" i="4" s="1"/>
  <c r="R54" i="8"/>
  <c r="R99" i="4" s="1"/>
  <c r="J111" i="11"/>
  <c r="X67" i="8"/>
  <c r="X156" i="4" s="1"/>
  <c r="K115" i="11"/>
  <c r="F5" i="7"/>
  <c r="F52" i="7" s="1"/>
  <c r="X101" i="4"/>
  <c r="H108" i="11"/>
  <c r="F106" i="11"/>
  <c r="J109" i="11"/>
  <c r="K113" i="11"/>
  <c r="P54" i="8"/>
  <c r="P99" i="4" s="1"/>
  <c r="H107" i="11"/>
  <c r="H100" i="11" s="1"/>
  <c r="F105" i="11"/>
  <c r="F100" i="11" s="1"/>
  <c r="L136" i="11"/>
  <c r="L52" i="8"/>
  <c r="L51" i="8" s="1"/>
  <c r="L55" i="8"/>
  <c r="J108" i="11"/>
  <c r="S66" i="8"/>
  <c r="S155" i="4" s="1"/>
  <c r="K112" i="11"/>
  <c r="K100" i="11" s="1"/>
  <c r="P67" i="8"/>
  <c r="P156" i="4" s="1"/>
  <c r="N59" i="8"/>
  <c r="F59" i="8"/>
  <c r="G59" i="8"/>
  <c r="T52" i="4"/>
  <c r="T55" i="7"/>
  <c r="T52" i="7"/>
  <c r="H52" i="7"/>
  <c r="H54" i="7"/>
  <c r="H53" i="7"/>
  <c r="D55" i="7"/>
  <c r="D52" i="7"/>
  <c r="D53" i="7"/>
  <c r="D54" i="7"/>
  <c r="H52" i="4"/>
  <c r="B52" i="4"/>
  <c r="B129" i="4" s="1"/>
  <c r="X129" i="4"/>
  <c r="H59" i="8"/>
  <c r="U59" i="8"/>
  <c r="C53" i="7"/>
  <c r="C52" i="7"/>
  <c r="U129" i="4"/>
  <c r="R55" i="7"/>
  <c r="X55" i="7"/>
  <c r="H55" i="7"/>
  <c r="R54" i="7"/>
  <c r="Y129" i="4"/>
  <c r="B54" i="7"/>
  <c r="R53" i="7"/>
  <c r="E129" i="4"/>
  <c r="E51" i="4"/>
  <c r="G53" i="7"/>
  <c r="W5" i="7"/>
  <c r="W55" i="7" s="1"/>
  <c r="B59" i="8"/>
  <c r="G52" i="7"/>
  <c r="U52" i="7"/>
  <c r="J52" i="4"/>
  <c r="J129" i="4" s="1"/>
  <c r="D65" i="8"/>
  <c r="D154" i="4" s="1"/>
  <c r="D52" i="4"/>
  <c r="P65" i="8"/>
  <c r="P154" i="4" s="1"/>
  <c r="P52" i="4"/>
  <c r="Y59" i="8"/>
  <c r="F53" i="7"/>
  <c r="T129" i="4"/>
  <c r="G54" i="7"/>
  <c r="R65" i="8"/>
  <c r="R154" i="4" s="1"/>
  <c r="N55" i="7"/>
  <c r="K52" i="7"/>
  <c r="Q54" i="7"/>
  <c r="I54" i="7"/>
  <c r="I53" i="7"/>
  <c r="M55" i="7"/>
  <c r="E55" i="7"/>
  <c r="U54" i="7"/>
  <c r="M54" i="7"/>
  <c r="E54" i="7"/>
  <c r="M53" i="7"/>
  <c r="E53" i="7"/>
  <c r="P53" i="7"/>
  <c r="C54" i="7"/>
  <c r="P55" i="7"/>
  <c r="X54" i="7"/>
  <c r="P54" i="7"/>
  <c r="X53" i="7"/>
  <c r="T54" i="7"/>
  <c r="L54" i="7"/>
  <c r="X45" i="6"/>
  <c r="K55" i="7"/>
  <c r="X46" i="6"/>
  <c r="Q46" i="6"/>
  <c r="Q44" i="6"/>
  <c r="O41" i="6"/>
  <c r="V43" i="6"/>
  <c r="I41" i="6"/>
  <c r="U27" i="5"/>
  <c r="U5" i="5" s="1"/>
  <c r="U48" i="6"/>
  <c r="S54" i="7"/>
  <c r="J43" i="6"/>
  <c r="O54" i="7"/>
  <c r="F27" i="5"/>
  <c r="O55" i="7"/>
  <c r="J27" i="5"/>
  <c r="J5" i="5" s="1"/>
  <c r="F41" i="6"/>
  <c r="Q47" i="6"/>
  <c r="K27" i="5"/>
  <c r="C27" i="5"/>
  <c r="C5" i="5" s="1"/>
  <c r="M5" i="5"/>
  <c r="B41" i="6"/>
  <c r="V45" i="6"/>
  <c r="O53" i="7"/>
  <c r="S55" i="7"/>
  <c r="C48" i="6"/>
  <c r="P47" i="6"/>
  <c r="V44" i="6"/>
  <c r="J42" i="6"/>
  <c r="K43" i="6"/>
  <c r="W47" i="6"/>
  <c r="T46" i="6"/>
  <c r="K48" i="6"/>
  <c r="K54" i="7"/>
  <c r="U43" i="6"/>
  <c r="Y27" i="5"/>
  <c r="G41" i="6"/>
  <c r="S27" i="5"/>
  <c r="S5" i="5" s="1"/>
  <c r="C47" i="6"/>
  <c r="P46" i="6"/>
  <c r="H45" i="5"/>
  <c r="Y41" i="6"/>
  <c r="V48" i="6"/>
  <c r="E27" i="5"/>
  <c r="E5" i="5" s="1"/>
  <c r="Q42" i="6"/>
  <c r="N41" i="6"/>
  <c r="C46" i="6"/>
  <c r="J48" i="6"/>
  <c r="K45" i="6"/>
  <c r="V27" i="5"/>
  <c r="Q45" i="6"/>
  <c r="K47" i="6"/>
  <c r="J46" i="6"/>
  <c r="M48" i="6"/>
  <c r="S46" i="6"/>
  <c r="S41" i="6" s="1"/>
  <c r="Q53" i="7"/>
  <c r="V55" i="7"/>
  <c r="C43" i="6"/>
  <c r="L53" i="7"/>
  <c r="D41" i="6"/>
  <c r="X48" i="6"/>
  <c r="B27" i="5"/>
  <c r="B5" i="5" s="1"/>
  <c r="W45" i="6"/>
  <c r="W41" i="6" s="1"/>
  <c r="U47" i="6"/>
  <c r="V42" i="6"/>
  <c r="V47" i="6"/>
  <c r="V54" i="7"/>
  <c r="L52" i="7"/>
  <c r="G27" i="5"/>
  <c r="O43" i="6"/>
  <c r="N54" i="7"/>
  <c r="D45" i="5"/>
  <c r="X43" i="6"/>
  <c r="U44" i="6"/>
  <c r="K42" i="6"/>
  <c r="T45" i="6"/>
  <c r="T27" i="5"/>
  <c r="T5" i="5" s="1"/>
  <c r="J47" i="6"/>
  <c r="K44" i="6"/>
  <c r="X44" i="6"/>
  <c r="Q43" i="6"/>
  <c r="W27" i="5"/>
  <c r="P44" i="6"/>
  <c r="V46" i="6"/>
  <c r="V53" i="7"/>
  <c r="D44" i="5"/>
  <c r="L27" i="5"/>
  <c r="L5" i="5" s="1"/>
  <c r="X42" i="6"/>
  <c r="X41" i="6" s="1"/>
  <c r="T43" i="6"/>
  <c r="T41" i="6" s="1"/>
  <c r="M42" i="6"/>
  <c r="M41" i="6" s="1"/>
  <c r="M44" i="6"/>
  <c r="Q48" i="6"/>
  <c r="N53" i="7"/>
  <c r="S53" i="7"/>
  <c r="C42" i="6"/>
  <c r="N27" i="5"/>
  <c r="I27" i="5"/>
  <c r="T53" i="7"/>
  <c r="P42" i="6"/>
  <c r="H41" i="6"/>
  <c r="R46" i="6"/>
  <c r="R41" i="6" s="1"/>
  <c r="R27" i="5"/>
  <c r="R5" i="5" s="1"/>
  <c r="Q27" i="5"/>
  <c r="Y43" i="6"/>
  <c r="C45" i="6"/>
  <c r="P27" i="5"/>
  <c r="P5" i="5" s="1"/>
  <c r="T48" i="6"/>
  <c r="N46" i="6"/>
  <c r="U42" i="6"/>
  <c r="U41" i="6" s="1"/>
  <c r="W43" i="6"/>
  <c r="P48" i="6"/>
  <c r="N161" i="23"/>
  <c r="N155" i="23"/>
  <c r="N154" i="23"/>
  <c r="N158" i="23"/>
  <c r="N163" i="23"/>
  <c r="N151" i="23"/>
  <c r="N61" i="20"/>
  <c r="N57" i="20"/>
  <c r="N56" i="20" s="1"/>
  <c r="U163" i="23"/>
  <c r="U151" i="23"/>
  <c r="U161" i="23"/>
  <c r="U155" i="23"/>
  <c r="U154" i="23"/>
  <c r="U158" i="23"/>
  <c r="U61" i="20"/>
  <c r="U57" i="20"/>
  <c r="U56" i="20" s="1"/>
  <c r="N157" i="23"/>
  <c r="B161" i="23"/>
  <c r="B155" i="23"/>
  <c r="B154" i="23"/>
  <c r="B158" i="23"/>
  <c r="B163" i="23"/>
  <c r="B151" i="23"/>
  <c r="B146" i="23" s="1"/>
  <c r="B61" i="20"/>
  <c r="B57" i="20"/>
  <c r="B56" i="20" s="1"/>
  <c r="X146" i="23"/>
  <c r="Y179" i="23"/>
  <c r="Y176" i="23"/>
  <c r="Y170" i="23"/>
  <c r="Y172" i="23"/>
  <c r="Y62" i="20"/>
  <c r="M217" i="19"/>
  <c r="M176" i="19"/>
  <c r="M173" i="19"/>
  <c r="M172" i="19"/>
  <c r="M169" i="19"/>
  <c r="M168" i="19"/>
  <c r="M167" i="19"/>
  <c r="M165" i="19"/>
  <c r="M80" i="16"/>
  <c r="M77" i="16"/>
  <c r="M76" i="16" s="1"/>
  <c r="M160" i="17"/>
  <c r="W175" i="17"/>
  <c r="W174" i="17"/>
  <c r="W173" i="17"/>
  <c r="W172" i="17"/>
  <c r="W170" i="17"/>
  <c r="W169" i="17"/>
  <c r="W168" i="17"/>
  <c r="W167" i="17"/>
  <c r="W166" i="17"/>
  <c r="W165" i="17"/>
  <c r="W164" i="17"/>
  <c r="W163" i="17"/>
  <c r="W162" i="17"/>
  <c r="W161" i="17"/>
  <c r="W53" i="16"/>
  <c r="S101" i="16"/>
  <c r="S164" i="4" s="1"/>
  <c r="S91" i="16"/>
  <c r="S89" i="16" s="1"/>
  <c r="S52" i="16"/>
  <c r="S62" i="4"/>
  <c r="S135" i="4" s="1"/>
  <c r="R101" i="16"/>
  <c r="R164" i="4" s="1"/>
  <c r="R91" i="16"/>
  <c r="R89" i="16" s="1"/>
  <c r="R52" i="16"/>
  <c r="R62" i="4"/>
  <c r="R135" i="4" s="1"/>
  <c r="I160" i="18"/>
  <c r="E204" i="15"/>
  <c r="W100" i="11"/>
  <c r="V147" i="11"/>
  <c r="V132" i="11"/>
  <c r="V130" i="11"/>
  <c r="V129" i="11"/>
  <c r="V126" i="11"/>
  <c r="V125" i="11"/>
  <c r="V123" i="11"/>
  <c r="V122" i="11"/>
  <c r="V56" i="8"/>
  <c r="V52" i="8"/>
  <c r="V51" i="8" s="1"/>
  <c r="D100" i="11"/>
  <c r="K147" i="11"/>
  <c r="K132" i="11"/>
  <c r="K130" i="11"/>
  <c r="K129" i="11"/>
  <c r="K126" i="11"/>
  <c r="K125" i="11"/>
  <c r="K123" i="11"/>
  <c r="K122" i="11"/>
  <c r="K117" i="11" s="1"/>
  <c r="K56" i="8"/>
  <c r="K52" i="8"/>
  <c r="K51" i="8" s="1"/>
  <c r="D42" i="5"/>
  <c r="H47" i="5"/>
  <c r="O43" i="5"/>
  <c r="S48" i="5"/>
  <c r="E45" i="5"/>
  <c r="X72" i="33"/>
  <c r="W72" i="33"/>
  <c r="W165" i="23"/>
  <c r="G165" i="23"/>
  <c r="F154" i="23"/>
  <c r="F158" i="23"/>
  <c r="F163" i="23"/>
  <c r="F151" i="23"/>
  <c r="F161" i="23"/>
  <c r="F155" i="23"/>
  <c r="F61" i="20"/>
  <c r="F57" i="20"/>
  <c r="F56" i="20" s="1"/>
  <c r="W132" i="23"/>
  <c r="E154" i="23"/>
  <c r="E158" i="23"/>
  <c r="E163" i="23"/>
  <c r="E151" i="23"/>
  <c r="E161" i="23"/>
  <c r="E155" i="23"/>
  <c r="E61" i="20"/>
  <c r="E57" i="20"/>
  <c r="E56" i="20" s="1"/>
  <c r="F157" i="23"/>
  <c r="K205" i="23"/>
  <c r="Q176" i="23"/>
  <c r="Q170" i="23"/>
  <c r="Q165" i="23" s="1"/>
  <c r="Q172" i="23"/>
  <c r="Q179" i="23"/>
  <c r="Q62" i="20"/>
  <c r="C146" i="23"/>
  <c r="X165" i="23"/>
  <c r="B132" i="23"/>
  <c r="U157" i="23"/>
  <c r="F132" i="23"/>
  <c r="E176" i="19"/>
  <c r="E173" i="19"/>
  <c r="E172" i="19"/>
  <c r="E169" i="19"/>
  <c r="E168" i="19"/>
  <c r="E167" i="19"/>
  <c r="E165" i="19"/>
  <c r="E217" i="19"/>
  <c r="E80" i="16"/>
  <c r="E77" i="16"/>
  <c r="E76" i="16" s="1"/>
  <c r="F171" i="17"/>
  <c r="E160" i="17"/>
  <c r="G178" i="19"/>
  <c r="O175" i="17"/>
  <c r="O174" i="17"/>
  <c r="O173" i="17"/>
  <c r="O172" i="17"/>
  <c r="O170" i="17"/>
  <c r="O169" i="17"/>
  <c r="O168" i="17"/>
  <c r="O167" i="17"/>
  <c r="O166" i="17"/>
  <c r="O165" i="17"/>
  <c r="O164" i="17"/>
  <c r="O163" i="17"/>
  <c r="O162" i="17"/>
  <c r="O161" i="17"/>
  <c r="O160" i="17" s="1"/>
  <c r="O53" i="16"/>
  <c r="E184" i="19"/>
  <c r="F160" i="18"/>
  <c r="K160" i="17"/>
  <c r="J160" i="17"/>
  <c r="X117" i="11"/>
  <c r="O100" i="11"/>
  <c r="N147" i="11"/>
  <c r="N132" i="11"/>
  <c r="N130" i="11"/>
  <c r="N129" i="11"/>
  <c r="N126" i="11"/>
  <c r="N125" i="11"/>
  <c r="N123" i="11"/>
  <c r="N122" i="11"/>
  <c r="N56" i="8"/>
  <c r="N52" i="8"/>
  <c r="N51" i="8" s="1"/>
  <c r="U147" i="11"/>
  <c r="U132" i="11"/>
  <c r="U130" i="11"/>
  <c r="U129" i="11"/>
  <c r="U126" i="11"/>
  <c r="U125" i="11"/>
  <c r="U123" i="11"/>
  <c r="U122" i="11"/>
  <c r="U56" i="8"/>
  <c r="U52" i="8"/>
  <c r="U51" i="8" s="1"/>
  <c r="Y5" i="4"/>
  <c r="Y130" i="4" s="1"/>
  <c r="Y3" i="4"/>
  <c r="R117" i="11"/>
  <c r="C147" i="11"/>
  <c r="C132" i="11"/>
  <c r="C130" i="11"/>
  <c r="C129" i="11"/>
  <c r="C126" i="11"/>
  <c r="C125" i="11"/>
  <c r="C123" i="11"/>
  <c r="C122" i="11"/>
  <c r="C56" i="8"/>
  <c r="C52" i="8"/>
  <c r="C51" i="8" s="1"/>
  <c r="D47" i="5"/>
  <c r="X46" i="5"/>
  <c r="M47" i="5"/>
  <c r="P72" i="33"/>
  <c r="J171" i="23"/>
  <c r="O132" i="23"/>
  <c r="M194" i="23"/>
  <c r="U160" i="23"/>
  <c r="B153" i="23"/>
  <c r="I172" i="23"/>
  <c r="I179" i="23"/>
  <c r="I176" i="23"/>
  <c r="I170" i="23"/>
  <c r="I62" i="20"/>
  <c r="O194" i="23"/>
  <c r="K146" i="23"/>
  <c r="P217" i="19"/>
  <c r="P176" i="19"/>
  <c r="P173" i="19"/>
  <c r="P172" i="19"/>
  <c r="P169" i="19"/>
  <c r="P168" i="19"/>
  <c r="P167" i="19"/>
  <c r="P165" i="19"/>
  <c r="P80" i="16"/>
  <c r="P77" i="16"/>
  <c r="P76" i="16" s="1"/>
  <c r="T176" i="19"/>
  <c r="T173" i="19"/>
  <c r="T172" i="19"/>
  <c r="T169" i="19"/>
  <c r="T168" i="19"/>
  <c r="T167" i="19"/>
  <c r="T165" i="19"/>
  <c r="T217" i="19"/>
  <c r="T80" i="16"/>
  <c r="T77" i="16"/>
  <c r="T76" i="16" s="1"/>
  <c r="T160" i="18"/>
  <c r="O178" i="19"/>
  <c r="G175" i="17"/>
  <c r="G174" i="17"/>
  <c r="G173" i="17"/>
  <c r="G172" i="17"/>
  <c r="G170" i="17"/>
  <c r="G169" i="17"/>
  <c r="G168" i="17"/>
  <c r="G167" i="17"/>
  <c r="G166" i="17"/>
  <c r="G165" i="17"/>
  <c r="G164" i="17"/>
  <c r="G163" i="17"/>
  <c r="G162" i="17"/>
  <c r="G161" i="17"/>
  <c r="G53" i="16"/>
  <c r="Q160" i="19"/>
  <c r="I160" i="19"/>
  <c r="X160" i="19"/>
  <c r="H160" i="18"/>
  <c r="S160" i="17"/>
  <c r="R160" i="17"/>
  <c r="Y160" i="18"/>
  <c r="P117" i="11"/>
  <c r="G100" i="11"/>
  <c r="V100" i="11"/>
  <c r="F147" i="11"/>
  <c r="F132" i="11"/>
  <c r="F130" i="11"/>
  <c r="F129" i="11"/>
  <c r="F126" i="11"/>
  <c r="F125" i="11"/>
  <c r="F123" i="11"/>
  <c r="F122" i="11"/>
  <c r="F56" i="8"/>
  <c r="F52" i="8"/>
  <c r="F51" i="8" s="1"/>
  <c r="M147" i="11"/>
  <c r="M132" i="11"/>
  <c r="M130" i="11"/>
  <c r="M129" i="11"/>
  <c r="M126" i="11"/>
  <c r="M125" i="11"/>
  <c r="M123" i="11"/>
  <c r="M122" i="11"/>
  <c r="M56" i="8"/>
  <c r="M52" i="8"/>
  <c r="M51" i="8" s="1"/>
  <c r="Q5" i="4"/>
  <c r="Q130" i="4" s="1"/>
  <c r="Q3" i="4"/>
  <c r="J117" i="11"/>
  <c r="Y100" i="11"/>
  <c r="Y54" i="8"/>
  <c r="Y101" i="4"/>
  <c r="X43" i="5"/>
  <c r="O45" i="5"/>
  <c r="H72" i="33"/>
  <c r="N160" i="23"/>
  <c r="X132" i="23"/>
  <c r="H146" i="23"/>
  <c r="S194" i="23"/>
  <c r="Y175" i="23"/>
  <c r="C205" i="23"/>
  <c r="J160" i="23"/>
  <c r="V153" i="23"/>
  <c r="L132" i="23"/>
  <c r="R172" i="23"/>
  <c r="R179" i="23"/>
  <c r="R176" i="23"/>
  <c r="R170" i="23"/>
  <c r="R62" i="20"/>
  <c r="B157" i="23"/>
  <c r="S146" i="23"/>
  <c r="M146" i="23"/>
  <c r="V160" i="19"/>
  <c r="M171" i="19"/>
  <c r="Y188" i="19"/>
  <c r="Y183" i="19"/>
  <c r="Y192" i="19"/>
  <c r="Y187" i="19"/>
  <c r="Y229" i="19"/>
  <c r="Y191" i="19"/>
  <c r="Y185" i="19"/>
  <c r="Y81" i="16"/>
  <c r="Y77" i="16"/>
  <c r="Y76" i="16" s="1"/>
  <c r="L217" i="19"/>
  <c r="L176" i="19"/>
  <c r="L173" i="19"/>
  <c r="L172" i="19"/>
  <c r="L169" i="19"/>
  <c r="L168" i="19"/>
  <c r="L167" i="19"/>
  <c r="L165" i="19"/>
  <c r="L80" i="16"/>
  <c r="L77" i="16"/>
  <c r="L76" i="16" s="1"/>
  <c r="U192" i="19"/>
  <c r="U187" i="19"/>
  <c r="U229" i="19"/>
  <c r="U191" i="19"/>
  <c r="U185" i="19"/>
  <c r="U188" i="19"/>
  <c r="U183" i="19"/>
  <c r="U81" i="16"/>
  <c r="C178" i="19"/>
  <c r="W171" i="17"/>
  <c r="T171" i="19"/>
  <c r="R217" i="18"/>
  <c r="R175" i="18"/>
  <c r="R174" i="18"/>
  <c r="R173" i="18"/>
  <c r="R172" i="18"/>
  <c r="R170" i="18"/>
  <c r="R169" i="18"/>
  <c r="R164" i="18"/>
  <c r="R162" i="18"/>
  <c r="R168" i="18"/>
  <c r="R167" i="18"/>
  <c r="R97" i="16"/>
  <c r="R95" i="16" s="1"/>
  <c r="R165" i="18"/>
  <c r="R163" i="18"/>
  <c r="R161" i="18"/>
  <c r="Y160" i="19"/>
  <c r="H160" i="19"/>
  <c r="Y160" i="17"/>
  <c r="L204" i="15"/>
  <c r="T233" i="15"/>
  <c r="T185" i="15"/>
  <c r="T183" i="15"/>
  <c r="T182" i="15"/>
  <c r="T179" i="15"/>
  <c r="T178" i="15"/>
  <c r="T176" i="15"/>
  <c r="T76" i="12"/>
  <c r="T71" i="12"/>
  <c r="T70" i="12" s="1"/>
  <c r="S204" i="15"/>
  <c r="S171" i="15"/>
  <c r="Y89" i="16"/>
  <c r="R204" i="15"/>
  <c r="H117" i="11"/>
  <c r="N100" i="11"/>
  <c r="T117" i="11"/>
  <c r="E147" i="11"/>
  <c r="E132" i="11"/>
  <c r="E130" i="11"/>
  <c r="E129" i="11"/>
  <c r="E126" i="11"/>
  <c r="E125" i="11"/>
  <c r="E123" i="11"/>
  <c r="E122" i="11"/>
  <c r="E117" i="11" s="1"/>
  <c r="E56" i="8"/>
  <c r="E52" i="8"/>
  <c r="E51" i="8" s="1"/>
  <c r="K128" i="11"/>
  <c r="I5" i="4"/>
  <c r="I3" i="4"/>
  <c r="B117" i="11"/>
  <c r="Q100" i="11"/>
  <c r="Y67" i="8"/>
  <c r="Y156" i="4" s="1"/>
  <c r="Y117" i="11"/>
  <c r="H46" i="5"/>
  <c r="T48" i="5"/>
  <c r="O42" i="5"/>
  <c r="R48" i="5"/>
  <c r="E44" i="5"/>
  <c r="V172" i="23"/>
  <c r="V179" i="23"/>
  <c r="V176" i="23"/>
  <c r="V170" i="23"/>
  <c r="V62" i="20"/>
  <c r="B160" i="23"/>
  <c r="M179" i="23"/>
  <c r="M176" i="23"/>
  <c r="M170" i="23"/>
  <c r="M172" i="23"/>
  <c r="M62" i="20"/>
  <c r="M57" i="20"/>
  <c r="M56" i="20" s="1"/>
  <c r="N153" i="23"/>
  <c r="T172" i="23"/>
  <c r="T179" i="23"/>
  <c r="T176" i="23"/>
  <c r="T170" i="23"/>
  <c r="T62" i="20"/>
  <c r="T57" i="20"/>
  <c r="T56" i="20" s="1"/>
  <c r="S165" i="23"/>
  <c r="C165" i="23"/>
  <c r="J172" i="23"/>
  <c r="J179" i="23"/>
  <c r="J176" i="23"/>
  <c r="J170" i="23"/>
  <c r="J62" i="20"/>
  <c r="G194" i="23"/>
  <c r="J132" i="23"/>
  <c r="N132" i="23"/>
  <c r="N160" i="19"/>
  <c r="S160" i="19"/>
  <c r="I192" i="19"/>
  <c r="I187" i="19"/>
  <c r="I191" i="19"/>
  <c r="I185" i="19"/>
  <c r="I229" i="19"/>
  <c r="I188" i="19"/>
  <c r="I183" i="19"/>
  <c r="I81" i="16"/>
  <c r="I77" i="16"/>
  <c r="I76" i="16" s="1"/>
  <c r="P171" i="19"/>
  <c r="D176" i="19"/>
  <c r="D173" i="19"/>
  <c r="D172" i="19"/>
  <c r="D169" i="19"/>
  <c r="D168" i="19"/>
  <c r="D167" i="19"/>
  <c r="D165" i="19"/>
  <c r="D217" i="19"/>
  <c r="D80" i="16"/>
  <c r="D77" i="16"/>
  <c r="D76" i="16" s="1"/>
  <c r="T178" i="19"/>
  <c r="M191" i="19"/>
  <c r="M185" i="19"/>
  <c r="M188" i="19"/>
  <c r="M183" i="19"/>
  <c r="M229" i="19"/>
  <c r="M192" i="19"/>
  <c r="M187" i="19"/>
  <c r="M81" i="16"/>
  <c r="K178" i="19"/>
  <c r="P160" i="17"/>
  <c r="R178" i="19"/>
  <c r="T160" i="17"/>
  <c r="J217" i="18"/>
  <c r="J175" i="18"/>
  <c r="J174" i="18"/>
  <c r="J173" i="18"/>
  <c r="J172" i="18"/>
  <c r="J170" i="18"/>
  <c r="J165" i="18"/>
  <c r="J163" i="18"/>
  <c r="J161" i="18"/>
  <c r="J97" i="16"/>
  <c r="J95" i="16" s="1"/>
  <c r="J169" i="18"/>
  <c r="J168" i="18"/>
  <c r="J164" i="18"/>
  <c r="J162" i="18"/>
  <c r="J167" i="18"/>
  <c r="P160" i="18"/>
  <c r="D204" i="15"/>
  <c r="L233" i="15"/>
  <c r="L185" i="15"/>
  <c r="L183" i="15"/>
  <c r="L182" i="15"/>
  <c r="L179" i="15"/>
  <c r="L178" i="15"/>
  <c r="L176" i="15"/>
  <c r="L76" i="12"/>
  <c r="L71" i="12"/>
  <c r="L70" i="12" s="1"/>
  <c r="K204" i="15"/>
  <c r="J204" i="15"/>
  <c r="R233" i="15"/>
  <c r="R185" i="15"/>
  <c r="R183" i="15"/>
  <c r="R182" i="15"/>
  <c r="R179" i="15"/>
  <c r="R178" i="15"/>
  <c r="R176" i="15"/>
  <c r="R76" i="12"/>
  <c r="R71" i="12"/>
  <c r="R70" i="12" s="1"/>
  <c r="X204" i="15"/>
  <c r="W204" i="15"/>
  <c r="W171" i="15"/>
  <c r="V204" i="15"/>
  <c r="X100" i="11"/>
  <c r="U5" i="4"/>
  <c r="U3" i="4"/>
  <c r="E128" i="11"/>
  <c r="L117" i="11"/>
  <c r="R100" i="11"/>
  <c r="I100" i="11"/>
  <c r="Q54" i="8"/>
  <c r="Q101" i="4"/>
  <c r="D46" i="5"/>
  <c r="C46" i="5"/>
  <c r="X45" i="5"/>
  <c r="H43" i="5"/>
  <c r="O47" i="5"/>
  <c r="C48" i="5"/>
  <c r="M46" i="5"/>
  <c r="K72" i="33"/>
  <c r="D205" i="23"/>
  <c r="O165" i="23"/>
  <c r="I157" i="23"/>
  <c r="H132" i="23"/>
  <c r="N179" i="23"/>
  <c r="N176" i="23"/>
  <c r="N170" i="23"/>
  <c r="N172" i="23"/>
  <c r="N62" i="20"/>
  <c r="E176" i="23"/>
  <c r="E170" i="23"/>
  <c r="E172" i="23"/>
  <c r="E179" i="23"/>
  <c r="E62" i="20"/>
  <c r="K194" i="23"/>
  <c r="T171" i="23"/>
  <c r="L172" i="23"/>
  <c r="L179" i="23"/>
  <c r="L176" i="23"/>
  <c r="L170" i="23"/>
  <c r="L62" i="20"/>
  <c r="L57" i="20"/>
  <c r="L56" i="20" s="1"/>
  <c r="M175" i="23"/>
  <c r="Y194" i="23"/>
  <c r="B179" i="23"/>
  <c r="B176" i="23"/>
  <c r="B170" i="23"/>
  <c r="B172" i="23"/>
  <c r="B62" i="20"/>
  <c r="H205" i="23"/>
  <c r="Y161" i="23"/>
  <c r="Y155" i="23"/>
  <c r="Y154" i="23"/>
  <c r="Y158" i="23"/>
  <c r="Y163" i="23"/>
  <c r="Y151" i="23"/>
  <c r="Y61" i="20"/>
  <c r="Y57" i="20"/>
  <c r="Y56" i="20" s="1"/>
  <c r="Y171" i="23"/>
  <c r="G146" i="23"/>
  <c r="F160" i="19"/>
  <c r="P178" i="19"/>
  <c r="K160" i="19"/>
  <c r="E229" i="19"/>
  <c r="E188" i="19"/>
  <c r="E183" i="19"/>
  <c r="E192" i="19"/>
  <c r="E187" i="19"/>
  <c r="E191" i="19"/>
  <c r="E185" i="19"/>
  <c r="E81" i="16"/>
  <c r="S178" i="19"/>
  <c r="W217" i="18"/>
  <c r="Q178" i="19"/>
  <c r="E171" i="19"/>
  <c r="W160" i="18"/>
  <c r="D171" i="19"/>
  <c r="V178" i="19"/>
  <c r="F178" i="19"/>
  <c r="B217" i="18"/>
  <c r="B175" i="18"/>
  <c r="B174" i="18"/>
  <c r="B173" i="18"/>
  <c r="B172" i="18"/>
  <c r="B170" i="18"/>
  <c r="B168" i="18"/>
  <c r="B167" i="18"/>
  <c r="B164" i="18"/>
  <c r="B162" i="18"/>
  <c r="B97" i="16"/>
  <c r="B95" i="16" s="1"/>
  <c r="B165" i="18"/>
  <c r="B163" i="18"/>
  <c r="B161" i="18"/>
  <c r="B169" i="18"/>
  <c r="V53" i="16"/>
  <c r="V175" i="17"/>
  <c r="V174" i="17"/>
  <c r="V173" i="17"/>
  <c r="V172" i="17"/>
  <c r="V170" i="17"/>
  <c r="V169" i="17"/>
  <c r="V168" i="17"/>
  <c r="V167" i="17"/>
  <c r="V166" i="17"/>
  <c r="V165" i="17"/>
  <c r="V164" i="17"/>
  <c r="V163" i="17"/>
  <c r="V162" i="17"/>
  <c r="V161" i="17"/>
  <c r="I160" i="17"/>
  <c r="D233" i="15"/>
  <c r="D185" i="15"/>
  <c r="D183" i="15"/>
  <c r="D182" i="15"/>
  <c r="D179" i="15"/>
  <c r="D178" i="15"/>
  <c r="D176" i="15"/>
  <c r="D76" i="12"/>
  <c r="D71" i="12"/>
  <c r="D70" i="12" s="1"/>
  <c r="C204" i="15"/>
  <c r="C171" i="15"/>
  <c r="B204" i="15"/>
  <c r="J233" i="15"/>
  <c r="J185" i="15"/>
  <c r="J183" i="15"/>
  <c r="J182" i="15"/>
  <c r="J179" i="15"/>
  <c r="J178" i="15"/>
  <c r="J176" i="15"/>
  <c r="J171" i="15" s="1"/>
  <c r="J76" i="12"/>
  <c r="J71" i="12"/>
  <c r="J70" i="12" s="1"/>
  <c r="Y204" i="15"/>
  <c r="Y171" i="15"/>
  <c r="P204" i="15"/>
  <c r="X233" i="15"/>
  <c r="X185" i="15"/>
  <c r="X183" i="15"/>
  <c r="X182" i="15"/>
  <c r="X179" i="15"/>
  <c r="X178" i="15"/>
  <c r="X176" i="15"/>
  <c r="X171" i="15" s="1"/>
  <c r="X76" i="12"/>
  <c r="X71" i="12"/>
  <c r="X70" i="12" s="1"/>
  <c r="O204" i="15"/>
  <c r="O171" i="15"/>
  <c r="N204" i="15"/>
  <c r="V76" i="12"/>
  <c r="V233" i="15"/>
  <c r="V185" i="15"/>
  <c r="V183" i="15"/>
  <c r="V182" i="15"/>
  <c r="V179" i="15"/>
  <c r="V178" i="15"/>
  <c r="V176" i="15"/>
  <c r="V171" i="15" s="1"/>
  <c r="V71" i="12"/>
  <c r="V70" i="12" s="1"/>
  <c r="P100" i="11"/>
  <c r="M5" i="4"/>
  <c r="M130" i="4" s="1"/>
  <c r="M3" i="4"/>
  <c r="W147" i="11"/>
  <c r="W132" i="11"/>
  <c r="W130" i="11"/>
  <c r="W129" i="11"/>
  <c r="W126" i="11"/>
  <c r="W125" i="11"/>
  <c r="W123" i="11"/>
  <c r="W122" i="11"/>
  <c r="W117" i="11" s="1"/>
  <c r="W56" i="8"/>
  <c r="W52" i="8"/>
  <c r="W51" i="8" s="1"/>
  <c r="U100" i="11"/>
  <c r="D117" i="11"/>
  <c r="S100" i="11"/>
  <c r="Q117" i="11"/>
  <c r="T45" i="5"/>
  <c r="C43" i="5"/>
  <c r="O48" i="5"/>
  <c r="R44" i="5"/>
  <c r="P45" i="5"/>
  <c r="X42" i="5"/>
  <c r="J48" i="5"/>
  <c r="E46" i="5"/>
  <c r="M43" i="5"/>
  <c r="F176" i="23"/>
  <c r="F170" i="23"/>
  <c r="F172" i="23"/>
  <c r="F179" i="23"/>
  <c r="F62" i="20"/>
  <c r="D179" i="23"/>
  <c r="D176" i="23"/>
  <c r="D170" i="23"/>
  <c r="D172" i="23"/>
  <c r="D62" i="20"/>
  <c r="D57" i="20"/>
  <c r="D56" i="20" s="1"/>
  <c r="R158" i="23"/>
  <c r="R163" i="23"/>
  <c r="R151" i="23"/>
  <c r="R161" i="23"/>
  <c r="R155" i="23"/>
  <c r="R154" i="23"/>
  <c r="R61" i="20"/>
  <c r="R57" i="20"/>
  <c r="R56" i="20" s="1"/>
  <c r="U153" i="23"/>
  <c r="K132" i="23"/>
  <c r="Q154" i="23"/>
  <c r="Q158" i="23"/>
  <c r="Q163" i="23"/>
  <c r="Q151" i="23"/>
  <c r="Q161" i="23"/>
  <c r="Q155" i="23"/>
  <c r="Q61" i="20"/>
  <c r="Q57" i="20"/>
  <c r="Q56" i="20" s="1"/>
  <c r="M171" i="23"/>
  <c r="Q157" i="23"/>
  <c r="T175" i="23"/>
  <c r="I171" i="23"/>
  <c r="B229" i="19"/>
  <c r="B191" i="19"/>
  <c r="B185" i="19"/>
  <c r="B188" i="19"/>
  <c r="B183" i="19"/>
  <c r="B192" i="19"/>
  <c r="B187" i="19"/>
  <c r="B81" i="16"/>
  <c r="B77" i="16"/>
  <c r="B76" i="16" s="1"/>
  <c r="D178" i="19"/>
  <c r="C160" i="19"/>
  <c r="R160" i="19"/>
  <c r="I184" i="19"/>
  <c r="G160" i="19"/>
  <c r="B184" i="19"/>
  <c r="D160" i="18"/>
  <c r="D160" i="17"/>
  <c r="N178" i="19"/>
  <c r="N53" i="16"/>
  <c r="N175" i="17"/>
  <c r="N174" i="17"/>
  <c r="N173" i="17"/>
  <c r="N172" i="17"/>
  <c r="N170" i="17"/>
  <c r="N169" i="17"/>
  <c r="N168" i="17"/>
  <c r="N167" i="17"/>
  <c r="N166" i="17"/>
  <c r="N165" i="17"/>
  <c r="N164" i="17"/>
  <c r="N163" i="17"/>
  <c r="N162" i="17"/>
  <c r="N161" i="17"/>
  <c r="X160" i="18"/>
  <c r="B233" i="15"/>
  <c r="B185" i="15"/>
  <c r="B183" i="15"/>
  <c r="B182" i="15"/>
  <c r="B179" i="15"/>
  <c r="B178" i="15"/>
  <c r="B176" i="15"/>
  <c r="B76" i="12"/>
  <c r="B71" i="12"/>
  <c r="B70" i="12" s="1"/>
  <c r="Q204" i="15"/>
  <c r="Q171" i="15"/>
  <c r="C101" i="16"/>
  <c r="C164" i="4" s="1"/>
  <c r="C91" i="16"/>
  <c r="C89" i="16" s="1"/>
  <c r="C52" i="16"/>
  <c r="C62" i="4"/>
  <c r="C135" i="4" s="1"/>
  <c r="H204" i="15"/>
  <c r="P233" i="15"/>
  <c r="P185" i="15"/>
  <c r="P183" i="15"/>
  <c r="P182" i="15"/>
  <c r="P179" i="15"/>
  <c r="P178" i="15"/>
  <c r="P176" i="15"/>
  <c r="P76" i="12"/>
  <c r="P71" i="12"/>
  <c r="P70" i="12" s="1"/>
  <c r="B101" i="16"/>
  <c r="B164" i="4" s="1"/>
  <c r="B91" i="16"/>
  <c r="B89" i="16" s="1"/>
  <c r="B52" i="16"/>
  <c r="B62" i="4"/>
  <c r="B135" i="4" s="1"/>
  <c r="G204" i="15"/>
  <c r="G171" i="15"/>
  <c r="E89" i="16"/>
  <c r="F204" i="15"/>
  <c r="N76" i="12"/>
  <c r="N233" i="15"/>
  <c r="N185" i="15"/>
  <c r="N183" i="15"/>
  <c r="N182" i="15"/>
  <c r="N179" i="15"/>
  <c r="N178" i="15"/>
  <c r="N176" i="15"/>
  <c r="N71" i="12"/>
  <c r="N70" i="12" s="1"/>
  <c r="U204" i="15"/>
  <c r="U171" i="15"/>
  <c r="E5" i="4"/>
  <c r="E130" i="4" s="1"/>
  <c r="E3" i="4"/>
  <c r="O147" i="11"/>
  <c r="O132" i="11"/>
  <c r="O130" i="11"/>
  <c r="O129" i="11"/>
  <c r="O126" i="11"/>
  <c r="O125" i="11"/>
  <c r="O123" i="11"/>
  <c r="O122" i="11"/>
  <c r="O117" i="11" s="1"/>
  <c r="O56" i="8"/>
  <c r="O52" i="8"/>
  <c r="O51" i="8" s="1"/>
  <c r="M100" i="11"/>
  <c r="T100" i="11"/>
  <c r="B100" i="11"/>
  <c r="I54" i="8"/>
  <c r="I101" i="4"/>
  <c r="X48" i="5"/>
  <c r="V163" i="23"/>
  <c r="V151" i="23"/>
  <c r="V161" i="23"/>
  <c r="V155" i="23"/>
  <c r="V154" i="23"/>
  <c r="V158" i="23"/>
  <c r="V61" i="20"/>
  <c r="V57" i="20"/>
  <c r="V56" i="20" s="1"/>
  <c r="V160" i="23"/>
  <c r="J163" i="23"/>
  <c r="J151" i="23"/>
  <c r="J161" i="23"/>
  <c r="J155" i="23"/>
  <c r="J154" i="23"/>
  <c r="J158" i="23"/>
  <c r="J61" i="20"/>
  <c r="J57" i="20"/>
  <c r="J56" i="20" s="1"/>
  <c r="J153" i="23"/>
  <c r="I158" i="23"/>
  <c r="I163" i="23"/>
  <c r="I151" i="23"/>
  <c r="I161" i="23"/>
  <c r="I155" i="23"/>
  <c r="I154" i="23"/>
  <c r="I61" i="20"/>
  <c r="I57" i="20"/>
  <c r="I56" i="20" s="1"/>
  <c r="R132" i="23"/>
  <c r="W146" i="23"/>
  <c r="V132" i="23"/>
  <c r="J160" i="19"/>
  <c r="U176" i="19"/>
  <c r="U173" i="19"/>
  <c r="U172" i="19"/>
  <c r="U169" i="19"/>
  <c r="U168" i="19"/>
  <c r="U167" i="19"/>
  <c r="U165" i="19"/>
  <c r="U217" i="19"/>
  <c r="U80" i="16"/>
  <c r="U77" i="16"/>
  <c r="U76" i="16" s="1"/>
  <c r="J178" i="19"/>
  <c r="U160" i="17"/>
  <c r="F53" i="16"/>
  <c r="F175" i="17"/>
  <c r="F174" i="17"/>
  <c r="F173" i="17"/>
  <c r="F172" i="17"/>
  <c r="F170" i="17"/>
  <c r="F169" i="17"/>
  <c r="F168" i="17"/>
  <c r="F167" i="17"/>
  <c r="F166" i="17"/>
  <c r="F165" i="17"/>
  <c r="F164" i="17"/>
  <c r="F163" i="17"/>
  <c r="F162" i="17"/>
  <c r="F161" i="17"/>
  <c r="E160" i="18"/>
  <c r="I204" i="15"/>
  <c r="K101" i="16"/>
  <c r="K164" i="4" s="1"/>
  <c r="K91" i="16"/>
  <c r="K89" i="16" s="1"/>
  <c r="K52" i="16"/>
  <c r="K62" i="4"/>
  <c r="K135" i="4" s="1"/>
  <c r="H233" i="15"/>
  <c r="H185" i="15"/>
  <c r="H183" i="15"/>
  <c r="H182" i="15"/>
  <c r="H179" i="15"/>
  <c r="H178" i="15"/>
  <c r="H176" i="15"/>
  <c r="H76" i="12"/>
  <c r="H71" i="12"/>
  <c r="H70" i="12" s="1"/>
  <c r="J101" i="16"/>
  <c r="J164" i="4" s="1"/>
  <c r="J91" i="16"/>
  <c r="J89" i="16" s="1"/>
  <c r="J52" i="16"/>
  <c r="J62" i="4"/>
  <c r="J135" i="4" s="1"/>
  <c r="F76" i="12"/>
  <c r="F233" i="15"/>
  <c r="F185" i="15"/>
  <c r="F183" i="15"/>
  <c r="F182" i="15"/>
  <c r="F179" i="15"/>
  <c r="F178" i="15"/>
  <c r="F176" i="15"/>
  <c r="F71" i="12"/>
  <c r="F70" i="12" s="1"/>
  <c r="M204" i="15"/>
  <c r="M171" i="15"/>
  <c r="G147" i="11"/>
  <c r="G132" i="11"/>
  <c r="G130" i="11"/>
  <c r="G129" i="11"/>
  <c r="G126" i="11"/>
  <c r="G125" i="11"/>
  <c r="G123" i="11"/>
  <c r="G122" i="11"/>
  <c r="G56" i="8"/>
  <c r="G52" i="8"/>
  <c r="G51" i="8" s="1"/>
  <c r="E100" i="11"/>
  <c r="L100" i="11"/>
  <c r="C100" i="11"/>
  <c r="S147" i="11"/>
  <c r="S132" i="11"/>
  <c r="S130" i="11"/>
  <c r="S129" i="11"/>
  <c r="S126" i="11"/>
  <c r="S125" i="11"/>
  <c r="S123" i="11"/>
  <c r="S122" i="11"/>
  <c r="S56" i="8"/>
  <c r="S52" i="8"/>
  <c r="S51" i="8" s="1"/>
  <c r="I117" i="11"/>
  <c r="X44" i="5"/>
  <c r="H42" i="5"/>
  <c r="H41" i="5" s="1"/>
  <c r="D48" i="5"/>
  <c r="O46" i="5"/>
  <c r="B48" i="5"/>
  <c r="U42" i="5"/>
  <c r="N146" i="23" l="1"/>
  <c r="L114" i="4"/>
  <c r="L78" i="20"/>
  <c r="L169" i="4" s="1"/>
  <c r="U113" i="4"/>
  <c r="U77" i="20"/>
  <c r="U168" i="4" s="1"/>
  <c r="E113" i="4"/>
  <c r="E77" i="20"/>
  <c r="E168" i="4" s="1"/>
  <c r="E132" i="23"/>
  <c r="G113" i="4"/>
  <c r="G77" i="20"/>
  <c r="G168" i="4" s="1"/>
  <c r="G59" i="20"/>
  <c r="X114" i="4"/>
  <c r="X78" i="20"/>
  <c r="X169" i="4" s="1"/>
  <c r="X59" i="20"/>
  <c r="P114" i="4"/>
  <c r="P78" i="20"/>
  <c r="P169" i="4" s="1"/>
  <c r="P59" i="20"/>
  <c r="S113" i="4"/>
  <c r="S59" i="20"/>
  <c r="S77" i="20"/>
  <c r="S168" i="4" s="1"/>
  <c r="H59" i="20"/>
  <c r="H114" i="4"/>
  <c r="H78" i="20"/>
  <c r="H169" i="4" s="1"/>
  <c r="I146" i="23"/>
  <c r="T113" i="4"/>
  <c r="T77" i="20"/>
  <c r="T168" i="4" s="1"/>
  <c r="F55" i="7"/>
  <c r="F47" i="7" s="1"/>
  <c r="D113" i="4"/>
  <c r="D77" i="20"/>
  <c r="D168" i="4" s="1"/>
  <c r="M47" i="7"/>
  <c r="D47" i="7"/>
  <c r="Q79" i="16"/>
  <c r="Q108" i="4" s="1"/>
  <c r="Q110" i="4"/>
  <c r="Q102" i="16"/>
  <c r="Q165" i="4" s="1"/>
  <c r="X110" i="4"/>
  <c r="X79" i="16"/>
  <c r="X108" i="4" s="1"/>
  <c r="X102" i="16"/>
  <c r="X165" i="4" s="1"/>
  <c r="O109" i="4"/>
  <c r="O79" i="16"/>
  <c r="O108" i="4" s="1"/>
  <c r="E47" i="7"/>
  <c r="W109" i="4"/>
  <c r="W79" i="16"/>
  <c r="W108" i="4" s="1"/>
  <c r="B47" i="7"/>
  <c r="T110" i="4"/>
  <c r="T102" i="16"/>
  <c r="T165" i="4" s="1"/>
  <c r="G160" i="18"/>
  <c r="X101" i="16"/>
  <c r="X164" i="4" s="1"/>
  <c r="X62" i="4"/>
  <c r="X135" i="4" s="1"/>
  <c r="X52" i="16"/>
  <c r="X91" i="16"/>
  <c r="X89" i="16" s="1"/>
  <c r="L52" i="16"/>
  <c r="L61" i="4" s="1"/>
  <c r="L62" i="4"/>
  <c r="L135" i="4" s="1"/>
  <c r="L91" i="16"/>
  <c r="L89" i="16" s="1"/>
  <c r="D62" i="4"/>
  <c r="D135" i="4" s="1"/>
  <c r="D52" i="16"/>
  <c r="D61" i="4" s="1"/>
  <c r="D134" i="4" s="1"/>
  <c r="D91" i="16"/>
  <c r="D89" i="16" s="1"/>
  <c r="I51" i="4"/>
  <c r="M52" i="16"/>
  <c r="M61" i="4" s="1"/>
  <c r="M134" i="4" s="1"/>
  <c r="M62" i="4"/>
  <c r="M135" i="4" s="1"/>
  <c r="M91" i="16"/>
  <c r="M89" i="16" s="1"/>
  <c r="M51" i="4"/>
  <c r="P52" i="16"/>
  <c r="P61" i="4" s="1"/>
  <c r="P134" i="4" s="1"/>
  <c r="P62" i="4"/>
  <c r="P135" i="4" s="1"/>
  <c r="P91" i="16"/>
  <c r="P89" i="16" s="1"/>
  <c r="H52" i="16"/>
  <c r="H62" i="4"/>
  <c r="H135" i="4" s="1"/>
  <c r="H101" i="16"/>
  <c r="H164" i="4" s="1"/>
  <c r="H91" i="16"/>
  <c r="H89" i="16" s="1"/>
  <c r="Q101" i="16"/>
  <c r="Q164" i="4" s="1"/>
  <c r="Q52" i="16"/>
  <c r="Q62" i="4"/>
  <c r="Q135" i="4" s="1"/>
  <c r="Q91" i="16"/>
  <c r="Q89" i="16" s="1"/>
  <c r="T52" i="16"/>
  <c r="T61" i="4" s="1"/>
  <c r="T62" i="4"/>
  <c r="T135" i="4" s="1"/>
  <c r="T91" i="16"/>
  <c r="T89" i="16" s="1"/>
  <c r="U52" i="16"/>
  <c r="U61" i="4" s="1"/>
  <c r="U134" i="4" s="1"/>
  <c r="U62" i="4"/>
  <c r="U135" i="4" s="1"/>
  <c r="U91" i="16"/>
  <c r="U89" i="16" s="1"/>
  <c r="I52" i="16"/>
  <c r="I61" i="4" s="1"/>
  <c r="I134" i="4" s="1"/>
  <c r="I62" i="4"/>
  <c r="I135" i="4" s="1"/>
  <c r="I91" i="16"/>
  <c r="I89" i="16" s="1"/>
  <c r="I101" i="16"/>
  <c r="I164" i="4" s="1"/>
  <c r="I47" i="7"/>
  <c r="Y47" i="7"/>
  <c r="W107" i="4"/>
  <c r="W101" i="12"/>
  <c r="W162" i="4" s="1"/>
  <c r="W73" i="12"/>
  <c r="C102" i="4"/>
  <c r="C96" i="12"/>
  <c r="C157" i="4" s="1"/>
  <c r="G75" i="12"/>
  <c r="G105" i="4"/>
  <c r="G99" i="12"/>
  <c r="G160" i="4" s="1"/>
  <c r="I75" i="12"/>
  <c r="I105" i="4"/>
  <c r="I99" i="12"/>
  <c r="I160" i="4" s="1"/>
  <c r="Y73" i="12"/>
  <c r="Y104" i="4"/>
  <c r="Y98" i="12"/>
  <c r="Y159" i="4" s="1"/>
  <c r="G47" i="7"/>
  <c r="Q73" i="12"/>
  <c r="Q104" i="4"/>
  <c r="Q98" i="12"/>
  <c r="Q159" i="4" s="1"/>
  <c r="K75" i="12"/>
  <c r="K105" i="4"/>
  <c r="K99" i="12"/>
  <c r="K160" i="4" s="1"/>
  <c r="Q47" i="7"/>
  <c r="M73" i="12"/>
  <c r="M104" i="4"/>
  <c r="M98" i="12"/>
  <c r="M159" i="4" s="1"/>
  <c r="O47" i="7"/>
  <c r="U107" i="4"/>
  <c r="U73" i="12"/>
  <c r="U101" i="12"/>
  <c r="U162" i="4" s="1"/>
  <c r="T107" i="4"/>
  <c r="T101" i="12"/>
  <c r="T162" i="4" s="1"/>
  <c r="E75" i="12"/>
  <c r="E105" i="4"/>
  <c r="E99" i="12"/>
  <c r="E160" i="4" s="1"/>
  <c r="F54" i="7"/>
  <c r="U47" i="7"/>
  <c r="V107" i="4"/>
  <c r="V101" i="12"/>
  <c r="V162" i="4" s="1"/>
  <c r="I130" i="4"/>
  <c r="U130" i="4"/>
  <c r="L54" i="8"/>
  <c r="L100" i="4"/>
  <c r="L66" i="8"/>
  <c r="L155" i="4" s="1"/>
  <c r="H54" i="8"/>
  <c r="H100" i="4"/>
  <c r="H66" i="8"/>
  <c r="H155" i="4" s="1"/>
  <c r="B65" i="8"/>
  <c r="B154" i="4" s="1"/>
  <c r="J54" i="8"/>
  <c r="J100" i="4"/>
  <c r="J66" i="8"/>
  <c r="J155" i="4" s="1"/>
  <c r="X99" i="4"/>
  <c r="X65" i="8"/>
  <c r="X154" i="4" s="1"/>
  <c r="R47" i="7"/>
  <c r="K100" i="4"/>
  <c r="K66" i="8"/>
  <c r="K155" i="4" s="1"/>
  <c r="H47" i="7"/>
  <c r="F100" i="4"/>
  <c r="F66" i="8"/>
  <c r="F155" i="4" s="1"/>
  <c r="P129" i="4"/>
  <c r="P51" i="4"/>
  <c r="X47" i="7"/>
  <c r="N47" i="7"/>
  <c r="D129" i="4"/>
  <c r="D51" i="4"/>
  <c r="T47" i="7"/>
  <c r="H129" i="4"/>
  <c r="S47" i="7"/>
  <c r="W54" i="7"/>
  <c r="W52" i="7"/>
  <c r="W53" i="7"/>
  <c r="C47" i="7"/>
  <c r="P47" i="7"/>
  <c r="V47" i="7"/>
  <c r="K47" i="7"/>
  <c r="G5" i="5"/>
  <c r="G48" i="5"/>
  <c r="L47" i="7"/>
  <c r="U43" i="5"/>
  <c r="U45" i="5"/>
  <c r="V41" i="6"/>
  <c r="L48" i="5"/>
  <c r="Q41" i="6"/>
  <c r="B42" i="5"/>
  <c r="B47" i="5"/>
  <c r="B43" i="5"/>
  <c r="B44" i="5"/>
  <c r="E42" i="5"/>
  <c r="E41" i="5" s="1"/>
  <c r="E47" i="5"/>
  <c r="E43" i="5"/>
  <c r="M42" i="5"/>
  <c r="M41" i="5" s="1"/>
  <c r="M44" i="5"/>
  <c r="M45" i="5"/>
  <c r="U44" i="5"/>
  <c r="U41" i="5" s="1"/>
  <c r="U47" i="5"/>
  <c r="P44" i="5"/>
  <c r="P42" i="5"/>
  <c r="P43" i="5"/>
  <c r="P46" i="5"/>
  <c r="P47" i="5"/>
  <c r="C47" i="5"/>
  <c r="C44" i="5"/>
  <c r="C45" i="5"/>
  <c r="U46" i="5"/>
  <c r="K5" i="5"/>
  <c r="Q5" i="5"/>
  <c r="Q48" i="5"/>
  <c r="S45" i="5"/>
  <c r="S42" i="5"/>
  <c r="S43" i="5"/>
  <c r="S46" i="5"/>
  <c r="S47" i="5"/>
  <c r="L42" i="5"/>
  <c r="L43" i="5"/>
  <c r="L44" i="5"/>
  <c r="L45" i="5"/>
  <c r="L46" i="5"/>
  <c r="L47" i="5"/>
  <c r="R43" i="5"/>
  <c r="R41" i="5" s="1"/>
  <c r="R46" i="5"/>
  <c r="R45" i="5"/>
  <c r="Y5" i="5"/>
  <c r="Y48" i="5"/>
  <c r="B46" i="5"/>
  <c r="U48" i="5"/>
  <c r="T44" i="5"/>
  <c r="T42" i="5"/>
  <c r="T46" i="5"/>
  <c r="T47" i="5"/>
  <c r="J47" i="5"/>
  <c r="J42" i="5"/>
  <c r="J41" i="5" s="1"/>
  <c r="J43" i="5"/>
  <c r="J44" i="5"/>
  <c r="J45" i="5"/>
  <c r="J46" i="5"/>
  <c r="W5" i="5"/>
  <c r="W48" i="5"/>
  <c r="R42" i="5"/>
  <c r="P41" i="6"/>
  <c r="K41" i="6"/>
  <c r="F5" i="5"/>
  <c r="E48" i="5"/>
  <c r="T43" i="5"/>
  <c r="C42" i="5"/>
  <c r="C41" i="5" s="1"/>
  <c r="I5" i="5"/>
  <c r="I48" i="5"/>
  <c r="S44" i="5"/>
  <c r="N48" i="5"/>
  <c r="N5" i="5"/>
  <c r="P48" i="5"/>
  <c r="C41" i="6"/>
  <c r="J41" i="6"/>
  <c r="B45" i="5"/>
  <c r="V5" i="5"/>
  <c r="M48" i="5"/>
  <c r="R47" i="5"/>
  <c r="S54" i="8"/>
  <c r="S101" i="4"/>
  <c r="S67" i="8"/>
  <c r="S156" i="4" s="1"/>
  <c r="F171" i="15"/>
  <c r="H75" i="12"/>
  <c r="H105" i="4"/>
  <c r="H99" i="12"/>
  <c r="H160" i="4" s="1"/>
  <c r="B61" i="4"/>
  <c r="D165" i="23"/>
  <c r="L59" i="20"/>
  <c r="L115" i="4"/>
  <c r="L79" i="20"/>
  <c r="L170" i="4" s="1"/>
  <c r="I79" i="16"/>
  <c r="I110" i="4"/>
  <c r="I102" i="16"/>
  <c r="I165" i="4" s="1"/>
  <c r="I128" i="4"/>
  <c r="Y79" i="16"/>
  <c r="Y110" i="4"/>
  <c r="Y102" i="16"/>
  <c r="Y165" i="4" s="1"/>
  <c r="T160" i="19"/>
  <c r="I165" i="23"/>
  <c r="N54" i="8"/>
  <c r="N101" i="4"/>
  <c r="N67" i="8"/>
  <c r="N156" i="4" s="1"/>
  <c r="E160" i="19"/>
  <c r="F59" i="20"/>
  <c r="F114" i="4"/>
  <c r="F78" i="20"/>
  <c r="F169" i="4" s="1"/>
  <c r="Y165" i="23"/>
  <c r="U59" i="20"/>
  <c r="U114" i="4"/>
  <c r="U78" i="20"/>
  <c r="U169" i="4" s="1"/>
  <c r="V146" i="23"/>
  <c r="S117" i="11"/>
  <c r="H171" i="15"/>
  <c r="J59" i="20"/>
  <c r="J114" i="4"/>
  <c r="J78" i="20"/>
  <c r="J169" i="4" s="1"/>
  <c r="O54" i="8"/>
  <c r="O101" i="4"/>
  <c r="O67" i="8"/>
  <c r="O156" i="4" s="1"/>
  <c r="C100" i="16"/>
  <c r="C163" i="4" s="1"/>
  <c r="C61" i="4"/>
  <c r="B178" i="19"/>
  <c r="R146" i="23"/>
  <c r="W54" i="8"/>
  <c r="W101" i="4"/>
  <c r="W67" i="8"/>
  <c r="W156" i="4" s="1"/>
  <c r="V75" i="12"/>
  <c r="V105" i="4"/>
  <c r="V99" i="12"/>
  <c r="V160" i="4" s="1"/>
  <c r="X75" i="12"/>
  <c r="X105" i="4"/>
  <c r="X99" i="12"/>
  <c r="X160" i="4" s="1"/>
  <c r="B165" i="23"/>
  <c r="L165" i="23"/>
  <c r="U128" i="4"/>
  <c r="I178" i="19"/>
  <c r="E54" i="8"/>
  <c r="E101" i="4"/>
  <c r="E67" i="8"/>
  <c r="E156" i="4" s="1"/>
  <c r="Q128" i="4"/>
  <c r="N117" i="11"/>
  <c r="O101" i="16"/>
  <c r="O164" i="4" s="1"/>
  <c r="O91" i="16"/>
  <c r="O52" i="16"/>
  <c r="O62" i="4"/>
  <c r="O135" i="4" s="1"/>
  <c r="E146" i="23"/>
  <c r="D41" i="5"/>
  <c r="V54" i="8"/>
  <c r="V101" i="4"/>
  <c r="V67" i="8"/>
  <c r="V156" i="4" s="1"/>
  <c r="N59" i="20"/>
  <c r="N114" i="4"/>
  <c r="N78" i="20"/>
  <c r="N169" i="4" s="1"/>
  <c r="G54" i="8"/>
  <c r="G101" i="4"/>
  <c r="G67" i="8"/>
  <c r="G156" i="4" s="1"/>
  <c r="Q59" i="20"/>
  <c r="Q114" i="4"/>
  <c r="Q78" i="20"/>
  <c r="Q169" i="4" s="1"/>
  <c r="D75" i="12"/>
  <c r="D105" i="4"/>
  <c r="D99" i="12"/>
  <c r="D160" i="4" s="1"/>
  <c r="B160" i="18"/>
  <c r="E110" i="4"/>
  <c r="E102" i="16"/>
  <c r="E165" i="4" s="1"/>
  <c r="E165" i="23"/>
  <c r="J160" i="18"/>
  <c r="J115" i="4"/>
  <c r="J79" i="20"/>
  <c r="J170" i="4" s="1"/>
  <c r="V115" i="4"/>
  <c r="V79" i="20"/>
  <c r="V170" i="4" s="1"/>
  <c r="U110" i="4"/>
  <c r="U102" i="16"/>
  <c r="U165" i="4" s="1"/>
  <c r="F54" i="8"/>
  <c r="F101" i="4"/>
  <c r="F67" i="8"/>
  <c r="F156" i="4" s="1"/>
  <c r="G101" i="16"/>
  <c r="G164" i="4" s="1"/>
  <c r="G91" i="16"/>
  <c r="G52" i="16"/>
  <c r="G62" i="4"/>
  <c r="G135" i="4" s="1"/>
  <c r="P79" i="16"/>
  <c r="P109" i="4"/>
  <c r="P101" i="16"/>
  <c r="P164" i="4" s="1"/>
  <c r="C54" i="8"/>
  <c r="C101" i="4"/>
  <c r="C67" i="8"/>
  <c r="C156" i="4" s="1"/>
  <c r="V117" i="11"/>
  <c r="S100" i="16"/>
  <c r="S163" i="4" s="1"/>
  <c r="S61" i="4"/>
  <c r="M79" i="16"/>
  <c r="M109" i="4"/>
  <c r="M101" i="16"/>
  <c r="M164" i="4" s="1"/>
  <c r="G117" i="11"/>
  <c r="J100" i="16"/>
  <c r="J163" i="4" s="1"/>
  <c r="J61" i="4"/>
  <c r="F52" i="16"/>
  <c r="F101" i="16"/>
  <c r="F164" i="4" s="1"/>
  <c r="F91" i="16"/>
  <c r="F62" i="4"/>
  <c r="F135" i="4" s="1"/>
  <c r="V59" i="20"/>
  <c r="V114" i="4"/>
  <c r="V78" i="20"/>
  <c r="V169" i="4" s="1"/>
  <c r="E128" i="4"/>
  <c r="B75" i="12"/>
  <c r="B105" i="4"/>
  <c r="B99" i="12"/>
  <c r="B160" i="4" s="1"/>
  <c r="F115" i="4"/>
  <c r="F79" i="20"/>
  <c r="F170" i="4" s="1"/>
  <c r="M128" i="4"/>
  <c r="D171" i="15"/>
  <c r="M178" i="19"/>
  <c r="D79" i="16"/>
  <c r="D109" i="4"/>
  <c r="D101" i="16"/>
  <c r="D164" i="4" s="1"/>
  <c r="J165" i="23"/>
  <c r="T59" i="20"/>
  <c r="T115" i="4"/>
  <c r="T79" i="20"/>
  <c r="T170" i="4" s="1"/>
  <c r="M59" i="20"/>
  <c r="M115" i="4"/>
  <c r="M79" i="20"/>
  <c r="M170" i="4" s="1"/>
  <c r="V165" i="23"/>
  <c r="O41" i="5"/>
  <c r="U178" i="19"/>
  <c r="Y99" i="4"/>
  <c r="Y65" i="8"/>
  <c r="Y154" i="4" s="1"/>
  <c r="F117" i="11"/>
  <c r="G160" i="17"/>
  <c r="P160" i="19"/>
  <c r="C117" i="11"/>
  <c r="F146" i="23"/>
  <c r="M160" i="19"/>
  <c r="F75" i="12"/>
  <c r="F105" i="4"/>
  <c r="F99" i="12"/>
  <c r="F160" i="4" s="1"/>
  <c r="K100" i="16"/>
  <c r="K163" i="4" s="1"/>
  <c r="K61" i="4"/>
  <c r="U79" i="16"/>
  <c r="U109" i="4"/>
  <c r="U101" i="16"/>
  <c r="U164" i="4" s="1"/>
  <c r="B171" i="15"/>
  <c r="N52" i="16"/>
  <c r="N101" i="16"/>
  <c r="N164" i="4" s="1"/>
  <c r="N91" i="16"/>
  <c r="N62" i="4"/>
  <c r="N135" i="4" s="1"/>
  <c r="V52" i="16"/>
  <c r="V101" i="16"/>
  <c r="V164" i="4" s="1"/>
  <c r="V91" i="16"/>
  <c r="V62" i="4"/>
  <c r="V135" i="4" s="1"/>
  <c r="N115" i="4"/>
  <c r="N79" i="20"/>
  <c r="N170" i="4" s="1"/>
  <c r="T165" i="23"/>
  <c r="L79" i="16"/>
  <c r="L109" i="4"/>
  <c r="L101" i="16"/>
  <c r="L164" i="4" s="1"/>
  <c r="Q115" i="4"/>
  <c r="Q79" i="20"/>
  <c r="Q170" i="4" s="1"/>
  <c r="K54" i="8"/>
  <c r="K101" i="4"/>
  <c r="K67" i="8"/>
  <c r="K156" i="4" s="1"/>
  <c r="R100" i="16"/>
  <c r="R163" i="4" s="1"/>
  <c r="R61" i="4"/>
  <c r="W101" i="16"/>
  <c r="W164" i="4" s="1"/>
  <c r="W91" i="16"/>
  <c r="W52" i="16"/>
  <c r="W62" i="4"/>
  <c r="W135" i="4" s="1"/>
  <c r="F160" i="17"/>
  <c r="Q146" i="23"/>
  <c r="R59" i="20"/>
  <c r="R114" i="4"/>
  <c r="R78" i="20"/>
  <c r="R169" i="4" s="1"/>
  <c r="R75" i="12"/>
  <c r="R105" i="4"/>
  <c r="R99" i="12"/>
  <c r="R160" i="4" s="1"/>
  <c r="L75" i="12"/>
  <c r="L105" i="4"/>
  <c r="L99" i="12"/>
  <c r="L160" i="4" s="1"/>
  <c r="D160" i="19"/>
  <c r="M165" i="23"/>
  <c r="L160" i="19"/>
  <c r="R115" i="4"/>
  <c r="R79" i="20"/>
  <c r="R170" i="4" s="1"/>
  <c r="Y128" i="4"/>
  <c r="U54" i="8"/>
  <c r="U101" i="4"/>
  <c r="U67" i="8"/>
  <c r="U156" i="4" s="1"/>
  <c r="W160" i="17"/>
  <c r="U146" i="23"/>
  <c r="U160" i="19"/>
  <c r="I59" i="20"/>
  <c r="I114" i="4"/>
  <c r="I78" i="20"/>
  <c r="I169" i="4" s="1"/>
  <c r="J146" i="23"/>
  <c r="I99" i="4"/>
  <c r="I65" i="8"/>
  <c r="I154" i="4" s="1"/>
  <c r="N75" i="12"/>
  <c r="N105" i="4"/>
  <c r="N99" i="12"/>
  <c r="N160" i="4" s="1"/>
  <c r="P75" i="12"/>
  <c r="P105" i="4"/>
  <c r="P99" i="12"/>
  <c r="P160" i="4" s="1"/>
  <c r="N160" i="17"/>
  <c r="B79" i="16"/>
  <c r="B108" i="4" s="1"/>
  <c r="B110" i="4"/>
  <c r="B102" i="16"/>
  <c r="B165" i="4" s="1"/>
  <c r="D59" i="20"/>
  <c r="D115" i="4"/>
  <c r="D79" i="20"/>
  <c r="D170" i="4" s="1"/>
  <c r="F165" i="23"/>
  <c r="X41" i="5"/>
  <c r="V160" i="17"/>
  <c r="Y59" i="20"/>
  <c r="Y114" i="4"/>
  <c r="Y78" i="20"/>
  <c r="Y169" i="4" s="1"/>
  <c r="N165" i="23"/>
  <c r="R171" i="15"/>
  <c r="L171" i="15"/>
  <c r="T75" i="12"/>
  <c r="T105" i="4"/>
  <c r="T99" i="12"/>
  <c r="T160" i="4" s="1"/>
  <c r="R160" i="18"/>
  <c r="Y178" i="19"/>
  <c r="R165" i="23"/>
  <c r="M54" i="8"/>
  <c r="M101" i="4"/>
  <c r="M67" i="8"/>
  <c r="M156" i="4" s="1"/>
  <c r="T79" i="16"/>
  <c r="T109" i="4"/>
  <c r="T101" i="16"/>
  <c r="T164" i="4" s="1"/>
  <c r="U117" i="11"/>
  <c r="E79" i="16"/>
  <c r="E109" i="4"/>
  <c r="E101" i="16"/>
  <c r="E164" i="4" s="1"/>
  <c r="E59" i="20"/>
  <c r="E114" i="4"/>
  <c r="E78" i="20"/>
  <c r="E169" i="4" s="1"/>
  <c r="Y115" i="4"/>
  <c r="Y79" i="20"/>
  <c r="Y170" i="4" s="1"/>
  <c r="B59" i="20"/>
  <c r="B114" i="4"/>
  <c r="B78" i="20"/>
  <c r="B169" i="4" s="1"/>
  <c r="N171" i="15"/>
  <c r="P171" i="15"/>
  <c r="J75" i="12"/>
  <c r="J105" i="4"/>
  <c r="J99" i="12"/>
  <c r="J160" i="4" s="1"/>
  <c r="E178" i="19"/>
  <c r="Y146" i="23"/>
  <c r="B115" i="4"/>
  <c r="B79" i="20"/>
  <c r="B170" i="4" s="1"/>
  <c r="E115" i="4"/>
  <c r="E79" i="20"/>
  <c r="E170" i="4" s="1"/>
  <c r="Q99" i="4"/>
  <c r="Q65" i="8"/>
  <c r="Q154" i="4" s="1"/>
  <c r="M110" i="4"/>
  <c r="M102" i="16"/>
  <c r="M165" i="4" s="1"/>
  <c r="T171" i="15"/>
  <c r="M117" i="11"/>
  <c r="I115" i="4"/>
  <c r="I79" i="20"/>
  <c r="I170" i="4" s="1"/>
  <c r="H112" i="4" l="1"/>
  <c r="H76" i="20"/>
  <c r="H167" i="4" s="1"/>
  <c r="S112" i="4"/>
  <c r="S76" i="20"/>
  <c r="S167" i="4" s="1"/>
  <c r="P112" i="4"/>
  <c r="P76" i="20"/>
  <c r="P167" i="4" s="1"/>
  <c r="G112" i="4"/>
  <c r="G76" i="20"/>
  <c r="G167" i="4" s="1"/>
  <c r="X112" i="4"/>
  <c r="X76" i="20"/>
  <c r="X167" i="4" s="1"/>
  <c r="T134" i="4"/>
  <c r="T51" i="4"/>
  <c r="Q100" i="16"/>
  <c r="Q163" i="4" s="1"/>
  <c r="Q61" i="4"/>
  <c r="L134" i="4"/>
  <c r="L51" i="4"/>
  <c r="X100" i="16"/>
  <c r="X163" i="4" s="1"/>
  <c r="X61" i="4"/>
  <c r="H61" i="4"/>
  <c r="H100" i="16"/>
  <c r="H163" i="4" s="1"/>
  <c r="U51" i="4"/>
  <c r="I104" i="4"/>
  <c r="I73" i="12"/>
  <c r="I98" i="12"/>
  <c r="I159" i="4" s="1"/>
  <c r="M102" i="4"/>
  <c r="M96" i="12"/>
  <c r="M157" i="4" s="1"/>
  <c r="Y102" i="4"/>
  <c r="Y96" i="12"/>
  <c r="Y157" i="4" s="1"/>
  <c r="E104" i="4"/>
  <c r="E98" i="12"/>
  <c r="E159" i="4" s="1"/>
  <c r="E73" i="12"/>
  <c r="W102" i="4"/>
  <c r="W96" i="12"/>
  <c r="W157" i="4" s="1"/>
  <c r="K104" i="4"/>
  <c r="K73" i="12"/>
  <c r="K98" i="12"/>
  <c r="K159" i="4" s="1"/>
  <c r="Q102" i="4"/>
  <c r="Q98" i="4" s="1"/>
  <c r="Q96" i="12"/>
  <c r="Q157" i="4" s="1"/>
  <c r="G104" i="4"/>
  <c r="G98" i="12"/>
  <c r="G159" i="4" s="1"/>
  <c r="G73" i="12"/>
  <c r="U102" i="4"/>
  <c r="U96" i="12"/>
  <c r="U157" i="4" s="1"/>
  <c r="J99" i="4"/>
  <c r="J65" i="8"/>
  <c r="J154" i="4" s="1"/>
  <c r="H99" i="4"/>
  <c r="H65" i="8"/>
  <c r="H154" i="4" s="1"/>
  <c r="L99" i="4"/>
  <c r="L65" i="8"/>
  <c r="L154" i="4" s="1"/>
  <c r="W47" i="7"/>
  <c r="I43" i="5"/>
  <c r="I42" i="5"/>
  <c r="I45" i="5"/>
  <c r="I46" i="5"/>
  <c r="I47" i="5"/>
  <c r="I44" i="5"/>
  <c r="I41" i="5" s="1"/>
  <c r="S41" i="5"/>
  <c r="Y46" i="5"/>
  <c r="Y43" i="5"/>
  <c r="Y44" i="5"/>
  <c r="Y47" i="5"/>
  <c r="Y42" i="5"/>
  <c r="Y45" i="5"/>
  <c r="W45" i="5"/>
  <c r="W42" i="5"/>
  <c r="W43" i="5"/>
  <c r="W46" i="5"/>
  <c r="W47" i="5"/>
  <c r="W44" i="5"/>
  <c r="W41" i="5" s="1"/>
  <c r="V44" i="5"/>
  <c r="V42" i="5"/>
  <c r="V45" i="5"/>
  <c r="V46" i="5"/>
  <c r="V47" i="5"/>
  <c r="V43" i="5"/>
  <c r="K42" i="5"/>
  <c r="K43" i="5"/>
  <c r="K44" i="5"/>
  <c r="K45" i="5"/>
  <c r="K46" i="5"/>
  <c r="K47" i="5"/>
  <c r="P41" i="5"/>
  <c r="F43" i="5"/>
  <c r="F44" i="5"/>
  <c r="F47" i="5"/>
  <c r="F45" i="5"/>
  <c r="F42" i="5"/>
  <c r="F46" i="5"/>
  <c r="F48" i="5"/>
  <c r="L41" i="5"/>
  <c r="Q42" i="5"/>
  <c r="Q43" i="5"/>
  <c r="Q44" i="5"/>
  <c r="Q45" i="5"/>
  <c r="Q46" i="5"/>
  <c r="Q47" i="5"/>
  <c r="V48" i="5"/>
  <c r="B41" i="5"/>
  <c r="K48" i="5"/>
  <c r="T41" i="5"/>
  <c r="N43" i="5"/>
  <c r="N45" i="5"/>
  <c r="N47" i="5"/>
  <c r="N42" i="5"/>
  <c r="N46" i="5"/>
  <c r="N44" i="5"/>
  <c r="G44" i="5"/>
  <c r="G45" i="5"/>
  <c r="G42" i="5"/>
  <c r="G46" i="5"/>
  <c r="G43" i="5"/>
  <c r="G47" i="5"/>
  <c r="R134" i="4"/>
  <c r="R51" i="4"/>
  <c r="N89" i="16"/>
  <c r="K134" i="4"/>
  <c r="K51" i="4"/>
  <c r="F89" i="16"/>
  <c r="B112" i="4"/>
  <c r="B76" i="20"/>
  <c r="R104" i="4"/>
  <c r="R73" i="12"/>
  <c r="R98" i="12"/>
  <c r="R159" i="4" s="1"/>
  <c r="V89" i="16"/>
  <c r="T112" i="4"/>
  <c r="T76" i="20"/>
  <c r="T167" i="4" s="1"/>
  <c r="N99" i="4"/>
  <c r="N65" i="8"/>
  <c r="B134" i="4"/>
  <c r="B51" i="4"/>
  <c r="E112" i="4"/>
  <c r="E76" i="20"/>
  <c r="E167" i="4" s="1"/>
  <c r="T108" i="4"/>
  <c r="T100" i="16"/>
  <c r="T163" i="4" s="1"/>
  <c r="J104" i="4"/>
  <c r="J73" i="12"/>
  <c r="J98" i="12"/>
  <c r="J159" i="4" s="1"/>
  <c r="N104" i="4"/>
  <c r="N73" i="12"/>
  <c r="N98" i="12"/>
  <c r="N159" i="4" s="1"/>
  <c r="I112" i="4"/>
  <c r="I76" i="20"/>
  <c r="N100" i="16"/>
  <c r="N163" i="4" s="1"/>
  <c r="N61" i="4"/>
  <c r="F100" i="16"/>
  <c r="F163" i="4" s="1"/>
  <c r="F61" i="4"/>
  <c r="Q112" i="4"/>
  <c r="Q76" i="20"/>
  <c r="N112" i="4"/>
  <c r="N76" i="20"/>
  <c r="J112" i="4"/>
  <c r="J76" i="20"/>
  <c r="J167" i="4" s="1"/>
  <c r="L112" i="4"/>
  <c r="L76" i="20"/>
  <c r="B100" i="16"/>
  <c r="B163" i="4" s="1"/>
  <c r="E108" i="4"/>
  <c r="E100" i="16"/>
  <c r="E163" i="4" s="1"/>
  <c r="V100" i="16"/>
  <c r="V163" i="4" s="1"/>
  <c r="V61" i="4"/>
  <c r="C99" i="4"/>
  <c r="C98" i="4" s="1"/>
  <c r="C65" i="8"/>
  <c r="C154" i="4" s="1"/>
  <c r="G100" i="16"/>
  <c r="G163" i="4" s="1"/>
  <c r="G61" i="4"/>
  <c r="C134" i="4"/>
  <c r="C51" i="4"/>
  <c r="S99" i="4"/>
  <c r="S98" i="4" s="1"/>
  <c r="S65" i="8"/>
  <c r="T73" i="12"/>
  <c r="T104" i="4"/>
  <c r="T98" i="12"/>
  <c r="T159" i="4" s="1"/>
  <c r="M99" i="4"/>
  <c r="M65" i="8"/>
  <c r="M154" i="4" s="1"/>
  <c r="W100" i="16"/>
  <c r="W163" i="4" s="1"/>
  <c r="W61" i="4"/>
  <c r="F104" i="4"/>
  <c r="F73" i="12"/>
  <c r="F98" i="12"/>
  <c r="F159" i="4" s="1"/>
  <c r="V112" i="4"/>
  <c r="V76" i="20"/>
  <c r="V167" i="4" s="1"/>
  <c r="J134" i="4"/>
  <c r="J51" i="4"/>
  <c r="M108" i="4"/>
  <c r="M100" i="16"/>
  <c r="M163" i="4" s="1"/>
  <c r="G89" i="16"/>
  <c r="O100" i="16"/>
  <c r="O163" i="4" s="1"/>
  <c r="O61" i="4"/>
  <c r="Y112" i="4"/>
  <c r="Y76" i="20"/>
  <c r="Y167" i="4" s="1"/>
  <c r="U99" i="4"/>
  <c r="U65" i="8"/>
  <c r="K99" i="4"/>
  <c r="K65" i="8"/>
  <c r="K154" i="4" s="1"/>
  <c r="L108" i="4"/>
  <c r="L100" i="16"/>
  <c r="W89" i="16"/>
  <c r="D108" i="4"/>
  <c r="D100" i="16"/>
  <c r="O89" i="16"/>
  <c r="X73" i="12"/>
  <c r="X104" i="4"/>
  <c r="X98" i="12"/>
  <c r="X159" i="4" s="1"/>
  <c r="W99" i="4"/>
  <c r="W98" i="4" s="1"/>
  <c r="W65" i="8"/>
  <c r="W154" i="4" s="1"/>
  <c r="F112" i="4"/>
  <c r="F76" i="20"/>
  <c r="U108" i="4"/>
  <c r="U100" i="16"/>
  <c r="M112" i="4"/>
  <c r="M76" i="20"/>
  <c r="B104" i="4"/>
  <c r="B98" i="12"/>
  <c r="B159" i="4" s="1"/>
  <c r="B73" i="12"/>
  <c r="S134" i="4"/>
  <c r="S51" i="4"/>
  <c r="V99" i="4"/>
  <c r="V65" i="8"/>
  <c r="V154" i="4" s="1"/>
  <c r="L73" i="12"/>
  <c r="L104" i="4"/>
  <c r="L98" i="12"/>
  <c r="L159" i="4" s="1"/>
  <c r="P73" i="12"/>
  <c r="P104" i="4"/>
  <c r="P98" i="12"/>
  <c r="P159" i="4" s="1"/>
  <c r="D73" i="12"/>
  <c r="D104" i="4"/>
  <c r="D98" i="12"/>
  <c r="D159" i="4" s="1"/>
  <c r="G99" i="4"/>
  <c r="G65" i="8"/>
  <c r="G154" i="4" s="1"/>
  <c r="E99" i="4"/>
  <c r="E65" i="8"/>
  <c r="E154" i="4" s="1"/>
  <c r="O99" i="4"/>
  <c r="O98" i="4" s="1"/>
  <c r="O65" i="8"/>
  <c r="O154" i="4" s="1"/>
  <c r="U112" i="4"/>
  <c r="U76" i="20"/>
  <c r="Y108" i="4"/>
  <c r="Y100" i="16"/>
  <c r="I108" i="4"/>
  <c r="I100" i="16"/>
  <c r="H73" i="12"/>
  <c r="H104" i="4"/>
  <c r="H98" i="12"/>
  <c r="H159" i="4" s="1"/>
  <c r="D112" i="4"/>
  <c r="D76" i="20"/>
  <c r="D167" i="4" s="1"/>
  <c r="R112" i="4"/>
  <c r="R76" i="20"/>
  <c r="R167" i="4" s="1"/>
  <c r="P108" i="4"/>
  <c r="P100" i="16"/>
  <c r="P163" i="4" s="1"/>
  <c r="F99" i="4"/>
  <c r="F65" i="8"/>
  <c r="F154" i="4" s="1"/>
  <c r="V73" i="12"/>
  <c r="V104" i="4"/>
  <c r="V98" i="12"/>
  <c r="V159" i="4" s="1"/>
  <c r="Y98" i="4" l="1"/>
  <c r="U98" i="4"/>
  <c r="X134" i="4"/>
  <c r="X51" i="4"/>
  <c r="H134" i="4"/>
  <c r="H51" i="4"/>
  <c r="Q134" i="4"/>
  <c r="Q51" i="4"/>
  <c r="Q153" i="4" s="1"/>
  <c r="G102" i="4"/>
  <c r="G96" i="12"/>
  <c r="G157" i="4" s="1"/>
  <c r="G98" i="4"/>
  <c r="K102" i="4"/>
  <c r="K96" i="12"/>
  <c r="K157" i="4" s="1"/>
  <c r="I102" i="4"/>
  <c r="I96" i="12"/>
  <c r="I157" i="4" s="1"/>
  <c r="I98" i="4"/>
  <c r="E102" i="4"/>
  <c r="E98" i="4" s="1"/>
  <c r="E153" i="4" s="1"/>
  <c r="E96" i="12"/>
  <c r="E157" i="4" s="1"/>
  <c r="K98" i="4"/>
  <c r="K153" i="4" s="1"/>
  <c r="V41" i="5"/>
  <c r="Y41" i="5"/>
  <c r="F41" i="5"/>
  <c r="G41" i="5"/>
  <c r="N41" i="5"/>
  <c r="K41" i="5"/>
  <c r="Q41" i="5"/>
  <c r="Y153" i="4"/>
  <c r="I153" i="4"/>
  <c r="X102" i="4"/>
  <c r="X98" i="4" s="1"/>
  <c r="X96" i="12"/>
  <c r="X157" i="4" s="1"/>
  <c r="N134" i="4"/>
  <c r="N51" i="4"/>
  <c r="L167" i="4"/>
  <c r="D102" i="4"/>
  <c r="D98" i="4" s="1"/>
  <c r="D96" i="12"/>
  <c r="D157" i="4" s="1"/>
  <c r="P102" i="4"/>
  <c r="P98" i="4" s="1"/>
  <c r="P96" i="12"/>
  <c r="P157" i="4" s="1"/>
  <c r="L163" i="4"/>
  <c r="C153" i="4"/>
  <c r="J102" i="4"/>
  <c r="J98" i="4" s="1"/>
  <c r="J96" i="12"/>
  <c r="J157" i="4" s="1"/>
  <c r="N154" i="4"/>
  <c r="U163" i="4"/>
  <c r="H102" i="4"/>
  <c r="H98" i="4" s="1"/>
  <c r="H96" i="12"/>
  <c r="H157" i="4" s="1"/>
  <c r="S153" i="4"/>
  <c r="F102" i="4"/>
  <c r="F98" i="4" s="1"/>
  <c r="F96" i="12"/>
  <c r="F157" i="4" s="1"/>
  <c r="M98" i="4"/>
  <c r="V134" i="4"/>
  <c r="V51" i="4"/>
  <c r="I163" i="4"/>
  <c r="I167" i="4"/>
  <c r="R102" i="4"/>
  <c r="R98" i="4" s="1"/>
  <c r="R153" i="4" s="1"/>
  <c r="R96" i="12"/>
  <c r="R157" i="4" s="1"/>
  <c r="L102" i="4"/>
  <c r="L98" i="4" s="1"/>
  <c r="L96" i="12"/>
  <c r="L157" i="4" s="1"/>
  <c r="B102" i="4"/>
  <c r="B98" i="4" s="1"/>
  <c r="B96" i="12"/>
  <c r="B157" i="4" s="1"/>
  <c r="F134" i="4"/>
  <c r="F51" i="4"/>
  <c r="D163" i="4"/>
  <c r="V102" i="4"/>
  <c r="V98" i="4" s="1"/>
  <c r="V96" i="12"/>
  <c r="V157" i="4" s="1"/>
  <c r="U153" i="4"/>
  <c r="O134" i="4"/>
  <c r="O51" i="4"/>
  <c r="W134" i="4"/>
  <c r="W51" i="4"/>
  <c r="N102" i="4"/>
  <c r="N98" i="4" s="1"/>
  <c r="N96" i="12"/>
  <c r="N157" i="4" s="1"/>
  <c r="U154" i="4"/>
  <c r="T102" i="4"/>
  <c r="T98" i="4" s="1"/>
  <c r="T96" i="12"/>
  <c r="T157" i="4" s="1"/>
  <c r="G134" i="4"/>
  <c r="G51" i="4"/>
  <c r="S154" i="4"/>
  <c r="N167" i="4"/>
  <c r="U167" i="4"/>
  <c r="Y163" i="4"/>
  <c r="M167" i="4"/>
  <c r="F167" i="4"/>
  <c r="Q167" i="4"/>
  <c r="B167" i="4"/>
  <c r="B153" i="4" l="1"/>
  <c r="D153" i="4"/>
  <c r="L153" i="4"/>
  <c r="H153" i="4"/>
  <c r="J153" i="4"/>
  <c r="G153" i="4"/>
  <c r="F153" i="4"/>
  <c r="V153" i="4"/>
  <c r="P153" i="4"/>
  <c r="T153" i="4"/>
  <c r="W153" i="4"/>
  <c r="M153" i="4"/>
  <c r="X153" i="4"/>
  <c r="O153" i="4"/>
  <c r="N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<sst xmlns="http://schemas.openxmlformats.org/spreadsheetml/2006/main" count="8364" uniqueCount="3249">
  <si>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</si>
  <si>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</si>
  <si>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</si>
  <si>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</si>
  <si>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</si>
  <si>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</si>
  <si>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</si>
  <si>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</si>
  <si>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</si>
  <si>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</si>
  <si>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</si>
  <si>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</si>
  <si>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</si>
  <si>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</si>
  <si>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</si>
  <si>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</si>
  <si>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</si>
  <si>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</si>
  <si>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</si>
  <si>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</si>
  <si>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</si>
  <si>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</si>
  <si>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</si>
  <si>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</si>
  <si>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</si>
  <si>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</si>
  <si>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</si>
  <si>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</si>
  <si>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</si>
  <si>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</si>
  <si>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</si>
  <si>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</si>
  <si>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</si>
  <si>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</si>
  <si>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</si>
  <si>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</si>
  <si>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</si>
  <si>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</si>
  <si>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</si>
  <si>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</si>
  <si>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</si>
  <si>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</si>
  <si>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</si>
  <si>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</si>
  <si>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</si>
  <si>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</si>
  <si>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</si>
  <si>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</si>
  <si>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</si>
  <si>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</si>
  <si>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</si>
  <si>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</si>
  <si>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</si>
  <si>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</si>
  <si>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</si>
  <si>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</si>
  <si>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</si>
  <si>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</si>
  <si>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</si>
  <si>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</si>
  <si>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</si>
  <si>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</si>
  <si>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</si>
  <si>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</si>
  <si>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</si>
  <si>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</si>
  <si>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</si>
  <si>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</si>
  <si>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</si>
  <si>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</si>
  <si>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</si>
  <si>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</si>
  <si>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</si>
  <si>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</si>
  <si>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</si>
  <si>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</si>
  <si>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</si>
  <si>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</si>
  <si>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</si>
  <si>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</si>
  <si>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</si>
  <si>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</si>
  <si>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</si>
  <si>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</si>
  <si>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</si>
  <si>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</si>
  <si>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</si>
  <si>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</si>
  <si>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</si>
  <si>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</si>
  <si>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</si>
  <si>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</si>
  <si>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</si>
  <si>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</si>
  <si>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</si>
  <si>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</si>
  <si>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</si>
  <si>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</si>
  <si>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</si>
  <si>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</si>
  <si>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</si>
  <si>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</si>
  <si>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</si>
  <si>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</si>
  <si>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</si>
  <si>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</si>
  <si>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</si>
  <si>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</si>
  <si>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</si>
  <si>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</si>
  <si>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</si>
  <si>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PROCESS_EMI.ktCO2.RO.NSI.TOTAL</t>
  </si>
  <si>
    <t>Market shares of CO2 emissions (%)</t>
  </si>
  <si>
    <t>VA.Meuro2023.RO.ISI.BF_BOF</t>
  </si>
  <si>
    <t>VA.Meuro2023.RO.ISI.EAF</t>
  </si>
  <si>
    <t>Physical output (kt steel)</t>
  </si>
  <si>
    <t>OUTPUT.kt.RO.ISI.BF_BOF</t>
  </si>
  <si>
    <t>OUTPUT.kt.RO.ISI.EAF</t>
  </si>
  <si>
    <t>Installed capacity (kt steel production)</t>
  </si>
  <si>
    <t>CAP.kt.RO.ISI.BF_BOF</t>
  </si>
  <si>
    <t>CAP.kt.RO.ISI.EAF</t>
  </si>
  <si>
    <t>Capacity investment (kt steel production)</t>
  </si>
  <si>
    <t>NEWCAP.kt.RO.ISI.BF_BOF</t>
  </si>
  <si>
    <t>NEWCAP.kt.RO.ISI.EAF</t>
  </si>
  <si>
    <t>Decommissioned capacity (kt steel production)</t>
  </si>
  <si>
    <t>Idle capacity (kt steel production)</t>
  </si>
  <si>
    <t>FEC.ktoe.RO.ISI.TOTAL.TOTAL.TOTAL.TOTAL</t>
  </si>
  <si>
    <t>FEC.ktoe.RO.ISI.TOTAL.TOTAL.TOTAL.NONCOKE_SOLIDS</t>
  </si>
  <si>
    <t>FEC.ktoe.RO.ISI.TOTAL.TOTAL.TOTAL.COKE</t>
  </si>
  <si>
    <t>FEC.ktoe.RO.ISI.TOTAL.TOTAL.TOTAL.RFG</t>
  </si>
  <si>
    <t>FEC.ktoe.RO.ISI.TOTAL.TOTAL.TOTAL.LPG</t>
  </si>
  <si>
    <t>FEC.ktoe.RO.ISI.TOTAL.TOTAL.TOTAL.DIESEL</t>
  </si>
  <si>
    <t>FEC.ktoe.RO.ISI.TOTAL.TOTAL.TOTAL.RFO</t>
  </si>
  <si>
    <t>FEC.ktoe.RO.ISI.TOTAL.TOTAL.TOTAL.OTHER</t>
  </si>
  <si>
    <t>FEC.ktoe.RO.ISI.TOTAL.TOTAL.TOTAL.NG</t>
  </si>
  <si>
    <t>FEC.ktoe.RO.ISI.TOTAL.TOTAL.TOTAL.DERIVED</t>
  </si>
  <si>
    <t>FEC.ktoe.RO.ISI.TOTAL.TOTAL.TOTAL.BIOMASS_WASTE</t>
  </si>
  <si>
    <t>FEC.ktoe.RO.ISI.TOTAL.TOTAL.TOTAL.BIOGAS</t>
  </si>
  <si>
    <t>FEC.ktoe.RO.ISI.TOTAL.TOTAL.TOTAL.LIQBIO</t>
  </si>
  <si>
    <t>FEC.ktoe.RO.ISI.TOTAL.TOTAL.TOTAL.SOLAR</t>
  </si>
  <si>
    <t>FEC.ktoe.RO.ISI.TOTAL.TOTAL.TOTAL.GEO</t>
  </si>
  <si>
    <t>FEC.ktoe.RO.ISI.TOTAL.TOTAL.TOTAL.AMBIENT</t>
  </si>
  <si>
    <t>FEC.ktoe.RO.ISI.TOTAL.TOTAL.TOTAL.STEAM_DISTR</t>
  </si>
  <si>
    <t>FEC.ktoe.RO.ISI.TOTAL.TOTAL.TOTAL.ELEC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</si>
  <si>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</si>
  <si>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</si>
  <si>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</si>
  <si>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</si>
  <si>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</si>
  <si>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</si>
  <si>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</si>
  <si>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</si>
  <si>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</si>
  <si>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FEC.ktoe.RO.ISI.BF_BOF.TOTAL.TOTAL.TOTAL</t>
  </si>
  <si>
    <t>FEC.ktoe.RO.ISI.BF_BOF.LIGHT.GENERIC.ELEC</t>
  </si>
  <si>
    <t>FEC.ktoe.RO.ISI.BF_BOF.AIRCOMP.GENERIC.ELEC</t>
  </si>
  <si>
    <t>FEC.ktoe.RO.ISI.BF_BOF.MOTOR.GENERIC.ELEC</t>
  </si>
  <si>
    <t>FEC.ktoe.RO.ISI.BF_BOF.FANS.GENERIC.ELEC</t>
  </si>
  <si>
    <t>FEC.ktoe.RO.ISI.BF_BOF.LOW_ENTH.TOTAL.TOTAL</t>
  </si>
  <si>
    <t>Diesel oil and liquid biofuels</t>
  </si>
  <si>
    <t>FEC.ktoe.RO.ISI.BF_BOF.LOW_ENTH.THERM.DIESEL_LIQBIO</t>
  </si>
  <si>
    <t>FEC.ktoe.RO.ISI.BF_BOF.LOW_ENTH.THERM.NG_BIOGAS</t>
  </si>
  <si>
    <t>FEC.ktoe.RO.ISI.BF_BOF.LOW_ENTH.THERM.SOLAR_GEO</t>
  </si>
  <si>
    <t>FEC.ktoe.RO.ISI.BF_BOF.LOW_ENTH.HP.AMBIENT</t>
  </si>
  <si>
    <t>FEC.ktoe.RO.ISI.BF_BOF.LOW_ENTH.THERM.ELEC</t>
  </si>
  <si>
    <t>Steel: Sinter/Pellet-making</t>
  </si>
  <si>
    <t>FEC.ktoe.RO.ISI.BF_BOF.SINTERING.TOTAL.TOTAL</t>
  </si>
  <si>
    <t>FEC.ktoe.RO.ISI.BF_BOF.SINTERING.THERM.NONCOKE_SOLIDS</t>
  </si>
  <si>
    <t>FEC.ktoe.RO.ISI.BF_BOF.SINTERING.THERM.RFO</t>
  </si>
  <si>
    <t>FEC.ktoe.RO.ISI.BF_BOF.SINTERING.THERM.NG_BIOGAS</t>
  </si>
  <si>
    <t>FEC.ktoe.RO.ISI.BF_BOF.SINTERING.THERM.DERIVED</t>
  </si>
  <si>
    <t>FEC.ktoe.RO.ISI.BF_BOF.SINTERING.THERM.ELEC</t>
  </si>
  <si>
    <t>Steel: Blast /Basic oxygen furnace</t>
  </si>
  <si>
    <t>FEC.ktoe.RO.ISI.BF_BOF.BLAST_FURNACE.TOTAL.TOTAL</t>
  </si>
  <si>
    <t>FEC.ktoe.RO.ISI.BF_BOF.BLAST_FURNACE.THERM.NONCOKE_SOLIDS</t>
  </si>
  <si>
    <t>FEC.ktoe.RO.ISI.BF_BOF.BLAST_FURNACE.THERM.COKE</t>
  </si>
  <si>
    <t>FEC.ktoe.RO.ISI.BF_BOF.BLAST_FURNACE.THERM.RFO</t>
  </si>
  <si>
    <t>FEC.ktoe.RO.ISI.BF_BOF.BLAST_FURNACE.THERM.NG_BIOGAS</t>
  </si>
  <si>
    <t>FEC.ktoe.RO.ISI.BF_BOF.BLAST_FURNACE.THERM.DERIVED</t>
  </si>
  <si>
    <t>Steel: Furnaces, refining and rolling</t>
  </si>
  <si>
    <t>FEC.ktoe.RO.ISI.BF_BOF.REFINING.TOTAL.TOTAL</t>
  </si>
  <si>
    <t>Steel: Furnaces, refining and rolling - Thermal</t>
  </si>
  <si>
    <t>FEC.ktoe.RO.ISI.BF_BOF.REFINING.THERM.TOTAL</t>
  </si>
  <si>
    <t>FEC.ktoe.RO.ISI.BF_BOF.REFINING.THERM.LPG</t>
  </si>
  <si>
    <t>FEC.ktoe.RO.ISI.BF_BOF.REFINING.THERM.DIESEL_LIQBIO</t>
  </si>
  <si>
    <t>FEC.ktoe.RO.ISI.BF_BOF.REFINING.THERM.RFO</t>
  </si>
  <si>
    <t>FEC.ktoe.RO.ISI.BF_BOF.REFINING.THERM.NG_BIOGAS</t>
  </si>
  <si>
    <t>Steel: Furnaces, refining and rolling - Electric</t>
  </si>
  <si>
    <t>FEC.ktoe.RO.ISI.BF_BOF.REFINING.ELEC.ELEC</t>
  </si>
  <si>
    <t>Steel: Product finishing</t>
  </si>
  <si>
    <t>Steel: Product finishing - Thermal</t>
  </si>
  <si>
    <t>FEC.ktoe.RO.ISI.BF_BOF.FINISHING.THERM.TOTAL</t>
  </si>
  <si>
    <t>FEC.ktoe.RO.ISI.BF_BOF.FINISHING.THERM.LPG</t>
  </si>
  <si>
    <t>FEC.ktoe.RO.ISI.BF_BOF.FINISHING.THERM.DIESEL_LIQBIO</t>
  </si>
  <si>
    <t>FEC.ktoe.RO.ISI.BF_BOF.FINISHING.THERM.NG_BIOGAS</t>
  </si>
  <si>
    <t>Steel: Product finishing - Steam</t>
  </si>
  <si>
    <t>FEC.ktoe.RO.ISI.BF_BOF.FINISHING_STEAM.TOTAL.TOTAL</t>
  </si>
  <si>
    <t>FEC.ktoe.RO.ISI.BF_BOF.FINISHING_STEAM.STEAM.NONCOKE_SOLIDS</t>
  </si>
  <si>
    <t>FEC.ktoe.RO.ISI.BF_BOF.FINISHING_STEAM.STEAM.RFG</t>
  </si>
  <si>
    <t>FEC.ktoe.RO.ISI.BF_BOF.FINISHING_STEAM.STEAM.LPG</t>
  </si>
  <si>
    <t>FEC.ktoe.RO.ISI.BF_BOF.FINISHING_STEAM.STEAM.DIESEL_LIQBIO</t>
  </si>
  <si>
    <t>FEC.ktoe.RO.ISI.BF_BOF.FINISHING_STEAM.STEAM.RFO</t>
  </si>
  <si>
    <t>FEC.ktoe.RO.ISI.BF_BOF.FINISHING_STEAM.STEAM.OTHER</t>
  </si>
  <si>
    <t>FEC.ktoe.RO.ISI.BF_BOF.FINISHING_STEAM.STEAM.NG_BIOGAS</t>
  </si>
  <si>
    <t>FEC.ktoe.RO.ISI.BF_BOF.FINISHING_STEAM.STEAM.DERIVED</t>
  </si>
  <si>
    <t>FEC.ktoe.RO.ISI.BF_BOF.FINISHING_STEAM.STEAM.BIOMASS_WASTE</t>
  </si>
  <si>
    <t>FEC.ktoe.RO.ISI.BF_BOF.FINISHING_STEAM.STEAM.STEAM_DISTR</t>
  </si>
  <si>
    <t>Steel: Product finishing - Electric</t>
  </si>
  <si>
    <t>FEC.ktoe.RO.ISI.BF_BOF.FINISHING.ELEC.ELEC</t>
  </si>
  <si>
    <t>FEC.ktoe.RO.ISI.EAF.TOTAL.TOTAL.TOTAL</t>
  </si>
  <si>
    <t>FEC.ktoe.RO.ISI.EAF.LIGHT.GENERIC.ELEC</t>
  </si>
  <si>
    <t>FEC.ktoe.RO.ISI.EAF.AIRCOMP.GENERIC.ELEC</t>
  </si>
  <si>
    <t>FEC.ktoe.RO.ISI.EAF.MOTOR.GENERIC.ELEC</t>
  </si>
  <si>
    <t>FEC.ktoe.RO.ISI.EAF.FANS.GENERIC.ELEC</t>
  </si>
  <si>
    <t>FEC.ktoe.RO.ISI.EAF.LOW_ENTH.TOTAL.TOTAL</t>
  </si>
  <si>
    <t>FEC.ktoe.RO.ISI.EAF.LOW_ENTH.THERM.DIESEL_LIQBIO</t>
  </si>
  <si>
    <t>FEC.ktoe.RO.ISI.EAF.LOW_ENTH.THERM.NG_BIOGAS</t>
  </si>
  <si>
    <t>FEC.ktoe.RO.ISI.EAF.LOW_ENTH.THERM.SOLAR_GEO</t>
  </si>
  <si>
    <t>FEC.ktoe.RO.ISI.EAF.LOW_ENTH.HP.AMBIENT</t>
  </si>
  <si>
    <t>FEC.ktoe.RO.ISI.EAF.LOW_ENTH.THERM.ELEC</t>
  </si>
  <si>
    <t>Steel: Smelters</t>
  </si>
  <si>
    <t>FEC.ktoe.RO.ISI.EAF.SMELTING.TOTAL.TOTAL</t>
  </si>
  <si>
    <t>FEC.ktoe.RO.ISI.EAF.SMELTING.THERM.NONCOKE_SOLIDS</t>
  </si>
  <si>
    <t>FEC.ktoe.RO.ISI.EAF.SMELTING.THERM.RFO</t>
  </si>
  <si>
    <t>FEC.ktoe.RO.ISI.EAF.SMELTING.THERM.NG_BIOGAS</t>
  </si>
  <si>
    <t>FEC.ktoe.RO.ISI.EAF.SMELTING.THERM.DERIVED</t>
  </si>
  <si>
    <t>Steel: Electric arc</t>
  </si>
  <si>
    <t>FEC.ktoe.RO.ISI.EAF.ARC_FURNACE.ELEC.ELEC</t>
  </si>
  <si>
    <t>FEC.ktoe.RO.ISI.EAF.REFINING.TOTAL.TOTAL</t>
  </si>
  <si>
    <t>FEC.ktoe.RO.ISI.EAF.REFINING.THERM.TOTAL</t>
  </si>
  <si>
    <t>FEC.ktoe.RO.ISI.EAF.REFINING.THERM.LPG</t>
  </si>
  <si>
    <t>FEC.ktoe.RO.ISI.EAF.REFINING.THERM.DIESEL_LIQBIO</t>
  </si>
  <si>
    <t>FEC.ktoe.RO.ISI.EAF.REFINING.THERM.RFO</t>
  </si>
  <si>
    <t>FEC.ktoe.RO.ISI.EAF.REFINING.THERM.NG_BIOGAS</t>
  </si>
  <si>
    <t>FEC.ktoe.RO.ISI.EAF.REFINING.ELEC.ELEC</t>
  </si>
  <si>
    <t>FEC.ktoe.RO.ISI.EAF.FINISHING.THERM.TOTAL</t>
  </si>
  <si>
    <t>FEC.ktoe.RO.ISI.EAF.FINISHING.THERM.LPG</t>
  </si>
  <si>
    <t>FEC.ktoe.RO.ISI.EAF.FINISHING.THERM.DIESEL_LIQBIO</t>
  </si>
  <si>
    <t>FEC.ktoe.RO.ISI.EAF.FINISHING.THERM.NG_BIOGAS</t>
  </si>
  <si>
    <t>FEC.ktoe.RO.ISI.EAF.FINISHING_STEAM.TOTAL.TOTAL</t>
  </si>
  <si>
    <t>FEC.ktoe.RO.ISI.EAF.FINISHING_STEAM.STEAM.NONCOKE_SOLIDS</t>
  </si>
  <si>
    <t>FEC.ktoe.RO.ISI.EAF.FINISHING_STEAM.STEAM.RFG</t>
  </si>
  <si>
    <t>FEC.ktoe.RO.ISI.EAF.FINISHING_STEAM.STEAM.LPG</t>
  </si>
  <si>
    <t>FEC.ktoe.RO.ISI.EAF.FINISHING_STEAM.STEAM.DIESEL_LIQBIO</t>
  </si>
  <si>
    <t>FEC.ktoe.RO.ISI.EAF.FINISHING_STEAM.STEAM.RFO</t>
  </si>
  <si>
    <t>FEC.ktoe.RO.ISI.EAF.FINISHING_STEAM.STEAM.OTHER</t>
  </si>
  <si>
    <t>FEC.ktoe.RO.ISI.EAF.FINISHING_STEAM.STEAM.NG_BIOGAS</t>
  </si>
  <si>
    <t>FEC.ktoe.RO.ISI.EAF.FINISHING_STEAM.STEAM.DERIVED</t>
  </si>
  <si>
    <t>FEC.ktoe.RO.ISI.EAF.FINISHING_STEAM.STEAM.BIOMASS_WASTE</t>
  </si>
  <si>
    <t>FEC.ktoe.RO.ISI.EAF.FINISHING_STEAM.STEAM.STEAM_DISTR</t>
  </si>
  <si>
    <t>FEC.ktoe.RO.ISI.EAF.FINISHING.ELEC.ELEC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</si>
  <si>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</si>
  <si>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</si>
  <si>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</si>
  <si>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UED.ktoe.RO.ISI.BF_BOF.TOTAL.TOTAL.TOTAL</t>
  </si>
  <si>
    <t>UED.ktoe.RO.ISI.BF_BOF.LIGHT.GENERIC.ELEC</t>
  </si>
  <si>
    <t>UED.ktoe.RO.ISI.BF_BOF.AIRCOMP.GENERIC.ELEC</t>
  </si>
  <si>
    <t>UED.ktoe.RO.ISI.BF_BOF.MOTOR.GENERIC.ELEC</t>
  </si>
  <si>
    <t>UED.ktoe.RO.ISI.BF_BOF.FANS.GENERIC.ELEC</t>
  </si>
  <si>
    <t>UED.ktoe.RO.ISI.BF_BOF.LOW_ENTH.TOTAL.TOTAL</t>
  </si>
  <si>
    <t>UED.ktoe.RO.ISI.BF_BOF.LOW_ENTH.THERM.DIESEL_LIQBIO</t>
  </si>
  <si>
    <t>UED.ktoe.RO.ISI.BF_BOF.LOW_ENTH.THERM.NG_BIOGAS</t>
  </si>
  <si>
    <t>UED.ktoe.RO.ISI.BF_BOF.LOW_ENTH.THERM.SOLAR_GEO</t>
  </si>
  <si>
    <t>UED.ktoe.RO.ISI.BF_BOF.LOW_ENTH.HP.AMBIENT</t>
  </si>
  <si>
    <t>UED.ktoe.RO.ISI.BF_BOF.LOW_ENTH.THERM.ELEC</t>
  </si>
  <si>
    <t>UED.ktoe.RO.ISI.BF_BOF.SINTERING.TOTAL.TOTAL</t>
  </si>
  <si>
    <t>UED.ktoe.RO.ISI.BF_BOF.SINTERING.THERM.NONCOKE_SOLIDS</t>
  </si>
  <si>
    <t>UED.ktoe.RO.ISI.BF_BOF.SINTERING.THERM.RFO</t>
  </si>
  <si>
    <t>UED.ktoe.RO.ISI.BF_BOF.SINTERING.THERM.NG_BIOGAS</t>
  </si>
  <si>
    <t>UED.ktoe.RO.ISI.BF_BOF.SINTERING.THERM.DERIVED</t>
  </si>
  <si>
    <t>UED.ktoe.RO.ISI.BF_BOF.SINTERING.THERM.ELEC</t>
  </si>
  <si>
    <t>UED.ktoe.RO.ISI.BF_BOF.BLAST_FURNACE.TOTAL.TOTAL</t>
  </si>
  <si>
    <t>UED.ktoe.RO.ISI.BF_BOF.BLAST_FURNACE.THERM.NONCOKE_SOLIDS</t>
  </si>
  <si>
    <t>UED.ktoe.RO.ISI.BF_BOF.BLAST_FURNACE.THERM.COKE</t>
  </si>
  <si>
    <t>UED.ktoe.RO.ISI.BF_BOF.BLAST_FURNACE.THERM.RFO</t>
  </si>
  <si>
    <t>UED.ktoe.RO.ISI.BF_BOF.BLAST_FURNACE.THERM.NG_BIOGAS</t>
  </si>
  <si>
    <t>UED.ktoe.RO.ISI.BF_BOF.BLAST_FURNACE.THERM.DERIVED</t>
  </si>
  <si>
    <t>UED.ktoe.RO.ISI.BF_BOF.REFINING.TOTAL.TOTAL</t>
  </si>
  <si>
    <t>UED.ktoe.RO.ISI.BF_BOF.REFINING.THERM.TOTAL</t>
  </si>
  <si>
    <t>UED.ktoe.RO.ISI.BF_BOF.REFINING.THERM.LPG</t>
  </si>
  <si>
    <t>UED.ktoe.RO.ISI.BF_BOF.REFINING.THERM.DIESEL_LIQBIO</t>
  </si>
  <si>
    <t>UED.ktoe.RO.ISI.BF_BOF.REFINING.THERM.RFO</t>
  </si>
  <si>
    <t>UED.ktoe.RO.ISI.BF_BOF.REFINING.THERM.NG_BIOGAS</t>
  </si>
  <si>
    <t>UED.ktoe.RO.ISI.BF_BOF.REFINING.ELEC.ELEC</t>
  </si>
  <si>
    <t>UED.ktoe.RO.ISI.BF_BOF.FINISHING.THERM.TOTAL</t>
  </si>
  <si>
    <t>UED.ktoe.RO.ISI.BF_BOF.FINISHING.THERM.LPG</t>
  </si>
  <si>
    <t>UED.ktoe.RO.ISI.BF_BOF.FINISHING.THERM.DIESEL_LIQBIO</t>
  </si>
  <si>
    <t>UED.ktoe.RO.ISI.BF_BOF.FINISHING.THERM.NG_BIOGAS</t>
  </si>
  <si>
    <t>UED.ktoe.RO.ISI.BF_BOF.FINISHING_STEAM.TOTAL.TOTAL</t>
  </si>
  <si>
    <t>UED.ktoe.RO.ISI.BF_BOF.FINISHING_STEAM.STEAM.NONCOKE_SOLIDS</t>
  </si>
  <si>
    <t>UED.ktoe.RO.ISI.BF_BOF.FINISHING_STEAM.STEAM.RFG</t>
  </si>
  <si>
    <t>UED.ktoe.RO.ISI.BF_BOF.FINISHING_STEAM.STEAM.LPG</t>
  </si>
  <si>
    <t>UED.ktoe.RO.ISI.BF_BOF.FINISHING_STEAM.STEAM.DIESEL_LIQBIO</t>
  </si>
  <si>
    <t>UED.ktoe.RO.ISI.BF_BOF.FINISHING_STEAM.STEAM.RFO</t>
  </si>
  <si>
    <t>UED.ktoe.RO.ISI.BF_BOF.FINISHING_STEAM.STEAM.OTHER</t>
  </si>
  <si>
    <t>UED.ktoe.RO.ISI.BF_BOF.FINISHING_STEAM.STEAM.NG_BIOGAS</t>
  </si>
  <si>
    <t>UED.ktoe.RO.ISI.BF_BOF.FINISHING_STEAM.STEAM.DERIVED</t>
  </si>
  <si>
    <t>UED.ktoe.RO.ISI.BF_BOF.FINISHING_STEAM.STEAM.BIOMASS_WASTE</t>
  </si>
  <si>
    <t>UED.ktoe.RO.ISI.BF_BOF.FINISHING_STEAM.STEAM.STEAM_DISTR</t>
  </si>
  <si>
    <t>UED.ktoe.RO.ISI.BF_BOF.FINISHING.ELEC.ELEC</t>
  </si>
  <si>
    <t>UED.ktoe.RO.ISI.EAF.TOTAL.TOTAL.TOTAL</t>
  </si>
  <si>
    <t>UED.ktoe.RO.ISI.EAF.LIGHT.GENERIC.ELEC</t>
  </si>
  <si>
    <t>UED.ktoe.RO.ISI.EAF.AIRCOMP.GENERIC.ELEC</t>
  </si>
  <si>
    <t>UED.ktoe.RO.ISI.EAF.MOTOR.GENERIC.ELEC</t>
  </si>
  <si>
    <t>UED.ktoe.RO.ISI.EAF.FANS.GENERIC.ELEC</t>
  </si>
  <si>
    <t>UED.ktoe.RO.ISI.EAF.LOW_ENTH.TOTAL.TOTAL</t>
  </si>
  <si>
    <t>UED.ktoe.RO.ISI.EAF.LOW_ENTH.THERM.DIESEL_LIQBIO</t>
  </si>
  <si>
    <t>UED.ktoe.RO.ISI.EAF.LOW_ENTH.THERM.NG_BIOGAS</t>
  </si>
  <si>
    <t>UED.ktoe.RO.ISI.EAF.LOW_ENTH.THERM.SOLAR_GEO</t>
  </si>
  <si>
    <t>UED.ktoe.RO.ISI.EAF.LOW_ENTH.HP.AMBIENT</t>
  </si>
  <si>
    <t>UED.ktoe.RO.ISI.EAF.LOW_ENTH.THERM.ELEC</t>
  </si>
  <si>
    <t>UED.ktoe.RO.ISI.EAF.SMELTING.TOTAL.TOTAL</t>
  </si>
  <si>
    <t>UED.ktoe.RO.ISI.EAF.SMELTING.THERM.NONCOKE_SOLIDS</t>
  </si>
  <si>
    <t>UED.ktoe.RO.ISI.EAF.SMELTING.THERM.RFO</t>
  </si>
  <si>
    <t>UED.ktoe.RO.ISI.EAF.SMELTING.THERM.NG_BIOGAS</t>
  </si>
  <si>
    <t>UED.ktoe.RO.ISI.EAF.SMELTING.THERM.DERIVED</t>
  </si>
  <si>
    <t>UED.ktoe.RO.ISI.EAF.ARC_FURNACE.ELEC.ELEC</t>
  </si>
  <si>
    <t>UED.ktoe.RO.ISI.EAF.REFINING.TOTAL.TOTAL</t>
  </si>
  <si>
    <t>UED.ktoe.RO.ISI.EAF.REFINING.THERM.TOTAL</t>
  </si>
  <si>
    <t>UED.ktoe.RO.ISI.EAF.REFINING.THERM.LPG</t>
  </si>
  <si>
    <t>UED.ktoe.RO.ISI.EAF.REFINING.THERM.DIESEL_LIQBIO</t>
  </si>
  <si>
    <t>UED.ktoe.RO.ISI.EAF.REFINING.THERM.RFO</t>
  </si>
  <si>
    <t>UED.ktoe.RO.ISI.EAF.REFINING.THERM.NG_BIOGAS</t>
  </si>
  <si>
    <t>UED.ktoe.RO.ISI.EAF.REFINING.ELEC.ELEC</t>
  </si>
  <si>
    <t>UED.ktoe.RO.ISI.EAF.FINISHING.THERM.TOTAL</t>
  </si>
  <si>
    <t>UED.ktoe.RO.ISI.EAF.FINISHING.THERM.LPG</t>
  </si>
  <si>
    <t>UED.ktoe.RO.ISI.EAF.FINISHING.THERM.DIESEL_LIQBIO</t>
  </si>
  <si>
    <t>UED.ktoe.RO.ISI.EAF.FINISHING.THERM.NG_BIOGAS</t>
  </si>
  <si>
    <t>UED.ktoe.RO.ISI.EAF.FINISHING_STEAM.TOTAL.TOTAL</t>
  </si>
  <si>
    <t>UED.ktoe.RO.ISI.EAF.FINISHING_STEAM.STEAM.NONCOKE_SOLIDS</t>
  </si>
  <si>
    <t>UED.ktoe.RO.ISI.EAF.FINISHING_STEAM.STEAM.RFG</t>
  </si>
  <si>
    <t>UED.ktoe.RO.ISI.EAF.FINISHING_STEAM.STEAM.LPG</t>
  </si>
  <si>
    <t>UED.ktoe.RO.ISI.EAF.FINISHING_STEAM.STEAM.DIESEL_LIQBIO</t>
  </si>
  <si>
    <t>UED.ktoe.RO.ISI.EAF.FINISHING_STEAM.STEAM.RFO</t>
  </si>
  <si>
    <t>UED.ktoe.RO.ISI.EAF.FINISHING_STEAM.STEAM.OTHER</t>
  </si>
  <si>
    <t>UED.ktoe.RO.ISI.EAF.FINISHING_STEAM.STEAM.NG_BIOGAS</t>
  </si>
  <si>
    <t>UED.ktoe.RO.ISI.EAF.FINISHING_STEAM.STEAM.DERIVED</t>
  </si>
  <si>
    <t>UED.ktoe.RO.ISI.EAF.FINISHING_STEAM.STEAM.BIOMASS_WASTE</t>
  </si>
  <si>
    <t>UED.ktoe.RO.ISI.EAF.FINISHING_STEAM.STEAM.STEAM_DISTR</t>
  </si>
  <si>
    <t>UED.ktoe.RO.ISI.EAF.FINISHING.ELEC.ELEC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</si>
  <si>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</si>
  <si>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</si>
  <si>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</si>
  <si>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FUEL_EMI.ktCO2.RO.ISI.BF_BOF.LIGHT.GENERIC.ELEC</t>
  </si>
  <si>
    <t>FUEL_EMI.ktCO2.RO.ISI.BF_BOF.AIRCOMP.GENERIC.ELEC</t>
  </si>
  <si>
    <t>FUEL_EMI.ktCO2.RO.ISI.BF_BOF.MOTOR.GENERIC.ELEC</t>
  </si>
  <si>
    <t>FUEL_EMI.ktCO2.RO.ISI.BF_BOF.FANS.GENERIC.ELEC</t>
  </si>
  <si>
    <t>FUEL_EMI.ktCO2.RO.ISI.BF_BOF.LOW_ENTH.TOTAL.TOTAL</t>
  </si>
  <si>
    <t>FUEL_EMI.ktCO2.RO.ISI.BF_BOF.LOW_ENTH.THERM.DIESEL_LIQBIO</t>
  </si>
  <si>
    <t>FUEL_EMI.ktCO2.RO.ISI.BF_BOF.LOW_ENTH.THERM.NG_BIOGAS</t>
  </si>
  <si>
    <t>FUEL_EMI.ktCO2.RO.ISI.BF_BOF.LOW_ENTH.THERM.SOLAR_GEO</t>
  </si>
  <si>
    <t>FUEL_EMI.ktCO2.RO.ISI.BF_BOF.LOW_ENTH.HP.AMBIENT</t>
  </si>
  <si>
    <t>FUEL_EMI.ktCO2.RO.ISI.BF_BOF.LOW_ENTH.THERM.ELEC</t>
  </si>
  <si>
    <t>FUEL_EMI.ktCO2.RO.ISI.BF_BOF.SINTERING.TOTAL.TOTAL</t>
  </si>
  <si>
    <t>FUEL_EMI.ktCO2.RO.ISI.BF_BOF.SINTERING.THERM.NONCOKE_SOLIDS</t>
  </si>
  <si>
    <t>FUEL_EMI.ktCO2.RO.ISI.BF_BOF.SINTERING.THERM.RFO</t>
  </si>
  <si>
    <t>FUEL_EMI.ktCO2.RO.ISI.BF_BOF.SINTERING.THERM.NG_BIOGAS</t>
  </si>
  <si>
    <t>FUEL_EMI.ktCO2.RO.ISI.BF_BOF.SINTERING.THERM.DERIVED</t>
  </si>
  <si>
    <t>FUEL_EMI.ktCO2.RO.ISI.BF_BOF.SINTERING.THERM.ELEC</t>
  </si>
  <si>
    <t>FUEL_EMI.ktCO2.RO.ISI.BF_BOF.BLAST_FURNACE.TOTAL.TOTAL</t>
  </si>
  <si>
    <t>FUEL_EMI.ktCO2.RO.ISI.BF_BOF.BLAST_FURNACE.THERM.NONCOKE_SOLIDS</t>
  </si>
  <si>
    <t>FUEL_EMI.ktCO2.RO.ISI.BF_BOF.BLAST_FURNACE.THERM.COKE</t>
  </si>
  <si>
    <t>FUEL_EMI.ktCO2.RO.ISI.BF_BOF.BLAST_FURNACE.THERM.RFO</t>
  </si>
  <si>
    <t>FUEL_EMI.ktCO2.RO.ISI.BF_BOF.BLAST_FURNACE.THERM.NG_BIOGAS</t>
  </si>
  <si>
    <t>FUEL_EMI.ktCO2.RO.ISI.BF_BOF.BLAST_FURNACE.THERM.DERIVED</t>
  </si>
  <si>
    <t>FUEL_EMI.ktCO2.RO.ISI.BF_BOF.REFINING.TOTAL.TOTAL</t>
  </si>
  <si>
    <t>FUEL_EMI.ktCO2.RO.ISI.BF_BOF.REFINING.THERM.TOTAL</t>
  </si>
  <si>
    <t>FUEL_EMI.ktCO2.RO.ISI.BF_BOF.REFINING.THERM.LPG</t>
  </si>
  <si>
    <t>FUEL_EMI.ktCO2.RO.ISI.BF_BOF.REFINING.THERM.DIESEL_LIQBIO</t>
  </si>
  <si>
    <t>FUEL_EMI.ktCO2.RO.ISI.BF_BOF.REFINING.THERM.RFO</t>
  </si>
  <si>
    <t>FUEL_EMI.ktCO2.RO.ISI.BF_BOF.REFINING.THERM.NG_BIOGAS</t>
  </si>
  <si>
    <t>FUEL_EMI.ktCO2.RO.ISI.BF_BOF.REFINING.ELEC.ELEC</t>
  </si>
  <si>
    <t>FUEL_EMI.ktCO2.RO.ISI.BF_BOF.FINISHING.THERM.TOTAL</t>
  </si>
  <si>
    <t>FUEL_EMI.ktCO2.RO.ISI.BF_BOF.FINISHING.THERM.LPG</t>
  </si>
  <si>
    <t>FUEL_EMI.ktCO2.RO.ISI.BF_BOF.FINISHING.THERM.DIESEL_LIQBIO</t>
  </si>
  <si>
    <t>FUEL_EMI.ktCO2.RO.ISI.BF_BOF.FINISHING.THERM.NG_BIOGAS</t>
  </si>
  <si>
    <t>FUEL_EMI.ktCO2.RO.ISI.BF_BOF.FINISHING_STEAM.TOTAL.TOTAL</t>
  </si>
  <si>
    <t>FUEL_EMI.ktCO2.RO.ISI.BF_BOF.FINISHING_STEAM.STEAM.NONCOKE_SOLIDS</t>
  </si>
  <si>
    <t>FUEL_EMI.ktCO2.RO.ISI.BF_BOF.FINISHING_STEAM.STEAM.RFG</t>
  </si>
  <si>
    <t>FUEL_EMI.ktCO2.RO.ISI.BF_BOF.FINISHING_STEAM.STEAM.LPG</t>
  </si>
  <si>
    <t>FUEL_EMI.ktCO2.RO.ISI.BF_BOF.FINISHING_STEAM.STEAM.DIESEL_LIQBIO</t>
  </si>
  <si>
    <t>FUEL_EMI.ktCO2.RO.ISI.BF_BOF.FINISHING_STEAM.STEAM.RFO</t>
  </si>
  <si>
    <t>FUEL_EMI.ktCO2.RO.ISI.BF_BOF.FINISHING_STEAM.STEAM.OTHER</t>
  </si>
  <si>
    <t>FUEL_EMI.ktCO2.RO.ISI.BF_BOF.FINISHING_STEAM.STEAM.NG_BIOGAS</t>
  </si>
  <si>
    <t>FUEL_EMI.ktCO2.RO.ISI.BF_BOF.FINISHING_STEAM.STEAM.DERIVED</t>
  </si>
  <si>
    <t>FUEL_EMI.ktCO2.RO.ISI.BF_BOF.FINISHING_STEAM.STEAM.BIOMASS_WASTE</t>
  </si>
  <si>
    <t>FUEL_EMI.ktCO2.RO.ISI.BF_BOF.FINISHING_STEAM.STEAM.STEAM_DISTR</t>
  </si>
  <si>
    <t>FUEL_EMI.ktCO2.RO.ISI.BF_BOF.FINISHING.ELEC.ELEC</t>
  </si>
  <si>
    <t>PROCESS_EMI.ktCO2.RO.ISI.BF_BOF</t>
  </si>
  <si>
    <t>FUEL_EMI.ktCO2.RO.ISI.EAF.LIGHT.GENERIC.ELEC</t>
  </si>
  <si>
    <t>FUEL_EMI.ktCO2.RO.ISI.EAF.AIRCOMP.GENERIC.ELEC</t>
  </si>
  <si>
    <t>FUEL_EMI.ktCO2.RO.ISI.EAF.MOTOR.GENERIC.ELEC</t>
  </si>
  <si>
    <t>FUEL_EMI.ktCO2.RO.ISI.EAF.FANS.GENERIC.ELEC</t>
  </si>
  <si>
    <t>FUEL_EMI.ktCO2.RO.ISI.EAF.LOW_ENTH.TOTAL.TOTAL</t>
  </si>
  <si>
    <t>FUEL_EMI.ktCO2.RO.ISI.EAF.LOW_ENTH.THERM.DIESEL_LIQBIO</t>
  </si>
  <si>
    <t>FUEL_EMI.ktCO2.RO.ISI.EAF.LOW_ENTH.THERM.NG_BIOGAS</t>
  </si>
  <si>
    <t>FUEL_EMI.ktCO2.RO.ISI.EAF.LOW_ENTH.THERM.SOLAR_GEO</t>
  </si>
  <si>
    <t>FUEL_EMI.ktCO2.RO.ISI.EAF.LOW_ENTH.HP.AMBIENT</t>
  </si>
  <si>
    <t>FUEL_EMI.ktCO2.RO.ISI.EAF.LOW_ENTH.THERM.ELEC</t>
  </si>
  <si>
    <t>FUEL_EMI.ktCO2.RO.ISI.EAF.SMELTING.TOTAL.TOTAL</t>
  </si>
  <si>
    <t>FUEL_EMI.ktCO2.RO.ISI.EAF.SMELTING.THERM.NONCOKE_SOLIDS</t>
  </si>
  <si>
    <t>FUEL_EMI.ktCO2.RO.ISI.EAF.SMELTING.THERM.RFO</t>
  </si>
  <si>
    <t>FUEL_EMI.ktCO2.RO.ISI.EAF.SMELTING.THERM.NG_BIOGAS</t>
  </si>
  <si>
    <t>FUEL_EMI.ktCO2.RO.ISI.EAF.SMELTING.THERM.DERIVED</t>
  </si>
  <si>
    <t>FUEL_EMI.ktCO2.RO.ISI.EAF.ARC_FURNACE.ELEC.ELEC</t>
  </si>
  <si>
    <t>FUEL_EMI.ktCO2.RO.ISI.EAF.REFINING.TOTAL.TOTAL</t>
  </si>
  <si>
    <t>FUEL_EMI.ktCO2.RO.ISI.EAF.REFINING.THERM.TOTAL</t>
  </si>
  <si>
    <t>FUEL_EMI.ktCO2.RO.ISI.EAF.REFINING.THERM.LPG</t>
  </si>
  <si>
    <t>FUEL_EMI.ktCO2.RO.ISI.EAF.REFINING.THERM.DIESEL_LIQBIO</t>
  </si>
  <si>
    <t>FUEL_EMI.ktCO2.RO.ISI.EAF.REFINING.THERM.RFO</t>
  </si>
  <si>
    <t>FUEL_EMI.ktCO2.RO.ISI.EAF.REFINING.THERM.NG_BIOGAS</t>
  </si>
  <si>
    <t>FUEL_EMI.ktCO2.RO.ISI.EAF.REFINING.ELEC.ELEC</t>
  </si>
  <si>
    <t>FUEL_EMI.ktCO2.RO.ISI.EAF.FINISHING.THERM.TOTAL</t>
  </si>
  <si>
    <t>FUEL_EMI.ktCO2.RO.ISI.EAF.FINISHING.THERM.LPG</t>
  </si>
  <si>
    <t>FUEL_EMI.ktCO2.RO.ISI.EAF.FINISHING.THERM.DIESEL_LIQBIO</t>
  </si>
  <si>
    <t>FUEL_EMI.ktCO2.RO.ISI.EAF.FINISHING.THERM.NG_BIOGAS</t>
  </si>
  <si>
    <t>FUEL_EMI.ktCO2.RO.ISI.EAF.FINISHING_STEAM.TOTAL.TOTAL</t>
  </si>
  <si>
    <t>FUEL_EMI.ktCO2.RO.ISI.EAF.FINISHING_STEAM.STEAM.NONCOKE_SOLIDS</t>
  </si>
  <si>
    <t>FUEL_EMI.ktCO2.RO.ISI.EAF.FINISHING_STEAM.STEAM.RFG</t>
  </si>
  <si>
    <t>FUEL_EMI.ktCO2.RO.ISI.EAF.FINISHING_STEAM.STEAM.LPG</t>
  </si>
  <si>
    <t>FUEL_EMI.ktCO2.RO.ISI.EAF.FINISHING_STEAM.STEAM.DIESEL_LIQBIO</t>
  </si>
  <si>
    <t>FUEL_EMI.ktCO2.RO.ISI.EAF.FINISHING_STEAM.STEAM.RFO</t>
  </si>
  <si>
    <t>FUEL_EMI.ktCO2.RO.ISI.EAF.FINISHING_STEAM.STEAM.OTHER</t>
  </si>
  <si>
    <t>FUEL_EMI.ktCO2.RO.ISI.EAF.FINISHING_STEAM.STEAM.NG_BIOGAS</t>
  </si>
  <si>
    <t>FUEL_EMI.ktCO2.RO.ISI.EAF.FINISHING_STEAM.STEAM.DERIVED</t>
  </si>
  <si>
    <t>FUEL_EMI.ktCO2.RO.ISI.EAF.FINISHING_STEAM.STEAM.BIOMASS_WASTE</t>
  </si>
  <si>
    <t>FUEL_EMI.ktCO2.RO.ISI.EAF.FINISHING_STEAM.STEAM.STEAM_DISTR</t>
  </si>
  <si>
    <t>FUEL_EMI.ktCO2.RO.ISI.EAF.FINISHING.ELEC.ELEC</t>
  </si>
  <si>
    <t>PROCESS_EMI.ktCO2.RO.ISI.EAF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</si>
  <si>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</si>
  <si>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</si>
  <si>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</si>
  <si>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</si>
  <si>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VA.Meuro2023.RO.NFM.ALUMINA</t>
  </si>
  <si>
    <t>VA.Meuro2023.RO.NFM.PRIM_ALU</t>
  </si>
  <si>
    <t>VA.Meuro2023.RO.NFM.SEC_ALU</t>
  </si>
  <si>
    <t>VA.Meuro2023.RO.NFM.OTHER_NFM</t>
  </si>
  <si>
    <t>Physical output (kt)</t>
  </si>
  <si>
    <t>Alumina production (kt)</t>
  </si>
  <si>
    <t>OUTPUT.kt.RO.NFM.ALUMINA</t>
  </si>
  <si>
    <t>Aluminium production (kt)</t>
  </si>
  <si>
    <t>OUTPUT.kt.RO.NFM.PRIM_ALU</t>
  </si>
  <si>
    <t>OUTPUT.kt.RO.NFM.SEC_ALU</t>
  </si>
  <si>
    <t>Other non-ferrous metals (kt lead eq.)</t>
  </si>
  <si>
    <t>OUTPUT.kt.RO.NFM.OTHER_NFM</t>
  </si>
  <si>
    <t>Installed capacity (kt production)</t>
  </si>
  <si>
    <t>CAP.kt.RO.NFM.ALUMINA</t>
  </si>
  <si>
    <t>CAP.kt.RO.NFM.PRIM_ALU</t>
  </si>
  <si>
    <t>CAP.kt.RO.NFM.SEC_ALU</t>
  </si>
  <si>
    <t>CAP.kt.RO.NFM.OTHER_NFM</t>
  </si>
  <si>
    <t>Capacity investment (kt production)</t>
  </si>
  <si>
    <t>NEWCAP.kt.RO.NFM.ALUMINA</t>
  </si>
  <si>
    <t>NEWCAP.kt.RO.NFM.PRIM_ALU</t>
  </si>
  <si>
    <t>NEWCAP.kt.RO.NFM.SEC_ALU</t>
  </si>
  <si>
    <t>NEWCAP.kt.RO.NFM.OTHER_NFM</t>
  </si>
  <si>
    <t>Decommissioned capacity (kt production)</t>
  </si>
  <si>
    <t>Idle capacity (kt production)</t>
  </si>
  <si>
    <t>FEC.ktoe.RO.NFM.TOTAL.TOTAL.TOTAL.TOTAL</t>
  </si>
  <si>
    <t>FEC.ktoe.RO.NFM.TOTAL.TOTAL.TOTAL.SOLIDS</t>
  </si>
  <si>
    <t>FEC.ktoe.RO.NFM.TOTAL.TOTAL.TOTAL.RFG</t>
  </si>
  <si>
    <t>FEC.ktoe.RO.NFM.TOTAL.TOTAL.TOTAL.LPG</t>
  </si>
  <si>
    <t>FEC.ktoe.RO.NFM.TOTAL.TOTAL.TOTAL.DIESEL</t>
  </si>
  <si>
    <t>FEC.ktoe.RO.NFM.TOTAL.TOTAL.TOTAL.RFO</t>
  </si>
  <si>
    <t>FEC.ktoe.RO.NFM.TOTAL.TOTAL.TOTAL.OTHER</t>
  </si>
  <si>
    <t>FEC.ktoe.RO.NFM.TOTAL.TOTAL.TOTAL.NG</t>
  </si>
  <si>
    <t>FEC.ktoe.RO.NFM.TOTAL.TOTAL.TOTAL.DERIVED</t>
  </si>
  <si>
    <t>FEC.ktoe.RO.NFM.TOTAL.TOTAL.TOTAL.BIOMASS_WASTE</t>
  </si>
  <si>
    <t>FEC.ktoe.RO.NFM.TOTAL.TOTAL.TOTAL.BIOGAS</t>
  </si>
  <si>
    <t>FEC.ktoe.RO.NFM.TOTAL.TOTAL.TOTAL.LIQBIO</t>
  </si>
  <si>
    <t>FEC.ktoe.RO.NFM.TOTAL.TOTAL.TOTAL.SOLAR</t>
  </si>
  <si>
    <t>FEC.ktoe.RO.NFM.TOTAL.TOTAL.TOTAL.GEO</t>
  </si>
  <si>
    <t>FEC.ktoe.RO.NFM.TOTAL.TOTAL.TOTAL.AMBIENT</t>
  </si>
  <si>
    <t>FEC.ktoe.RO.NFM.TOTAL.TOTAL.TOTAL.STEAM_DISTR</t>
  </si>
  <si>
    <t>FEC.ktoe.RO.NFM.TOTAL.TOTAL.TOTAL.ELEC</t>
  </si>
  <si>
    <t>FEC.ktoe.RO.NFM.ALUMINA.TOTAL.TOTAL.TOTAL</t>
  </si>
  <si>
    <t>FEC.ktoe.RO.NFM.ALUMINA.LIGHT.GENERIC.ELEC</t>
  </si>
  <si>
    <t>FEC.ktoe.RO.NFM.ALUMINA.AIRCOMP.GENERIC.ELEC</t>
  </si>
  <si>
    <t>FEC.ktoe.RO.NFM.ALUMINA.MOTOR.GENERIC.ELEC</t>
  </si>
  <si>
    <t>FEC.ktoe.RO.NFM.ALUMINA.FANS.GENERIC.ELEC</t>
  </si>
  <si>
    <t>FEC.ktoe.RO.NFM.ALUMINA.LOW_ENTH.TOTAL.TOTAL</t>
  </si>
  <si>
    <t>FEC.ktoe.RO.NFM.ALUMINA.LOW_ENTH.THERM.DIESEL_LIQBIO</t>
  </si>
  <si>
    <t>FEC.ktoe.RO.NFM.ALUMINA.LOW_ENTH.THERM.NG_BIOGAS</t>
  </si>
  <si>
    <t>FEC.ktoe.RO.NFM.ALUMINA.LOW_ENTH.THERM.SOLAR_GEO</t>
  </si>
  <si>
    <t>FEC.ktoe.RO.NFM.ALUMINA.LOW_ENTH.HP.AMBIENT</t>
  </si>
  <si>
    <t>FEC.ktoe.RO.NFM.ALUMINA.LOW_ENTH.THERM.ELEC</t>
  </si>
  <si>
    <t>Alumina production: High-enthalpy heat</t>
  </si>
  <si>
    <t>FEC.ktoe.RO.NFM.ALUMINA.A_PRODUCTION.TOTAL.TOTAL</t>
  </si>
  <si>
    <t>FEC.ktoe.RO.NFM.ALUMINA.A_PRODUCTION.STEAM.SOLIDS</t>
  </si>
  <si>
    <t>FEC.ktoe.RO.NFM.ALUMINA.A_PRODUCTION.STEAM.RFG</t>
  </si>
  <si>
    <t>FEC.ktoe.RO.NFM.ALUMINA.A_PRODUCTION.STEAM.LPG</t>
  </si>
  <si>
    <t>FEC.ktoe.RO.NFM.ALUMINA.A_PRODUCTION.STEAM.DIESEL_LIQBIO</t>
  </si>
  <si>
    <t>FEC.ktoe.RO.NFM.ALUMINA.A_PRODUCTION.STEAM.RFO</t>
  </si>
  <si>
    <t>FEC.ktoe.RO.NFM.ALUMINA.A_PRODUCTION.STEAM.OTHER</t>
  </si>
  <si>
    <t>FEC.ktoe.RO.NFM.ALUMINA.A_PRODUCTION.STEAM.NG_BIOGAS</t>
  </si>
  <si>
    <t>FEC.ktoe.RO.NFM.ALUMINA.A_PRODUCTION.STEAM.DERIVED</t>
  </si>
  <si>
    <t>FEC.ktoe.RO.NFM.ALUMINA.A_PRODUCTION.STEAM.BIOMASS_WASTE</t>
  </si>
  <si>
    <t>FEC.ktoe.RO.NFM.ALUMINA.A_PRODUCTION.STEAM.STEAM_DISTR</t>
  </si>
  <si>
    <t>Alumina production: Refining</t>
  </si>
  <si>
    <t>FEC.ktoe.RO.NFM.ALUMINA.A_REFINING.TOTAL.TOTAL</t>
  </si>
  <si>
    <t>FEC.ktoe.RO.NFM.ALUMINA.A_REFINING.THERM.LPG</t>
  </si>
  <si>
    <t>FEC.ktoe.RO.NFM.ALUMINA.A_REFINING.THERM.DIESEL_LIQBIO</t>
  </si>
  <si>
    <t>FEC.ktoe.RO.NFM.ALUMINA.A_REFINING.THERM.RFO</t>
  </si>
  <si>
    <t>FEC.ktoe.RO.NFM.ALUMINA.A_REFINING.THERM.NG_BIOGAS</t>
  </si>
  <si>
    <t>FEC.ktoe.RO.NFM.ALUMINA.A_REFINING.THERM.ELEC</t>
  </si>
  <si>
    <t>FEC.ktoe.RO.NFM.PRIM_ALU.TOTAL.TOTAL.TOTAL</t>
  </si>
  <si>
    <t>FEC.ktoe.RO.NFM.PRIM_ALU.LIGHT.GENERIC.ELEC</t>
  </si>
  <si>
    <t>FEC.ktoe.RO.NFM.PRIM_ALU.AIRCOMP.GENERIC.ELEC</t>
  </si>
  <si>
    <t>FEC.ktoe.RO.NFM.PRIM_ALU.MOTOR.GENERIC.ELEC</t>
  </si>
  <si>
    <t>FEC.ktoe.RO.NFM.PRIM_ALU.FANS.GENERIC.ELEC</t>
  </si>
  <si>
    <t>FEC.ktoe.RO.NFM.PRIM_ALU.LOW_ENTH.TOTAL.TOTAL</t>
  </si>
  <si>
    <t>FEC.ktoe.RO.NFM.PRIM_ALU.LOW_ENTH.THERM.DIESEL_LIQBIO</t>
  </si>
  <si>
    <t>FEC.ktoe.RO.NFM.PRIM_ALU.LOW_ENTH.THERM.NG_BIOGAS</t>
  </si>
  <si>
    <t>FEC.ktoe.RO.NFM.PRIM_ALU.LOW_ENTH.THERM.SOLAR_GEO</t>
  </si>
  <si>
    <t>FEC.ktoe.RO.NFM.PRIM_ALU.LOW_ENTH.HP.AMBIENT</t>
  </si>
  <si>
    <t>FEC.ktoe.RO.NFM.PRIM_ALU.LOW_ENTH.THERM.ELEC</t>
  </si>
  <si>
    <t>Aluminium electrolysis (smelting)</t>
  </si>
  <si>
    <t>FEC.ktoe.RO.NFM.PRIM_ALU.SMELTING.ELEC.ELEC</t>
  </si>
  <si>
    <t>Aluminium processing  (metallurgy e.g. cast house, reheating)</t>
  </si>
  <si>
    <t>FEC.ktoe.RO.NFM.PRIM_ALU.PROCESSING.TOTAL.TOTAL</t>
  </si>
  <si>
    <t>Aluminium processing - Thermal</t>
  </si>
  <si>
    <t>FEC.ktoe.RO.NFM.PRIM_ALU.PROCESSING.THERM.TOTAL</t>
  </si>
  <si>
    <t>FEC.ktoe.RO.NFM.PRIM_ALU.PROCESSING.THERM.LPG</t>
  </si>
  <si>
    <t>FEC.ktoe.RO.NFM.PRIM_ALU.PROCESSING.THERM.DIESEL_LIQBIO</t>
  </si>
  <si>
    <t>FEC.ktoe.RO.NFM.PRIM_ALU.PROCESSING.THERM.RFO</t>
  </si>
  <si>
    <t>FEC.ktoe.RO.NFM.PRIM_ALU.PROCESSING.THERM.NG_BIOGAS</t>
  </si>
  <si>
    <t>Aluminium processing - Electric</t>
  </si>
  <si>
    <t>FEC.ktoe.RO.NFM.PRIM_ALU.PROCESSING.ELEC.ELEC</t>
  </si>
  <si>
    <t>Aluminium finishing</t>
  </si>
  <si>
    <t>Aluminium finishing - Thermal</t>
  </si>
  <si>
    <t>FEC.ktoe.RO.NFM.PRIM_ALU.FINISHING.THERM.TOTAL</t>
  </si>
  <si>
    <t>FEC.ktoe.RO.NFM.PRIM_ALU.FINISHING.THERM.LPG</t>
  </si>
  <si>
    <t>FEC.ktoe.RO.NFM.PRIM_ALU.FINISHING.THERM.DIESEL_LIQBIO</t>
  </si>
  <si>
    <t>FEC.ktoe.RO.NFM.PRIM_ALU.FINISHING.THERM.NG_BIOGAS</t>
  </si>
  <si>
    <t>Aluminium finishing - Steam</t>
  </si>
  <si>
    <t>FEC.ktoe.RO.NFM.PRIM_ALU.FINISHING_STEAM.TOTAL.TOTAL</t>
  </si>
  <si>
    <t>FEC.ktoe.RO.NFM.PRIM_ALU.FINISHING_STEAM.STEAM.SOLIDS</t>
  </si>
  <si>
    <t>FEC.ktoe.RO.NFM.PRIM_ALU.FINISHING_STEAM.STEAM.RFG</t>
  </si>
  <si>
    <t>FEC.ktoe.RO.NFM.PRIM_ALU.FINISHING_STEAM.STEAM.LPG</t>
  </si>
  <si>
    <t>FEC.ktoe.RO.NFM.PRIM_ALU.FINISHING_STEAM.STEAM.DIESEL_LIQBIO</t>
  </si>
  <si>
    <t>FEC.ktoe.RO.NFM.PRIM_ALU.FINISHING_STEAM.STEAM.RFO</t>
  </si>
  <si>
    <t>FEC.ktoe.RO.NFM.PRIM_ALU.FINISHING_STEAM.STEAM.OTHER</t>
  </si>
  <si>
    <t>FEC.ktoe.RO.NFM.PRIM_ALU.FINISHING_STEAM.STEAM.NG_BIOGAS</t>
  </si>
  <si>
    <t>FEC.ktoe.RO.NFM.PRIM_ALU.FINISHING_STEAM.STEAM.DERIVED</t>
  </si>
  <si>
    <t>FEC.ktoe.RO.NFM.PRIM_ALU.FINISHING_STEAM.STEAM.BIOMASS_WASTE</t>
  </si>
  <si>
    <t>FEC.ktoe.RO.NFM.PRIM_ALU.FINISHING_STEAM.STEAM.STEAM_DISTR</t>
  </si>
  <si>
    <t>Aluminium finishing - Electric</t>
  </si>
  <si>
    <t>FEC.ktoe.RO.NFM.PRIM_ALU.FINISHING.ELEC.ELEC</t>
  </si>
  <si>
    <t>FEC.ktoe.RO.NFM.SEC_ALU.TOTAL.TOTAL.TOTAL</t>
  </si>
  <si>
    <t>FEC.ktoe.RO.NFM.SEC_ALU.LIGHT.GENERIC.ELEC</t>
  </si>
  <si>
    <t>FEC.ktoe.RO.NFM.SEC_ALU.AIRCOMP.GENERIC.ELEC</t>
  </si>
  <si>
    <t>FEC.ktoe.RO.NFM.SEC_ALU.MOTOR.GENERIC.ELEC</t>
  </si>
  <si>
    <t>FEC.ktoe.RO.NFM.SEC_ALU.FANS.GENERIC.ELEC</t>
  </si>
  <si>
    <t>FEC.ktoe.RO.NFM.SEC_ALU.LOW_ENTH.TOTAL.TOTAL</t>
  </si>
  <si>
    <t>FEC.ktoe.RO.NFM.SEC_ALU.LOW_ENTH.THERM.DIESEL_LIQBIO</t>
  </si>
  <si>
    <t>FEC.ktoe.RO.NFM.SEC_ALU.LOW_ENTH.THERM.NG_BIOGAS</t>
  </si>
  <si>
    <t>FEC.ktoe.RO.NFM.SEC_ALU.LOW_ENTH.THERM.SOLAR_GEO</t>
  </si>
  <si>
    <t>FEC.ktoe.RO.NFM.SEC_ALU.LOW_ENTH.HP.AMBIENT</t>
  </si>
  <si>
    <t>FEC.ktoe.RO.NFM.SEC_ALU.LOW_ENTH.THERM.ELEC</t>
  </si>
  <si>
    <t>Secondary aluminium (incl. pre-treatment, remelting)</t>
  </si>
  <si>
    <t>FEC.ktoe.RO.NFM.SEC_ALU.SEC_REMELTING.TOTAL.TOTAL</t>
  </si>
  <si>
    <t>Secondary aluminium - Thermal</t>
  </si>
  <si>
    <t>FEC.ktoe.RO.NFM.SEC_ALU.SEC_REMELTING.THERM.TOTAL</t>
  </si>
  <si>
    <t>FEC.ktoe.RO.NFM.SEC_ALU.SEC_REMELTING.THERM.LPG</t>
  </si>
  <si>
    <t>FEC.ktoe.RO.NFM.SEC_ALU.SEC_REMELTING.THERM.DIESEL_LIQBIO</t>
  </si>
  <si>
    <t>FEC.ktoe.RO.NFM.SEC_ALU.SEC_REMELTING.THERM.RFO</t>
  </si>
  <si>
    <t>FEC.ktoe.RO.NFM.SEC_ALU.SEC_REMELTING.THERM.NG_BIOGAS</t>
  </si>
  <si>
    <t>Secondary aluminium - Electric</t>
  </si>
  <si>
    <t>FEC.ktoe.RO.NFM.SEC_ALU.SEC_REMELTING.ELEC.ELEC</t>
  </si>
  <si>
    <t>FEC.ktoe.RO.NFM.SEC_ALU.SEC_PROCESSING.TOTAL.TOTAL</t>
  </si>
  <si>
    <t>FEC.ktoe.RO.NFM.SEC_ALU.SEC_PROCESSING.THERM.TOTAL</t>
  </si>
  <si>
    <t>FEC.ktoe.RO.NFM.SEC_ALU.SEC_PROCESSING.THERM.LPG</t>
  </si>
  <si>
    <t>FEC.ktoe.RO.NFM.SEC_ALU.SEC_PROCESSING.THERM.DIESEL_LIQBIO</t>
  </si>
  <si>
    <t>FEC.ktoe.RO.NFM.SEC_ALU.SEC_PROCESSING.THERM.RFO</t>
  </si>
  <si>
    <t>FEC.ktoe.RO.NFM.SEC_ALU.SEC_PROCESSING.THERM.NG_BIOGAS</t>
  </si>
  <si>
    <t>FEC.ktoe.RO.NFM.SEC_ALU.SEC_PROCESSING.ELEC.ELEC</t>
  </si>
  <si>
    <t>FEC.ktoe.RO.NFM.SEC_ALU.SEC_FINISHING.THERM.TOTAL</t>
  </si>
  <si>
    <t>FEC.ktoe.RO.NFM.SEC_ALU.SEC_FINISHING.THERM.LPG</t>
  </si>
  <si>
    <t>FEC.ktoe.RO.NFM.SEC_ALU.SEC_FINISHING.THERM.DIESEL_LIQBIO</t>
  </si>
  <si>
    <t>FEC.ktoe.RO.NFM.SEC_ALU.SEC_FINISHING.THERM.NG_BIOGAS</t>
  </si>
  <si>
    <t>FEC.ktoe.RO.NFM.SEC_ALU.SEC_FINISHING_STEAM.TOTAL.TOTAL</t>
  </si>
  <si>
    <t>FEC.ktoe.RO.NFM.SEC_ALU.SEC_FINISHING_STEAM.STEAM.SOLIDS</t>
  </si>
  <si>
    <t>FEC.ktoe.RO.NFM.SEC_ALU.SEC_FINISHING_STEAM.STEAM.RFG</t>
  </si>
  <si>
    <t>FEC.ktoe.RO.NFM.SEC_ALU.SEC_FINISHING_STEAM.STEAM.LPG</t>
  </si>
  <si>
    <t>FEC.ktoe.RO.NFM.SEC_ALU.SEC_FINISHING_STEAM.STEAM.DIESEL_LIQBIO</t>
  </si>
  <si>
    <t>FEC.ktoe.RO.NFM.SEC_ALU.SEC_FINISHING_STEAM.STEAM.RFO</t>
  </si>
  <si>
    <t>FEC.ktoe.RO.NFM.SEC_ALU.SEC_FINISHING_STEAM.STEAM.OTHER</t>
  </si>
  <si>
    <t>FEC.ktoe.RO.NFM.SEC_ALU.SEC_FINISHING_STEAM.STEAM.NG_BIOGAS</t>
  </si>
  <si>
    <t>FEC.ktoe.RO.NFM.SEC_ALU.SEC_FINISHING_STEAM.STEAM.DERIVED</t>
  </si>
  <si>
    <t>FEC.ktoe.RO.NFM.SEC_ALU.SEC_FINISHING_STEAM.STEAM.BIOMASS_WASTE</t>
  </si>
  <si>
    <t>FEC.ktoe.RO.NFM.SEC_ALU.SEC_FINISHING_STEAM.STEAM.STEAM_DISTR</t>
  </si>
  <si>
    <t>FEC.ktoe.RO.NFM.SEC_ALU.SEC_FINISHING.ELEC.ELEC</t>
  </si>
  <si>
    <t>FEC.ktoe.RO.NFM.OTHER_NFM.TOTAL.TOTAL.TOTAL</t>
  </si>
  <si>
    <t>FEC.ktoe.RO.NFM.OTHER_NFM.LIGHT.GENERIC.ELEC</t>
  </si>
  <si>
    <t>FEC.ktoe.RO.NFM.OTHER_NFM.AIRCOMP.GENERIC.ELEC</t>
  </si>
  <si>
    <t>FEC.ktoe.RO.NFM.OTHER_NFM.MOTOR.GENERIC.ELEC</t>
  </si>
  <si>
    <t>FEC.ktoe.RO.NFM.OTHER_NFM.FANS.GENERIC.ELEC</t>
  </si>
  <si>
    <t>FEC.ktoe.RO.NFM.OTHER_NFM.LOW_ENTH.TOTAL.TOTAL</t>
  </si>
  <si>
    <t>FEC.ktoe.RO.NFM.OTHER_NFM.LOW_ENTH.THERM.DIESEL_LIQBIO</t>
  </si>
  <si>
    <t>FEC.ktoe.RO.NFM.OTHER_NFM.LOW_ENTH.THERM.NG_BIOGAS</t>
  </si>
  <si>
    <t>FEC.ktoe.RO.NFM.OTHER_NFM.LOW_ENTH.THERM.SOLAR_GEO</t>
  </si>
  <si>
    <t>FEC.ktoe.RO.NFM.OTHER_NFM.LOW_ENTH.HP.AMBIENT</t>
  </si>
  <si>
    <t>FEC.ktoe.RO.NFM.OTHER_NFM.LOW_ENTH.THERM.ELEC</t>
  </si>
  <si>
    <t>Other Metals: production</t>
  </si>
  <si>
    <t>FEC.ktoe.RO.NFM.OTHER_NFM.OTH_PRODUCTION.TOTAL.TOTAL</t>
  </si>
  <si>
    <t>Metal production - Thermal</t>
  </si>
  <si>
    <t>FEC.ktoe.RO.NFM.OTHER_NFM.OTH_PRODUCTION.THERM.TOTAL</t>
  </si>
  <si>
    <t>FEC.ktoe.RO.NFM.OTHER_NFM.OTH_PRODUCTION.THERM.SOLIDS</t>
  </si>
  <si>
    <t>FEC.ktoe.RO.NFM.OTHER_NFM.OTH_PRODUCTION.THERM.LPG</t>
  </si>
  <si>
    <t>FEC.ktoe.RO.NFM.OTHER_NFM.OTH_PRODUCTION.THERM.DIESEL_LIQBIO</t>
  </si>
  <si>
    <t>FEC.ktoe.RO.NFM.OTHER_NFM.OTH_PRODUCTION.THERM.RFO</t>
  </si>
  <si>
    <t>FEC.ktoe.RO.NFM.OTHER_NFM.OTH_PRODUCTION.THERM.NG_BIOGAS</t>
  </si>
  <si>
    <t>Metal production - Electric</t>
  </si>
  <si>
    <t>FEC.ktoe.RO.NFM.OTHER_NFM.OTH_PRODUCTION.ELEC.ELEC</t>
  </si>
  <si>
    <t>Metal processing  (metallurgy e.g. cast house, reheating)</t>
  </si>
  <si>
    <t>FEC.ktoe.RO.NFM.OTHER_NFM.OTH_PROCESSING.TOTAL.TOTAL</t>
  </si>
  <si>
    <t>Metal processing - Thermal</t>
  </si>
  <si>
    <t>FEC.ktoe.RO.NFM.OTHER_NFM.OTH_PROCESSING.THERM.TOTAL</t>
  </si>
  <si>
    <t>FEC.ktoe.RO.NFM.OTHER_NFM.OTH_PROCESSING.THERM.LPG</t>
  </si>
  <si>
    <t>FEC.ktoe.RO.NFM.OTHER_NFM.OTH_PROCESSING.THERM.DIESEL_LIQBIO</t>
  </si>
  <si>
    <t>FEC.ktoe.RO.NFM.OTHER_NFM.OTH_PROCESSING.THERM.RFO</t>
  </si>
  <si>
    <t>FEC.ktoe.RO.NFM.OTHER_NFM.OTH_PROCESSING.THERM.NG_BIOGAS</t>
  </si>
  <si>
    <t>Metal processing - Electric</t>
  </si>
  <si>
    <t>FEC.ktoe.RO.NFM.OTHER_NFM.OTH_PROCESSING.ELEC.ELEC</t>
  </si>
  <si>
    <t>Metal finishing</t>
  </si>
  <si>
    <t>Metal finishing - Thermal</t>
  </si>
  <si>
    <t>FEC.ktoe.RO.NFM.OTHER_NFM.OTH_FINISHING.THERM.TOTAL</t>
  </si>
  <si>
    <t>FEC.ktoe.RO.NFM.OTHER_NFM.OTH_FINISHING.THERM.LPG</t>
  </si>
  <si>
    <t>FEC.ktoe.RO.NFM.OTHER_NFM.OTH_FINISHING.THERM.DIESEL_LIQBIO</t>
  </si>
  <si>
    <t>FEC.ktoe.RO.NFM.OTHER_NFM.OTH_FINISHING.THERM.NG_BIOGAS</t>
  </si>
  <si>
    <t>Metal finishing - Steam</t>
  </si>
  <si>
    <t>FEC.ktoe.RO.NFM.OTHER_NFM.OTH_FINISHING_STEAM.TOTAL.TOTAL</t>
  </si>
  <si>
    <t>FEC.ktoe.RO.NFM.OTHER_NFM.OTH_FINISHING_STEAM.STEAM.SOLIDS</t>
  </si>
  <si>
    <t>FEC.ktoe.RO.NFM.OTHER_NFM.OTH_FINISHING_STEAM.STEAM.RFG</t>
  </si>
  <si>
    <t>FEC.ktoe.RO.NFM.OTHER_NFM.OTH_FINISHING_STEAM.STEAM.LPG</t>
  </si>
  <si>
    <t>FEC.ktoe.RO.NFM.OTHER_NFM.OTH_FINISHING_STEAM.STEAM.DIESEL_LIQBIO</t>
  </si>
  <si>
    <t>FEC.ktoe.RO.NFM.OTHER_NFM.OTH_FINISHING_STEAM.STEAM.RFO</t>
  </si>
  <si>
    <t>FEC.ktoe.RO.NFM.OTHER_NFM.OTH_FINISHING_STEAM.STEAM.OTHER</t>
  </si>
  <si>
    <t>FEC.ktoe.RO.NFM.OTHER_NFM.OTH_FINISHING_STEAM.STEAM.NG_BIOGAS</t>
  </si>
  <si>
    <t>FEC.ktoe.RO.NFM.OTHER_NFM.OTH_FINISHING_STEAM.STEAM.DERIVED</t>
  </si>
  <si>
    <t>FEC.ktoe.RO.NFM.OTHER_NFM.OTH_FINISHING_STEAM.STEAM.BIOMASS_WASTE</t>
  </si>
  <si>
    <t>FEC.ktoe.RO.NFM.OTHER_NFM.OTH_FINISHING_STEAM.STEAM.STEAM_DISTR</t>
  </si>
  <si>
    <t>Metal finishing - Electric</t>
  </si>
  <si>
    <t>FEC.ktoe.RO.NFM.OTHER_NFM.OTH_FINISHING.ELEC.ELEC</t>
  </si>
  <si>
    <t>UED.ktoe.RO.NFM.ALUMINA.TOTAL.TOTAL.TOTAL</t>
  </si>
  <si>
    <t>UED.ktoe.RO.NFM.ALUMINA.LIGHT.GENERIC.ELEC</t>
  </si>
  <si>
    <t>UED.ktoe.RO.NFM.ALUMINA.AIRCOMP.GENERIC.ELEC</t>
  </si>
  <si>
    <t>UED.ktoe.RO.NFM.ALUMINA.MOTOR.GENERIC.ELEC</t>
  </si>
  <si>
    <t>UED.ktoe.RO.NFM.ALUMINA.FANS.GENERIC.ELEC</t>
  </si>
  <si>
    <t>UED.ktoe.RO.NFM.ALUMINA.LOW_ENTH.TOTAL.TOTAL</t>
  </si>
  <si>
    <t>UED.ktoe.RO.NFM.ALUMINA.LOW_ENTH.THERM.DIESEL_LIQBIO</t>
  </si>
  <si>
    <t>UED.ktoe.RO.NFM.ALUMINA.LOW_ENTH.THERM.NG_BIOGAS</t>
  </si>
  <si>
    <t>UED.ktoe.RO.NFM.ALUMINA.LOW_ENTH.THERM.SOLAR_GEO</t>
  </si>
  <si>
    <t>UED.ktoe.RO.NFM.ALUMINA.LOW_ENTH.HP.AMBIENT</t>
  </si>
  <si>
    <t>UED.ktoe.RO.NFM.ALUMINA.LOW_ENTH.THERM.ELEC</t>
  </si>
  <si>
    <t>UED.ktoe.RO.NFM.ALUMINA.A_PRODUCTION.TOTAL.TOTAL</t>
  </si>
  <si>
    <t>UED.ktoe.RO.NFM.ALUMINA.A_PRODUCTION.STEAM.SOLIDS</t>
  </si>
  <si>
    <t>UED.ktoe.RO.NFM.ALUMINA.A_PRODUCTION.STEAM.RFG</t>
  </si>
  <si>
    <t>UED.ktoe.RO.NFM.ALUMINA.A_PRODUCTION.STEAM.LPG</t>
  </si>
  <si>
    <t>UED.ktoe.RO.NFM.ALUMINA.A_PRODUCTION.STEAM.DIESEL_LIQBIO</t>
  </si>
  <si>
    <t>UED.ktoe.RO.NFM.ALUMINA.A_PRODUCTION.STEAM.RFO</t>
  </si>
  <si>
    <t>UED.ktoe.RO.NFM.ALUMINA.A_PRODUCTION.STEAM.OTHER</t>
  </si>
  <si>
    <t>UED.ktoe.RO.NFM.ALUMINA.A_PRODUCTION.STEAM.NG_BIOGAS</t>
  </si>
  <si>
    <t>UED.ktoe.RO.NFM.ALUMINA.A_PRODUCTION.STEAM.DERIVED</t>
  </si>
  <si>
    <t>UED.ktoe.RO.NFM.ALUMINA.A_PRODUCTION.STEAM.BIOMASS_WASTE</t>
  </si>
  <si>
    <t>UED.ktoe.RO.NFM.ALUMINA.A_PRODUCTION.STEAM.STEAM_DISTR</t>
  </si>
  <si>
    <t>UED.ktoe.RO.NFM.ALUMINA.A_REFINING.TOTAL.TOTAL</t>
  </si>
  <si>
    <t>UED.ktoe.RO.NFM.ALUMINA.A_REFINING.THERM.LPG</t>
  </si>
  <si>
    <t>UED.ktoe.RO.NFM.ALUMINA.A_REFINING.THERM.DIESEL_LIQBIO</t>
  </si>
  <si>
    <t>UED.ktoe.RO.NFM.ALUMINA.A_REFINING.THERM.RFO</t>
  </si>
  <si>
    <t>UED.ktoe.RO.NFM.ALUMINA.A_REFINING.THERM.NG_BIOGAS</t>
  </si>
  <si>
    <t>UED.ktoe.RO.NFM.ALUMINA.A_REFINING.THERM.ELEC</t>
  </si>
  <si>
    <t>UED.ktoe.RO.NFM.PRIM_ALU.TOTAL.TOTAL.TOTAL</t>
  </si>
  <si>
    <t>UED.ktoe.RO.NFM.PRIM_ALU.LIGHT.GENERIC.ELEC</t>
  </si>
  <si>
    <t>UED.ktoe.RO.NFM.PRIM_ALU.AIRCOMP.GENERIC.ELEC</t>
  </si>
  <si>
    <t>UED.ktoe.RO.NFM.PRIM_ALU.MOTOR.GENERIC.ELEC</t>
  </si>
  <si>
    <t>UED.ktoe.RO.NFM.PRIM_ALU.FANS.GENERIC.ELEC</t>
  </si>
  <si>
    <t>UED.ktoe.RO.NFM.PRIM_ALU.LOW_ENTH.TOTAL.TOTAL</t>
  </si>
  <si>
    <t>UED.ktoe.RO.NFM.PRIM_ALU.LOW_ENTH.THERM.DIESEL_LIQBIO</t>
  </si>
  <si>
    <t>UED.ktoe.RO.NFM.PRIM_ALU.LOW_ENTH.THERM.NG_BIOGAS</t>
  </si>
  <si>
    <t>UED.ktoe.RO.NFM.PRIM_ALU.LOW_ENTH.THERM.SOLAR_GEO</t>
  </si>
  <si>
    <t>UED.ktoe.RO.NFM.PRIM_ALU.LOW_ENTH.HP.AMBIENT</t>
  </si>
  <si>
    <t>UED.ktoe.RO.NFM.PRIM_ALU.LOW_ENTH.THERM.ELEC</t>
  </si>
  <si>
    <t>UED.ktoe.RO.NFM.PRIM_ALU.SMELTING.ELEC.ELEC</t>
  </si>
  <si>
    <t>UED.ktoe.RO.NFM.PRIM_ALU.PROCESSING.TOTAL.TOTAL</t>
  </si>
  <si>
    <t>UED.ktoe.RO.NFM.PRIM_ALU.PROCESSING.THERM.TOTAL</t>
  </si>
  <si>
    <t>UED.ktoe.RO.NFM.PRIM_ALU.PROCESSING.THERM.LPG</t>
  </si>
  <si>
    <t>UED.ktoe.RO.NFM.PRIM_ALU.PROCESSING.THERM.DIESEL_LIQBIO</t>
  </si>
  <si>
    <t>UED.ktoe.RO.NFM.PRIM_ALU.PROCESSING.THERM.RFO</t>
  </si>
  <si>
    <t>UED.ktoe.RO.NFM.PRIM_ALU.PROCESSING.THERM.NG_BIOGAS</t>
  </si>
  <si>
    <t>UED.ktoe.RO.NFM.PRIM_ALU.PROCESSING.ELEC.ELEC</t>
  </si>
  <si>
    <t>UED.ktoe.RO.NFM.PRIM_ALU.FINISHING.THERM.TOTAL</t>
  </si>
  <si>
    <t>UED.ktoe.RO.NFM.PRIM_ALU.FINISHING.THERM.LPG</t>
  </si>
  <si>
    <t>UED.ktoe.RO.NFM.PRIM_ALU.FINISHING.THERM.DIESEL_LIQBIO</t>
  </si>
  <si>
    <t>UED.ktoe.RO.NFM.PRIM_ALU.FINISHING.THERM.NG_BIOGAS</t>
  </si>
  <si>
    <t>UED.ktoe.RO.NFM.PRIM_ALU.FINISHING_STEAM.TOTAL.TOTAL</t>
  </si>
  <si>
    <t>UED.ktoe.RO.NFM.PRIM_ALU.FINISHING_STEAM.STEAM.SOLIDS</t>
  </si>
  <si>
    <t>UED.ktoe.RO.NFM.PRIM_ALU.FINISHING_STEAM.STEAM.RFG</t>
  </si>
  <si>
    <t>UED.ktoe.RO.NFM.PRIM_ALU.FINISHING_STEAM.STEAM.LPG</t>
  </si>
  <si>
    <t>UED.ktoe.RO.NFM.PRIM_ALU.FINISHING_STEAM.STEAM.DIESEL_LIQBIO</t>
  </si>
  <si>
    <t>UED.ktoe.RO.NFM.PRIM_ALU.FINISHING_STEAM.STEAM.RFO</t>
  </si>
  <si>
    <t>UED.ktoe.RO.NFM.PRIM_ALU.FINISHING_STEAM.STEAM.OTHER</t>
  </si>
  <si>
    <t>UED.ktoe.RO.NFM.PRIM_ALU.FINISHING_STEAM.STEAM.NG_BIOGAS</t>
  </si>
  <si>
    <t>UED.ktoe.RO.NFM.PRIM_ALU.FINISHING_STEAM.STEAM.DERIVED</t>
  </si>
  <si>
    <t>UED.ktoe.RO.NFM.PRIM_ALU.FINISHING_STEAM.STEAM.BIOMASS_WASTE</t>
  </si>
  <si>
    <t>UED.ktoe.RO.NFM.PRIM_ALU.FINISHING_STEAM.STEAM.STEAM_DISTR</t>
  </si>
  <si>
    <t>UED.ktoe.RO.NFM.PRIM_ALU.FINISHING.ELEC.ELEC</t>
  </si>
  <si>
    <t>UED.ktoe.RO.NFM.SEC_ALU.TOTAL.TOTAL.TOTAL</t>
  </si>
  <si>
    <t>UED.ktoe.RO.NFM.SEC_ALU.LIGHT.GENERIC.ELEC</t>
  </si>
  <si>
    <t>UED.ktoe.RO.NFM.SEC_ALU.AIRCOMP.GENERIC.ELEC</t>
  </si>
  <si>
    <t>UED.ktoe.RO.NFM.SEC_ALU.MOTOR.GENERIC.ELEC</t>
  </si>
  <si>
    <t>UED.ktoe.RO.NFM.SEC_ALU.FANS.GENERIC.ELEC</t>
  </si>
  <si>
    <t>UED.ktoe.RO.NFM.SEC_ALU.LOW_ENTH.TOTAL.TOTAL</t>
  </si>
  <si>
    <t>UED.ktoe.RO.NFM.SEC_ALU.LOW_ENTH.THERM.DIESEL_LIQBIO</t>
  </si>
  <si>
    <t>UED.ktoe.RO.NFM.SEC_ALU.LOW_ENTH.THERM.NG_BIOGAS</t>
  </si>
  <si>
    <t>UED.ktoe.RO.NFM.SEC_ALU.LOW_ENTH.THERM.SOLAR_GEO</t>
  </si>
  <si>
    <t>UED.ktoe.RO.NFM.SEC_ALU.LOW_ENTH.HP.AMBIENT</t>
  </si>
  <si>
    <t>UED.ktoe.RO.NFM.SEC_ALU.LOW_ENTH.THERM.ELEC</t>
  </si>
  <si>
    <t>UED.ktoe.RO.NFM.SEC_ALU.SEC_REMELTING.TOTAL.TOTAL</t>
  </si>
  <si>
    <t>UED.ktoe.RO.NFM.SEC_ALU.SEC_REMELTING.THERM.TOTAL</t>
  </si>
  <si>
    <t>UED.ktoe.RO.NFM.SEC_ALU.SEC_REMELTING.THERM.LPG</t>
  </si>
  <si>
    <t>UED.ktoe.RO.NFM.SEC_ALU.SEC_REMELTING.THERM.DIESEL_LIQBIO</t>
  </si>
  <si>
    <t>UED.ktoe.RO.NFM.SEC_ALU.SEC_REMELTING.THERM.RFO</t>
  </si>
  <si>
    <t>UED.ktoe.RO.NFM.SEC_ALU.SEC_REMELTING.THERM.NG_BIOGAS</t>
  </si>
  <si>
    <t>UED.ktoe.RO.NFM.SEC_ALU.SEC_REMELTING.ELEC.ELEC</t>
  </si>
  <si>
    <t>UED.ktoe.RO.NFM.SEC_ALU.SEC_PROCESSING.TOTAL.TOTAL</t>
  </si>
  <si>
    <t>UED.ktoe.RO.NFM.SEC_ALU.SEC_PROCESSING.THERM.TOTAL</t>
  </si>
  <si>
    <t>UED.ktoe.RO.NFM.SEC_ALU.SEC_PROCESSING.THERM.LPG</t>
  </si>
  <si>
    <t>UED.ktoe.RO.NFM.SEC_ALU.SEC_PROCESSING.THERM.DIESEL_LIQBIO</t>
  </si>
  <si>
    <t>UED.ktoe.RO.NFM.SEC_ALU.SEC_PROCESSING.THERM.RFO</t>
  </si>
  <si>
    <t>UED.ktoe.RO.NFM.SEC_ALU.SEC_PROCESSING.THERM.NG_BIOGAS</t>
  </si>
  <si>
    <t>UED.ktoe.RO.NFM.SEC_ALU.SEC_PROCESSING.ELEC.ELEC</t>
  </si>
  <si>
    <t>UED.ktoe.RO.NFM.SEC_ALU.SEC_FINISHING.THERM.TOTAL</t>
  </si>
  <si>
    <t>UED.ktoe.RO.NFM.SEC_ALU.SEC_FINISHING.THERM.LPG</t>
  </si>
  <si>
    <t>UED.ktoe.RO.NFM.SEC_ALU.SEC_FINISHING.THERM.DIESEL_LIQBIO</t>
  </si>
  <si>
    <t>UED.ktoe.RO.NFM.SEC_ALU.SEC_FINISHING.THERM.NG_BIOGAS</t>
  </si>
  <si>
    <t>UED.ktoe.RO.NFM.SEC_ALU.SEC_FINISHING_STEAM.TOTAL.TOTAL</t>
  </si>
  <si>
    <t>UED.ktoe.RO.NFM.SEC_ALU.SEC_FINISHING_STEAM.STEAM.SOLIDS</t>
  </si>
  <si>
    <t>UED.ktoe.RO.NFM.SEC_ALU.SEC_FINISHING_STEAM.STEAM.RFG</t>
  </si>
  <si>
    <t>UED.ktoe.RO.NFM.SEC_ALU.SEC_FINISHING_STEAM.STEAM.LPG</t>
  </si>
  <si>
    <t>UED.ktoe.RO.NFM.SEC_ALU.SEC_FINISHING_STEAM.STEAM.DIESEL_LIQBIO</t>
  </si>
  <si>
    <t>UED.ktoe.RO.NFM.SEC_ALU.SEC_FINISHING_STEAM.STEAM.RFO</t>
  </si>
  <si>
    <t>UED.ktoe.RO.NFM.SEC_ALU.SEC_FINISHING_STEAM.STEAM.OTHER</t>
  </si>
  <si>
    <t>UED.ktoe.RO.NFM.SEC_ALU.SEC_FINISHING_STEAM.STEAM.NG_BIOGAS</t>
  </si>
  <si>
    <t>UED.ktoe.RO.NFM.SEC_ALU.SEC_FINISHING_STEAM.STEAM.DERIVED</t>
  </si>
  <si>
    <t>UED.ktoe.RO.NFM.SEC_ALU.SEC_FINISHING_STEAM.STEAM.BIOMASS_WASTE</t>
  </si>
  <si>
    <t>UED.ktoe.RO.NFM.SEC_ALU.SEC_FINISHING_STEAM.STEAM.STEAM_DISTR</t>
  </si>
  <si>
    <t>UED.ktoe.RO.NFM.SEC_ALU.SEC_FINISHING.ELEC.ELEC</t>
  </si>
  <si>
    <t>UED.ktoe.RO.NFM.OTHER_NFM.TOTAL.TOTAL.TOTAL</t>
  </si>
  <si>
    <t>UED.ktoe.RO.NFM.OTHER_NFM.LIGHT.GENERIC.ELEC</t>
  </si>
  <si>
    <t>UED.ktoe.RO.NFM.OTHER_NFM.AIRCOMP.GENERIC.ELEC</t>
  </si>
  <si>
    <t>UED.ktoe.RO.NFM.OTHER_NFM.MOTOR.GENERIC.ELEC</t>
  </si>
  <si>
    <t>UED.ktoe.RO.NFM.OTHER_NFM.FANS.GENERIC.ELEC</t>
  </si>
  <si>
    <t>UED.ktoe.RO.NFM.OTHER_NFM.LOW_ENTH.TOTAL.TOTAL</t>
  </si>
  <si>
    <t>UED.ktoe.RO.NFM.OTHER_NFM.LOW_ENTH.THERM.DIESEL_LIQBIO</t>
  </si>
  <si>
    <t>UED.ktoe.RO.NFM.OTHER_NFM.LOW_ENTH.THERM.NG_BIOGAS</t>
  </si>
  <si>
    <t>UED.ktoe.RO.NFM.OTHER_NFM.LOW_ENTH.THERM.SOLAR_GEO</t>
  </si>
  <si>
    <t>UED.ktoe.RO.NFM.OTHER_NFM.LOW_ENTH.HP.AMBIENT</t>
  </si>
  <si>
    <t>UED.ktoe.RO.NFM.OTHER_NFM.LOW_ENTH.THERM.ELEC</t>
  </si>
  <si>
    <t>UED.ktoe.RO.NFM.OTHER_NFM.OTH_PRODUCTION.TOTAL.TOTAL</t>
  </si>
  <si>
    <t>UED.ktoe.RO.NFM.OTHER_NFM.OTH_PRODUCTION.THERM.TOTAL</t>
  </si>
  <si>
    <t>UED.ktoe.RO.NFM.OTHER_NFM.OTH_PRODUCTION.THERM.SOLIDS</t>
  </si>
  <si>
    <t>UED.ktoe.RO.NFM.OTHER_NFM.OTH_PRODUCTION.THERM.LPG</t>
  </si>
  <si>
    <t>UED.ktoe.RO.NFM.OTHER_NFM.OTH_PRODUCTION.THERM.DIESEL_LIQBIO</t>
  </si>
  <si>
    <t>UED.ktoe.RO.NFM.OTHER_NFM.OTH_PRODUCTION.THERM.RFO</t>
  </si>
  <si>
    <t>UED.ktoe.RO.NFM.OTHER_NFM.OTH_PRODUCTION.THERM.NG_BIOGAS</t>
  </si>
  <si>
    <t>UED.ktoe.RO.NFM.OTHER_NFM.OTH_PRODUCTION.ELEC.ELEC</t>
  </si>
  <si>
    <t>UED.ktoe.RO.NFM.OTHER_NFM.OTH_PROCESSING.TOTAL.TOTAL</t>
  </si>
  <si>
    <t>UED.ktoe.RO.NFM.OTHER_NFM.OTH_PROCESSING.THERM.TOTAL</t>
  </si>
  <si>
    <t>UED.ktoe.RO.NFM.OTHER_NFM.OTH_PROCESSING.THERM.LPG</t>
  </si>
  <si>
    <t>UED.ktoe.RO.NFM.OTHER_NFM.OTH_PROCESSING.THERM.DIESEL_LIQBIO</t>
  </si>
  <si>
    <t>UED.ktoe.RO.NFM.OTHER_NFM.OTH_PROCESSING.THERM.RFO</t>
  </si>
  <si>
    <t>UED.ktoe.RO.NFM.OTHER_NFM.OTH_PROCESSING.THERM.NG_BIOGAS</t>
  </si>
  <si>
    <t>UED.ktoe.RO.NFM.OTHER_NFM.OTH_PROCESSING.ELEC.ELEC</t>
  </si>
  <si>
    <t>UED.ktoe.RO.NFM.OTHER_NFM.OTH_FINISHING.THERM.TOTAL</t>
  </si>
  <si>
    <t>UED.ktoe.RO.NFM.OTHER_NFM.OTH_FINISHING.THERM.LPG</t>
  </si>
  <si>
    <t>UED.ktoe.RO.NFM.OTHER_NFM.OTH_FINISHING.THERM.DIESEL_LIQBIO</t>
  </si>
  <si>
    <t>UED.ktoe.RO.NFM.OTHER_NFM.OTH_FINISHING.THERM.NG_BIOGAS</t>
  </si>
  <si>
    <t>UED.ktoe.RO.NFM.OTHER_NFM.OTH_FINISHING_STEAM.TOTAL.TOTAL</t>
  </si>
  <si>
    <t>UED.ktoe.RO.NFM.OTHER_NFM.OTH_FINISHING_STEAM.STEAM.SOLIDS</t>
  </si>
  <si>
    <t>UED.ktoe.RO.NFM.OTHER_NFM.OTH_FINISHING_STEAM.STEAM.RFG</t>
  </si>
  <si>
    <t>UED.ktoe.RO.NFM.OTHER_NFM.OTH_FINISHING_STEAM.STEAM.LPG</t>
  </si>
  <si>
    <t>UED.ktoe.RO.NFM.OTHER_NFM.OTH_FINISHING_STEAM.STEAM.DIESEL_LIQBIO</t>
  </si>
  <si>
    <t>UED.ktoe.RO.NFM.OTHER_NFM.OTH_FINISHING_STEAM.STEAM.RFO</t>
  </si>
  <si>
    <t>UED.ktoe.RO.NFM.OTHER_NFM.OTH_FINISHING_STEAM.STEAM.OTHER</t>
  </si>
  <si>
    <t>UED.ktoe.RO.NFM.OTHER_NFM.OTH_FINISHING_STEAM.STEAM.NG_BIOGAS</t>
  </si>
  <si>
    <t>UED.ktoe.RO.NFM.OTHER_NFM.OTH_FINISHING_STEAM.STEAM.DERIVED</t>
  </si>
  <si>
    <t>UED.ktoe.RO.NFM.OTHER_NFM.OTH_FINISHING_STEAM.STEAM.BIOMASS_WASTE</t>
  </si>
  <si>
    <t>UED.ktoe.RO.NFM.OTHER_NFM.OTH_FINISHING_STEAM.STEAM.STEAM_DISTR</t>
  </si>
  <si>
    <t>UED.ktoe.RO.NFM.OTHER_NFM.OTH_FINISHING.ELEC.ELEC</t>
  </si>
  <si>
    <t>FUEL_EMI.ktCO2.RO.NFM.ALUMINA.TOTAL.TOTAL.TOTAL</t>
  </si>
  <si>
    <t>FUEL_EMI.ktCO2.RO.NFM.ALUMINA.LIGHT.GENERIC.ELEC</t>
  </si>
  <si>
    <t>FUEL_EMI.ktCO2.RO.NFM.ALUMINA.AIRCOMP.GENERIC.ELEC</t>
  </si>
  <si>
    <t>FUEL_EMI.ktCO2.RO.NFM.ALUMINA.MOTOR.GENERIC.ELEC</t>
  </si>
  <si>
    <t>FUEL_EMI.ktCO2.RO.NFM.ALUMINA.FANS.GENERIC.ELEC</t>
  </si>
  <si>
    <t>FUEL_EMI.ktCO2.RO.NFM.ALUMINA.LOW_ENTH.TOTAL.TOTAL</t>
  </si>
  <si>
    <t>FUEL_EMI.ktCO2.RO.NFM.ALUMINA.LOW_ENTH.THERM.DIESEL_LIQBIO</t>
  </si>
  <si>
    <t>FUEL_EMI.ktCO2.RO.NFM.ALUMINA.LOW_ENTH.THERM.NG_BIOGAS</t>
  </si>
  <si>
    <t>FUEL_EMI.ktCO2.RO.NFM.ALUMINA.LOW_ENTH.THERM.SOLAR_GEO</t>
  </si>
  <si>
    <t>FUEL_EMI.ktCO2.RO.NFM.ALUMINA.LOW_ENTH.HP.AMBIENT</t>
  </si>
  <si>
    <t>FUEL_EMI.ktCO2.RO.NFM.ALUMINA.LOW_ENTH.THERM.ELEC</t>
  </si>
  <si>
    <t>FUEL_EMI.ktCO2.RO.NFM.ALUMINA.A_PRODUCTION.TOTAL.TOTAL</t>
  </si>
  <si>
    <t>FUEL_EMI.ktCO2.RO.NFM.ALUMINA.A_PRODUCTION.STEAM.SOLIDS</t>
  </si>
  <si>
    <t>FUEL_EMI.ktCO2.RO.NFM.ALUMINA.A_PRODUCTION.STEAM.RFG</t>
  </si>
  <si>
    <t>FUEL_EMI.ktCO2.RO.NFM.ALUMINA.A_PRODUCTION.STEAM.LPG</t>
  </si>
  <si>
    <t>FUEL_EMI.ktCO2.RO.NFM.ALUMINA.A_PRODUCTION.STEAM.DIESEL_LIQBIO</t>
  </si>
  <si>
    <t>FUEL_EMI.ktCO2.RO.NFM.ALUMINA.A_PRODUCTION.STEAM.RFO</t>
  </si>
  <si>
    <t>FUEL_EMI.ktCO2.RO.NFM.ALUMINA.A_PRODUCTION.STEAM.OTHER</t>
  </si>
  <si>
    <t>FUEL_EMI.ktCO2.RO.NFM.ALUMINA.A_PRODUCTION.STEAM.NG_BIOGAS</t>
  </si>
  <si>
    <t>FUEL_EMI.ktCO2.RO.NFM.ALUMINA.A_PRODUCTION.STEAM.DERIVED</t>
  </si>
  <si>
    <t>FUEL_EMI.ktCO2.RO.NFM.ALUMINA.A_PRODUCTION.STEAM.BIOMASS_WASTE</t>
  </si>
  <si>
    <t>FUEL_EMI.ktCO2.RO.NFM.ALUMINA.A_PRODUCTION.STEAM.STEAM_DISTR</t>
  </si>
  <si>
    <t>FUEL_EMI.ktCO2.RO.NFM.ALUMINA.A_REFINING.TOTAL.TOTAL</t>
  </si>
  <si>
    <t>FUEL_EMI.ktCO2.RO.NFM.ALUMINA.A_REFINING.THERM.LPG</t>
  </si>
  <si>
    <t>FUEL_EMI.ktCO2.RO.NFM.ALUMINA.A_REFINING.THERM.DIESEL_LIQBIO</t>
  </si>
  <si>
    <t>FUEL_EMI.ktCO2.RO.NFM.ALUMINA.A_REFINING.THERM.RFO</t>
  </si>
  <si>
    <t>FUEL_EMI.ktCO2.RO.NFM.ALUMINA.A_REFINING.THERM.NG_BIOGAS</t>
  </si>
  <si>
    <t>FUEL_EMI.ktCO2.RO.NFM.ALUMINA.A_REFINING.THERM.ELEC</t>
  </si>
  <si>
    <t>FUEL_EMI.ktCO2.RO.NFM.PRIM_ALU.LIGHT.GENERIC.ELEC</t>
  </si>
  <si>
    <t>FUEL_EMI.ktCO2.RO.NFM.PRIM_ALU.AIRCOMP.GENERIC.ELEC</t>
  </si>
  <si>
    <t>FUEL_EMI.ktCO2.RO.NFM.PRIM_ALU.MOTOR.GENERIC.ELEC</t>
  </si>
  <si>
    <t>FUEL_EMI.ktCO2.RO.NFM.PRIM_ALU.FANS.GENERIC.ELEC</t>
  </si>
  <si>
    <t>FUEL_EMI.ktCO2.RO.NFM.PRIM_ALU.LOW_ENTH.TOTAL.TOTAL</t>
  </si>
  <si>
    <t>FUEL_EMI.ktCO2.RO.NFM.PRIM_ALU.LOW_ENTH.THERM.DIESEL_LIQBIO</t>
  </si>
  <si>
    <t>FUEL_EMI.ktCO2.RO.NFM.PRIM_ALU.LOW_ENTH.THERM.NG_BIOGAS</t>
  </si>
  <si>
    <t>FUEL_EMI.ktCO2.RO.NFM.PRIM_ALU.LOW_ENTH.THERM.SOLAR_GEO</t>
  </si>
  <si>
    <t>FUEL_EMI.ktCO2.RO.NFM.PRIM_ALU.LOW_ENTH.HP.AMBIENT</t>
  </si>
  <si>
    <t>FUEL_EMI.ktCO2.RO.NFM.PRIM_ALU.LOW_ENTH.THERM.ELEC</t>
  </si>
  <si>
    <t>FUEL_EMI.ktCO2.RO.NFM.PRIM_ALU.SMELTING.ELEC.ELEC</t>
  </si>
  <si>
    <t>FUEL_EMI.ktCO2.RO.NFM.PRIM_ALU.PROCESSING.TOTAL.TOTAL</t>
  </si>
  <si>
    <t>FUEL_EMI.ktCO2.RO.NFM.PRIM_ALU.PROCESSING.THERM.TOTAL</t>
  </si>
  <si>
    <t>FUEL_EMI.ktCO2.RO.NFM.PRIM_ALU.PROCESSING.THERM.LPG</t>
  </si>
  <si>
    <t>FUEL_EMI.ktCO2.RO.NFM.PRIM_ALU.PROCESSING.THERM.DIESEL_LIQBIO</t>
  </si>
  <si>
    <t>FUEL_EMI.ktCO2.RO.NFM.PRIM_ALU.PROCESSING.THERM.RFO</t>
  </si>
  <si>
    <t>FUEL_EMI.ktCO2.RO.NFM.PRIM_ALU.PROCESSING.THERM.NG_BIOGAS</t>
  </si>
  <si>
    <t>FUEL_EMI.ktCO2.RO.NFM.PRIM_ALU.PROCESSING.ELEC.ELEC</t>
  </si>
  <si>
    <t>FUEL_EMI.ktCO2.RO.NFM.PRIM_ALU.FINISHING.THERM.TOTAL</t>
  </si>
  <si>
    <t>FUEL_EMI.ktCO2.RO.NFM.PRIM_ALU.FINISHING.THERM.LPG</t>
  </si>
  <si>
    <t>FUEL_EMI.ktCO2.RO.NFM.PRIM_ALU.FINISHING.THERM.DIESEL_LIQBIO</t>
  </si>
  <si>
    <t>FUEL_EMI.ktCO2.RO.NFM.PRIM_ALU.FINISHING.THERM.NG_BIOGAS</t>
  </si>
  <si>
    <t>FUEL_EMI.ktCO2.RO.NFM.PRIM_ALU.FINISHING_STEAM.TOTAL.TOTAL</t>
  </si>
  <si>
    <t>FUEL_EMI.ktCO2.RO.NFM.PRIM_ALU.FINISHING_STEAM.STEAM.SOLIDS</t>
  </si>
  <si>
    <t>FUEL_EMI.ktCO2.RO.NFM.PRIM_ALU.FINISHING_STEAM.STEAM.RFG</t>
  </si>
  <si>
    <t>FUEL_EMI.ktCO2.RO.NFM.PRIM_ALU.FINISHING_STEAM.STEAM.LPG</t>
  </si>
  <si>
    <t>FUEL_EMI.ktCO2.RO.NFM.PRIM_ALU.FINISHING_STEAM.STEAM.DIESEL_LIQBIO</t>
  </si>
  <si>
    <t>FUEL_EMI.ktCO2.RO.NFM.PRIM_ALU.FINISHING_STEAM.STEAM.RFO</t>
  </si>
  <si>
    <t>FUEL_EMI.ktCO2.RO.NFM.PRIM_ALU.FINISHING_STEAM.STEAM.OTHER</t>
  </si>
  <si>
    <t>FUEL_EMI.ktCO2.RO.NFM.PRIM_ALU.FINISHING_STEAM.STEAM.NG_BIOGAS</t>
  </si>
  <si>
    <t>FUEL_EMI.ktCO2.RO.NFM.PRIM_ALU.FINISHING_STEAM.STEAM.DERIVED</t>
  </si>
  <si>
    <t>FUEL_EMI.ktCO2.RO.NFM.PRIM_ALU.FINISHING_STEAM.STEAM.BIOMASS_WASTE</t>
  </si>
  <si>
    <t>FUEL_EMI.ktCO2.RO.NFM.PRIM_ALU.FINISHING_STEAM.STEAM.STEAM_DISTR</t>
  </si>
  <si>
    <t>FUEL_EMI.ktCO2.RO.NFM.PRIM_ALU.FINISHING.ELEC.ELEC</t>
  </si>
  <si>
    <t>PROCESS_EMI.ktCO2.RO.NFM.PRIM_ALU</t>
  </si>
  <si>
    <t>FUEL_EMI.ktCO2.RO.NFM.SEC_ALU.TOTAL.TOTAL.TOTAL</t>
  </si>
  <si>
    <t>FUEL_EMI.ktCO2.RO.NFM.SEC_ALU.LIGHT.GENERIC.ELEC</t>
  </si>
  <si>
    <t>FUEL_EMI.ktCO2.RO.NFM.SEC_ALU.AIRCOMP.GENERIC.ELEC</t>
  </si>
  <si>
    <t>FUEL_EMI.ktCO2.RO.NFM.SEC_ALU.MOTOR.GENERIC.ELEC</t>
  </si>
  <si>
    <t>FUEL_EMI.ktCO2.RO.NFM.SEC_ALU.FANS.GENERIC.ELEC</t>
  </si>
  <si>
    <t>FUEL_EMI.ktCO2.RO.NFM.SEC_ALU.LOW_ENTH.TOTAL.TOTAL</t>
  </si>
  <si>
    <t>FUEL_EMI.ktCO2.RO.NFM.SEC_ALU.LOW_ENTH.THERM.DIESEL_LIQBIO</t>
  </si>
  <si>
    <t>FUEL_EMI.ktCO2.RO.NFM.SEC_ALU.LOW_ENTH.THERM.NG_BIOGAS</t>
  </si>
  <si>
    <t>FUEL_EMI.ktCO2.RO.NFM.SEC_ALU.LOW_ENTH.THERM.SOLAR_GEO</t>
  </si>
  <si>
    <t>FUEL_EMI.ktCO2.RO.NFM.SEC_ALU.LOW_ENTH.HP.AMBIENT</t>
  </si>
  <si>
    <t>FUEL_EMI.ktCO2.RO.NFM.SEC_ALU.LOW_ENTH.THERM.ELEC</t>
  </si>
  <si>
    <t>FUEL_EMI.ktCO2.RO.NFM.SEC_ALU.SEC_REMELTING.TOTAL.TOTAL</t>
  </si>
  <si>
    <t>FUEL_EMI.ktCO2.RO.NFM.SEC_ALU.SEC_REMELTING.THERM.TOTAL</t>
  </si>
  <si>
    <t>FUEL_EMI.ktCO2.RO.NFM.SEC_ALU.SEC_REMELTING.THERM.LPG</t>
  </si>
  <si>
    <t>FUEL_EMI.ktCO2.RO.NFM.SEC_ALU.SEC_REMELTING.THERM.DIESEL_LIQBIO</t>
  </si>
  <si>
    <t>FUEL_EMI.ktCO2.RO.NFM.SEC_ALU.SEC_REMELTING.THERM.RFO</t>
  </si>
  <si>
    <t>FUEL_EMI.ktCO2.RO.NFM.SEC_ALU.SEC_REMELTING.THERM.NG_BIOGAS</t>
  </si>
  <si>
    <t>FUEL_EMI.ktCO2.RO.NFM.SEC_ALU.SEC_REMELTING.ELEC.ELEC</t>
  </si>
  <si>
    <t>FUEL_EMI.ktCO2.RO.NFM.SEC_ALU.SEC_PROCESSING.TOTAL.TOTAL</t>
  </si>
  <si>
    <t>FUEL_EMI.ktCO2.RO.NFM.SEC_ALU.SEC_PROCESSING.THERM.TOTAL</t>
  </si>
  <si>
    <t>FUEL_EMI.ktCO2.RO.NFM.SEC_ALU.SEC_PROCESSING.THERM.LPG</t>
  </si>
  <si>
    <t>FUEL_EMI.ktCO2.RO.NFM.SEC_ALU.SEC_PROCESSING.THERM.DIESEL_LIQBIO</t>
  </si>
  <si>
    <t>FUEL_EMI.ktCO2.RO.NFM.SEC_ALU.SEC_PROCESSING.THERM.RFO</t>
  </si>
  <si>
    <t>FUEL_EMI.ktCO2.RO.NFM.SEC_ALU.SEC_PROCESSING.THERM.NG_BIOGAS</t>
  </si>
  <si>
    <t>FUEL_EMI.ktCO2.RO.NFM.SEC_ALU.SEC_PROCESSING.ELEC.ELEC</t>
  </si>
  <si>
    <t>FUEL_EMI.ktCO2.RO.NFM.SEC_ALU.SEC_FINISHING.THERM.TOTAL</t>
  </si>
  <si>
    <t>FUEL_EMI.ktCO2.RO.NFM.SEC_ALU.SEC_FINISHING.THERM.LPG</t>
  </si>
  <si>
    <t>FUEL_EMI.ktCO2.RO.NFM.SEC_ALU.SEC_FINISHING.THERM.DIESEL_LIQBIO</t>
  </si>
  <si>
    <t>FUEL_EMI.ktCO2.RO.NFM.SEC_ALU.SEC_FINISHING.THERM.NG_BIOGAS</t>
  </si>
  <si>
    <t>FUEL_EMI.ktCO2.RO.NFM.SEC_ALU.SEC_FINISHING_STEAM.TOTAL.TOTAL</t>
  </si>
  <si>
    <t>FUEL_EMI.ktCO2.RO.NFM.SEC_ALU.SEC_FINISHING_STEAM.STEAM.SOLIDS</t>
  </si>
  <si>
    <t>FUEL_EMI.ktCO2.RO.NFM.SEC_ALU.SEC_FINISHING_STEAM.STEAM.RFG</t>
  </si>
  <si>
    <t>FUEL_EMI.ktCO2.RO.NFM.SEC_ALU.SEC_FINISHING_STEAM.STEAM.LPG</t>
  </si>
  <si>
    <t>FUEL_EMI.ktCO2.RO.NFM.SEC_ALU.SEC_FINISHING_STEAM.STEAM.DIESEL_LIQBIO</t>
  </si>
  <si>
    <t>FUEL_EMI.ktCO2.RO.NFM.SEC_ALU.SEC_FINISHING_STEAM.STEAM.RFO</t>
  </si>
  <si>
    <t>FUEL_EMI.ktCO2.RO.NFM.SEC_ALU.SEC_FINISHING_STEAM.STEAM.OTHER</t>
  </si>
  <si>
    <t>FUEL_EMI.ktCO2.RO.NFM.SEC_ALU.SEC_FINISHING_STEAM.STEAM.NG_BIOGAS</t>
  </si>
  <si>
    <t>FUEL_EMI.ktCO2.RO.NFM.SEC_ALU.SEC_FINISHING_STEAM.STEAM.DERIVED</t>
  </si>
  <si>
    <t>FUEL_EMI.ktCO2.RO.NFM.SEC_ALU.SEC_FINISHING_STEAM.STEAM.BIOMASS_WASTE</t>
  </si>
  <si>
    <t>FUEL_EMI.ktCO2.RO.NFM.SEC_ALU.SEC_FINISHING_STEAM.STEAM.STEAM_DISTR</t>
  </si>
  <si>
    <t>FUEL_EMI.ktCO2.RO.NFM.SEC_ALU.SEC_FINISHING.ELEC.ELEC</t>
  </si>
  <si>
    <t>FUEL_EMI.ktCO2.RO.NFM.OTHER_NFM.LIGHT.GENERIC.ELEC</t>
  </si>
  <si>
    <t>FUEL_EMI.ktCO2.RO.NFM.OTHER_NFM.AIRCOMP.GENERIC.ELEC</t>
  </si>
  <si>
    <t>FUEL_EMI.ktCO2.RO.NFM.OTHER_NFM.MOTOR.GENERIC.ELEC</t>
  </si>
  <si>
    <t>FUEL_EMI.ktCO2.RO.NFM.OTHER_NFM.FANS.GENERIC.ELEC</t>
  </si>
  <si>
    <t>FUEL_EMI.ktCO2.RO.NFM.OTHER_NFM.LOW_ENTH.TOTAL.TOTAL</t>
  </si>
  <si>
    <t>FUEL_EMI.ktCO2.RO.NFM.OTHER_NFM.LOW_ENTH.THERM.DIESEL_LIQBIO</t>
  </si>
  <si>
    <t>FUEL_EMI.ktCO2.RO.NFM.OTHER_NFM.LOW_ENTH.THERM.NG_BIOGAS</t>
  </si>
  <si>
    <t>FUEL_EMI.ktCO2.RO.NFM.OTHER_NFM.LOW_ENTH.THERM.SOLAR_GEO</t>
  </si>
  <si>
    <t>FUEL_EMI.ktCO2.RO.NFM.OTHER_NFM.LOW_ENTH.HP.AMBIENT</t>
  </si>
  <si>
    <t>FUEL_EMI.ktCO2.RO.NFM.OTHER_NFM.LOW_ENTH.THERM.ELEC</t>
  </si>
  <si>
    <t>FUEL_EMI.ktCO2.RO.NFM.OTHER_NFM.OTH_PRODUCTION.TOTAL.TOTAL</t>
  </si>
  <si>
    <t>FUEL_EMI.ktCO2.RO.NFM.OTHER_NFM.OTH_PRODUCTION.THERM.TOTAL</t>
  </si>
  <si>
    <t>FUEL_EMI.ktCO2.RO.NFM.OTHER_NFM.OTH_PRODUCTION.THERM.SOLIDS</t>
  </si>
  <si>
    <t>FUEL_EMI.ktCO2.RO.NFM.OTHER_NFM.OTH_PRODUCTION.THERM.LPG</t>
  </si>
  <si>
    <t>FUEL_EMI.ktCO2.RO.NFM.OTHER_NFM.OTH_PRODUCTION.THERM.DIESEL_LIQBIO</t>
  </si>
  <si>
    <t>FUEL_EMI.ktCO2.RO.NFM.OTHER_NFM.OTH_PRODUCTION.THERM.RFO</t>
  </si>
  <si>
    <t>FUEL_EMI.ktCO2.RO.NFM.OTHER_NFM.OTH_PRODUCTION.THERM.NG_BIOGAS</t>
  </si>
  <si>
    <t>FUEL_EMI.ktCO2.RO.NFM.OTHER_NFM.OTH_PRODUCTION.ELEC.ELEC</t>
  </si>
  <si>
    <t>FUEL_EMI.ktCO2.RO.NFM.OTHER_NFM.OTH_PROCESSING.TOTAL.TOTAL</t>
  </si>
  <si>
    <t>FUEL_EMI.ktCO2.RO.NFM.OTHER_NFM.OTH_PROCESSING.THERM.TOTAL</t>
  </si>
  <si>
    <t>FUEL_EMI.ktCO2.RO.NFM.OTHER_NFM.OTH_PROCESSING.THERM.LPG</t>
  </si>
  <si>
    <t>FUEL_EMI.ktCO2.RO.NFM.OTHER_NFM.OTH_PROCESSING.THERM.DIESEL_LIQBIO</t>
  </si>
  <si>
    <t>FUEL_EMI.ktCO2.RO.NFM.OTHER_NFM.OTH_PROCESSING.THERM.RFO</t>
  </si>
  <si>
    <t>FUEL_EMI.ktCO2.RO.NFM.OTHER_NFM.OTH_PROCESSING.THERM.NG_BIOGAS</t>
  </si>
  <si>
    <t>FUEL_EMI.ktCO2.RO.NFM.OTHER_NFM.OTH_PROCESSING.ELEC.ELEC</t>
  </si>
  <si>
    <t>FUEL_EMI.ktCO2.RO.NFM.OTHER_NFM.OTH_FINISHING.THERM.TOTAL</t>
  </si>
  <si>
    <t>FUEL_EMI.ktCO2.RO.NFM.OTHER_NFM.OTH_FINISHING.THERM.LPG</t>
  </si>
  <si>
    <t>FUEL_EMI.ktCO2.RO.NFM.OTHER_NFM.OTH_FINISHING.THERM.DIESEL_LIQBIO</t>
  </si>
  <si>
    <t>FUEL_EMI.ktCO2.RO.NFM.OTHER_NFM.OTH_FINISHING.THERM.NG_BIOGAS</t>
  </si>
  <si>
    <t>FUEL_EMI.ktCO2.RO.NFM.OTHER_NFM.OTH_FINISHING_STEAM.TOTAL.TOTAL</t>
  </si>
  <si>
    <t>FUEL_EMI.ktCO2.RO.NFM.OTHER_NFM.OTH_FINISHING_STEAM.STEAM.SOLIDS</t>
  </si>
  <si>
    <t>FUEL_EMI.ktCO2.RO.NFM.OTHER_NFM.OTH_FINISHING_STEAM.STEAM.RFG</t>
  </si>
  <si>
    <t>FUEL_EMI.ktCO2.RO.NFM.OTHER_NFM.OTH_FINISHING_STEAM.STEAM.LPG</t>
  </si>
  <si>
    <t>FUEL_EMI.ktCO2.RO.NFM.OTHER_NFM.OTH_FINISHING_STEAM.STEAM.DIESEL_LIQBIO</t>
  </si>
  <si>
    <t>FUEL_EMI.ktCO2.RO.NFM.OTHER_NFM.OTH_FINISHING_STEAM.STEAM.RFO</t>
  </si>
  <si>
    <t>FUEL_EMI.ktCO2.RO.NFM.OTHER_NFM.OTH_FINISHING_STEAM.STEAM.OTHER</t>
  </si>
  <si>
    <t>FUEL_EMI.ktCO2.RO.NFM.OTHER_NFM.OTH_FINISHING_STEAM.STEAM.NG_BIOGAS</t>
  </si>
  <si>
    <t>FUEL_EMI.ktCO2.RO.NFM.OTHER_NFM.OTH_FINISHING_STEAM.STEAM.DERIVED</t>
  </si>
  <si>
    <t>FUEL_EMI.ktCO2.RO.NFM.OTHER_NFM.OTH_FINISHING_STEAM.STEAM.BIOMASS_WASTE</t>
  </si>
  <si>
    <t>FUEL_EMI.ktCO2.RO.NFM.OTHER_NFM.OTH_FINISHING_STEAM.STEAM.STEAM_DISTR</t>
  </si>
  <si>
    <t>FUEL_EMI.ktCO2.RO.NFM.OTHER_NFM.OTH_FINISHING.ELEC.ELEC</t>
  </si>
  <si>
    <t>PROCESS_EMI.ktCO2.RO.NFM.OTHER_NFM</t>
  </si>
  <si>
    <t>Aluminium - primary production (without process emissions)</t>
  </si>
  <si>
    <t>Other non-ferrous metals (without process emissions)</t>
  </si>
  <si>
    <t>Basic and other chemicals</t>
  </si>
  <si>
    <t>VA.Meuro2023.RO.CHI.BASIC_CHEM</t>
  </si>
  <si>
    <t>VA.Meuro2023.RO.CHI.OTHER_CHEM</t>
  </si>
  <si>
    <t>VA.Meuro2023.RO.CHI.PHARM</t>
  </si>
  <si>
    <t>Basic chemicals (kt ethylene eq.)</t>
  </si>
  <si>
    <t>OUTPUT.kt.RO.CHI.BASIC_CHEM</t>
  </si>
  <si>
    <t>Other chemicals (kt ethylene eq.)</t>
  </si>
  <si>
    <t>OUTPUT.kt.RO.CHI.OTHER_CHEM</t>
  </si>
  <si>
    <t>Pharmaceutical products etc. (kt ethylene eq.)</t>
  </si>
  <si>
    <t>OUTPUT.kt.RO.CHI.PHARM</t>
  </si>
  <si>
    <t>CAP.kt.RO.CHI.BASIC_CHEM</t>
  </si>
  <si>
    <t>CAP.kt.RO.CHI.OTHER_CHEM</t>
  </si>
  <si>
    <t>CAP.kt.RO.CHI.PHARM</t>
  </si>
  <si>
    <t>NEWCAP.kt.RO.CHI.BASIC_CHEM</t>
  </si>
  <si>
    <t>NEWCAP.kt.RO.CHI.OTHER_CHEM</t>
  </si>
  <si>
    <t>NEWCAP.kt.RO.CHI.PHARM</t>
  </si>
  <si>
    <t>FEC.ktoe.RO.CHI.TOTAL.TOTAL.TOTAL.TOTAL</t>
  </si>
  <si>
    <t>FEC.ktoe.RO.CHI.TOTAL.TOTAL.TOTAL.SOLIDS</t>
  </si>
  <si>
    <t>FEC.ktoe.RO.CHI.TOTAL.TOTAL.TOTAL.RFG</t>
  </si>
  <si>
    <t>FEC.ktoe.RO.CHI.TOTAL.TOTAL.TOTAL.LPG</t>
  </si>
  <si>
    <t>FEC.ktoe.RO.CHI.TOTAL.TOTAL.TOTAL.DIESEL</t>
  </si>
  <si>
    <t>FEC.ktoe.RO.CHI.TOTAL.TOTAL.TOTAL.RFO</t>
  </si>
  <si>
    <t>FEC.ktoe.RO.CHI.TOTAL.TOTAL.TOTAL.OTHER</t>
  </si>
  <si>
    <t>FEC.ktoe.RO.CHI.TOTAL.TOTAL.TOTAL.NG</t>
  </si>
  <si>
    <t>FEC.ktoe.RO.CHI.TOTAL.TOTAL.TOTAL.DERIVED</t>
  </si>
  <si>
    <t>FEC.ktoe.RO.CHI.TOTAL.TOTAL.TOTAL.BIOMASS_WASTE</t>
  </si>
  <si>
    <t>FEC.ktoe.RO.CHI.TOTAL.TOTAL.TOTAL.BIOGAS</t>
  </si>
  <si>
    <t>FEC.ktoe.RO.CHI.TOTAL.TOTAL.TOTAL.LIQBIO</t>
  </si>
  <si>
    <t>FEC.ktoe.RO.CHI.TOTAL.TOTAL.TOTAL.SOLAR</t>
  </si>
  <si>
    <t>FEC.ktoe.RO.CHI.TOTAL.TOTAL.TOTAL.GEO</t>
  </si>
  <si>
    <t>FEC.ktoe.RO.CHI.TOTAL.TOTAL.TOTAL.AMBIENT</t>
  </si>
  <si>
    <t>FEC.ktoe.RO.CHI.TOTAL.TOTAL.TOTAL.STEAM_DISTR</t>
  </si>
  <si>
    <t>FEC.ktoe.RO.CHI.TOTAL.TOTAL.TOTAL.ELEC</t>
  </si>
  <si>
    <t>Non-energy use in the Chemical industry (ktoe)</t>
  </si>
  <si>
    <t>NONENERGY.ktoe.RO.CHI.TOTAL.TOTAL.TOTAL.TOTAL</t>
  </si>
  <si>
    <t>NONENERGY.ktoe.RO.CHI.TOTAL.TOTAL.TOTAL.SOLIDS</t>
  </si>
  <si>
    <t>NONENERGY.ktoe.RO.CHI.TOTAL.TOTAL.TOTAL.RFG</t>
  </si>
  <si>
    <t>NONENERGY.ktoe.RO.CHI.TOTAL.TOTAL.TOTAL.LPG</t>
  </si>
  <si>
    <t>NONENERGY.ktoe.RO.CHI.TOTAL.TOTAL.TOTAL.DIESEL</t>
  </si>
  <si>
    <t>NONENERGY.ktoe.RO.CHI.TOTAL.TOTAL.TOTAL.RFO</t>
  </si>
  <si>
    <t>NONENERGY.ktoe.RO.CHI.TOTAL.TOTAL.TOTAL.OTHER</t>
  </si>
  <si>
    <t>NONENERGY.ktoe.RO.CHI.TOTAL.TOTAL.TOTAL.NAPHTHA</t>
  </si>
  <si>
    <t>NONENERGY.ktoe.RO.CHI.TOTAL.TOTAL.TOTAL.NG_BIOGAS</t>
  </si>
  <si>
    <t>NONENERGY.ktoe.RO.CHI.TOTAL.TOTAL.TOTAL.DERIVED</t>
  </si>
  <si>
    <t>NONENERGY.ktoe.RO.CHI.TOTAL.TOTAL.TOTAL.BIOMASS_WASTE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</si>
  <si>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</si>
  <si>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</si>
  <si>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</si>
  <si>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</si>
  <si>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</si>
  <si>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FEC.ktoe.RO.CHI.BASIC_CHEM.LIGHT.GENERIC.ELEC</t>
  </si>
  <si>
    <t>FEC.ktoe.RO.CHI.BASIC_CHEM.AIRCOMP.GENERIC.ELEC</t>
  </si>
  <si>
    <t>FEC.ktoe.RO.CHI.BASIC_CHEM.MOTOR.GENERIC.ELEC</t>
  </si>
  <si>
    <t>FEC.ktoe.RO.CHI.BASIC_CHEM.FANS.GENERIC.ELEC</t>
  </si>
  <si>
    <t>FEC.ktoe.RO.CHI.BASIC_CHEM.LOW_ENTH.TOTAL.TOTAL</t>
  </si>
  <si>
    <t>FEC.ktoe.RO.CHI.BASIC_CHEM.LOW_ENTH.THERM.DIESEL_LIQBIO</t>
  </si>
  <si>
    <t>FEC.ktoe.RO.CHI.BASIC_CHEM.LOW_ENTH.THERM.NG_BIOGAS</t>
  </si>
  <si>
    <t>FEC.ktoe.RO.CHI.BASIC_CHEM.LOW_ENTH.THERM.SOLAR_GEO</t>
  </si>
  <si>
    <t>FEC.ktoe.RO.CHI.BASIC_CHEM.LOW_ENTH.HP.AMBIENT</t>
  </si>
  <si>
    <t>FEC.ktoe.RO.CHI.BASIC_CHEM.LOW_ENTH.THERM.ELEC</t>
  </si>
  <si>
    <t>Chemicals: Feedstock (energy used as raw material)</t>
  </si>
  <si>
    <t>Chemicals: Steam processing</t>
  </si>
  <si>
    <t>FEC.ktoe.RO.CHI.BASIC_CHEM.PROCESSING.TOTAL.TOTAL</t>
  </si>
  <si>
    <t>FEC.ktoe.RO.CHI.BASIC_CHEM.PROCESSING.STEAM.SOLIDS</t>
  </si>
  <si>
    <t>FEC.ktoe.RO.CHI.BASIC_CHEM.PROCESSING.STEAM.RFG</t>
  </si>
  <si>
    <t>FEC.ktoe.RO.CHI.BASIC_CHEM.PROCESSING.STEAM.LPG</t>
  </si>
  <si>
    <t>FEC.ktoe.RO.CHI.BASIC_CHEM.PROCESSING.STEAM.DIESEL_LIQBIO</t>
  </si>
  <si>
    <t>FEC.ktoe.RO.CHI.BASIC_CHEM.PROCESSING.STEAM.RFO</t>
  </si>
  <si>
    <t>FEC.ktoe.RO.CHI.BASIC_CHEM.PROCESSING.STEAM.OTHER</t>
  </si>
  <si>
    <t>FEC.ktoe.RO.CHI.BASIC_CHEM.PROCESSING.STEAM.NG_BIOGAS</t>
  </si>
  <si>
    <t>FEC.ktoe.RO.CHI.BASIC_CHEM.PROCESSING.STEAM.DERIVED</t>
  </si>
  <si>
    <t>FEC.ktoe.RO.CHI.BASIC_CHEM.PROCESSING.STEAM.BIOMASS_WASTE</t>
  </si>
  <si>
    <t>FEC.ktoe.RO.CHI.BASIC_CHEM.PROCESSING.STEAM.STEAM_DISTR</t>
  </si>
  <si>
    <t>Chemicals: Furnaces</t>
  </si>
  <si>
    <t>FEC.ktoe.RO.CHI.BASIC_CHEM.PROC_HEAT.TOTAL.TOTAL</t>
  </si>
  <si>
    <t>Chemicals: Furnaces - Thermal</t>
  </si>
  <si>
    <t>FEC.ktoe.RO.CHI.BASIC_CHEM.PROC_HEAT.THERM.TOTAL</t>
  </si>
  <si>
    <t>FEC.ktoe.RO.CHI.BASIC_CHEM.PROC_HEAT.THERM.SOLIDS</t>
  </si>
  <si>
    <t>FEC.ktoe.RO.CHI.BASIC_CHEM.PROC_HEAT.THERM.LPG</t>
  </si>
  <si>
    <t>FEC.ktoe.RO.CHI.BASIC_CHEM.PROC_HEAT.THERM.DIESEL_LIQBIO</t>
  </si>
  <si>
    <t>FEC.ktoe.RO.CHI.BASIC_CHEM.PROC_HEAT.THERM.RFO</t>
  </si>
  <si>
    <t>FEC.ktoe.RO.CHI.BASIC_CHEM.PROC_HEAT.THERM.NG_BIOGAS</t>
  </si>
  <si>
    <t>Chemicals: Furnaces - Electric</t>
  </si>
  <si>
    <t>FEC.ktoe.RO.CHI.BASIC_CHEM.PROC_HEAT.ELEC.ELEC</t>
  </si>
  <si>
    <t>Chemicals: Process cooling</t>
  </si>
  <si>
    <t>Chemicals: Process cooling - Natural gas and biogas</t>
  </si>
  <si>
    <t>FEC.ktoe.RO.CHI.BASIC_CHEM.PROC_COOL.THERM.NG_BIOGAS</t>
  </si>
  <si>
    <t>Chemicals: Process cooling - Steam</t>
  </si>
  <si>
    <t>FEC.ktoe.RO.CHI.BASIC_CHEM.PROC_COOL_STEAM.TOTAL.TOTAL</t>
  </si>
  <si>
    <t>FEC.ktoe.RO.CHI.BASIC_CHEM.PROC_COOL_STEAM.STEAM.SOLIDS</t>
  </si>
  <si>
    <t>FEC.ktoe.RO.CHI.BASIC_CHEM.PROC_COOL_STEAM.STEAM.RFG</t>
  </si>
  <si>
    <t>FEC.ktoe.RO.CHI.BASIC_CHEM.PROC_COOL_STEAM.STEAM.LPG</t>
  </si>
  <si>
    <t>FEC.ktoe.RO.CHI.BASIC_CHEM.PROC_COOL_STEAM.STEAM.DIESEL_LIQBIO</t>
  </si>
  <si>
    <t>FEC.ktoe.RO.CHI.BASIC_CHEM.PROC_COOL_STEAM.STEAM.RFO</t>
  </si>
  <si>
    <t>FEC.ktoe.RO.CHI.BASIC_CHEM.PROC_COOL_STEAM.STEAM.OTHER</t>
  </si>
  <si>
    <t>FEC.ktoe.RO.CHI.BASIC_CHEM.PROC_COOL_STEAM.STEAM.NG_BIOGAS</t>
  </si>
  <si>
    <t>FEC.ktoe.RO.CHI.BASIC_CHEM.PROC_COOL_STEAM.STEAM.DERIVED</t>
  </si>
  <si>
    <t>FEC.ktoe.RO.CHI.BASIC_CHEM.PROC_COOL_STEAM.STEAM.BIOMASS_WASTE</t>
  </si>
  <si>
    <t>FEC.ktoe.RO.CHI.BASIC_CHEM.PROC_COOL_STEAM.STEAM.STEAM_DISTR</t>
  </si>
  <si>
    <t>Chemicals: Process cooling - Electric</t>
  </si>
  <si>
    <t>FEC.ktoe.RO.CHI.BASIC_CHEM.PROC_COOL.ELEC.ELEC</t>
  </si>
  <si>
    <t>Chemicals: Generic electric process</t>
  </si>
  <si>
    <t>FEC.ktoe.RO.CHI.BASIC_CHEM.GENERIC.MECH.ELEC</t>
  </si>
  <si>
    <t>FEC.ktoe.RO.CHI.OTHER_CHEM.TOTAL.TOTAL.TOTAL</t>
  </si>
  <si>
    <t>FEC.ktoe.RO.CHI.OTHER_CHEM.LIGHT.GENERIC.ELEC</t>
  </si>
  <si>
    <t>FEC.ktoe.RO.CHI.OTHER_CHEM.AIRCOMP.GENERIC.ELEC</t>
  </si>
  <si>
    <t>FEC.ktoe.RO.CHI.OTHER_CHEM.MOTOR.GENERIC.ELEC</t>
  </si>
  <si>
    <t>FEC.ktoe.RO.CHI.OTHER_CHEM.FANS.GENERIC.ELEC</t>
  </si>
  <si>
    <t>FEC.ktoe.RO.CHI.OTHER_CHEM.LOW_ENTH.TOTAL.TOTAL</t>
  </si>
  <si>
    <t>FEC.ktoe.RO.CHI.OTHER_CHEM.LOW_ENTH.THERM.DIESEL_LIQBIO</t>
  </si>
  <si>
    <t>FEC.ktoe.RO.CHI.OTHER_CHEM.LOW_ENTH.THERM.NG_BIOGAS</t>
  </si>
  <si>
    <t>FEC.ktoe.RO.CHI.OTHER_CHEM.LOW_ENTH.THERM.SOLAR_GEO</t>
  </si>
  <si>
    <t>FEC.ktoe.RO.CHI.OTHER_CHEM.LOW_ENTH.HP.AMBIENT</t>
  </si>
  <si>
    <t>FEC.ktoe.RO.CHI.OTHER_CHEM.LOW_ENTH.THERM.ELEC</t>
  </si>
  <si>
    <t>Chemicals: High-enthalpy heat processing</t>
  </si>
  <si>
    <t>High-enthalpy heat processing - Steam</t>
  </si>
  <si>
    <t>FEC.ktoe.RO.CHI.OTHER_CHEM.PROCESSING_STEAM.TOTAL.TOTAL</t>
  </si>
  <si>
    <t>FEC.ktoe.RO.CHI.OTHER_CHEM.PROCESSING_STEAM.STEAM.SOLIDS</t>
  </si>
  <si>
    <t>FEC.ktoe.RO.CHI.OTHER_CHEM.PROCESSING_STEAM.STEAM.RFG</t>
  </si>
  <si>
    <t>FEC.ktoe.RO.CHI.OTHER_CHEM.PROCESSING_STEAM.STEAM.LPG</t>
  </si>
  <si>
    <t>FEC.ktoe.RO.CHI.OTHER_CHEM.PROCESSING_STEAM.STEAM.DIESEL_LIQBIO</t>
  </si>
  <si>
    <t>FEC.ktoe.RO.CHI.OTHER_CHEM.PROCESSING_STEAM.STEAM.RFO</t>
  </si>
  <si>
    <t>FEC.ktoe.RO.CHI.OTHER_CHEM.PROCESSING_STEAM.STEAM.OTHER</t>
  </si>
  <si>
    <t>FEC.ktoe.RO.CHI.OTHER_CHEM.PROCESSING_STEAM.STEAM.NG_BIOGAS</t>
  </si>
  <si>
    <t>FEC.ktoe.RO.CHI.OTHER_CHEM.PROCESSING_STEAM.STEAM.DERIVED</t>
  </si>
  <si>
    <t>FEC.ktoe.RO.CHI.OTHER_CHEM.PROCESSING_STEAM.STEAM.BIOMASS_WASTE</t>
  </si>
  <si>
    <t>FEC.ktoe.RO.CHI.OTHER_CHEM.PROCESSING_STEAM.STEAM.STEAM_DISTR</t>
  </si>
  <si>
    <t>High-enthalpy heat processing - Electric (microwave)</t>
  </si>
  <si>
    <t>FEC.ktoe.RO.CHI.OTHER_CHEM.PROCESSING.MICROW.ELEC</t>
  </si>
  <si>
    <t>FEC.ktoe.RO.CHI.OTHER_CHEM.PROC_HEAT.TOTAL.TOTAL</t>
  </si>
  <si>
    <t>FEC.ktoe.RO.CHI.OTHER_CHEM.PROC_HEAT.THERM.TOTAL</t>
  </si>
  <si>
    <t>FEC.ktoe.RO.CHI.OTHER_CHEM.PROC_HEAT.THERM.SOLIDS</t>
  </si>
  <si>
    <t>FEC.ktoe.RO.CHI.OTHER_CHEM.PROC_HEAT.THERM.LPG</t>
  </si>
  <si>
    <t>FEC.ktoe.RO.CHI.OTHER_CHEM.PROC_HEAT.THERM.DIESEL_LIQBIO</t>
  </si>
  <si>
    <t>FEC.ktoe.RO.CHI.OTHER_CHEM.PROC_HEAT.THERM.RFO</t>
  </si>
  <si>
    <t>FEC.ktoe.RO.CHI.OTHER_CHEM.PROC_HEAT.THERM.NG_BIOGAS</t>
  </si>
  <si>
    <t>FEC.ktoe.RO.CHI.OTHER_CHEM.PROC_HEAT.ELEC.ELEC</t>
  </si>
  <si>
    <t>FEC.ktoe.RO.CHI.OTHER_CHEM.PROC_COOL.THERM.NG_BIOGAS</t>
  </si>
  <si>
    <t>FEC.ktoe.RO.CHI.OTHER_CHEM.PROC_COOL_STEAM.TOTAL.TOTAL</t>
  </si>
  <si>
    <t>FEC.ktoe.RO.CHI.OTHER_CHEM.PROC_COOL_STEAM.STEAM.SOLIDS</t>
  </si>
  <si>
    <t>FEC.ktoe.RO.CHI.OTHER_CHEM.PROC_COOL_STEAM.STEAM.RFG</t>
  </si>
  <si>
    <t>FEC.ktoe.RO.CHI.OTHER_CHEM.PROC_COOL_STEAM.STEAM.LPG</t>
  </si>
  <si>
    <t>FEC.ktoe.RO.CHI.OTHER_CHEM.PROC_COOL_STEAM.STEAM.DIESEL_LIQBIO</t>
  </si>
  <si>
    <t>FEC.ktoe.RO.CHI.OTHER_CHEM.PROC_COOL_STEAM.STEAM.RFO</t>
  </si>
  <si>
    <t>FEC.ktoe.RO.CHI.OTHER_CHEM.PROC_COOL_STEAM.STEAM.OTHER</t>
  </si>
  <si>
    <t>FEC.ktoe.RO.CHI.OTHER_CHEM.PROC_COOL_STEAM.STEAM.NG_BIOGAS</t>
  </si>
  <si>
    <t>FEC.ktoe.RO.CHI.OTHER_CHEM.PROC_COOL_STEAM.STEAM.DERIVED</t>
  </si>
  <si>
    <t>FEC.ktoe.RO.CHI.OTHER_CHEM.PROC_COOL_STEAM.STEAM.BIOMASS_WASTE</t>
  </si>
  <si>
    <t>FEC.ktoe.RO.CHI.OTHER_CHEM.PROC_COOL_STEAM.STEAM.STEAM_DISTR</t>
  </si>
  <si>
    <t>FEC.ktoe.RO.CHI.OTHER_CHEM.PROC_COOL.ELEC.ELEC</t>
  </si>
  <si>
    <t>FEC.ktoe.RO.CHI.OTHER_CHEM.GENERIC.MECH.ELEC</t>
  </si>
  <si>
    <t>FEC.ktoe.RO.CHI.PHARM.TOTAL.TOTAL.TOTAL</t>
  </si>
  <si>
    <t>FEC.ktoe.RO.CHI.PHARM.LIGHT.GENERIC.ELEC</t>
  </si>
  <si>
    <t>FEC.ktoe.RO.CHI.PHARM.AIRCOMP.GENERIC.ELEC</t>
  </si>
  <si>
    <t>FEC.ktoe.RO.CHI.PHARM.MOTOR.GENERIC.ELEC</t>
  </si>
  <si>
    <t>FEC.ktoe.RO.CHI.PHARM.FANS.GENERIC.ELEC</t>
  </si>
  <si>
    <t>FEC.ktoe.RO.CHI.PHARM.LOW_ENTH.TOTAL.TOTAL</t>
  </si>
  <si>
    <t>FEC.ktoe.RO.CHI.PHARM.LOW_ENTH.THERM.DIESEL_LIQBIO</t>
  </si>
  <si>
    <t>FEC.ktoe.RO.CHI.PHARM.LOW_ENTH.THERM.NG_BIOGAS</t>
  </si>
  <si>
    <t>FEC.ktoe.RO.CHI.PHARM.LOW_ENTH.THERM.SOLAR_GEO</t>
  </si>
  <si>
    <t>FEC.ktoe.RO.CHI.PHARM.LOW_ENTH.HP.AMBIENT</t>
  </si>
  <si>
    <t>FEC.ktoe.RO.CHI.PHARM.LOW_ENTH.THERM.ELEC</t>
  </si>
  <si>
    <t>FEC.ktoe.RO.CHI.PHARM.PROCESSING_STEAM.TOTAL.TOTAL</t>
  </si>
  <si>
    <t>FEC.ktoe.RO.CHI.PHARM.PROCESSING_STEAM.STEAM.SOLIDS</t>
  </si>
  <si>
    <t>FEC.ktoe.RO.CHI.PHARM.PROCESSING_STEAM.STEAM.RFG</t>
  </si>
  <si>
    <t>FEC.ktoe.RO.CHI.PHARM.PROCESSING_STEAM.STEAM.LPG</t>
  </si>
  <si>
    <t>FEC.ktoe.RO.CHI.PHARM.PROCESSING_STEAM.STEAM.DIESEL_LIQBIO</t>
  </si>
  <si>
    <t>FEC.ktoe.RO.CHI.PHARM.PROCESSING_STEAM.STEAM.RFO</t>
  </si>
  <si>
    <t>FEC.ktoe.RO.CHI.PHARM.PROCESSING_STEAM.STEAM.OTHER</t>
  </si>
  <si>
    <t>FEC.ktoe.RO.CHI.PHARM.PROCESSING_STEAM.STEAM.NG_BIOGAS</t>
  </si>
  <si>
    <t>FEC.ktoe.RO.CHI.PHARM.PROCESSING_STEAM.STEAM.DERIVED</t>
  </si>
  <si>
    <t>FEC.ktoe.RO.CHI.PHARM.PROCESSING_STEAM.STEAM.BIOMASS_WASTE</t>
  </si>
  <si>
    <t>FEC.ktoe.RO.CHI.PHARM.PROCESSING_STEAM.STEAM.STEAM_DISTR</t>
  </si>
  <si>
    <t>FEC.ktoe.RO.CHI.PHARM.PROCESSING.MICROW.ELEC</t>
  </si>
  <si>
    <t>FEC.ktoe.RO.CHI.PHARM.PROC_HEAT.TOTAL.TOTAL</t>
  </si>
  <si>
    <t>FEC.ktoe.RO.CHI.PHARM.PROC_HEAT.THERM.TOTAL</t>
  </si>
  <si>
    <t>FEC.ktoe.RO.CHI.PHARM.PROC_HEAT.THERM.SOLIDS</t>
  </si>
  <si>
    <t>FEC.ktoe.RO.CHI.PHARM.PROC_HEAT.THERM.LPG</t>
  </si>
  <si>
    <t>FEC.ktoe.RO.CHI.PHARM.PROC_HEAT.THERM.DIESEL_LIQBIO</t>
  </si>
  <si>
    <t>FEC.ktoe.RO.CHI.PHARM.PROC_HEAT.THERM.RFO</t>
  </si>
  <si>
    <t>FEC.ktoe.RO.CHI.PHARM.PROC_HEAT.THERM.NG_BIOGAS</t>
  </si>
  <si>
    <t>FEC.ktoe.RO.CHI.PHARM.PROC_HEAT.ELEC.ELEC</t>
  </si>
  <si>
    <t>FEC.ktoe.RO.CHI.PHARM.PROC_COOL.THERM.NG_BIOGAS</t>
  </si>
  <si>
    <t>FEC.ktoe.RO.CHI.PHARM.PROC_COOL_STEAM.TOTAL.TOTAL</t>
  </si>
  <si>
    <t>FEC.ktoe.RO.CHI.PHARM.PROC_COOL_STEAM.STEAM.SOLIDS</t>
  </si>
  <si>
    <t>FEC.ktoe.RO.CHI.PHARM.PROC_COOL_STEAM.STEAM.RFG</t>
  </si>
  <si>
    <t>FEC.ktoe.RO.CHI.PHARM.PROC_COOL_STEAM.STEAM.LPG</t>
  </si>
  <si>
    <t>FEC.ktoe.RO.CHI.PHARM.PROC_COOL_STEAM.STEAM.DIESEL_LIQBIO</t>
  </si>
  <si>
    <t>FEC.ktoe.RO.CHI.PHARM.PROC_COOL_STEAM.STEAM.RFO</t>
  </si>
  <si>
    <t>FEC.ktoe.RO.CHI.PHARM.PROC_COOL_STEAM.STEAM.OTHER</t>
  </si>
  <si>
    <t>FEC.ktoe.RO.CHI.PHARM.PROC_COOL_STEAM.STEAM.NG_BIOGAS</t>
  </si>
  <si>
    <t>FEC.ktoe.RO.CHI.PHARM.PROC_COOL_STEAM.STEAM.DERIVED</t>
  </si>
  <si>
    <t>FEC.ktoe.RO.CHI.PHARM.PROC_COOL_STEAM.STEAM.BIOMASS_WASTE</t>
  </si>
  <si>
    <t>FEC.ktoe.RO.CHI.PHARM.PROC_COOL_STEAM.STEAM.STEAM_DISTR</t>
  </si>
  <si>
    <t>FEC.ktoe.RO.CHI.PHARM.PROC_COOL.ELEC.ELEC</t>
  </si>
  <si>
    <t>FEC.ktoe.RO.CHI.PHARM.GENERIC.MECH.ELEC</t>
  </si>
  <si>
    <t>Chemicals: Process cooling - Natural gas</t>
  </si>
  <si>
    <t>UED.ktoe.RO.CHI.BASIC_CHEM.LIGHT.GENERIC.ELEC</t>
  </si>
  <si>
    <t>UED.ktoe.RO.CHI.BASIC_CHEM.AIRCOMP.GENERIC.ELEC</t>
  </si>
  <si>
    <t>UED.ktoe.RO.CHI.BASIC_CHEM.MOTOR.GENERIC.ELEC</t>
  </si>
  <si>
    <t>UED.ktoe.RO.CHI.BASIC_CHEM.FANS.GENERIC.ELEC</t>
  </si>
  <si>
    <t>UED.ktoe.RO.CHI.BASIC_CHEM.LOW_ENTH.TOTAL.TOTAL</t>
  </si>
  <si>
    <t>UED.ktoe.RO.CHI.BASIC_CHEM.LOW_ENTH.THERM.DIESEL_LIQBIO</t>
  </si>
  <si>
    <t>UED.ktoe.RO.CHI.BASIC_CHEM.LOW_ENTH.THERM.NG_BIOGAS</t>
  </si>
  <si>
    <t>UED.ktoe.RO.CHI.BASIC_CHEM.LOW_ENTH.THERM.SOLAR_GEO</t>
  </si>
  <si>
    <t>UED.ktoe.RO.CHI.BASIC_CHEM.LOW_ENTH.HP.AMBIENT</t>
  </si>
  <si>
    <t>UED.ktoe.RO.CHI.BASIC_CHEM.LOW_ENTH.THERM.ELEC</t>
  </si>
  <si>
    <t>UED.ktoe.RO.CHI.BASIC_CHEM.PROCESSING.TOTAL.TOTAL</t>
  </si>
  <si>
    <t>UED.ktoe.RO.CHI.BASIC_CHEM.PROCESSING.STEAM.SOLIDS</t>
  </si>
  <si>
    <t>UED.ktoe.RO.CHI.BASIC_CHEM.PROCESSING.STEAM.RFG</t>
  </si>
  <si>
    <t>UED.ktoe.RO.CHI.BASIC_CHEM.PROCESSING.STEAM.LPG</t>
  </si>
  <si>
    <t>UED.ktoe.RO.CHI.BASIC_CHEM.PROCESSING.STEAM.DIESEL_LIQBIO</t>
  </si>
  <si>
    <t>UED.ktoe.RO.CHI.BASIC_CHEM.PROCESSING.STEAM.RFO</t>
  </si>
  <si>
    <t>UED.ktoe.RO.CHI.BASIC_CHEM.PROCESSING.STEAM.OTHER</t>
  </si>
  <si>
    <t>UED.ktoe.RO.CHI.BASIC_CHEM.PROCESSING.STEAM.NG_BIOGAS</t>
  </si>
  <si>
    <t>UED.ktoe.RO.CHI.BASIC_CHEM.PROCESSING.STEAM.DERIVED</t>
  </si>
  <si>
    <t>UED.ktoe.RO.CHI.BASIC_CHEM.PROCESSING.STEAM.BIOMASS_WASTE</t>
  </si>
  <si>
    <t>UED.ktoe.RO.CHI.BASIC_CHEM.PROCESSING.STEAM.STEAM_DISTR</t>
  </si>
  <si>
    <t>UED.ktoe.RO.CHI.BASIC_CHEM.PROC_HEAT.TOTAL.TOTAL</t>
  </si>
  <si>
    <t>UED.ktoe.RO.CHI.BASIC_CHEM.PROC_HEAT.THERM.TOTAL</t>
  </si>
  <si>
    <t>UED.ktoe.RO.CHI.BASIC_CHEM.PROC_HEAT.THERM.SOLIDS</t>
  </si>
  <si>
    <t>UED.ktoe.RO.CHI.BASIC_CHEM.PROC_HEAT.THERM.LPG</t>
  </si>
  <si>
    <t>UED.ktoe.RO.CHI.BASIC_CHEM.PROC_HEAT.THERM.DIESEL_LIQBIO</t>
  </si>
  <si>
    <t>UED.ktoe.RO.CHI.BASIC_CHEM.PROC_HEAT.THERM.RFO</t>
  </si>
  <si>
    <t>UED.ktoe.RO.CHI.BASIC_CHEM.PROC_HEAT.THERM.NG_BIOGAS</t>
  </si>
  <si>
    <t>UED.ktoe.RO.CHI.BASIC_CHEM.PROC_HEAT.ELEC.ELEC</t>
  </si>
  <si>
    <t>UED.ktoe.RO.CHI.BASIC_CHEM.PROC_COOL.THERM.NG_BIOGAS</t>
  </si>
  <si>
    <t>UED.ktoe.RO.CHI.BASIC_CHEM.PROC_COOL_STEAM.TOTAL.TOTAL</t>
  </si>
  <si>
    <t>UED.ktoe.RO.CHI.BASIC_CHEM.PROC_COOL_STEAM.STEAM.SOLIDS</t>
  </si>
  <si>
    <t>UED.ktoe.RO.CHI.BASIC_CHEM.PROC_COOL_STEAM.STEAM.RFG</t>
  </si>
  <si>
    <t>UED.ktoe.RO.CHI.BASIC_CHEM.PROC_COOL_STEAM.STEAM.LPG</t>
  </si>
  <si>
    <t>UED.ktoe.RO.CHI.BASIC_CHEM.PROC_COOL_STEAM.STEAM.DIESEL_LIQBIO</t>
  </si>
  <si>
    <t>UED.ktoe.RO.CHI.BASIC_CHEM.PROC_COOL_STEAM.STEAM.RFO</t>
  </si>
  <si>
    <t>UED.ktoe.RO.CHI.BASIC_CHEM.PROC_COOL_STEAM.STEAM.OTHER</t>
  </si>
  <si>
    <t>UED.ktoe.RO.CHI.BASIC_CHEM.PROC_COOL_STEAM.STEAM.NG_BIOGAS</t>
  </si>
  <si>
    <t>UED.ktoe.RO.CHI.BASIC_CHEM.PROC_COOL_STEAM.STEAM.DERIVED</t>
  </si>
  <si>
    <t>UED.ktoe.RO.CHI.BASIC_CHEM.PROC_COOL_STEAM.STEAM.BIOMASS_WASTE</t>
  </si>
  <si>
    <t>UED.ktoe.RO.CHI.BASIC_CHEM.PROC_COOL_STEAM.STEAM.STEAM_DISTR</t>
  </si>
  <si>
    <t>UED.ktoe.RO.CHI.BASIC_CHEM.PROC_COOL.ELEC.ELEC</t>
  </si>
  <si>
    <t>UED.ktoe.RO.CHI.BASIC_CHEM.GENERIC.MECH.ELEC</t>
  </si>
  <si>
    <t>UED.ktoe.RO.CHI.OTHER_CHEM.TOTAL.TOTAL.TOTAL</t>
  </si>
  <si>
    <t>UED.ktoe.RO.CHI.OTHER_CHEM.LIGHT.GENERIC.ELEC</t>
  </si>
  <si>
    <t>UED.ktoe.RO.CHI.OTHER_CHEM.AIRCOMP.GENERIC.ELEC</t>
  </si>
  <si>
    <t>UED.ktoe.RO.CHI.OTHER_CHEM.MOTOR.GENERIC.ELEC</t>
  </si>
  <si>
    <t>UED.ktoe.RO.CHI.OTHER_CHEM.FANS.GENERIC.ELEC</t>
  </si>
  <si>
    <t>UED.ktoe.RO.CHI.OTHER_CHEM.LOW_ENTH.TOTAL.TOTAL</t>
  </si>
  <si>
    <t>UED.ktoe.RO.CHI.OTHER_CHEM.LOW_ENTH.THERM.DIESEL_LIQBIO</t>
  </si>
  <si>
    <t>UED.ktoe.RO.CHI.OTHER_CHEM.LOW_ENTH.THERM.NG_BIOGAS</t>
  </si>
  <si>
    <t>UED.ktoe.RO.CHI.OTHER_CHEM.LOW_ENTH.THERM.SOLAR_GEO</t>
  </si>
  <si>
    <t>UED.ktoe.RO.CHI.OTHER_CHEM.LOW_ENTH.HP.AMBIENT</t>
  </si>
  <si>
    <t>UED.ktoe.RO.CHI.OTHER_CHEM.LOW_ENTH.THERM.ELEC</t>
  </si>
  <si>
    <t>UED.ktoe.RO.CHI.OTHER_CHEM.PROCESSING_STEAM.TOTAL.TOTAL</t>
  </si>
  <si>
    <t>UED.ktoe.RO.CHI.OTHER_CHEM.PROCESSING_STEAM.STEAM.SOLIDS</t>
  </si>
  <si>
    <t>UED.ktoe.RO.CHI.OTHER_CHEM.PROCESSING_STEAM.STEAM.RFG</t>
  </si>
  <si>
    <t>UED.ktoe.RO.CHI.OTHER_CHEM.PROCESSING_STEAM.STEAM.LPG</t>
  </si>
  <si>
    <t>UED.ktoe.RO.CHI.OTHER_CHEM.PROCESSING_STEAM.STEAM.DIESEL_LIQBIO</t>
  </si>
  <si>
    <t>UED.ktoe.RO.CHI.OTHER_CHEM.PROCESSING_STEAM.STEAM.RFO</t>
  </si>
  <si>
    <t>UED.ktoe.RO.CHI.OTHER_CHEM.PROCESSING_STEAM.STEAM.OTHER</t>
  </si>
  <si>
    <t>UED.ktoe.RO.CHI.OTHER_CHEM.PROCESSING_STEAM.STEAM.NG_BIOGAS</t>
  </si>
  <si>
    <t>UED.ktoe.RO.CHI.OTHER_CHEM.PROCESSING_STEAM.STEAM.DERIVED</t>
  </si>
  <si>
    <t>UED.ktoe.RO.CHI.OTHER_CHEM.PROCESSING_STEAM.STEAM.BIOMASS_WASTE</t>
  </si>
  <si>
    <t>UED.ktoe.RO.CHI.OTHER_CHEM.PROCESSING_STEAM.STEAM.STEAM_DISTR</t>
  </si>
  <si>
    <t>UED.ktoe.RO.CHI.OTHER_CHEM.PROCESSING.MICROW.ELEC</t>
  </si>
  <si>
    <t>UED.ktoe.RO.CHI.OTHER_CHEM.PROC_HEAT.TOTAL.TOTAL</t>
  </si>
  <si>
    <t>UED.ktoe.RO.CHI.OTHER_CHEM.PROC_HEAT.THERM.TOTAL</t>
  </si>
  <si>
    <t>UED.ktoe.RO.CHI.OTHER_CHEM.PROC_HEAT.THERM.SOLIDS</t>
  </si>
  <si>
    <t>UED.ktoe.RO.CHI.OTHER_CHEM.PROC_HEAT.THERM.LPG</t>
  </si>
  <si>
    <t>UED.ktoe.RO.CHI.OTHER_CHEM.PROC_HEAT.THERM.DIESEL_LIQBIO</t>
  </si>
  <si>
    <t>UED.ktoe.RO.CHI.OTHER_CHEM.PROC_HEAT.THERM.RFO</t>
  </si>
  <si>
    <t>UED.ktoe.RO.CHI.OTHER_CHEM.PROC_HEAT.THERM.NG_BIOGAS</t>
  </si>
  <si>
    <t>UED.ktoe.RO.CHI.OTHER_CHEM.PROC_HEAT.ELEC.ELEC</t>
  </si>
  <si>
    <t>UED.ktoe.RO.CHI.OTHER_CHEM.PROC_COOL.THERM.NG_BIOGAS</t>
  </si>
  <si>
    <t>UED.ktoe.RO.CHI.OTHER_CHEM.PROC_COOL_STEAM.TOTAL.TOTAL</t>
  </si>
  <si>
    <t>UED.ktoe.RO.CHI.OTHER_CHEM.PROC_COOL_STEAM.STEAM.SOLIDS</t>
  </si>
  <si>
    <t>UED.ktoe.RO.CHI.OTHER_CHEM.PROC_COOL_STEAM.STEAM.RFG</t>
  </si>
  <si>
    <t>UED.ktoe.RO.CHI.OTHER_CHEM.PROC_COOL_STEAM.STEAM.LPG</t>
  </si>
  <si>
    <t>UED.ktoe.RO.CHI.OTHER_CHEM.PROC_COOL_STEAM.STEAM.DIESEL_LIQBIO</t>
  </si>
  <si>
    <t>UED.ktoe.RO.CHI.OTHER_CHEM.PROC_COOL_STEAM.STEAM.RFO</t>
  </si>
  <si>
    <t>UED.ktoe.RO.CHI.OTHER_CHEM.PROC_COOL_STEAM.STEAM.OTHER</t>
  </si>
  <si>
    <t>UED.ktoe.RO.CHI.OTHER_CHEM.PROC_COOL_STEAM.STEAM.NG_BIOGAS</t>
  </si>
  <si>
    <t>UED.ktoe.RO.CHI.OTHER_CHEM.PROC_COOL_STEAM.STEAM.DERIVED</t>
  </si>
  <si>
    <t>UED.ktoe.RO.CHI.OTHER_CHEM.PROC_COOL_STEAM.STEAM.BIOMASS_WASTE</t>
  </si>
  <si>
    <t>UED.ktoe.RO.CHI.OTHER_CHEM.PROC_COOL_STEAM.STEAM.STEAM_DISTR</t>
  </si>
  <si>
    <t>UED.ktoe.RO.CHI.OTHER_CHEM.PROC_COOL.ELEC.ELEC</t>
  </si>
  <si>
    <t>UED.ktoe.RO.CHI.OTHER_CHEM.GENERIC.MECH.ELEC</t>
  </si>
  <si>
    <t>UED.ktoe.RO.CHI.PHARM.TOTAL.TOTAL.TOTAL</t>
  </si>
  <si>
    <t>UED.ktoe.RO.CHI.PHARM.LIGHT.GENERIC.ELEC</t>
  </si>
  <si>
    <t>UED.ktoe.RO.CHI.PHARM.AIRCOMP.GENERIC.ELEC</t>
  </si>
  <si>
    <t>UED.ktoe.RO.CHI.PHARM.MOTOR.GENERIC.ELEC</t>
  </si>
  <si>
    <t>UED.ktoe.RO.CHI.PHARM.FANS.GENERIC.ELEC</t>
  </si>
  <si>
    <t>UED.ktoe.RO.CHI.PHARM.LOW_ENTH.TOTAL.TOTAL</t>
  </si>
  <si>
    <t>UED.ktoe.RO.CHI.PHARM.LOW_ENTH.THERM.DIESEL_LIQBIO</t>
  </si>
  <si>
    <t>UED.ktoe.RO.CHI.PHARM.LOW_ENTH.THERM.NG_BIOGAS</t>
  </si>
  <si>
    <t>UED.ktoe.RO.CHI.PHARM.LOW_ENTH.THERM.SOLAR_GEO</t>
  </si>
  <si>
    <t>UED.ktoe.RO.CHI.PHARM.LOW_ENTH.HP.AMBIENT</t>
  </si>
  <si>
    <t>UED.ktoe.RO.CHI.PHARM.LOW_ENTH.THERM.ELEC</t>
  </si>
  <si>
    <t>UED.ktoe.RO.CHI.PHARM.PROCESSING_STEAM.TOTAL.TOTAL</t>
  </si>
  <si>
    <t>UED.ktoe.RO.CHI.PHARM.PROCESSING_STEAM.STEAM.SOLIDS</t>
  </si>
  <si>
    <t>UED.ktoe.RO.CHI.PHARM.PROCESSING_STEAM.STEAM.RFG</t>
  </si>
  <si>
    <t>UED.ktoe.RO.CHI.PHARM.PROCESSING_STEAM.STEAM.LPG</t>
  </si>
  <si>
    <t>UED.ktoe.RO.CHI.PHARM.PROCESSING_STEAM.STEAM.DIESEL_LIQBIO</t>
  </si>
  <si>
    <t>UED.ktoe.RO.CHI.PHARM.PROCESSING_STEAM.STEAM.RFO</t>
  </si>
  <si>
    <t>UED.ktoe.RO.CHI.PHARM.PROCESSING_STEAM.STEAM.OTHER</t>
  </si>
  <si>
    <t>UED.ktoe.RO.CHI.PHARM.PROCESSING_STEAM.STEAM.NG_BIOGAS</t>
  </si>
  <si>
    <t>UED.ktoe.RO.CHI.PHARM.PROCESSING_STEAM.STEAM.DERIVED</t>
  </si>
  <si>
    <t>UED.ktoe.RO.CHI.PHARM.PROCESSING_STEAM.STEAM.BIOMASS_WASTE</t>
  </si>
  <si>
    <t>UED.ktoe.RO.CHI.PHARM.PROCESSING_STEAM.STEAM.STEAM_DISTR</t>
  </si>
  <si>
    <t>UED.ktoe.RO.CHI.PHARM.PROCESSING.MICROW.ELEC</t>
  </si>
  <si>
    <t>UED.ktoe.RO.CHI.PHARM.PROC_HEAT.TOTAL.TOTAL</t>
  </si>
  <si>
    <t>UED.ktoe.RO.CHI.PHARM.PROC_HEAT.THERM.TOTAL</t>
  </si>
  <si>
    <t>UED.ktoe.RO.CHI.PHARM.PROC_HEAT.THERM.SOLIDS</t>
  </si>
  <si>
    <t>UED.ktoe.RO.CHI.PHARM.PROC_HEAT.THERM.LPG</t>
  </si>
  <si>
    <t>UED.ktoe.RO.CHI.PHARM.PROC_HEAT.THERM.DIESEL_LIQBIO</t>
  </si>
  <si>
    <t>UED.ktoe.RO.CHI.PHARM.PROC_HEAT.THERM.RFO</t>
  </si>
  <si>
    <t>UED.ktoe.RO.CHI.PHARM.PROC_HEAT.THERM.NG_BIOGAS</t>
  </si>
  <si>
    <t>UED.ktoe.RO.CHI.PHARM.PROC_HEAT.ELEC.ELEC</t>
  </si>
  <si>
    <t>UED.ktoe.RO.CHI.PHARM.PROC_COOL.THERM.NG_BIOGAS</t>
  </si>
  <si>
    <t>UED.ktoe.RO.CHI.PHARM.PROC_COOL_STEAM.TOTAL.TOTAL</t>
  </si>
  <si>
    <t>UED.ktoe.RO.CHI.PHARM.PROC_COOL_STEAM.STEAM.SOLIDS</t>
  </si>
  <si>
    <t>UED.ktoe.RO.CHI.PHARM.PROC_COOL_STEAM.STEAM.RFG</t>
  </si>
  <si>
    <t>UED.ktoe.RO.CHI.PHARM.PROC_COOL_STEAM.STEAM.LPG</t>
  </si>
  <si>
    <t>UED.ktoe.RO.CHI.PHARM.PROC_COOL_STEAM.STEAM.DIESEL_LIQBIO</t>
  </si>
  <si>
    <t>UED.ktoe.RO.CHI.PHARM.PROC_COOL_STEAM.STEAM.RFO</t>
  </si>
  <si>
    <t>UED.ktoe.RO.CHI.PHARM.PROC_COOL_STEAM.STEAM.OTHER</t>
  </si>
  <si>
    <t>UED.ktoe.RO.CHI.PHARM.PROC_COOL_STEAM.STEAM.NG_BIOGAS</t>
  </si>
  <si>
    <t>UED.ktoe.RO.CHI.PHARM.PROC_COOL_STEAM.STEAM.DERIVED</t>
  </si>
  <si>
    <t>UED.ktoe.RO.CHI.PHARM.PROC_COOL_STEAM.STEAM.BIOMASS_WASTE</t>
  </si>
  <si>
    <t>UED.ktoe.RO.CHI.PHARM.PROC_COOL_STEAM.STEAM.STEAM_DISTR</t>
  </si>
  <si>
    <t>UED.ktoe.RO.CHI.PHARM.PROC_COOL.ELEC.ELEC</t>
  </si>
  <si>
    <t>UED.ktoe.RO.CHI.PHARM.GENERIC.MECH.ELEC</t>
  </si>
  <si>
    <t>Basic chemicals (energy consumption)</t>
  </si>
  <si>
    <t>FUEL_EMI.ktCO2.RO.CHI.BASIC_CHEM.LIGHT.GENERIC.ELEC</t>
  </si>
  <si>
    <t>FUEL_EMI.ktCO2.RO.CHI.BASIC_CHEM.AIRCOMP.GENERIC.ELEC</t>
  </si>
  <si>
    <t>FUEL_EMI.ktCO2.RO.CHI.BASIC_CHEM.MOTOR.GENERIC.ELEC</t>
  </si>
  <si>
    <t>FUEL_EMI.ktCO2.RO.CHI.BASIC_CHEM.FANS.GENERIC.ELEC</t>
  </si>
  <si>
    <t>FUEL_EMI.ktCO2.RO.CHI.BASIC_CHEM.LOW_ENTH.TOTAL.TOTAL</t>
  </si>
  <si>
    <t>FUEL_EMI.ktCO2.RO.CHI.BASIC_CHEM.LOW_ENTH.THERM.DIESEL_LIQBIO</t>
  </si>
  <si>
    <t>FUEL_EMI.ktCO2.RO.CHI.BASIC_CHEM.LOW_ENTH.THERM.NG_BIOGAS</t>
  </si>
  <si>
    <t>FUEL_EMI.ktCO2.RO.CHI.BASIC_CHEM.LOW_ENTH.THERM.SOLAR_GEO</t>
  </si>
  <si>
    <t>FUEL_EMI.ktCO2.RO.CHI.BASIC_CHEM.LOW_ENTH.HP.AMBIENT</t>
  </si>
  <si>
    <t>FUEL_EMI.ktCO2.RO.CHI.BASIC_CHEM.LOW_ENTH.THERM.ELEC</t>
  </si>
  <si>
    <t>FUEL_EMI.ktCO2.RO.CHI.BASIC_CHEM.PROCESSING.TOTAL.TOTAL</t>
  </si>
  <si>
    <t>FUEL_EMI.ktCO2.RO.CHI.BASIC_CHEM.PROCESSING.STEAM.SOLIDS</t>
  </si>
  <si>
    <t>FUEL_EMI.ktCO2.RO.CHI.BASIC_CHEM.PROCESSING.STEAM.RFG</t>
  </si>
  <si>
    <t>FUEL_EMI.ktCO2.RO.CHI.BASIC_CHEM.PROCESSING.STEAM.LPG</t>
  </si>
  <si>
    <t>FUEL_EMI.ktCO2.RO.CHI.BASIC_CHEM.PROCESSING.STEAM.DIESEL_LIQBIO</t>
  </si>
  <si>
    <t>FUEL_EMI.ktCO2.RO.CHI.BASIC_CHEM.PROCESSING.STEAM.RFO</t>
  </si>
  <si>
    <t>FUEL_EMI.ktCO2.RO.CHI.BASIC_CHEM.PROCESSING.STEAM.OTHER</t>
  </si>
  <si>
    <t>FUEL_EMI.ktCO2.RO.CHI.BASIC_CHEM.PROCESSING.STEAM.NG_BIOGAS</t>
  </si>
  <si>
    <t>FUEL_EMI.ktCO2.RO.CHI.BASIC_CHEM.PROCESSING.STEAM.DERIVED</t>
  </si>
  <si>
    <t>FUEL_EMI.ktCO2.RO.CHI.BASIC_CHEM.PROCESSING.STEAM.BIOMASS_WASTE</t>
  </si>
  <si>
    <t>FUEL_EMI.ktCO2.RO.CHI.BASIC_CHEM.PROCESSING.STEAM.STEAM_DISTR</t>
  </si>
  <si>
    <t>FUEL_EMI.ktCO2.RO.CHI.BASIC_CHEM.PROC_HEAT.TOTAL.TOTAL</t>
  </si>
  <si>
    <t>FUEL_EMI.ktCO2.RO.CHI.BASIC_CHEM.PROC_HEAT.THERM.TOTAL</t>
  </si>
  <si>
    <t>FUEL_EMI.ktCO2.RO.CHI.BASIC_CHEM.PROC_HEAT.THERM.SOLIDS</t>
  </si>
  <si>
    <t>FUEL_EMI.ktCO2.RO.CHI.BASIC_CHEM.PROC_HEAT.THERM.LPG</t>
  </si>
  <si>
    <t>FUEL_EMI.ktCO2.RO.CHI.BASIC_CHEM.PROC_HEAT.THERM.DIESEL_LIQBIO</t>
  </si>
  <si>
    <t>FUEL_EMI.ktCO2.RO.CHI.BASIC_CHEM.PROC_HEAT.THERM.RFO</t>
  </si>
  <si>
    <t>FUEL_EMI.ktCO2.RO.CHI.BASIC_CHEM.PROC_HEAT.THERM.NG_BIOGAS</t>
  </si>
  <si>
    <t>FUEL_EMI.ktCO2.RO.CHI.BASIC_CHEM.PROC_HEAT.ELEC.ELEC</t>
  </si>
  <si>
    <t>FUEL_EMI.ktCO2.RO.CHI.BASIC_CHEM.PROC_COOL.THERM.NG_BIOGAS</t>
  </si>
  <si>
    <t>FUEL_EMI.ktCO2.RO.CHI.BASIC_CHEM.PROC_COOL_STEAM.TOTAL.TOTAL</t>
  </si>
  <si>
    <t>FUEL_EMI.ktCO2.RO.CHI.BASIC_CHEM.PROC_COOL_STEAM.STEAM.SOLIDS</t>
  </si>
  <si>
    <t>FUEL_EMI.ktCO2.RO.CHI.BASIC_CHEM.PROC_COOL_STEAM.STEAM.RFG</t>
  </si>
  <si>
    <t>FUEL_EMI.ktCO2.RO.CHI.BASIC_CHEM.PROC_COOL_STEAM.STEAM.LPG</t>
  </si>
  <si>
    <t>FUEL_EMI.ktCO2.RO.CHI.BASIC_CHEM.PROC_COOL_STEAM.STEAM.DIESEL_LIQBIO</t>
  </si>
  <si>
    <t>FUEL_EMI.ktCO2.RO.CHI.BASIC_CHEM.PROC_COOL_STEAM.STEAM.RFO</t>
  </si>
  <si>
    <t>FUEL_EMI.ktCO2.RO.CHI.BASIC_CHEM.PROC_COOL_STEAM.STEAM.OTHER</t>
  </si>
  <si>
    <t>FUEL_EMI.ktCO2.RO.CHI.BASIC_CHEM.PROC_COOL_STEAM.STEAM.NG_BIOGAS</t>
  </si>
  <si>
    <t>FUEL_EMI.ktCO2.RO.CHI.BASIC_CHEM.PROC_COOL_STEAM.STEAM.DERIVED</t>
  </si>
  <si>
    <t>FUEL_EMI.ktCO2.RO.CHI.BASIC_CHEM.PROC_COOL_STEAM.STEAM.BIOMASS_WASTE</t>
  </si>
  <si>
    <t>FUEL_EMI.ktCO2.RO.CHI.BASIC_CHEM.PROC_COOL_STEAM.STEAM.STEAM_DISTR</t>
  </si>
  <si>
    <t>FUEL_EMI.ktCO2.RO.CHI.BASIC_CHEM.PROC_COOL.ELEC.ELEC</t>
  </si>
  <si>
    <t>FUEL_EMI.ktCO2.RO.CHI.BASIC_CHEM.GENERIC.MECH.ELEC</t>
  </si>
  <si>
    <t>PROCESS_EMI.ktCO2.RO.CHI.BASIC_CHEM</t>
  </si>
  <si>
    <t>FUEL_EMI.ktCO2.RO.CHI.OTHER_CHEM.LIGHT.GENERIC.ELEC</t>
  </si>
  <si>
    <t>FUEL_EMI.ktCO2.RO.CHI.OTHER_CHEM.AIRCOMP.GENERIC.ELEC</t>
  </si>
  <si>
    <t>FUEL_EMI.ktCO2.RO.CHI.OTHER_CHEM.MOTOR.GENERIC.ELEC</t>
  </si>
  <si>
    <t>FUEL_EMI.ktCO2.RO.CHI.OTHER_CHEM.FANS.GENERIC.ELEC</t>
  </si>
  <si>
    <t>FUEL_EMI.ktCO2.RO.CHI.OTHER_CHEM.LOW_ENTH.TOTAL.TOTAL</t>
  </si>
  <si>
    <t>FUEL_EMI.ktCO2.RO.CHI.OTHER_CHEM.LOW_ENTH.THERM.DIESEL_LIQBIO</t>
  </si>
  <si>
    <t>FUEL_EMI.ktCO2.RO.CHI.OTHER_CHEM.LOW_ENTH.THERM.NG_BIOGAS</t>
  </si>
  <si>
    <t>FUEL_EMI.ktCO2.RO.CHI.OTHER_CHEM.LOW_ENTH.THERM.SOLAR_GEO</t>
  </si>
  <si>
    <t>FUEL_EMI.ktCO2.RO.CHI.OTHER_CHEM.LOW_ENTH.HP.AMBIENT</t>
  </si>
  <si>
    <t>FUEL_EMI.ktCO2.RO.CHI.OTHER_CHEM.LOW_ENTH.THERM.ELEC</t>
  </si>
  <si>
    <t>FUEL_EMI.ktCO2.RO.CHI.OTHER_CHEM.PROCESSING_STEAM.TOTAL.TOTAL</t>
  </si>
  <si>
    <t>FUEL_EMI.ktCO2.RO.CHI.OTHER_CHEM.PROCESSING_STEAM.STEAM.SOLIDS</t>
  </si>
  <si>
    <t>FUEL_EMI.ktCO2.RO.CHI.OTHER_CHEM.PROCESSING_STEAM.STEAM.RFG</t>
  </si>
  <si>
    <t>FUEL_EMI.ktCO2.RO.CHI.OTHER_CHEM.PROCESSING_STEAM.STEAM.LPG</t>
  </si>
  <si>
    <t>FUEL_EMI.ktCO2.RO.CHI.OTHER_CHEM.PROCESSING_STEAM.STEAM.DIESEL_LIQBIO</t>
  </si>
  <si>
    <t>FUEL_EMI.ktCO2.RO.CHI.OTHER_CHEM.PROCESSING_STEAM.STEAM.RFO</t>
  </si>
  <si>
    <t>FUEL_EMI.ktCO2.RO.CHI.OTHER_CHEM.PROCESSING_STEAM.STEAM.OTHER</t>
  </si>
  <si>
    <t>FUEL_EMI.ktCO2.RO.CHI.OTHER_CHEM.PROCESSING_STEAM.STEAM.NG_BIOGAS</t>
  </si>
  <si>
    <t>FUEL_EMI.ktCO2.RO.CHI.OTHER_CHEM.PROCESSING_STEAM.STEAM.DERIVED</t>
  </si>
  <si>
    <t>FUEL_EMI.ktCO2.RO.CHI.OTHER_CHEM.PROCESSING_STEAM.STEAM.BIOMASS_WASTE</t>
  </si>
  <si>
    <t>FUEL_EMI.ktCO2.RO.CHI.OTHER_CHEM.PROCESSING_STEAM.STEAM.STEAM_DISTR</t>
  </si>
  <si>
    <t>FUEL_EMI.ktCO2.RO.CHI.OTHER_CHEM.PROCESSING.MICROW.ELEC</t>
  </si>
  <si>
    <t>FUEL_EMI.ktCO2.RO.CHI.OTHER_CHEM.PROC_HEAT.TOTAL.TOTAL</t>
  </si>
  <si>
    <t>FUEL_EMI.ktCO2.RO.CHI.OTHER_CHEM.PROC_HEAT.THERM.TOTAL</t>
  </si>
  <si>
    <t>FUEL_EMI.ktCO2.RO.CHI.OTHER_CHEM.PROC_HEAT.THERM.SOLIDS</t>
  </si>
  <si>
    <t>FUEL_EMI.ktCO2.RO.CHI.OTHER_CHEM.PROC_HEAT.THERM.LPG</t>
  </si>
  <si>
    <t>FUEL_EMI.ktCO2.RO.CHI.OTHER_CHEM.PROC_HEAT.THERM.DIESEL_LIQBIO</t>
  </si>
  <si>
    <t>FUEL_EMI.ktCO2.RO.CHI.OTHER_CHEM.PROC_HEAT.THERM.RFO</t>
  </si>
  <si>
    <t>FUEL_EMI.ktCO2.RO.CHI.OTHER_CHEM.PROC_HEAT.THERM.NG_BIOGAS</t>
  </si>
  <si>
    <t>FUEL_EMI.ktCO2.RO.CHI.OTHER_CHEM.PROC_HEAT.ELEC.ELEC</t>
  </si>
  <si>
    <t>FUEL_EMI.ktCO2.RO.CHI.OTHER_CHEM.PROC_COOL.THERM.NG_BIOGAS</t>
  </si>
  <si>
    <t>FUEL_EMI.ktCO2.RO.CHI.OTHER_CHEM.PROC_COOL_STEAM.TOTAL.TOTAL</t>
  </si>
  <si>
    <t>FUEL_EMI.ktCO2.RO.CHI.OTHER_CHEM.PROC_COOL_STEAM.STEAM.SOLIDS</t>
  </si>
  <si>
    <t>FUEL_EMI.ktCO2.RO.CHI.OTHER_CHEM.PROC_COOL_STEAM.STEAM.RFG</t>
  </si>
  <si>
    <t>FUEL_EMI.ktCO2.RO.CHI.OTHER_CHEM.PROC_COOL_STEAM.STEAM.LPG</t>
  </si>
  <si>
    <t>FUEL_EMI.ktCO2.RO.CHI.OTHER_CHEM.PROC_COOL_STEAM.STEAM.DIESEL_LIQBIO</t>
  </si>
  <si>
    <t>FUEL_EMI.ktCO2.RO.CHI.OTHER_CHEM.PROC_COOL_STEAM.STEAM.RFO</t>
  </si>
  <si>
    <t>FUEL_EMI.ktCO2.RO.CHI.OTHER_CHEM.PROC_COOL_STEAM.STEAM.OTHER</t>
  </si>
  <si>
    <t>FUEL_EMI.ktCO2.RO.CHI.OTHER_CHEM.PROC_COOL_STEAM.STEAM.NG_BIOGAS</t>
  </si>
  <si>
    <t>FUEL_EMI.ktCO2.RO.CHI.OTHER_CHEM.PROC_COOL_STEAM.STEAM.DERIVED</t>
  </si>
  <si>
    <t>FUEL_EMI.ktCO2.RO.CHI.OTHER_CHEM.PROC_COOL_STEAM.STEAM.BIOMASS_WASTE</t>
  </si>
  <si>
    <t>FUEL_EMI.ktCO2.RO.CHI.OTHER_CHEM.PROC_COOL_STEAM.STEAM.STEAM_DISTR</t>
  </si>
  <si>
    <t>FUEL_EMI.ktCO2.RO.CHI.OTHER_CHEM.PROC_COOL.ELEC.ELEC</t>
  </si>
  <si>
    <t>FUEL_EMI.ktCO2.RO.CHI.OTHER_CHEM.GENERIC.MECH.ELEC</t>
  </si>
  <si>
    <t>PROCESS_EMI.ktCO2.RO.CHI.OTHER_CHEM</t>
  </si>
  <si>
    <t>FUEL_EMI.ktCO2.RO.CHI.PHARM.TOTAL.TOTAL.TOTAL</t>
  </si>
  <si>
    <t>FUEL_EMI.ktCO2.RO.CHI.PHARM.LIGHT.GENERIC.ELEC</t>
  </si>
  <si>
    <t>FUEL_EMI.ktCO2.RO.CHI.PHARM.AIRCOMP.GENERIC.ELEC</t>
  </si>
  <si>
    <t>FUEL_EMI.ktCO2.RO.CHI.PHARM.MOTOR.GENERIC.ELEC</t>
  </si>
  <si>
    <t>FUEL_EMI.ktCO2.RO.CHI.PHARM.FANS.GENERIC.ELEC</t>
  </si>
  <si>
    <t>FUEL_EMI.ktCO2.RO.CHI.PHARM.LOW_ENTH.TOTAL.TOTAL</t>
  </si>
  <si>
    <t>FUEL_EMI.ktCO2.RO.CHI.PHARM.LOW_ENTH.THERM.DIESEL_LIQBIO</t>
  </si>
  <si>
    <t>FUEL_EMI.ktCO2.RO.CHI.PHARM.LOW_ENTH.THERM.NG_BIOGAS</t>
  </si>
  <si>
    <t>FUEL_EMI.ktCO2.RO.CHI.PHARM.LOW_ENTH.THERM.SOLAR_GEO</t>
  </si>
  <si>
    <t>FUEL_EMI.ktCO2.RO.CHI.PHARM.LOW_ENTH.HP.AMBIENT</t>
  </si>
  <si>
    <t>FUEL_EMI.ktCO2.RO.CHI.PHARM.LOW_ENTH.THERM.ELEC</t>
  </si>
  <si>
    <t>FUEL_EMI.ktCO2.RO.CHI.PHARM.PROCESSING_STEAM.TOTAL.TOTAL</t>
  </si>
  <si>
    <t>FUEL_EMI.ktCO2.RO.CHI.PHARM.PROCESSING_STEAM.STEAM.SOLIDS</t>
  </si>
  <si>
    <t>FUEL_EMI.ktCO2.RO.CHI.PHARM.PROCESSING_STEAM.STEAM.RFG</t>
  </si>
  <si>
    <t>FUEL_EMI.ktCO2.RO.CHI.PHARM.PROCESSING_STEAM.STEAM.LPG</t>
  </si>
  <si>
    <t>FUEL_EMI.ktCO2.RO.CHI.PHARM.PROCESSING_STEAM.STEAM.DIESEL_LIQBIO</t>
  </si>
  <si>
    <t>FUEL_EMI.ktCO2.RO.CHI.PHARM.PROCESSING_STEAM.STEAM.RFO</t>
  </si>
  <si>
    <t>FUEL_EMI.ktCO2.RO.CHI.PHARM.PROCESSING_STEAM.STEAM.OTHER</t>
  </si>
  <si>
    <t>FUEL_EMI.ktCO2.RO.CHI.PHARM.PROCESSING_STEAM.STEAM.NG_BIOGAS</t>
  </si>
  <si>
    <t>FUEL_EMI.ktCO2.RO.CHI.PHARM.PROCESSING_STEAM.STEAM.DERIVED</t>
  </si>
  <si>
    <t>FUEL_EMI.ktCO2.RO.CHI.PHARM.PROCESSING_STEAM.STEAM.BIOMASS_WASTE</t>
  </si>
  <si>
    <t>FUEL_EMI.ktCO2.RO.CHI.PHARM.PROCESSING_STEAM.STEAM.STEAM_DISTR</t>
  </si>
  <si>
    <t>FUEL_EMI.ktCO2.RO.CHI.PHARM.PROCESSING.MICROW.ELEC</t>
  </si>
  <si>
    <t>FUEL_EMI.ktCO2.RO.CHI.PHARM.PROC_HEAT.TOTAL.TOTAL</t>
  </si>
  <si>
    <t>FUEL_EMI.ktCO2.RO.CHI.PHARM.PROC_HEAT.THERM.TOTAL</t>
  </si>
  <si>
    <t>FUEL_EMI.ktCO2.RO.CHI.PHARM.PROC_HEAT.THERM.SOLIDS</t>
  </si>
  <si>
    <t>FUEL_EMI.ktCO2.RO.CHI.PHARM.PROC_HEAT.THERM.LPG</t>
  </si>
  <si>
    <t>FUEL_EMI.ktCO2.RO.CHI.PHARM.PROC_HEAT.THERM.DIESEL_LIQBIO</t>
  </si>
  <si>
    <t>FUEL_EMI.ktCO2.RO.CHI.PHARM.PROC_HEAT.THERM.RFO</t>
  </si>
  <si>
    <t>FUEL_EMI.ktCO2.RO.CHI.PHARM.PROC_HEAT.THERM.NG_BIOGAS</t>
  </si>
  <si>
    <t>FUEL_EMI.ktCO2.RO.CHI.PHARM.PROC_HEAT.ELEC.ELEC</t>
  </si>
  <si>
    <t>FUEL_EMI.ktCO2.RO.CHI.PHARM.PROC_COOL.THERM.NG_BIOGAS</t>
  </si>
  <si>
    <t>FUEL_EMI.ktCO2.RO.CHI.PHARM.PROC_COOL_STEAM.TOTAL.TOTAL</t>
  </si>
  <si>
    <t>FUEL_EMI.ktCO2.RO.CHI.PHARM.PROC_COOL_STEAM.STEAM.SOLIDS</t>
  </si>
  <si>
    <t>FUEL_EMI.ktCO2.RO.CHI.PHARM.PROC_COOL_STEAM.STEAM.RFG</t>
  </si>
  <si>
    <t>FUEL_EMI.ktCO2.RO.CHI.PHARM.PROC_COOL_STEAM.STEAM.LPG</t>
  </si>
  <si>
    <t>FUEL_EMI.ktCO2.RO.CHI.PHARM.PROC_COOL_STEAM.STEAM.DIESEL_LIQBIO</t>
  </si>
  <si>
    <t>FUEL_EMI.ktCO2.RO.CHI.PHARM.PROC_COOL_STEAM.STEAM.RFO</t>
  </si>
  <si>
    <t>FUEL_EMI.ktCO2.RO.CHI.PHARM.PROC_COOL_STEAM.STEAM.OTHER</t>
  </si>
  <si>
    <t>FUEL_EMI.ktCO2.RO.CHI.PHARM.PROC_COOL_STEAM.STEAM.NG_BIOGAS</t>
  </si>
  <si>
    <t>FUEL_EMI.ktCO2.RO.CHI.PHARM.PROC_COOL_STEAM.STEAM.DERIVED</t>
  </si>
  <si>
    <t>FUEL_EMI.ktCO2.RO.CHI.PHARM.PROC_COOL_STEAM.STEAM.BIOMASS_WASTE</t>
  </si>
  <si>
    <t>FUEL_EMI.ktCO2.RO.CHI.PHARM.PROC_COOL_STEAM.STEAM.STEAM_DISTR</t>
  </si>
  <si>
    <t>FUEL_EMI.ktCO2.RO.CHI.PHARM.PROC_COOL.ELEC.ELEC</t>
  </si>
  <si>
    <t>FUEL_EMI.ktCO2.RO.CHI.PHARM.GENERIC.MECH.ELEC</t>
  </si>
  <si>
    <t>Basic chemicals (over energy consumption, without process emissions)</t>
  </si>
  <si>
    <t>Other chemicals (without process emissions)</t>
  </si>
  <si>
    <t>VA.Meuro2023.RO.NMM.CEM</t>
  </si>
  <si>
    <t>VA.Meuro2023.RO.NMM.CER</t>
  </si>
  <si>
    <t>VA.Meuro2023.RO.NMM.GLASS</t>
  </si>
  <si>
    <t>Cement (kt)</t>
  </si>
  <si>
    <t>OUTPUT.kt.RO.NMM.CEM</t>
  </si>
  <si>
    <t>Ceramics &amp; other NMM (kt bricks eq.)</t>
  </si>
  <si>
    <t>OUTPUT.kt.RO.NMM.CER</t>
  </si>
  <si>
    <t>Glass production  (kt)</t>
  </si>
  <si>
    <t>OUTPUT.kt.RO.NMM.GLASS</t>
  </si>
  <si>
    <t>CAP.kt.RO.NMM.CEM</t>
  </si>
  <si>
    <t>CAP.kt.RO.NMM.CER</t>
  </si>
  <si>
    <t>CAP.kt.RO.NMM.GLASS</t>
  </si>
  <si>
    <t>NEWCAP.kt.RO.NMM.CEM</t>
  </si>
  <si>
    <t>NEWCAP.kt.RO.NMM.CER</t>
  </si>
  <si>
    <t>NEWCAP.kt.RO.NMM.GLASS</t>
  </si>
  <si>
    <t>FEC.ktoe.RO.NMM.TOTAL.TOTAL.TOTAL.TOTAL</t>
  </si>
  <si>
    <t>FEC.ktoe.RO.NMM.TOTAL.TOTAL.TOTAL.SOLIDS</t>
  </si>
  <si>
    <t>FEC.ktoe.RO.NMM.TOTAL.TOTAL.TOTAL.RFG</t>
  </si>
  <si>
    <t>FEC.ktoe.RO.NMM.TOTAL.TOTAL.TOTAL.LPG</t>
  </si>
  <si>
    <t>FEC.ktoe.RO.NMM.TOTAL.TOTAL.TOTAL.DIESEL</t>
  </si>
  <si>
    <t>FEC.ktoe.RO.NMM.TOTAL.TOTAL.TOTAL.RFO</t>
  </si>
  <si>
    <t>FEC.ktoe.RO.NMM.TOTAL.TOTAL.TOTAL.OTHER</t>
  </si>
  <si>
    <t>FEC.ktoe.RO.NMM.TOTAL.TOTAL.TOTAL.NG</t>
  </si>
  <si>
    <t>FEC.ktoe.RO.NMM.TOTAL.TOTAL.TOTAL.DERIVED</t>
  </si>
  <si>
    <t>FEC.ktoe.RO.NMM.TOTAL.TOTAL.TOTAL.BIOMASS_WASTE</t>
  </si>
  <si>
    <t>FEC.ktoe.RO.NMM.TOTAL.TOTAL.TOTAL.BIOGAS</t>
  </si>
  <si>
    <t>FEC.ktoe.RO.NMM.TOTAL.TOTAL.TOTAL.LIQBIO</t>
  </si>
  <si>
    <t>FEC.ktoe.RO.NMM.TOTAL.TOTAL.TOTAL.SOLAR</t>
  </si>
  <si>
    <t>FEC.ktoe.RO.NMM.TOTAL.TOTAL.TOTAL.GEO</t>
  </si>
  <si>
    <t>FEC.ktoe.RO.NMM.TOTAL.TOTAL.TOTAL.AMBIENT</t>
  </si>
  <si>
    <t>FEC.ktoe.RO.NMM.TOTAL.TOTAL.TOTAL.STEAM_DISTR</t>
  </si>
  <si>
    <t>FEC.ktoe.RO.NMM.TOTAL.TOTAL.TOTAL.ELEC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</si>
  <si>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</si>
  <si>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</si>
  <si>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</si>
  <si>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FEC.ktoe.RO.NMM.CEM.TOTAL.TOTAL.TOTAL</t>
  </si>
  <si>
    <t>FEC.ktoe.RO.NMM.CEM.LIGHT.GENERIC.ELEC</t>
  </si>
  <si>
    <t>FEC.ktoe.RO.NMM.CEM.AIRCOMP.GENERIC.ELEC</t>
  </si>
  <si>
    <t>FEC.ktoe.RO.NMM.CEM.MOTOR.GENERIC.ELEC</t>
  </si>
  <si>
    <t>FEC.ktoe.RO.NMM.CEM.FANS.GENERIC.ELEC</t>
  </si>
  <si>
    <t>FEC.ktoe.RO.NMM.CEM.LOW_ENTH.TOTAL.TOTAL</t>
  </si>
  <si>
    <t>FEC.ktoe.RO.NMM.CEM.LOW_ENTH.THERM.DIESEL_LIQBIO</t>
  </si>
  <si>
    <t>FEC.ktoe.RO.NMM.CEM.LOW_ENTH.THERM.NG_BIOGAS</t>
  </si>
  <si>
    <t>FEC.ktoe.RO.NMM.CEM.LOW_ENTH.THERM.SOLAR_GEO</t>
  </si>
  <si>
    <t>FEC.ktoe.RO.NMM.CEM.LOW_ENTH.HP.AMBIENT</t>
  </si>
  <si>
    <t>FEC.ktoe.RO.NMM.CEM.LOW_ENTH.THERM.ELEC</t>
  </si>
  <si>
    <t>Cement: Grinding, milling of raw material</t>
  </si>
  <si>
    <t>FEC.ktoe.RO.NMM.CEM.GRINDING_RAW.MECH.ELEC</t>
  </si>
  <si>
    <t>Cement: Pre-heating and pre-calcination</t>
  </si>
  <si>
    <t>FEC.ktoe.RO.NMM.CEM.PREHEAT.TOTAL.TOTAL</t>
  </si>
  <si>
    <t>FEC.ktoe.RO.NMM.CEM.PREHEAT.THERM.SOLIDS</t>
  </si>
  <si>
    <t>FEC.ktoe.RO.NMM.CEM.PREHEAT.THERM.LPG</t>
  </si>
  <si>
    <t>FEC.ktoe.RO.NMM.CEM.PREHEAT.THERM.DIESEL_LIQBIO</t>
  </si>
  <si>
    <t>FEC.ktoe.RO.NMM.CEM.PREHEAT.THERM.RFO</t>
  </si>
  <si>
    <t>FEC.ktoe.RO.NMM.CEM.PREHEAT.THERM.OTHER</t>
  </si>
  <si>
    <t>FEC.ktoe.RO.NMM.CEM.PREHEAT.THERM.NG_BIOGAS</t>
  </si>
  <si>
    <t>FEC.ktoe.RO.NMM.CEM.PREHEAT.THERM.BIOMASS_WASTE</t>
  </si>
  <si>
    <t>Cement: Clinker production (kilns)</t>
  </si>
  <si>
    <t>FEC.ktoe.RO.NMM.CEM.KILN.TOTAL.TOTAL</t>
  </si>
  <si>
    <t>FEC.ktoe.RO.NMM.CEM.KILN.THERM.SOLIDS</t>
  </si>
  <si>
    <t>FEC.ktoe.RO.NMM.CEM.KILN.THERM.LPG</t>
  </si>
  <si>
    <t>FEC.ktoe.RO.NMM.CEM.KILN.THERM.DIESEL_LIQBIO</t>
  </si>
  <si>
    <t>FEC.ktoe.RO.NMM.CEM.KILN.THERM.RFO</t>
  </si>
  <si>
    <t>FEC.ktoe.RO.NMM.CEM.KILN.THERM.OTHER</t>
  </si>
  <si>
    <t>FEC.ktoe.RO.NMM.CEM.KILN.THERM.NG_BIOGAS</t>
  </si>
  <si>
    <t>FEC.ktoe.RO.NMM.CEM.KILN.THERM.BIOMASS_WASTE</t>
  </si>
  <si>
    <t>Cement: Grinding, packaging and precasting</t>
  </si>
  <si>
    <t>Cement: Grinding, packaging and precasting (electricity)</t>
  </si>
  <si>
    <t>FEC.ktoe.RO.NMM.CEM.PRECAST.MECH.ELEC</t>
  </si>
  <si>
    <t>Cement: Precasting - Steam</t>
  </si>
  <si>
    <t>FEC.ktoe.RO.NMM.CEM.PRECAST_STEAM.TOTAL.TOTAL</t>
  </si>
  <si>
    <t>FEC.ktoe.RO.NMM.CEM.PRECAST_STEAM.STEAM.SOLIDS</t>
  </si>
  <si>
    <t>FEC.ktoe.RO.NMM.CEM.PRECAST_STEAM.STEAM.RFG</t>
  </si>
  <si>
    <t>FEC.ktoe.RO.NMM.CEM.PRECAST_STEAM.STEAM.LPG</t>
  </si>
  <si>
    <t>FEC.ktoe.RO.NMM.CEM.PRECAST_STEAM.STEAM.DIESEL_LIQBIO</t>
  </si>
  <si>
    <t>FEC.ktoe.RO.NMM.CEM.PRECAST_STEAM.STEAM.RFO</t>
  </si>
  <si>
    <t>FEC.ktoe.RO.NMM.CEM.PRECAST_STEAM.STEAM.OTHER</t>
  </si>
  <si>
    <t>FEC.ktoe.RO.NMM.CEM.PRECAST_STEAM.STEAM.NG_BIOGAS</t>
  </si>
  <si>
    <t>FEC.ktoe.RO.NMM.CEM.PRECAST_STEAM.STEAM.DERIVED</t>
  </si>
  <si>
    <t>FEC.ktoe.RO.NMM.CEM.PRECAST_STEAM.STEAM.BIOMASS_WASTE</t>
  </si>
  <si>
    <t>FEC.ktoe.RO.NMM.CEM.PRECAST_STEAM.STEAM.STEAM_DISTR</t>
  </si>
  <si>
    <t>FEC.ktoe.RO.NMM.CER.TOTAL.TOTAL.TOTAL</t>
  </si>
  <si>
    <t>FEC.ktoe.RO.NMM.CER.LIGHT.GENERIC.ELEC</t>
  </si>
  <si>
    <t>FEC.ktoe.RO.NMM.CER.AIRCOMP.GENERIC.ELEC</t>
  </si>
  <si>
    <t>FEC.ktoe.RO.NMM.CER.MOTOR.GENERIC.ELEC</t>
  </si>
  <si>
    <t>FEC.ktoe.RO.NMM.CER.FANS.GENERIC.ELEC</t>
  </si>
  <si>
    <t>FEC.ktoe.RO.NMM.CER.LOW_ENTH.TOTAL.TOTAL</t>
  </si>
  <si>
    <t>FEC.ktoe.RO.NMM.CER.LOW_ENTH.THERM.DIESEL_LIQBIO</t>
  </si>
  <si>
    <t>FEC.ktoe.RO.NMM.CER.LOW_ENTH.THERM.NG_BIOGAS</t>
  </si>
  <si>
    <t>FEC.ktoe.RO.NMM.CER.LOW_ENTH.THERM.SOLAR_GEO</t>
  </si>
  <si>
    <t>FEC.ktoe.RO.NMM.CER.LOW_ENTH.HP.AMBIENT</t>
  </si>
  <si>
    <t>FEC.ktoe.RO.NMM.CER.LOW_ENTH.THERM.ELEC</t>
  </si>
  <si>
    <t>Ceramics: Mixing of raw material</t>
  </si>
  <si>
    <t>FEC.ktoe.RO.NMM.CER.MIXING.MECH.ELEC</t>
  </si>
  <si>
    <t>Ceramics: Drying and sintering of raw material</t>
  </si>
  <si>
    <t>Ceramics: Thermal drying and sintering</t>
  </si>
  <si>
    <t>FEC.ktoe.RO.NMM.CER.DRYING.TOTAL.TOTAL</t>
  </si>
  <si>
    <t>FEC.ktoe.RO.NMM.CER.DRYING.THERM.SOLIDS</t>
  </si>
  <si>
    <t>FEC.ktoe.RO.NMM.CER.DRYING.THERM.LPG</t>
  </si>
  <si>
    <t>FEC.ktoe.RO.NMM.CER.DRYING.THERM.DIESEL_LIQBIO</t>
  </si>
  <si>
    <t>FEC.ktoe.RO.NMM.CER.DRYING.THERM.RFO</t>
  </si>
  <si>
    <t>FEC.ktoe.RO.NMM.CER.DRYING.THERM.NG_BIOGAS</t>
  </si>
  <si>
    <t>Ceramics: Steam drying and sintering</t>
  </si>
  <si>
    <t>FEC.ktoe.RO.NMM.CER.DRYING_STEAM.TOTAL.TOTAL</t>
  </si>
  <si>
    <t>FEC.ktoe.RO.NMM.CER.DRYING_STEAM.STEAM.SOLIDS</t>
  </si>
  <si>
    <t>FEC.ktoe.RO.NMM.CER.DRYING_STEAM.STEAM.RFG</t>
  </si>
  <si>
    <t>FEC.ktoe.RO.NMM.CER.DRYING_STEAM.STEAM.LPG</t>
  </si>
  <si>
    <t>FEC.ktoe.RO.NMM.CER.DRYING_STEAM.STEAM.DIESEL_LIQBIO</t>
  </si>
  <si>
    <t>FEC.ktoe.RO.NMM.CER.DRYING_STEAM.STEAM.RFO</t>
  </si>
  <si>
    <t>FEC.ktoe.RO.NMM.CER.DRYING_STEAM.STEAM.OTHER</t>
  </si>
  <si>
    <t>FEC.ktoe.RO.NMM.CER.DRYING_STEAM.STEAM.NG_BIOGAS</t>
  </si>
  <si>
    <t>FEC.ktoe.RO.NMM.CER.DRYING_STEAM.STEAM.DERIVED</t>
  </si>
  <si>
    <t>FEC.ktoe.RO.NMM.CER.DRYING_STEAM.STEAM.BIOMASS_WASTE</t>
  </si>
  <si>
    <t>FEC.ktoe.RO.NMM.CER.DRYING_STEAM.STEAM.STEAM_DISTR</t>
  </si>
  <si>
    <t>Ceramics: Microwave drying and sintering</t>
  </si>
  <si>
    <t>FEC.ktoe.RO.NMM.CER.DRYING_MICROW.MICROW.ELEC</t>
  </si>
  <si>
    <t>Ceramics: Primary production process</t>
  </si>
  <si>
    <t>Ceramics: Thermal kiln</t>
  </si>
  <si>
    <t>FEC.ktoe.RO.NMM.CER.KILN_THERM.TOTAL.TOTAL</t>
  </si>
  <si>
    <t>FEC.ktoe.RO.NMM.CER.KILN_THERM.THERM.SOLIDS</t>
  </si>
  <si>
    <t>FEC.ktoe.RO.NMM.CER.KILN_THERM.THERM.LPG</t>
  </si>
  <si>
    <t>FEC.ktoe.RO.NMM.CER.KILN_THERM.THERM.DIESEL_LIQBIO</t>
  </si>
  <si>
    <t>FEC.ktoe.RO.NMM.CER.KILN_THERM.THERM.RFO</t>
  </si>
  <si>
    <t>FEC.ktoe.RO.NMM.CER.KILN_THERM.THERM.OTHER</t>
  </si>
  <si>
    <t>FEC.ktoe.RO.NMM.CER.KILN_THERM.THERM.NG_BIOGAS</t>
  </si>
  <si>
    <t>FEC.ktoe.RO.NMM.CER.KILN_THERM.THERM.BIOMASS_WASTE</t>
  </si>
  <si>
    <t>Ceramics: Electric kiln</t>
  </si>
  <si>
    <t>FEC.ktoe.RO.NMM.CER.KILN_ELEC.ELEC.ELEC</t>
  </si>
  <si>
    <t>Ceramics: Product finishing</t>
  </si>
  <si>
    <t>Ceramics: Thermal furnace</t>
  </si>
  <si>
    <t>FEC.ktoe.RO.NMM.CER.FINISHING.TOTAL.TOTAL</t>
  </si>
  <si>
    <t>FEC.ktoe.RO.NMM.CER.FINISHING.THERM.SOLIDS</t>
  </si>
  <si>
    <t>FEC.ktoe.RO.NMM.CER.FINISHING.THERM.LPG</t>
  </si>
  <si>
    <t>FEC.ktoe.RO.NMM.CER.FINISHING.THERM.DIESEL_LIQBIO</t>
  </si>
  <si>
    <t>FEC.ktoe.RO.NMM.CER.FINISHING.THERM.RFO</t>
  </si>
  <si>
    <t>FEC.ktoe.RO.NMM.CER.FINISHING.THERM.NG_BIOGAS</t>
  </si>
  <si>
    <t>Ceramics: Electric furnace</t>
  </si>
  <si>
    <t>FEC.ktoe.RO.NMM.CER.FINISHING_ELEC.ELEC.ELEC</t>
  </si>
  <si>
    <t>FEC.ktoe.RO.NMM.GLASS.TOTAL.TOTAL.TOTAL</t>
  </si>
  <si>
    <t>FEC.ktoe.RO.NMM.GLASS.LIGHT.GENERIC.ELEC</t>
  </si>
  <si>
    <t>FEC.ktoe.RO.NMM.GLASS.AIRCOMP.GENERIC.ELEC</t>
  </si>
  <si>
    <t>FEC.ktoe.RO.NMM.GLASS.MOTOR.GENERIC.ELEC</t>
  </si>
  <si>
    <t>FEC.ktoe.RO.NMM.GLASS.FANS.GENERIC.ELEC</t>
  </si>
  <si>
    <t>FEC.ktoe.RO.NMM.GLASS.LOW_ENTH.TOTAL.TOTAL</t>
  </si>
  <si>
    <t>FEC.ktoe.RO.NMM.GLASS.LOW_ENTH.THERM.DIESEL_LIQBIO</t>
  </si>
  <si>
    <t>FEC.ktoe.RO.NMM.GLASS.LOW_ENTH.THERM.NG_BIOGAS</t>
  </si>
  <si>
    <t>FEC.ktoe.RO.NMM.GLASS.LOW_ENTH.THERM.SOLAR_GEO</t>
  </si>
  <si>
    <t>FEC.ktoe.RO.NMM.GLASS.LOW_ENTH.HP.AMBIENT</t>
  </si>
  <si>
    <t>FEC.ktoe.RO.NMM.GLASS.LOW_ENTH.THERM.ELEC</t>
  </si>
  <si>
    <t>Glass: Melting tank</t>
  </si>
  <si>
    <t>Glass: Thermal melting tank</t>
  </si>
  <si>
    <t>FEC.ktoe.RO.NMM.GLASS.MELTING.TOTAL.TOTAL</t>
  </si>
  <si>
    <t>FEC.ktoe.RO.NMM.GLASS.MELTING.THERM.SOLIDS</t>
  </si>
  <si>
    <t>FEC.ktoe.RO.NMM.GLASS.MELTING.THERM.LPG</t>
  </si>
  <si>
    <t>FEC.ktoe.RO.NMM.GLASS.MELTING.THERM.DIESEL_LIQBIO</t>
  </si>
  <si>
    <t>FEC.ktoe.RO.NMM.GLASS.MELTING.THERM.RFO</t>
  </si>
  <si>
    <t>FEC.ktoe.RO.NMM.GLASS.MELTING.THERM.NG_BIOGAS</t>
  </si>
  <si>
    <t>Glass: Electric melting tank</t>
  </si>
  <si>
    <t>FEC.ktoe.RO.NMM.GLASS.MELTING_ELEC.ELEC.ELEC</t>
  </si>
  <si>
    <t>Glass: Forming</t>
  </si>
  <si>
    <t>FEC.ktoe.RO.NMM.GLASS.FORMING.ELEC.ELEC</t>
  </si>
  <si>
    <t>Glass: Annealing</t>
  </si>
  <si>
    <t>Glass: Annealing - thermal</t>
  </si>
  <si>
    <t>FEC.ktoe.RO.NMM.GLASS.ANNEALING.TOTAL.TOTAL</t>
  </si>
  <si>
    <t>FEC.ktoe.RO.NMM.GLASS.ANNEALING.THERM.SOLIDS</t>
  </si>
  <si>
    <t>FEC.ktoe.RO.NMM.GLASS.ANNEALING.THERM.LPG</t>
  </si>
  <si>
    <t>FEC.ktoe.RO.NMM.GLASS.ANNEALING.THERM.DIESEL_LIQBIO</t>
  </si>
  <si>
    <t>FEC.ktoe.RO.NMM.GLASS.ANNEALING.THERM.RFO</t>
  </si>
  <si>
    <t>FEC.ktoe.RO.NMM.GLASS.ANNEALING.THERM.NG_BIOGAS</t>
  </si>
  <si>
    <t>Glass: Annealing - electric</t>
  </si>
  <si>
    <t>FEC.ktoe.RO.NMM.GLASS.ANNEALING_ELEC.ELEC.ELEC</t>
  </si>
  <si>
    <t>Glass: Finishing processes</t>
  </si>
  <si>
    <t>FEC.ktoe.RO.NMM.GLASS.FINISHING.ELEC.ELEC</t>
  </si>
  <si>
    <t>Cement: Grinding, packaging - electric</t>
  </si>
  <si>
    <t>Cement: Precasting - steam</t>
  </si>
  <si>
    <t>UED.ktoe.RO.NMM.CEM.TOTAL.TOTAL.TOTAL</t>
  </si>
  <si>
    <t>UED.ktoe.RO.NMM.CEM.LIGHT.GENERIC.ELEC</t>
  </si>
  <si>
    <t>UED.ktoe.RO.NMM.CEM.AIRCOMP.GENERIC.ELEC</t>
  </si>
  <si>
    <t>UED.ktoe.RO.NMM.CEM.MOTOR.GENERIC.ELEC</t>
  </si>
  <si>
    <t>UED.ktoe.RO.NMM.CEM.FANS.GENERIC.ELEC</t>
  </si>
  <si>
    <t>UED.ktoe.RO.NMM.CEM.LOW_ENTH.TOTAL.TOTAL</t>
  </si>
  <si>
    <t>UED.ktoe.RO.NMM.CEM.LOW_ENTH.THERM.DIESEL_LIQBIO</t>
  </si>
  <si>
    <t>UED.ktoe.RO.NMM.CEM.LOW_ENTH.THERM.NG_BIOGAS</t>
  </si>
  <si>
    <t>UED.ktoe.RO.NMM.CEM.LOW_ENTH.THERM.SOLAR_GEO</t>
  </si>
  <si>
    <t>UED.ktoe.RO.NMM.CEM.LOW_ENTH.HP.AMBIENT</t>
  </si>
  <si>
    <t>UED.ktoe.RO.NMM.CEM.LOW_ENTH.THERM.ELEC</t>
  </si>
  <si>
    <t>UED.ktoe.RO.NMM.CEM.GRINDING_RAW.MECH.ELEC</t>
  </si>
  <si>
    <t>UED.ktoe.RO.NMM.CEM.PREHEAT.TOTAL.TOTAL</t>
  </si>
  <si>
    <t>UED.ktoe.RO.NMM.CEM.PREHEAT.THERM.SOLIDS</t>
  </si>
  <si>
    <t>UED.ktoe.RO.NMM.CEM.PREHEAT.THERM.LPG</t>
  </si>
  <si>
    <t>UED.ktoe.RO.NMM.CEM.PREHEAT.THERM.DIESEL_LIQBIO</t>
  </si>
  <si>
    <t>UED.ktoe.RO.NMM.CEM.PREHEAT.THERM.RFO</t>
  </si>
  <si>
    <t>UED.ktoe.RO.NMM.CEM.PREHEAT.THERM.OTHER</t>
  </si>
  <si>
    <t>UED.ktoe.RO.NMM.CEM.PREHEAT.THERM.NG_BIOGAS</t>
  </si>
  <si>
    <t>UED.ktoe.RO.NMM.CEM.PREHEAT.THERM.BIOMASS_WASTE</t>
  </si>
  <si>
    <t>UED.ktoe.RO.NMM.CEM.KILN.TOTAL.TOTAL</t>
  </si>
  <si>
    <t>UED.ktoe.RO.NMM.CEM.KILN.THERM.SOLIDS</t>
  </si>
  <si>
    <t>UED.ktoe.RO.NMM.CEM.KILN.THERM.LPG</t>
  </si>
  <si>
    <t>UED.ktoe.RO.NMM.CEM.KILN.THERM.DIESEL_LIQBIO</t>
  </si>
  <si>
    <t>UED.ktoe.RO.NMM.CEM.KILN.THERM.RFO</t>
  </si>
  <si>
    <t>UED.ktoe.RO.NMM.CEM.KILN.THERM.OTHER</t>
  </si>
  <si>
    <t>UED.ktoe.RO.NMM.CEM.KILN.THERM.NG_BIOGAS</t>
  </si>
  <si>
    <t>UED.ktoe.RO.NMM.CEM.KILN.THERM.BIOMASS_WASTE</t>
  </si>
  <si>
    <t>UED.ktoe.RO.NMM.CEM.PRECAST.MECH.ELEC</t>
  </si>
  <si>
    <t>UED.ktoe.RO.NMM.CEM.PRECAST_STEAM.TOTAL.TOTAL</t>
  </si>
  <si>
    <t>UED.ktoe.RO.NMM.CEM.PRECAST_STEAM.STEAM.SOLIDS</t>
  </si>
  <si>
    <t>UED.ktoe.RO.NMM.CEM.PRECAST_STEAM.STEAM.RFG</t>
  </si>
  <si>
    <t>UED.ktoe.RO.NMM.CEM.PRECAST_STEAM.STEAM.LPG</t>
  </si>
  <si>
    <t>UED.ktoe.RO.NMM.CEM.PRECAST_STEAM.STEAM.DIESEL_LIQBIO</t>
  </si>
  <si>
    <t>UED.ktoe.RO.NMM.CEM.PRECAST_STEAM.STEAM.RFO</t>
  </si>
  <si>
    <t>UED.ktoe.RO.NMM.CEM.PRECAST_STEAM.STEAM.OTHER</t>
  </si>
  <si>
    <t>UED.ktoe.RO.NMM.CEM.PRECAST_STEAM.STEAM.NG_BIOGAS</t>
  </si>
  <si>
    <t>UED.ktoe.RO.NMM.CEM.PRECAST_STEAM.STEAM.DERIVED</t>
  </si>
  <si>
    <t>UED.ktoe.RO.NMM.CEM.PRECAST_STEAM.STEAM.BIOMASS_WASTE</t>
  </si>
  <si>
    <t>UED.ktoe.RO.NMM.CEM.PRECAST_STEAM.STEAM.STEAM_DISTR</t>
  </si>
  <si>
    <t>UED.ktoe.RO.NMM.CER.TOTAL.TOTAL.TOTAL</t>
  </si>
  <si>
    <t>UED.ktoe.RO.NMM.CER.LIGHT.GENERIC.ELEC</t>
  </si>
  <si>
    <t>UED.ktoe.RO.NMM.CER.AIRCOMP.GENERIC.ELEC</t>
  </si>
  <si>
    <t>UED.ktoe.RO.NMM.CER.MOTOR.GENERIC.ELEC</t>
  </si>
  <si>
    <t>UED.ktoe.RO.NMM.CER.FANS.GENERIC.ELEC</t>
  </si>
  <si>
    <t>UED.ktoe.RO.NMM.CER.LOW_ENTH.TOTAL.TOTAL</t>
  </si>
  <si>
    <t>UED.ktoe.RO.NMM.CER.LOW_ENTH.THERM.DIESEL_LIQBIO</t>
  </si>
  <si>
    <t>UED.ktoe.RO.NMM.CER.LOW_ENTH.THERM.NG_BIOGAS</t>
  </si>
  <si>
    <t>UED.ktoe.RO.NMM.CER.LOW_ENTH.THERM.SOLAR_GEO</t>
  </si>
  <si>
    <t>UED.ktoe.RO.NMM.CER.LOW_ENTH.HP.AMBIENT</t>
  </si>
  <si>
    <t>UED.ktoe.RO.NMM.CER.LOW_ENTH.THERM.ELEC</t>
  </si>
  <si>
    <t>UED.ktoe.RO.NMM.CER.MIXING.MECH.ELEC</t>
  </si>
  <si>
    <t>UED.ktoe.RO.NMM.CER.DRYING.TOTAL.TOTAL</t>
  </si>
  <si>
    <t>UED.ktoe.RO.NMM.CER.DRYING.THERM.SOLIDS</t>
  </si>
  <si>
    <t>UED.ktoe.RO.NMM.CER.DRYING.THERM.LPG</t>
  </si>
  <si>
    <t>UED.ktoe.RO.NMM.CER.DRYING.THERM.DIESEL_LIQBIO</t>
  </si>
  <si>
    <t>UED.ktoe.RO.NMM.CER.DRYING.THERM.RFO</t>
  </si>
  <si>
    <t>UED.ktoe.RO.NMM.CER.DRYING.THERM.NG_BIOGAS</t>
  </si>
  <si>
    <t>UED.ktoe.RO.NMM.CER.DRYING_STEAM.TOTAL.TOTAL</t>
  </si>
  <si>
    <t>UED.ktoe.RO.NMM.CER.DRYING_STEAM.STEAM.SOLIDS</t>
  </si>
  <si>
    <t>UED.ktoe.RO.NMM.CER.DRYING_STEAM.STEAM.RFG</t>
  </si>
  <si>
    <t>UED.ktoe.RO.NMM.CER.DRYING_STEAM.STEAM.LPG</t>
  </si>
  <si>
    <t>UED.ktoe.RO.NMM.CER.DRYING_STEAM.STEAM.DIESEL_LIQBIO</t>
  </si>
  <si>
    <t>UED.ktoe.RO.NMM.CER.DRYING_STEAM.STEAM.RFO</t>
  </si>
  <si>
    <t>UED.ktoe.RO.NMM.CER.DRYING_STEAM.STEAM.OTHER</t>
  </si>
  <si>
    <t>UED.ktoe.RO.NMM.CER.DRYING_STEAM.STEAM.NG_BIOGAS</t>
  </si>
  <si>
    <t>UED.ktoe.RO.NMM.CER.DRYING_STEAM.STEAM.DERIVED</t>
  </si>
  <si>
    <t>UED.ktoe.RO.NMM.CER.DRYING_STEAM.STEAM.BIOMASS_WASTE</t>
  </si>
  <si>
    <t>UED.ktoe.RO.NMM.CER.DRYING_STEAM.STEAM.STEAM_DISTR</t>
  </si>
  <si>
    <t>UED.ktoe.RO.NMM.CER.DRYING_MICROW.MICROW.ELEC</t>
  </si>
  <si>
    <t>UED.ktoe.RO.NMM.CER.KILN_THERM.TOTAL.TOTAL</t>
  </si>
  <si>
    <t>UED.ktoe.RO.NMM.CER.KILN_THERM.THERM.SOLIDS</t>
  </si>
  <si>
    <t>UED.ktoe.RO.NMM.CER.KILN_THERM.THERM.LPG</t>
  </si>
  <si>
    <t>UED.ktoe.RO.NMM.CER.KILN_THERM.THERM.DIESEL_LIQBIO</t>
  </si>
  <si>
    <t>UED.ktoe.RO.NMM.CER.KILN_THERM.THERM.RFO</t>
  </si>
  <si>
    <t>UED.ktoe.RO.NMM.CER.KILN_THERM.THERM.OTHER</t>
  </si>
  <si>
    <t>UED.ktoe.RO.NMM.CER.KILN_THERM.THERM.NG_BIOGAS</t>
  </si>
  <si>
    <t>UED.ktoe.RO.NMM.CER.KILN_THERM.THERM.BIOMASS_WASTE</t>
  </si>
  <si>
    <t>UED.ktoe.RO.NMM.CER.KILN_ELEC.ELEC.ELEC</t>
  </si>
  <si>
    <t>UED.ktoe.RO.NMM.CER.FINISHING.TOTAL.TOTAL</t>
  </si>
  <si>
    <t>UED.ktoe.RO.NMM.CER.FINISHING.THERM.SOLIDS</t>
  </si>
  <si>
    <t>UED.ktoe.RO.NMM.CER.FINISHING.THERM.LPG</t>
  </si>
  <si>
    <t>UED.ktoe.RO.NMM.CER.FINISHING.THERM.DIESEL_LIQBIO</t>
  </si>
  <si>
    <t>UED.ktoe.RO.NMM.CER.FINISHING.THERM.RFO</t>
  </si>
  <si>
    <t>UED.ktoe.RO.NMM.CER.FINISHING.THERM.NG_BIOGAS</t>
  </si>
  <si>
    <t>UED.ktoe.RO.NMM.CER.FINISHING_ELEC.ELEC.ELEC</t>
  </si>
  <si>
    <t>UED.ktoe.RO.NMM.GLASS.TOTAL.TOTAL.TOTAL</t>
  </si>
  <si>
    <t>UED.ktoe.RO.NMM.GLASS.LIGHT.GENERIC.ELEC</t>
  </si>
  <si>
    <t>UED.ktoe.RO.NMM.GLASS.AIRCOMP.GENERIC.ELEC</t>
  </si>
  <si>
    <t>UED.ktoe.RO.NMM.GLASS.MOTOR.GENERIC.ELEC</t>
  </si>
  <si>
    <t>UED.ktoe.RO.NMM.GLASS.FANS.GENERIC.ELEC</t>
  </si>
  <si>
    <t>UED.ktoe.RO.NMM.GLASS.LOW_ENTH.TOTAL.TOTAL</t>
  </si>
  <si>
    <t>UED.ktoe.RO.NMM.GLASS.LOW_ENTH.THERM.DIESEL_LIQBIO</t>
  </si>
  <si>
    <t>UED.ktoe.RO.NMM.GLASS.LOW_ENTH.THERM.NG_BIOGAS</t>
  </si>
  <si>
    <t>UED.ktoe.RO.NMM.GLASS.LOW_ENTH.THERM.SOLAR_GEO</t>
  </si>
  <si>
    <t>UED.ktoe.RO.NMM.GLASS.LOW_ENTH.HP.AMBIENT</t>
  </si>
  <si>
    <t>UED.ktoe.RO.NMM.GLASS.LOW_ENTH.THERM.ELEC</t>
  </si>
  <si>
    <t>UED.ktoe.RO.NMM.GLASS.MELTING.TOTAL.TOTAL</t>
  </si>
  <si>
    <t>UED.ktoe.RO.NMM.GLASS.MELTING.THERM.SOLIDS</t>
  </si>
  <si>
    <t>UED.ktoe.RO.NMM.GLASS.MELTING.THERM.LPG</t>
  </si>
  <si>
    <t>UED.ktoe.RO.NMM.GLASS.MELTING.THERM.DIESEL_LIQBIO</t>
  </si>
  <si>
    <t>UED.ktoe.RO.NMM.GLASS.MELTING.THERM.RFO</t>
  </si>
  <si>
    <t>UED.ktoe.RO.NMM.GLASS.MELTING.THERM.NG_BIOGAS</t>
  </si>
  <si>
    <t>UED.ktoe.RO.NMM.GLASS.MELTING_ELEC.ELEC.ELEC</t>
  </si>
  <si>
    <t>UED.ktoe.RO.NMM.GLASS.FORMING.ELEC.ELEC</t>
  </si>
  <si>
    <t>UED.ktoe.RO.NMM.GLASS.ANNEALING.TOTAL.TOTAL</t>
  </si>
  <si>
    <t>UED.ktoe.RO.NMM.GLASS.ANNEALING.THERM.SOLIDS</t>
  </si>
  <si>
    <t>UED.ktoe.RO.NMM.GLASS.ANNEALING.THERM.LPG</t>
  </si>
  <si>
    <t>UED.ktoe.RO.NMM.GLASS.ANNEALING.THERM.DIESEL_LIQBIO</t>
  </si>
  <si>
    <t>UED.ktoe.RO.NMM.GLASS.ANNEALING.THERM.RFO</t>
  </si>
  <si>
    <t>UED.ktoe.RO.NMM.GLASS.ANNEALING.THERM.NG_BIOGAS</t>
  </si>
  <si>
    <t>UED.ktoe.RO.NMM.GLASS.ANNEALING_ELEC.ELEC.ELEC</t>
  </si>
  <si>
    <t>UED.ktoe.RO.NMM.GLASS.FINISHING.ELEC.ELEC</t>
  </si>
  <si>
    <t>FUEL_EMI.ktCO2.RO.NMM.CEM.LIGHT.GENERIC.ELEC</t>
  </si>
  <si>
    <t>FUEL_EMI.ktCO2.RO.NMM.CEM.AIRCOMP.GENERIC.ELEC</t>
  </si>
  <si>
    <t>FUEL_EMI.ktCO2.RO.NMM.CEM.MOTOR.GENERIC.ELEC</t>
  </si>
  <si>
    <t>FUEL_EMI.ktCO2.RO.NMM.CEM.FANS.GENERIC.ELEC</t>
  </si>
  <si>
    <t>FUEL_EMI.ktCO2.RO.NMM.CEM.LOW_ENTH.TOTAL.TOTAL</t>
  </si>
  <si>
    <t>FUEL_EMI.ktCO2.RO.NMM.CEM.LOW_ENTH.THERM.DIESEL_LIQBIO</t>
  </si>
  <si>
    <t>FUEL_EMI.ktCO2.RO.NMM.CEM.LOW_ENTH.THERM.NG_BIOGAS</t>
  </si>
  <si>
    <t>FUEL_EMI.ktCO2.RO.NMM.CEM.LOW_ENTH.THERM.SOLAR_GEO</t>
  </si>
  <si>
    <t>FUEL_EMI.ktCO2.RO.NMM.CEM.LOW_ENTH.HP.AMBIENT</t>
  </si>
  <si>
    <t>FUEL_EMI.ktCO2.RO.NMM.CEM.LOW_ENTH.THERM.ELEC</t>
  </si>
  <si>
    <t>FUEL_EMI.ktCO2.RO.NMM.CEM.GRINDING_RAW.MECH.ELEC</t>
  </si>
  <si>
    <t>FUEL_EMI.ktCO2.RO.NMM.CEM.PREHEAT.TOTAL.TOTAL</t>
  </si>
  <si>
    <t>FUEL_EMI.ktCO2.RO.NMM.CEM.PREHEAT.THERM.SOLIDS</t>
  </si>
  <si>
    <t>FUEL_EMI.ktCO2.RO.NMM.CEM.PREHEAT.THERM.LPG</t>
  </si>
  <si>
    <t>FUEL_EMI.ktCO2.RO.NMM.CEM.PREHEAT.THERM.DIESEL_LIQBIO</t>
  </si>
  <si>
    <t>FUEL_EMI.ktCO2.RO.NMM.CEM.PREHEAT.THERM.RFO</t>
  </si>
  <si>
    <t>FUEL_EMI.ktCO2.RO.NMM.CEM.PREHEAT.THERM.OTHER</t>
  </si>
  <si>
    <t>FUEL_EMI.ktCO2.RO.NMM.CEM.PREHEAT.THERM.NG_BIOGAS</t>
  </si>
  <si>
    <t>FUEL_EMI.ktCO2.RO.NMM.CEM.PREHEAT.THERM.BIOMASS_WASTE</t>
  </si>
  <si>
    <t>FUEL_EMI.ktCO2.RO.NMM.CEM.KILN.TOTAL.TOTAL</t>
  </si>
  <si>
    <t>FUEL_EMI.ktCO2.RO.NMM.CEM.KILN.THERM.SOLIDS</t>
  </si>
  <si>
    <t>FUEL_EMI.ktCO2.RO.NMM.CEM.KILN.THERM.LPG</t>
  </si>
  <si>
    <t>FUEL_EMI.ktCO2.RO.NMM.CEM.KILN.THERM.DIESEL_LIQBIO</t>
  </si>
  <si>
    <t>FUEL_EMI.ktCO2.RO.NMM.CEM.KILN.THERM.RFO</t>
  </si>
  <si>
    <t>FUEL_EMI.ktCO2.RO.NMM.CEM.KILN.THERM.OTHER</t>
  </si>
  <si>
    <t>FUEL_EMI.ktCO2.RO.NMM.CEM.KILN.THERM.NG_BIOGAS</t>
  </si>
  <si>
    <t>FUEL_EMI.ktCO2.RO.NMM.CEM.KILN.THERM.BIOMASS_WASTE</t>
  </si>
  <si>
    <t>FUEL_EMI.ktCO2.RO.NMM.CEM.PRECAST.MECH.ELEC</t>
  </si>
  <si>
    <t>FUEL_EMI.ktCO2.RO.NMM.CEM.PRECAST_STEAM.TOTAL.TOTAL</t>
  </si>
  <si>
    <t>FUEL_EMI.ktCO2.RO.NMM.CEM.PRECAST_STEAM.STEAM.SOLIDS</t>
  </si>
  <si>
    <t>FUEL_EMI.ktCO2.RO.NMM.CEM.PRECAST_STEAM.STEAM.RFG</t>
  </si>
  <si>
    <t>FUEL_EMI.ktCO2.RO.NMM.CEM.PRECAST_STEAM.STEAM.LPG</t>
  </si>
  <si>
    <t>FUEL_EMI.ktCO2.RO.NMM.CEM.PRECAST_STEAM.STEAM.DIESEL_LIQBIO</t>
  </si>
  <si>
    <t>FUEL_EMI.ktCO2.RO.NMM.CEM.PRECAST_STEAM.STEAM.RFO</t>
  </si>
  <si>
    <t>FUEL_EMI.ktCO2.RO.NMM.CEM.PRECAST_STEAM.STEAM.OTHER</t>
  </si>
  <si>
    <t>FUEL_EMI.ktCO2.RO.NMM.CEM.PRECAST_STEAM.STEAM.NG_BIOGAS</t>
  </si>
  <si>
    <t>FUEL_EMI.ktCO2.RO.NMM.CEM.PRECAST_STEAM.STEAM.DERIVED</t>
  </si>
  <si>
    <t>FUEL_EMI.ktCO2.RO.NMM.CEM.PRECAST_STEAM.STEAM.BIOMASS_WASTE</t>
  </si>
  <si>
    <t>FUEL_EMI.ktCO2.RO.NMM.CEM.PRECAST_STEAM.STEAM.STEAM_DISTR</t>
  </si>
  <si>
    <t>PROCESS_EMI.ktCO2.RO.NMM.CEM</t>
  </si>
  <si>
    <t>FUEL_EMI.ktCO2.RO.NMM.CER.LIGHT.GENERIC.ELEC</t>
  </si>
  <si>
    <t>FUEL_EMI.ktCO2.RO.NMM.CER.AIRCOMP.GENERIC.ELEC</t>
  </si>
  <si>
    <t>FUEL_EMI.ktCO2.RO.NMM.CER.MOTOR.GENERIC.ELEC</t>
  </si>
  <si>
    <t>FUEL_EMI.ktCO2.RO.NMM.CER.FANS.GENERIC.ELEC</t>
  </si>
  <si>
    <t>FUEL_EMI.ktCO2.RO.NMM.CER.LOW_ENTH.TOTAL.TOTAL</t>
  </si>
  <si>
    <t>FUEL_EMI.ktCO2.RO.NMM.CER.LOW_ENTH.THERM.DIESEL_LIQBIO</t>
  </si>
  <si>
    <t>FUEL_EMI.ktCO2.RO.NMM.CER.LOW_ENTH.THERM.NG_BIOGAS</t>
  </si>
  <si>
    <t>FUEL_EMI.ktCO2.RO.NMM.CER.LOW_ENTH.THERM.SOLAR_GEO</t>
  </si>
  <si>
    <t>FUEL_EMI.ktCO2.RO.NMM.CER.LOW_ENTH.HP.AMBIENT</t>
  </si>
  <si>
    <t>FUEL_EMI.ktCO2.RO.NMM.CER.LOW_ENTH.THERM.ELEC</t>
  </si>
  <si>
    <t>FUEL_EMI.ktCO2.RO.NMM.CER.MIXING.MECH.ELEC</t>
  </si>
  <si>
    <t>FUEL_EMI.ktCO2.RO.NMM.CER.DRYING.TOTAL.TOTAL</t>
  </si>
  <si>
    <t>FUEL_EMI.ktCO2.RO.NMM.CER.DRYING.THERM.SOLIDS</t>
  </si>
  <si>
    <t>FUEL_EMI.ktCO2.RO.NMM.CER.DRYING.THERM.LPG</t>
  </si>
  <si>
    <t>FUEL_EMI.ktCO2.RO.NMM.CER.DRYING.THERM.DIESEL_LIQBIO</t>
  </si>
  <si>
    <t>FUEL_EMI.ktCO2.RO.NMM.CER.DRYING.THERM.RFO</t>
  </si>
  <si>
    <t>FUEL_EMI.ktCO2.RO.NMM.CER.DRYING.THERM.NG_BIOGAS</t>
  </si>
  <si>
    <t>FUEL_EMI.ktCO2.RO.NMM.CER.DRYING_STEAM.TOTAL.TOTAL</t>
  </si>
  <si>
    <t>FUEL_EMI.ktCO2.RO.NMM.CER.DRYING_STEAM.STEAM.SOLIDS</t>
  </si>
  <si>
    <t>FUEL_EMI.ktCO2.RO.NMM.CER.DRYING_STEAM.STEAM.RFG</t>
  </si>
  <si>
    <t>FUEL_EMI.ktCO2.RO.NMM.CER.DRYING_STEAM.STEAM.LPG</t>
  </si>
  <si>
    <t>FUEL_EMI.ktCO2.RO.NMM.CER.DRYING_STEAM.STEAM.DIESEL_LIQBIO</t>
  </si>
  <si>
    <t>FUEL_EMI.ktCO2.RO.NMM.CER.DRYING_STEAM.STEAM.RFO</t>
  </si>
  <si>
    <t>FUEL_EMI.ktCO2.RO.NMM.CER.DRYING_STEAM.STEAM.OTHER</t>
  </si>
  <si>
    <t>FUEL_EMI.ktCO2.RO.NMM.CER.DRYING_STEAM.STEAM.NG_BIOGAS</t>
  </si>
  <si>
    <t>FUEL_EMI.ktCO2.RO.NMM.CER.DRYING_STEAM.STEAM.DERIVED</t>
  </si>
  <si>
    <t>FUEL_EMI.ktCO2.RO.NMM.CER.DRYING_STEAM.STEAM.BIOMASS_WASTE</t>
  </si>
  <si>
    <t>FUEL_EMI.ktCO2.RO.NMM.CER.DRYING_STEAM.STEAM.STEAM_DISTR</t>
  </si>
  <si>
    <t>FUEL_EMI.ktCO2.RO.NMM.CER.DRYING_MICROW.MICROW.ELEC</t>
  </si>
  <si>
    <t>FUEL_EMI.ktCO2.RO.NMM.CER.KILN_THERM.TOTAL.TOTAL</t>
  </si>
  <si>
    <t>FUEL_EMI.ktCO2.RO.NMM.CER.KILN_THERM.THERM.SOLIDS</t>
  </si>
  <si>
    <t>FUEL_EMI.ktCO2.RO.NMM.CER.KILN_THERM.THERM.LPG</t>
  </si>
  <si>
    <t>FUEL_EMI.ktCO2.RO.NMM.CER.KILN_THERM.THERM.DIESEL_LIQBIO</t>
  </si>
  <si>
    <t>FUEL_EMI.ktCO2.RO.NMM.CER.KILN_THERM.THERM.RFO</t>
  </si>
  <si>
    <t>FUEL_EMI.ktCO2.RO.NMM.CER.KILN_THERM.THERM.OTHER</t>
  </si>
  <si>
    <t>FUEL_EMI.ktCO2.RO.NMM.CER.KILN_THERM.THERM.NG_BIOGAS</t>
  </si>
  <si>
    <t>FUEL_EMI.ktCO2.RO.NMM.CER.KILN_THERM.THERM.BIOMASS_WASTE</t>
  </si>
  <si>
    <t>FUEL_EMI.ktCO2.RO.NMM.CER.KILN_ELEC.ELEC.ELEC</t>
  </si>
  <si>
    <t>FUEL_EMI.ktCO2.RO.NMM.CER.FINISHING.TOTAL.TOTAL</t>
  </si>
  <si>
    <t>FUEL_EMI.ktCO2.RO.NMM.CER.FINISHING.THERM.SOLIDS</t>
  </si>
  <si>
    <t>FUEL_EMI.ktCO2.RO.NMM.CER.FINISHING.THERM.LPG</t>
  </si>
  <si>
    <t>FUEL_EMI.ktCO2.RO.NMM.CER.FINISHING.THERM.DIESEL_LIQBIO</t>
  </si>
  <si>
    <t>FUEL_EMI.ktCO2.RO.NMM.CER.FINISHING.THERM.RFO</t>
  </si>
  <si>
    <t>FUEL_EMI.ktCO2.RO.NMM.CER.FINISHING.THERM.NG_BIOGAS</t>
  </si>
  <si>
    <t>FUEL_EMI.ktCO2.RO.NMM.CER.FINISHING_ELEC.ELEC.ELEC</t>
  </si>
  <si>
    <t>PROCESS_EMI.ktCO2.RO.NMM.CER</t>
  </si>
  <si>
    <t>FUEL_EMI.ktCO2.RO.NMM.GLASS.LIGHT.GENERIC.ELEC</t>
  </si>
  <si>
    <t>FUEL_EMI.ktCO2.RO.NMM.GLASS.AIRCOMP.GENERIC.ELEC</t>
  </si>
  <si>
    <t>FUEL_EMI.ktCO2.RO.NMM.GLASS.MOTOR.GENERIC.ELEC</t>
  </si>
  <si>
    <t>FUEL_EMI.ktCO2.RO.NMM.GLASS.FANS.GENERIC.ELEC</t>
  </si>
  <si>
    <t>FUEL_EMI.ktCO2.RO.NMM.GLASS.LOW_ENTH.TOTAL.TOTAL</t>
  </si>
  <si>
    <t>FUEL_EMI.ktCO2.RO.NMM.GLASS.LOW_ENTH.THERM.DIESEL_LIQBIO</t>
  </si>
  <si>
    <t>FUEL_EMI.ktCO2.RO.NMM.GLASS.LOW_ENTH.THERM.NG_BIOGAS</t>
  </si>
  <si>
    <t>FUEL_EMI.ktCO2.RO.NMM.GLASS.LOW_ENTH.THERM.SOLAR_GEO</t>
  </si>
  <si>
    <t>FUEL_EMI.ktCO2.RO.NMM.GLASS.LOW_ENTH.HP.AMBIENT</t>
  </si>
  <si>
    <t>FUEL_EMI.ktCO2.RO.NMM.GLASS.LOW_ENTH.THERM.ELEC</t>
  </si>
  <si>
    <t>FUEL_EMI.ktCO2.RO.NMM.GLASS.MELTING.TOTAL.TOTAL</t>
  </si>
  <si>
    <t>FUEL_EMI.ktCO2.RO.NMM.GLASS.MELTING.THERM.SOLIDS</t>
  </si>
  <si>
    <t>FUEL_EMI.ktCO2.RO.NMM.GLASS.MELTING.THERM.LPG</t>
  </si>
  <si>
    <t>FUEL_EMI.ktCO2.RO.NMM.GLASS.MELTING.THERM.DIESEL_LIQBIO</t>
  </si>
  <si>
    <t>FUEL_EMI.ktCO2.RO.NMM.GLASS.MELTING.THERM.RFO</t>
  </si>
  <si>
    <t>FUEL_EMI.ktCO2.RO.NMM.GLASS.MELTING.THERM.NG_BIOGAS</t>
  </si>
  <si>
    <t>FUEL_EMI.ktCO2.RO.NMM.GLASS.MELTING_ELEC.ELEC.ELEC</t>
  </si>
  <si>
    <t>FUEL_EMI.ktCO2.RO.NMM.GLASS.FORMING.ELEC.ELEC</t>
  </si>
  <si>
    <t>FUEL_EMI.ktCO2.RO.NMM.GLASS.ANNEALING.TOTAL.TOTAL</t>
  </si>
  <si>
    <t>FUEL_EMI.ktCO2.RO.NMM.GLASS.ANNEALING.THERM.SOLIDS</t>
  </si>
  <si>
    <t>FUEL_EMI.ktCO2.RO.NMM.GLASS.ANNEALING.THERM.LPG</t>
  </si>
  <si>
    <t>FUEL_EMI.ktCO2.RO.NMM.GLASS.ANNEALING.THERM.DIESEL_LIQBIO</t>
  </si>
  <si>
    <t>FUEL_EMI.ktCO2.RO.NMM.GLASS.ANNEALING.THERM.RFO</t>
  </si>
  <si>
    <t>FUEL_EMI.ktCO2.RO.NMM.GLASS.ANNEALING.THERM.NG_BIOGAS</t>
  </si>
  <si>
    <t>FUEL_EMI.ktCO2.RO.NMM.GLASS.ANNEALING_ELEC.ELEC.ELEC</t>
  </si>
  <si>
    <t>FUEL_EMI.ktCO2.RO.NMM.GLASS.FINISHING.ELEC.ELEC</t>
  </si>
  <si>
    <t>PROCESS_EMI.ktCO2.RO.NMM.GLASS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</si>
  <si>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</si>
  <si>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</si>
  <si>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</si>
  <si>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</si>
  <si>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</si>
  <si>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VA.Meuro2023.RO.PPA.PULP</t>
  </si>
  <si>
    <t>VA.Meuro2023.RO.PPA.PAPER</t>
  </si>
  <si>
    <t>VA.Meuro2023.RO.PPA.PRINT</t>
  </si>
  <si>
    <t>Pulp production (kt)</t>
  </si>
  <si>
    <t>OUTPUT.kt.RO.PPA.PULP</t>
  </si>
  <si>
    <t>Paper production  (kt)</t>
  </si>
  <si>
    <t>OUTPUT.kt.RO.PPA.PAPER</t>
  </si>
  <si>
    <t>Printing and media reproduction (kt paper eq.)</t>
  </si>
  <si>
    <t>OUTPUT.kt.RO.PPA.PRINT</t>
  </si>
  <si>
    <t>CAP.kt.RO.PPA.PULP</t>
  </si>
  <si>
    <t>CAP.kt.RO.PPA.PAPER</t>
  </si>
  <si>
    <t>CAP.kt.RO.PPA.PRINT</t>
  </si>
  <si>
    <t>NEWCAP.kt.RO.PPA.PULP</t>
  </si>
  <si>
    <t>NEWCAP.kt.RO.PPA.PAPER</t>
  </si>
  <si>
    <t>NEWCAP.kt.RO.PPA.PRINT</t>
  </si>
  <si>
    <t>FEC.ktoe.RO.PPA.TOTAL.TOTAL.TOTAL.TOTAL</t>
  </si>
  <si>
    <t>FEC.ktoe.RO.PPA.TOTAL.TOTAL.TOTAL.SOLIDS</t>
  </si>
  <si>
    <t>FEC.ktoe.RO.PPA.TOTAL.TOTAL.TOTAL.RFG</t>
  </si>
  <si>
    <t>FEC.ktoe.RO.PPA.TOTAL.TOTAL.TOTAL.LPG</t>
  </si>
  <si>
    <t>FEC.ktoe.RO.PPA.TOTAL.TOTAL.TOTAL.DIESEL</t>
  </si>
  <si>
    <t>FEC.ktoe.RO.PPA.TOTAL.TOTAL.TOTAL.RFO</t>
  </si>
  <si>
    <t>FEC.ktoe.RO.PPA.TOTAL.TOTAL.TOTAL.OTHER</t>
  </si>
  <si>
    <t>FEC.ktoe.RO.PPA.TOTAL.TOTAL.TOTAL.NG</t>
  </si>
  <si>
    <t>FEC.ktoe.RO.PPA.TOTAL.TOTAL.TOTAL.DERIVED</t>
  </si>
  <si>
    <t>FEC.ktoe.RO.PPA.TOTAL.TOTAL.TOTAL.BIOMASS_WASTE</t>
  </si>
  <si>
    <t>FEC.ktoe.RO.PPA.TOTAL.TOTAL.TOTAL.BIOGAS</t>
  </si>
  <si>
    <t>FEC.ktoe.RO.PPA.TOTAL.TOTAL.TOTAL.LIQBIO</t>
  </si>
  <si>
    <t>FEC.ktoe.RO.PPA.TOTAL.TOTAL.TOTAL.SOLAR</t>
  </si>
  <si>
    <t>FEC.ktoe.RO.PPA.TOTAL.TOTAL.TOTAL.GEO</t>
  </si>
  <si>
    <t>FEC.ktoe.RO.PPA.TOTAL.TOTAL.TOTAL.AMBIENT</t>
  </si>
  <si>
    <t>FEC.ktoe.RO.PPA.TOTAL.TOTAL.TOTAL.STEAM_DISTR</t>
  </si>
  <si>
    <t>FEC.ktoe.RO.PPA.TOTAL.TOTAL.TOTAL.ELEC</t>
  </si>
  <si>
    <t>FEC.ktoe.RO.PPA.PULP.TOTAL.TOTAL.TOTAL</t>
  </si>
  <si>
    <t>FEC.ktoe.RO.PPA.PULP.LIGHT.GENERIC.ELEC</t>
  </si>
  <si>
    <t>FEC.ktoe.RO.PPA.PULP.AIRCOMP.GENERIC.ELEC</t>
  </si>
  <si>
    <t>FEC.ktoe.RO.PPA.PULP.MOTOR.GENERIC.ELEC</t>
  </si>
  <si>
    <t>FEC.ktoe.RO.PPA.PULP.FANS.GENERIC.ELEC</t>
  </si>
  <si>
    <t>FEC.ktoe.RO.PPA.PULP.LOW_ENTH.TOTAL.TOTAL</t>
  </si>
  <si>
    <t>FEC.ktoe.RO.PPA.PULP.LOW_ENTH.THERM.DIESEL_LIQBIO</t>
  </si>
  <si>
    <t>FEC.ktoe.RO.PPA.PULP.LOW_ENTH.THERM.NG_BIOGAS</t>
  </si>
  <si>
    <t>FEC.ktoe.RO.PPA.PULP.LOW_ENTH.THERM.SOLAR_GEO</t>
  </si>
  <si>
    <t>FEC.ktoe.RO.PPA.PULP.LOW_ENTH.HP.AMBIENT</t>
  </si>
  <si>
    <t>FEC.ktoe.RO.PPA.PULP.LOW_ENTH.THERM.ELEC</t>
  </si>
  <si>
    <t>Pulp: Wood preparation, grinding</t>
  </si>
  <si>
    <t>FEC.ktoe.RO.PPA.PULP.PREPARATION.MECH.ELEC</t>
  </si>
  <si>
    <t>Pulp: Pulping</t>
  </si>
  <si>
    <t>Pulp: Pulping thermal</t>
  </si>
  <si>
    <t>FEC.ktoe.RO.PPA.PULP.PULPING.TOTAL.TOTAL</t>
  </si>
  <si>
    <t>FEC.ktoe.RO.PPA.PULP.PULPING.STEAM.SOLIDS</t>
  </si>
  <si>
    <t>FEC.ktoe.RO.PPA.PULP.PULPING.STEAM.RFG</t>
  </si>
  <si>
    <t>FEC.ktoe.RO.PPA.PULP.PULPING.STEAM.LPG</t>
  </si>
  <si>
    <t>FEC.ktoe.RO.PPA.PULP.PULPING.STEAM.DIESEL_LIQBIO</t>
  </si>
  <si>
    <t>FEC.ktoe.RO.PPA.PULP.PULPING.STEAM.RFO</t>
  </si>
  <si>
    <t>FEC.ktoe.RO.PPA.PULP.PULPING.STEAM.OTHER</t>
  </si>
  <si>
    <t>FEC.ktoe.RO.PPA.PULP.PULPING.STEAM.NG_BIOGAS</t>
  </si>
  <si>
    <t>FEC.ktoe.RO.PPA.PULP.PULPING.STEAM.DERIVED</t>
  </si>
  <si>
    <t>FEC.ktoe.RO.PPA.PULP.PULPING.STEAM.BIOMASS_WASTE</t>
  </si>
  <si>
    <t>FEC.ktoe.RO.PPA.PULP.PULPING.STEAM.STEAM_DISTR</t>
  </si>
  <si>
    <t>Pulp: Pulping electric</t>
  </si>
  <si>
    <t>FEC.ktoe.RO.PPA.PULP.PULPING_MECH.MECH.ELEC</t>
  </si>
  <si>
    <t>Pulp: Cleaning</t>
  </si>
  <si>
    <t>FEC.ktoe.RO.PPA.PULP.BLEACHING.THERM.ELEC</t>
  </si>
  <si>
    <t>FEC.ktoe.RO.PPA.PAPER.TOTAL.TOTAL.TOTAL</t>
  </si>
  <si>
    <t>FEC.ktoe.RO.PPA.PAPER.LIGHT.GENERIC.ELEC</t>
  </si>
  <si>
    <t>FEC.ktoe.RO.PPA.PAPER.AIRCOMP.GENERIC.ELEC</t>
  </si>
  <si>
    <t>FEC.ktoe.RO.PPA.PAPER.MOTOR.GENERIC.ELEC</t>
  </si>
  <si>
    <t>FEC.ktoe.RO.PPA.PAPER.FANS.GENERIC.ELEC</t>
  </si>
  <si>
    <t>FEC.ktoe.RO.PPA.PAPER.LOW_ENTH.TOTAL.TOTAL</t>
  </si>
  <si>
    <t>FEC.ktoe.RO.PPA.PAPER.LOW_ENTH.THERM.DIESEL_LIQBIO</t>
  </si>
  <si>
    <t>FEC.ktoe.RO.PPA.PAPER.LOW_ENTH.THERM.NG_BIOGAS</t>
  </si>
  <si>
    <t>FEC.ktoe.RO.PPA.PAPER.LOW_ENTH.THERM.SOLAR_GEO</t>
  </si>
  <si>
    <t>FEC.ktoe.RO.PPA.PAPER.LOW_ENTH.HP.AMBIENT</t>
  </si>
  <si>
    <t>FEC.ktoe.RO.PPA.PAPER.LOW_ENTH.THERM.ELEC</t>
  </si>
  <si>
    <t>Paper: Stock preparation</t>
  </si>
  <si>
    <t>Paper: Stock preparation - Thermal</t>
  </si>
  <si>
    <t>FEC.ktoe.RO.PPA.PAPER.PREPARATION.TOTAL.TOTAL</t>
  </si>
  <si>
    <t>FEC.ktoe.RO.PPA.PAPER.PREPARATION.THERM.SOLIDS</t>
  </si>
  <si>
    <t>FEC.ktoe.RO.PPA.PAPER.PREPARATION.THERM.RFG</t>
  </si>
  <si>
    <t>FEC.ktoe.RO.PPA.PAPER.PREPARATION.THERM.LPG</t>
  </si>
  <si>
    <t>FEC.ktoe.RO.PPA.PAPER.PREPARATION.THERM.DIESEL_LIQBIO</t>
  </si>
  <si>
    <t>FEC.ktoe.RO.PPA.PAPER.PREPARATION.THERM.RFO</t>
  </si>
  <si>
    <t>FEC.ktoe.RO.PPA.PAPER.PREPARATION.THERM.OTHER</t>
  </si>
  <si>
    <t>FEC.ktoe.RO.PPA.PAPER.PREPARATION.THERM.NG_BIOGAS</t>
  </si>
  <si>
    <t>FEC.ktoe.RO.PPA.PAPER.PREPARATION.THERM.DERIVED</t>
  </si>
  <si>
    <t>FEC.ktoe.RO.PPA.PAPER.PREPARATION.THERM.BIOMASS_WASTE</t>
  </si>
  <si>
    <t>FEC.ktoe.RO.PPA.PAPER.PREPARATION.THERM.STEAM_DISTR</t>
  </si>
  <si>
    <t>Paper: Stock preparation - Mechanical</t>
  </si>
  <si>
    <t>FEC.ktoe.RO.PPA.PAPER.PREPARATION_ELEC.MECH.ELEC</t>
  </si>
  <si>
    <t>Paper: Paper machine</t>
  </si>
  <si>
    <t>Paper: Paper machine - Steam use</t>
  </si>
  <si>
    <t>FEC.ktoe.RO.PPA.PAPER.PAPER_MACHINE.TOTAL.TOTAL</t>
  </si>
  <si>
    <t>FEC.ktoe.RO.PPA.PAPER.PAPER_MACHINE.STEAM.SOLIDS</t>
  </si>
  <si>
    <t>FEC.ktoe.RO.PPA.PAPER.PAPER_MACHINE.STEAM.RFG</t>
  </si>
  <si>
    <t>FEC.ktoe.RO.PPA.PAPER.PAPER_MACHINE.STEAM.LPG</t>
  </si>
  <si>
    <t>FEC.ktoe.RO.PPA.PAPER.PAPER_MACHINE.STEAM.DIESEL_LIQBIO</t>
  </si>
  <si>
    <t>FEC.ktoe.RO.PPA.PAPER.PAPER_MACHINE.STEAM.RFO</t>
  </si>
  <si>
    <t>FEC.ktoe.RO.PPA.PAPER.PAPER_MACHINE.STEAM.OTHER</t>
  </si>
  <si>
    <t>FEC.ktoe.RO.PPA.PAPER.PAPER_MACHINE.STEAM.NG_BIOGAS</t>
  </si>
  <si>
    <t>FEC.ktoe.RO.PPA.PAPER.PAPER_MACHINE.STEAM.DERIVED</t>
  </si>
  <si>
    <t>FEC.ktoe.RO.PPA.PAPER.PAPER_MACHINE.STEAM.BIOMASS_WASTE</t>
  </si>
  <si>
    <t>FEC.ktoe.RO.PPA.PAPER.PAPER_MACHINE.STEAM.STEAM_DISTR</t>
  </si>
  <si>
    <t>Paper: Paper machine - Electricity</t>
  </si>
  <si>
    <t>FEC.ktoe.RO.PPA.PAPER.PAPER_MACHINE_ELEC.ELEC.ELEC</t>
  </si>
  <si>
    <t>Paper: Product finishing</t>
  </si>
  <si>
    <t>Paper: Product finishing - Steam use</t>
  </si>
  <si>
    <t>FEC.ktoe.RO.PPA.PAPER.FINISHING.TOTAL.TOTAL</t>
  </si>
  <si>
    <t>FEC.ktoe.RO.PPA.PAPER.FINISHING.STEAM.SOLIDS</t>
  </si>
  <si>
    <t>FEC.ktoe.RO.PPA.PAPER.FINISHING.STEAM.RFG</t>
  </si>
  <si>
    <t>FEC.ktoe.RO.PPA.PAPER.FINISHING.STEAM.LPG</t>
  </si>
  <si>
    <t>FEC.ktoe.RO.PPA.PAPER.FINISHING.STEAM.DIESEL_LIQBIO</t>
  </si>
  <si>
    <t>FEC.ktoe.RO.PPA.PAPER.FINISHING.STEAM.RFO</t>
  </si>
  <si>
    <t>FEC.ktoe.RO.PPA.PAPER.FINISHING.STEAM.OTHER</t>
  </si>
  <si>
    <t>FEC.ktoe.RO.PPA.PAPER.FINISHING.STEAM.NG_BIOGAS</t>
  </si>
  <si>
    <t>FEC.ktoe.RO.PPA.PAPER.FINISHING.STEAM.DERIVED</t>
  </si>
  <si>
    <t>FEC.ktoe.RO.PPA.PAPER.FINISHING.STEAM.BIOMASS_WASTE</t>
  </si>
  <si>
    <t>FEC.ktoe.RO.PPA.PAPER.FINISHING.STEAM.STEAM_DISTR</t>
  </si>
  <si>
    <t>Paper: Product finishing - Electricity</t>
  </si>
  <si>
    <t>FEC.ktoe.RO.PPA.PAPER.FINISHING_ELEC.ELEC.ELEC</t>
  </si>
  <si>
    <t>FEC.ktoe.RO.PPA.PRINT.TOTAL.TOTAL.TOTAL</t>
  </si>
  <si>
    <t>FEC.ktoe.RO.PPA.PRINT.LIGHT.GENERIC.ELEC</t>
  </si>
  <si>
    <t>FEC.ktoe.RO.PPA.PRINT.AIRCOMP.GENERIC.ELEC</t>
  </si>
  <si>
    <t>FEC.ktoe.RO.PPA.PRINT.MOTOR.GENERIC.ELEC</t>
  </si>
  <si>
    <t>FEC.ktoe.RO.PPA.PRINT.FANS.GENERIC.ELEC</t>
  </si>
  <si>
    <t>FEC.ktoe.RO.PPA.PRINT.LOW_ENTH.TOTAL.TOTAL</t>
  </si>
  <si>
    <t>FEC.ktoe.RO.PPA.PRINT.LOW_ENTH.THERM.DIESEL_LIQBIO</t>
  </si>
  <si>
    <t>FEC.ktoe.RO.PPA.PRINT.LOW_ENTH.THERM.NG_BIOGAS</t>
  </si>
  <si>
    <t>FEC.ktoe.RO.PPA.PRINT.LOW_ENTH.THERM.SOLAR_GEO</t>
  </si>
  <si>
    <t>FEC.ktoe.RO.PPA.PRINT.LOW_ENTH.HP.AMBIENT</t>
  </si>
  <si>
    <t>FEC.ktoe.RO.PPA.PRINT.LOW_ENTH.THERM.ELEC</t>
  </si>
  <si>
    <t>Printing and publishing</t>
  </si>
  <si>
    <t>FEC.ktoe.RO.PPA.PRINT.PRINTING.MECH.ELEC</t>
  </si>
  <si>
    <t>UED.ktoe.RO.PPA.PULP.TOTAL.TOTAL.TOTAL</t>
  </si>
  <si>
    <t>UED.ktoe.RO.PPA.PULP.LIGHT.GENERIC.ELEC</t>
  </si>
  <si>
    <t>UED.ktoe.RO.PPA.PULP.AIRCOMP.GENERIC.ELEC</t>
  </si>
  <si>
    <t>UED.ktoe.RO.PPA.PULP.MOTOR.GENERIC.ELEC</t>
  </si>
  <si>
    <t>UED.ktoe.RO.PPA.PULP.FANS.GENERIC.ELEC</t>
  </si>
  <si>
    <t>UED.ktoe.RO.PPA.PULP.LOW_ENTH.TOTAL.TOTAL</t>
  </si>
  <si>
    <t>UED.ktoe.RO.PPA.PULP.LOW_ENTH.THERM.DIESEL_LIQBIO</t>
  </si>
  <si>
    <t>UED.ktoe.RO.PPA.PULP.LOW_ENTH.THERM.NG_BIOGAS</t>
  </si>
  <si>
    <t>UED.ktoe.RO.PPA.PULP.LOW_ENTH.THERM.SOLAR_GEO</t>
  </si>
  <si>
    <t>UED.ktoe.RO.PPA.PULP.LOW_ENTH.HP.AMBIENT</t>
  </si>
  <si>
    <t>UED.ktoe.RO.PPA.PULP.LOW_ENTH.THERM.ELEC</t>
  </si>
  <si>
    <t>UED.ktoe.RO.PPA.PULP.PREPARATION.MECH.ELEC</t>
  </si>
  <si>
    <t>UED.ktoe.RO.PPA.PULP.PULPING.TOTAL.TOTAL</t>
  </si>
  <si>
    <t>UED.ktoe.RO.PPA.PULP.PULPING.STEAM.SOLIDS</t>
  </si>
  <si>
    <t>UED.ktoe.RO.PPA.PULP.PULPING.STEAM.RFG</t>
  </si>
  <si>
    <t>UED.ktoe.RO.PPA.PULP.PULPING.STEAM.LPG</t>
  </si>
  <si>
    <t>UED.ktoe.RO.PPA.PULP.PULPING.STEAM.DIESEL_LIQBIO</t>
  </si>
  <si>
    <t>UED.ktoe.RO.PPA.PULP.PULPING.STEAM.RFO</t>
  </si>
  <si>
    <t>UED.ktoe.RO.PPA.PULP.PULPING.STEAM.OTHER</t>
  </si>
  <si>
    <t>UED.ktoe.RO.PPA.PULP.PULPING.STEAM.NG_BIOGAS</t>
  </si>
  <si>
    <t>UED.ktoe.RO.PPA.PULP.PULPING.STEAM.DERIVED</t>
  </si>
  <si>
    <t>UED.ktoe.RO.PPA.PULP.PULPING.STEAM.BIOMASS_WASTE</t>
  </si>
  <si>
    <t>UED.ktoe.RO.PPA.PULP.PULPING.STEAM.STEAM_DISTR</t>
  </si>
  <si>
    <t>UED.ktoe.RO.PPA.PULP.PULPING_MECH.MECH.ELEC</t>
  </si>
  <si>
    <t>UED.ktoe.RO.PPA.PULP.BLEACHING.THERM.ELEC</t>
  </si>
  <si>
    <t>UED.ktoe.RO.PPA.PAPER.TOTAL.TOTAL.TOTAL</t>
  </si>
  <si>
    <t>UED.ktoe.RO.PPA.PAPER.LIGHT.GENERIC.ELEC</t>
  </si>
  <si>
    <t>UED.ktoe.RO.PPA.PAPER.AIRCOMP.GENERIC.ELEC</t>
  </si>
  <si>
    <t>UED.ktoe.RO.PPA.PAPER.MOTOR.GENERIC.ELEC</t>
  </si>
  <si>
    <t>UED.ktoe.RO.PPA.PAPER.FANS.GENERIC.ELEC</t>
  </si>
  <si>
    <t>UED.ktoe.RO.PPA.PAPER.LOW_ENTH.TOTAL.TOTAL</t>
  </si>
  <si>
    <t>UED.ktoe.RO.PPA.PAPER.LOW_ENTH.THERM.DIESEL_LIQBIO</t>
  </si>
  <si>
    <t>UED.ktoe.RO.PPA.PAPER.LOW_ENTH.THERM.NG_BIOGAS</t>
  </si>
  <si>
    <t>UED.ktoe.RO.PPA.PAPER.LOW_ENTH.THERM.SOLAR_GEO</t>
  </si>
  <si>
    <t>UED.ktoe.RO.PPA.PAPER.LOW_ENTH.HP.AMBIENT</t>
  </si>
  <si>
    <t>UED.ktoe.RO.PPA.PAPER.LOW_ENTH.THERM.ELEC</t>
  </si>
  <si>
    <t>UED.ktoe.RO.PPA.PAPER.PREPARATION.TOTAL.TOTAL</t>
  </si>
  <si>
    <t>UED.ktoe.RO.PPA.PAPER.PREPARATION.THERM.SOLIDS</t>
  </si>
  <si>
    <t>UED.ktoe.RO.PPA.PAPER.PREPARATION.THERM.RFG</t>
  </si>
  <si>
    <t>UED.ktoe.RO.PPA.PAPER.PREPARATION.THERM.LPG</t>
  </si>
  <si>
    <t>UED.ktoe.RO.PPA.PAPER.PREPARATION.THERM.DIESEL_LIQBIO</t>
  </si>
  <si>
    <t>UED.ktoe.RO.PPA.PAPER.PREPARATION.THERM.RFO</t>
  </si>
  <si>
    <t>UED.ktoe.RO.PPA.PAPER.PREPARATION.THERM.OTHER</t>
  </si>
  <si>
    <t>UED.ktoe.RO.PPA.PAPER.PREPARATION.THERM.NG_BIOGAS</t>
  </si>
  <si>
    <t>UED.ktoe.RO.PPA.PAPER.PREPARATION.THERM.DERIVED</t>
  </si>
  <si>
    <t>UED.ktoe.RO.PPA.PAPER.PREPARATION.THERM.BIOMASS_WASTE</t>
  </si>
  <si>
    <t>UED.ktoe.RO.PPA.PAPER.PREPARATION.THERM.STEAM_DISTR</t>
  </si>
  <si>
    <t>UED.ktoe.RO.PPA.PAPER.PREPARATION_ELEC.MECH.ELEC</t>
  </si>
  <si>
    <t>UED.ktoe.RO.PPA.PAPER.PAPER_MACHINE.TOTAL.TOTAL</t>
  </si>
  <si>
    <t>UED.ktoe.RO.PPA.PAPER.PAPER_MACHINE.STEAM.SOLIDS</t>
  </si>
  <si>
    <t>UED.ktoe.RO.PPA.PAPER.PAPER_MACHINE.STEAM.RFG</t>
  </si>
  <si>
    <t>UED.ktoe.RO.PPA.PAPER.PAPER_MACHINE.STEAM.LPG</t>
  </si>
  <si>
    <t>UED.ktoe.RO.PPA.PAPER.PAPER_MACHINE.STEAM.DIESEL_LIQBIO</t>
  </si>
  <si>
    <t>UED.ktoe.RO.PPA.PAPER.PAPER_MACHINE.STEAM.RFO</t>
  </si>
  <si>
    <t>UED.ktoe.RO.PPA.PAPER.PAPER_MACHINE.STEAM.OTHER</t>
  </si>
  <si>
    <t>UED.ktoe.RO.PPA.PAPER.PAPER_MACHINE.STEAM.NG_BIOGAS</t>
  </si>
  <si>
    <t>UED.ktoe.RO.PPA.PAPER.PAPER_MACHINE.STEAM.DERIVED</t>
  </si>
  <si>
    <t>UED.ktoe.RO.PPA.PAPER.PAPER_MACHINE.STEAM.BIOMASS_WASTE</t>
  </si>
  <si>
    <t>UED.ktoe.RO.PPA.PAPER.PAPER_MACHINE.STEAM.STEAM_DISTR</t>
  </si>
  <si>
    <t>UED.ktoe.RO.PPA.PAPER.PAPER_MACHINE_ELEC.ELEC.ELEC</t>
  </si>
  <si>
    <t>UED.ktoe.RO.PPA.PAPER.FINISHING.TOTAL.TOTAL</t>
  </si>
  <si>
    <t>UED.ktoe.RO.PPA.PAPER.FINISHING.STEAM.SOLIDS</t>
  </si>
  <si>
    <t>UED.ktoe.RO.PPA.PAPER.FINISHING.STEAM.RFG</t>
  </si>
  <si>
    <t>UED.ktoe.RO.PPA.PAPER.FINISHING.STEAM.LPG</t>
  </si>
  <si>
    <t>UED.ktoe.RO.PPA.PAPER.FINISHING.STEAM.DIESEL_LIQBIO</t>
  </si>
  <si>
    <t>UED.ktoe.RO.PPA.PAPER.FINISHING.STEAM.RFO</t>
  </si>
  <si>
    <t>UED.ktoe.RO.PPA.PAPER.FINISHING.STEAM.OTHER</t>
  </si>
  <si>
    <t>UED.ktoe.RO.PPA.PAPER.FINISHING.STEAM.NG_BIOGAS</t>
  </si>
  <si>
    <t>UED.ktoe.RO.PPA.PAPER.FINISHING.STEAM.DERIVED</t>
  </si>
  <si>
    <t>UED.ktoe.RO.PPA.PAPER.FINISHING.STEAM.BIOMASS_WASTE</t>
  </si>
  <si>
    <t>UED.ktoe.RO.PPA.PAPER.FINISHING.STEAM.STEAM_DISTR</t>
  </si>
  <si>
    <t>UED.ktoe.RO.PPA.PAPER.FINISHING_ELEC.ELEC.ELEC</t>
  </si>
  <si>
    <t>UED.ktoe.RO.PPA.PRINT.TOTAL.TOTAL.TOTAL</t>
  </si>
  <si>
    <t>UED.ktoe.RO.PPA.PRINT.LIGHT.GENERIC.ELEC</t>
  </si>
  <si>
    <t>UED.ktoe.RO.PPA.PRINT.AIRCOMP.GENERIC.ELEC</t>
  </si>
  <si>
    <t>UED.ktoe.RO.PPA.PRINT.MOTOR.GENERIC.ELEC</t>
  </si>
  <si>
    <t>UED.ktoe.RO.PPA.PRINT.FANS.GENERIC.ELEC</t>
  </si>
  <si>
    <t>UED.ktoe.RO.PPA.PRINT.LOW_ENTH.TOTAL.TOTAL</t>
  </si>
  <si>
    <t>UED.ktoe.RO.PPA.PRINT.LOW_ENTH.THERM.DIESEL_LIQBIO</t>
  </si>
  <si>
    <t>UED.ktoe.RO.PPA.PRINT.LOW_ENTH.THERM.NG_BIOGAS</t>
  </si>
  <si>
    <t>UED.ktoe.RO.PPA.PRINT.LOW_ENTH.THERM.SOLAR_GEO</t>
  </si>
  <si>
    <t>UED.ktoe.RO.PPA.PRINT.LOW_ENTH.HP.AMBIENT</t>
  </si>
  <si>
    <t>UED.ktoe.RO.PPA.PRINT.LOW_ENTH.THERM.ELEC</t>
  </si>
  <si>
    <t>UED.ktoe.RO.PPA.PRINT.PRINTING.MECH.ELEC</t>
  </si>
  <si>
    <t>FUEL_EMI.ktCO2.RO.PPA.PULP.TOTAL.TOTAL.TOTAL</t>
  </si>
  <si>
    <t>FUEL_EMI.ktCO2.RO.PPA.PULP.LIGHT.GENERIC.ELEC</t>
  </si>
  <si>
    <t>FUEL_EMI.ktCO2.RO.PPA.PULP.AIRCOMP.GENERIC.ELEC</t>
  </si>
  <si>
    <t>FUEL_EMI.ktCO2.RO.PPA.PULP.MOTOR.GENERIC.ELEC</t>
  </si>
  <si>
    <t>FUEL_EMI.ktCO2.RO.PPA.PULP.FANS.GENERIC.ELEC</t>
  </si>
  <si>
    <t>FUEL_EMI.ktCO2.RO.PPA.PULP.LOW_ENTH.TOTAL.TOTAL</t>
  </si>
  <si>
    <t>FUEL_EMI.ktCO2.RO.PPA.PULP.LOW_ENTH.THERM.DIESEL_LIQBIO</t>
  </si>
  <si>
    <t>FUEL_EMI.ktCO2.RO.PPA.PULP.LOW_ENTH.THERM.NG_BIOGAS</t>
  </si>
  <si>
    <t>FUEL_EMI.ktCO2.RO.PPA.PULP.LOW_ENTH.THERM.SOLAR_GEO</t>
  </si>
  <si>
    <t>FUEL_EMI.ktCO2.RO.PPA.PULP.LOW_ENTH.HP.AMBIENT</t>
  </si>
  <si>
    <t>FUEL_EMI.ktCO2.RO.PPA.PULP.LOW_ENTH.THERM.ELEC</t>
  </si>
  <si>
    <t>FUEL_EMI.ktCO2.RO.PPA.PULP.PREPARATION.MECH.ELEC</t>
  </si>
  <si>
    <t>FUEL_EMI.ktCO2.RO.PPA.PULP.PULPING.TOTAL.TOTAL</t>
  </si>
  <si>
    <t>FUEL_EMI.ktCO2.RO.PPA.PULP.PULPING.STEAM.SOLIDS</t>
  </si>
  <si>
    <t>FUEL_EMI.ktCO2.RO.PPA.PULP.PULPING.STEAM.RFG</t>
  </si>
  <si>
    <t>FUEL_EMI.ktCO2.RO.PPA.PULP.PULPING.STEAM.LPG</t>
  </si>
  <si>
    <t>FUEL_EMI.ktCO2.RO.PPA.PULP.PULPING.STEAM.DIESEL_LIQBIO</t>
  </si>
  <si>
    <t>FUEL_EMI.ktCO2.RO.PPA.PULP.PULPING.STEAM.RFO</t>
  </si>
  <si>
    <t>FUEL_EMI.ktCO2.RO.PPA.PULP.PULPING.STEAM.OTHER</t>
  </si>
  <si>
    <t>FUEL_EMI.ktCO2.RO.PPA.PULP.PULPING.STEAM.NG_BIOGAS</t>
  </si>
  <si>
    <t>FUEL_EMI.ktCO2.RO.PPA.PULP.PULPING.STEAM.DERIVED</t>
  </si>
  <si>
    <t>FUEL_EMI.ktCO2.RO.PPA.PULP.PULPING.STEAM.BIOMASS_WASTE</t>
  </si>
  <si>
    <t>FUEL_EMI.ktCO2.RO.PPA.PULP.PULPING.STEAM.STEAM_DISTR</t>
  </si>
  <si>
    <t>FUEL_EMI.ktCO2.RO.PPA.PULP.PULPING_MECH.MECH.ELEC</t>
  </si>
  <si>
    <t>FUEL_EMI.ktCO2.RO.PPA.PULP.BLEACHING.THERM.ELEC</t>
  </si>
  <si>
    <t>FUEL_EMI.ktCO2.RO.PPA.PAPER.TOTAL.TOTAL.TOTAL</t>
  </si>
  <si>
    <t>FUEL_EMI.ktCO2.RO.PPA.PAPER.LIGHT.GENERIC.ELEC</t>
  </si>
  <si>
    <t>FUEL_EMI.ktCO2.RO.PPA.PAPER.AIRCOMP.GENERIC.ELEC</t>
  </si>
  <si>
    <t>FUEL_EMI.ktCO2.RO.PPA.PAPER.MOTOR.GENERIC.ELEC</t>
  </si>
  <si>
    <t>FUEL_EMI.ktCO2.RO.PPA.PAPER.FANS.GENERIC.ELEC</t>
  </si>
  <si>
    <t>FUEL_EMI.ktCO2.RO.PPA.PAPER.LOW_ENTH.TOTAL.TOTAL</t>
  </si>
  <si>
    <t>FUEL_EMI.ktCO2.RO.PPA.PAPER.LOW_ENTH.THERM.DIESEL_LIQBIO</t>
  </si>
  <si>
    <t>FUEL_EMI.ktCO2.RO.PPA.PAPER.LOW_ENTH.THERM.NG_BIOGAS</t>
  </si>
  <si>
    <t>FUEL_EMI.ktCO2.RO.PPA.PAPER.LOW_ENTH.THERM.SOLAR_GEO</t>
  </si>
  <si>
    <t>FUEL_EMI.ktCO2.RO.PPA.PAPER.LOW_ENTH.HP.AMBIENT</t>
  </si>
  <si>
    <t>FUEL_EMI.ktCO2.RO.PPA.PAPER.LOW_ENTH.THERM.ELEC</t>
  </si>
  <si>
    <t>FUEL_EMI.ktCO2.RO.PPA.PAPER.PREPARATION.TOTAL.TOTAL</t>
  </si>
  <si>
    <t>FUEL_EMI.ktCO2.RO.PPA.PAPER.PREPARATION.THERM.SOLIDS</t>
  </si>
  <si>
    <t>FUEL_EMI.ktCO2.RO.PPA.PAPER.PREPARATION.THERM.RFG</t>
  </si>
  <si>
    <t>FUEL_EMI.ktCO2.RO.PPA.PAPER.PREPARATION.THERM.LPG</t>
  </si>
  <si>
    <t>FUEL_EMI.ktCO2.RO.PPA.PAPER.PREPARATION.THERM.DIESEL_LIQBIO</t>
  </si>
  <si>
    <t>FUEL_EMI.ktCO2.RO.PPA.PAPER.PREPARATION.THERM.RFO</t>
  </si>
  <si>
    <t>FUEL_EMI.ktCO2.RO.PPA.PAPER.PREPARATION.THERM.OTHER</t>
  </si>
  <si>
    <t>FUEL_EMI.ktCO2.RO.PPA.PAPER.PREPARATION.THERM.NG_BIOGAS</t>
  </si>
  <si>
    <t>FUEL_EMI.ktCO2.RO.PPA.PAPER.PREPARATION.THERM.DERIVED</t>
  </si>
  <si>
    <t>FUEL_EMI.ktCO2.RO.PPA.PAPER.PREPARATION.THERM.BIOMASS_WASTE</t>
  </si>
  <si>
    <t>FUEL_EMI.ktCO2.RO.PPA.PAPER.PREPARATION.THERM.STEAM_DISTR</t>
  </si>
  <si>
    <t>FUEL_EMI.ktCO2.RO.PPA.PAPER.PREPARATION_ELEC.MECH.ELEC</t>
  </si>
  <si>
    <t>FUEL_EMI.ktCO2.RO.PPA.PAPER.PAPER_MACHINE.TOTAL.TOTAL</t>
  </si>
  <si>
    <t>FUEL_EMI.ktCO2.RO.PPA.PAPER.PAPER_MACHINE.STEAM.SOLIDS</t>
  </si>
  <si>
    <t>FUEL_EMI.ktCO2.RO.PPA.PAPER.PAPER_MACHINE.STEAM.RFG</t>
  </si>
  <si>
    <t>FUEL_EMI.ktCO2.RO.PPA.PAPER.PAPER_MACHINE.STEAM.LPG</t>
  </si>
  <si>
    <t>FUEL_EMI.ktCO2.RO.PPA.PAPER.PAPER_MACHINE.STEAM.DIESEL_LIQBIO</t>
  </si>
  <si>
    <t>FUEL_EMI.ktCO2.RO.PPA.PAPER.PAPER_MACHINE.STEAM.RFO</t>
  </si>
  <si>
    <t>FUEL_EMI.ktCO2.RO.PPA.PAPER.PAPER_MACHINE.STEAM.OTHER</t>
  </si>
  <si>
    <t>FUEL_EMI.ktCO2.RO.PPA.PAPER.PAPER_MACHINE.STEAM.NG_BIOGAS</t>
  </si>
  <si>
    <t>FUEL_EMI.ktCO2.RO.PPA.PAPER.PAPER_MACHINE.STEAM.DERIVED</t>
  </si>
  <si>
    <t>FUEL_EMI.ktCO2.RO.PPA.PAPER.PAPER_MACHINE.STEAM.BIOMASS_WASTE</t>
  </si>
  <si>
    <t>FUEL_EMI.ktCO2.RO.PPA.PAPER.PAPER_MACHINE.STEAM.STEAM_DISTR</t>
  </si>
  <si>
    <t>FUEL_EMI.ktCO2.RO.PPA.PAPER.PAPER_MACHINE_ELEC.ELEC.ELEC</t>
  </si>
  <si>
    <t>FUEL_EMI.ktCO2.RO.PPA.PAPER.FINISHING.TOTAL.TOTAL</t>
  </si>
  <si>
    <t>FUEL_EMI.ktCO2.RO.PPA.PAPER.FINISHING.STEAM.SOLIDS</t>
  </si>
  <si>
    <t>FUEL_EMI.ktCO2.RO.PPA.PAPER.FINISHING.STEAM.RFG</t>
  </si>
  <si>
    <t>FUEL_EMI.ktCO2.RO.PPA.PAPER.FINISHING.STEAM.LPG</t>
  </si>
  <si>
    <t>FUEL_EMI.ktCO2.RO.PPA.PAPER.FINISHING.STEAM.DIESEL_LIQBIO</t>
  </si>
  <si>
    <t>FUEL_EMI.ktCO2.RO.PPA.PAPER.FINISHING.STEAM.RFO</t>
  </si>
  <si>
    <t>FUEL_EMI.ktCO2.RO.PPA.PAPER.FINISHING.STEAM.OTHER</t>
  </si>
  <si>
    <t>FUEL_EMI.ktCO2.RO.PPA.PAPER.FINISHING.STEAM.NG_BIOGAS</t>
  </si>
  <si>
    <t>FUEL_EMI.ktCO2.RO.PPA.PAPER.FINISHING.STEAM.DERIVED</t>
  </si>
  <si>
    <t>FUEL_EMI.ktCO2.RO.PPA.PAPER.FINISHING.STEAM.BIOMASS_WASTE</t>
  </si>
  <si>
    <t>FUEL_EMI.ktCO2.RO.PPA.PAPER.FINISHING.STEAM.STEAM_DISTR</t>
  </si>
  <si>
    <t>FUEL_EMI.ktCO2.RO.PPA.PAPER.FINISHING_ELEC.ELEC.ELEC</t>
  </si>
  <si>
    <t>FUEL_EMI.ktCO2.RO.PPA.PRINT.TOTAL.TOTAL.TOTAL</t>
  </si>
  <si>
    <t>FUEL_EMI.ktCO2.RO.PPA.PRINT.LIGHT.GENERIC.ELEC</t>
  </si>
  <si>
    <t>FUEL_EMI.ktCO2.RO.PPA.PRINT.AIRCOMP.GENERIC.ELEC</t>
  </si>
  <si>
    <t>FUEL_EMI.ktCO2.RO.PPA.PRINT.MOTOR.GENERIC.ELEC</t>
  </si>
  <si>
    <t>FUEL_EMI.ktCO2.RO.PPA.PRINT.FANS.GENERIC.ELEC</t>
  </si>
  <si>
    <t>FUEL_EMI.ktCO2.RO.PPA.PRINT.LOW_ENTH.TOTAL.TOTAL</t>
  </si>
  <si>
    <t>FUEL_EMI.ktCO2.RO.PPA.PRINT.LOW_ENTH.THERM.DIESEL_LIQBIO</t>
  </si>
  <si>
    <t>FUEL_EMI.ktCO2.RO.PPA.PRINT.LOW_ENTH.THERM.NG_BIOGAS</t>
  </si>
  <si>
    <t>FUEL_EMI.ktCO2.RO.PPA.PRINT.LOW_ENTH.THERM.SOLAR_GEO</t>
  </si>
  <si>
    <t>FUEL_EMI.ktCO2.RO.PPA.PRINT.LOW_ENTH.HP.AMBIENT</t>
  </si>
  <si>
    <t>FUEL_EMI.ktCO2.RO.PPA.PRINT.LOW_ENTH.THERM.ELEC</t>
  </si>
  <si>
    <t>FUEL_EMI.ktCO2.RO.PPA.PRINT.PRINTING.MECH.ELEC</t>
  </si>
  <si>
    <t>VA.Meuro2023.RO.FBT.FBT</t>
  </si>
  <si>
    <t>Physical output (index)</t>
  </si>
  <si>
    <t>OUTPUT.index.RO.FBT.FBT</t>
  </si>
  <si>
    <t>Installed capacity (production index)</t>
  </si>
  <si>
    <t>CAP.index.RO.FBT.FBT</t>
  </si>
  <si>
    <t>Capacity investment (production index)</t>
  </si>
  <si>
    <t>NEWCAP.index.RO.FBT.FBT</t>
  </si>
  <si>
    <t>Decommissioned capacity (production index)</t>
  </si>
  <si>
    <t>Idle capacity (production index)</t>
  </si>
  <si>
    <t>FEC.ktoe.RO.FBT.FBT.TOTAL.TOTAL.TOTAL</t>
  </si>
  <si>
    <t>FEC.ktoe.RO.FBT.FBT.TOTAL.TOTAL.SOLIDS</t>
  </si>
  <si>
    <t>FEC.ktoe.RO.FBT.FBT.TOTAL.TOTAL.RFG</t>
  </si>
  <si>
    <t>FEC.ktoe.RO.FBT.FBT.TOTAL.TOTAL.LPG</t>
  </si>
  <si>
    <t>FEC.ktoe.RO.FBT.FBT.TOTAL.TOTAL.DIESEL</t>
  </si>
  <si>
    <t>FEC.ktoe.RO.FBT.FBT.TOTAL.TOTAL.RFO</t>
  </si>
  <si>
    <t>FEC.ktoe.RO.FBT.FBT.TOTAL.TOTAL.OTHER</t>
  </si>
  <si>
    <t>FEC.ktoe.RO.FBT.FBT.TOTAL.TOTAL.NG</t>
  </si>
  <si>
    <t>FEC.ktoe.RO.FBT.FBT.TOTAL.TOTAL.DERIVED</t>
  </si>
  <si>
    <t>FEC.ktoe.RO.FBT.FBT.TOTAL.TOTAL.BIOMASS_WASTE</t>
  </si>
  <si>
    <t>FEC.ktoe.RO.FBT.FBT.TOTAL.TOTAL.BIOGAS</t>
  </si>
  <si>
    <t>FEC.ktoe.RO.FBT.FBT.TOTAL.TOTAL.LIQBIO</t>
  </si>
  <si>
    <t>FEC.ktoe.RO.FBT.FBT.TOTAL.TOTAL.SOLAR</t>
  </si>
  <si>
    <t>FEC.ktoe.RO.FBT.FBT.TOTAL.TOTAL.GEO</t>
  </si>
  <si>
    <t>FEC.ktoe.RO.FBT.FBT.TOTAL.TOTAL.AMBIENT</t>
  </si>
  <si>
    <t>FEC.ktoe.RO.FBT.FBT.TOTAL.TOTAL.STEAM_DISTR</t>
  </si>
  <si>
    <t>FEC.ktoe.RO.FBT.FBT.TOTAL.TOTAL.ELEC</t>
  </si>
  <si>
    <t>Energy intensity (toe / physical output index)</t>
  </si>
  <si>
    <t>Useful energy demand intensity (toe useful / physical output index)</t>
  </si>
  <si>
    <t>FEC.ktoe.RO.FBT.FBT.LIGHT.GENERIC.ELEC</t>
  </si>
  <si>
    <t>FEC.ktoe.RO.FBT.FBT.AIRCOMP.GENERIC.ELEC</t>
  </si>
  <si>
    <t>FEC.ktoe.RO.FBT.FBT.MOTOR.GENERIC.ELEC</t>
  </si>
  <si>
    <t>FEC.ktoe.RO.FBT.FBT.FANS.GENERIC.ELEC</t>
  </si>
  <si>
    <t>FEC.ktoe.RO.FBT.FBT.LOW_ENTH.TOTAL.TOTAL</t>
  </si>
  <si>
    <t>FEC.ktoe.RO.FBT.FBT.LOW_ENTH.THERM.DIESEL_LIQBIO</t>
  </si>
  <si>
    <t>FEC.ktoe.RO.FBT.FBT.LOW_ENTH.THERM.NG_BIOGAS</t>
  </si>
  <si>
    <t>FEC.ktoe.RO.FBT.FBT.LOW_ENTH.THERM.SOLAR_GEO</t>
  </si>
  <si>
    <t>FEC.ktoe.RO.FBT.FBT.LOW_ENTH.HP.AMBIENT</t>
  </si>
  <si>
    <t>FEC.ktoe.RO.FBT.FBT.LOW_ENTH.THERM.ELEC</t>
  </si>
  <si>
    <t>Food: Oven (direct heat)</t>
  </si>
  <si>
    <t>Food: Direct Heat - Thermal</t>
  </si>
  <si>
    <t>FEC.ktoe.RO.FBT.FBT.OVEN.THERM.TOTAL</t>
  </si>
  <si>
    <t>FEC.ktoe.RO.FBT.FBT.OVEN.THERM.SOLIDS</t>
  </si>
  <si>
    <t>FEC.ktoe.RO.FBT.FBT.OVEN.THERM.LPG</t>
  </si>
  <si>
    <t>FEC.ktoe.RO.FBT.FBT.OVEN.THERM.DIESEL_LIQBIO</t>
  </si>
  <si>
    <t>FEC.ktoe.RO.FBT.FBT.OVEN.THERM.RFO</t>
  </si>
  <si>
    <t>FEC.ktoe.RO.FBT.FBT.OVEN.THERM.NG_BIOGAS</t>
  </si>
  <si>
    <t>Food: Direct Heat - Electric</t>
  </si>
  <si>
    <t>FEC.ktoe.RO.FBT.FBT.OVEN.ELEC.ELEC</t>
  </si>
  <si>
    <t>Food: Direct Heat - Microwave</t>
  </si>
  <si>
    <t>FEC.ktoe.RO.FBT.FBT.OVEN_MICROW.MICROW.ELEC</t>
  </si>
  <si>
    <t>Food: Specific process heat</t>
  </si>
  <si>
    <t>Food: Process Heat - Thermal</t>
  </si>
  <si>
    <t>FEC.ktoe.RO.FBT.FBT.PROC_HEAT.THERM.TOTAL</t>
  </si>
  <si>
    <t>FEC.ktoe.RO.FBT.FBT.PROC_HEAT.THERM.SOLIDS</t>
  </si>
  <si>
    <t>FEC.ktoe.RO.FBT.FBT.PROC_HEAT.THERM.LPG</t>
  </si>
  <si>
    <t>FEC.ktoe.RO.FBT.FBT.PROC_HEAT.THERM.DIESEL_LIQBIO</t>
  </si>
  <si>
    <t>FEC.ktoe.RO.FBT.FBT.PROC_HEAT.THERM.RFO</t>
  </si>
  <si>
    <t>FEC.ktoe.RO.FBT.FBT.PROC_HEAT.THERM.NG_BIOGAS</t>
  </si>
  <si>
    <t>Food: Process Heat - Electric</t>
  </si>
  <si>
    <t>FEC.ktoe.RO.FBT.FBT.PROC_HEAT.ELEC.ELEC</t>
  </si>
  <si>
    <t>Food: Process Heat - Microwave</t>
  </si>
  <si>
    <t>FEC.ktoe.RO.FBT.FBT.PROC_HEAT_MICROW.MICROW.ELEC</t>
  </si>
  <si>
    <t>Food: Steam processing</t>
  </si>
  <si>
    <t>FEC.ktoe.RO.FBT.FBT.PROCESSING.TOTAL.TOTAL</t>
  </si>
  <si>
    <t>FEC.ktoe.RO.FBT.FBT.PROCESSING.STEAM.SOLIDS</t>
  </si>
  <si>
    <t>FEC.ktoe.RO.FBT.FBT.PROCESSING.STEAM.RFG</t>
  </si>
  <si>
    <t>FEC.ktoe.RO.FBT.FBT.PROCESSING.STEAM.LPG</t>
  </si>
  <si>
    <t>FEC.ktoe.RO.FBT.FBT.PROCESSING.STEAM.DIESEL_LIQBIO</t>
  </si>
  <si>
    <t>FEC.ktoe.RO.FBT.FBT.PROCESSING.STEAM.RFO</t>
  </si>
  <si>
    <t>FEC.ktoe.RO.FBT.FBT.PROCESSING.STEAM.OTHER</t>
  </si>
  <si>
    <t>FEC.ktoe.RO.FBT.FBT.PROCESSING.STEAM.NG_BIOGAS</t>
  </si>
  <si>
    <t>FEC.ktoe.RO.FBT.FBT.PROCESSING.STEAM.DERIVED</t>
  </si>
  <si>
    <t>FEC.ktoe.RO.FBT.FBT.PROCESSING.STEAM.BIOMASS_WASTE</t>
  </si>
  <si>
    <t>FEC.ktoe.RO.FBT.FBT.PROCESSING.STEAM.STEAM_DISTR</t>
  </si>
  <si>
    <t>Food: Drying</t>
  </si>
  <si>
    <t>Food: Thermal drying</t>
  </si>
  <si>
    <t>FEC.ktoe.RO.FBT.FBT.DRYING.TOTAL.TOTAL</t>
  </si>
  <si>
    <t>FEC.ktoe.RO.FBT.FBT.DRYING.THERM.SOLIDS</t>
  </si>
  <si>
    <t>FEC.ktoe.RO.FBT.FBT.DRYING.THERM.LPG</t>
  </si>
  <si>
    <t>FEC.ktoe.RO.FBT.FBT.DRYING.THERM.DIESEL_LIQBIO</t>
  </si>
  <si>
    <t>FEC.ktoe.RO.FBT.FBT.DRYING.THERM.RFO</t>
  </si>
  <si>
    <t>FEC.ktoe.RO.FBT.FBT.DRYING.THERM.NG_BIOGAS</t>
  </si>
  <si>
    <t>Food: Steam drying</t>
  </si>
  <si>
    <t>FEC.ktoe.RO.FBT.FBT.DRYING_STEAM.TOTAL.TOTAL</t>
  </si>
  <si>
    <t>FEC.ktoe.RO.FBT.FBT.DRYING_STEAM.STEAM.SOLIDS</t>
  </si>
  <si>
    <t>FEC.ktoe.RO.FBT.FBT.DRYING_STEAM.STEAM.RFG</t>
  </si>
  <si>
    <t>FEC.ktoe.RO.FBT.FBT.DRYING_STEAM.STEAM.LPG</t>
  </si>
  <si>
    <t>FEC.ktoe.RO.FBT.FBT.DRYING_STEAM.STEAM.DIESEL_LIQBIO</t>
  </si>
  <si>
    <t>FEC.ktoe.RO.FBT.FBT.DRYING_STEAM.STEAM.RFO</t>
  </si>
  <si>
    <t>FEC.ktoe.RO.FBT.FBT.DRYING_STEAM.STEAM.OTHER</t>
  </si>
  <si>
    <t>FEC.ktoe.RO.FBT.FBT.DRYING_STEAM.STEAM.NG_BIOGAS</t>
  </si>
  <si>
    <t>FEC.ktoe.RO.FBT.FBT.DRYING_STEAM.STEAM.DERIVED</t>
  </si>
  <si>
    <t>FEC.ktoe.RO.FBT.FBT.DRYING_STEAM.STEAM.BIOMASS_WASTE</t>
  </si>
  <si>
    <t>FEC.ktoe.RO.FBT.FBT.DRYING_STEAM.STEAM.STEAM_DISTR</t>
  </si>
  <si>
    <t>Food: Electric drying</t>
  </si>
  <si>
    <t>FEC.ktoe.RO.FBT.FBT.DRYING_ELEC.ELEC.ELEC</t>
  </si>
  <si>
    <t>Food: Freeze drying</t>
  </si>
  <si>
    <t>FEC.ktoe.RO.FBT.FBT.DRYING_FREEZE.FREEZE_DRY.ELEC</t>
  </si>
  <si>
    <t>Food: Microwave drying</t>
  </si>
  <si>
    <t>FEC.ktoe.RO.FBT.FBT.DRYING_MICROW.MICROW.ELEC</t>
  </si>
  <si>
    <t>Food: Process cooling and refrigeration</t>
  </si>
  <si>
    <t>Food: Thermal cooling</t>
  </si>
  <si>
    <t>FEC.ktoe.RO.FBT.FBT.PROC_COOL_THERM.THERM.NG_BIOGAS</t>
  </si>
  <si>
    <t>Food: Steam cooling</t>
  </si>
  <si>
    <t>FEC.ktoe.RO.FBT.FBT.PROC_COOL.TOTAL.TOTAL</t>
  </si>
  <si>
    <t>FEC.ktoe.RO.FBT.FBT.PROC_COOL.STEAM.SOLIDS</t>
  </si>
  <si>
    <t>FEC.ktoe.RO.FBT.FBT.PROC_COOL.STEAM.RFG</t>
  </si>
  <si>
    <t>FEC.ktoe.RO.FBT.FBT.PROC_COOL.STEAM.LPG</t>
  </si>
  <si>
    <t>FEC.ktoe.RO.FBT.FBT.PROC_COOL.STEAM.DIESEL_LIQBIO</t>
  </si>
  <si>
    <t>FEC.ktoe.RO.FBT.FBT.PROC_COOL.STEAM.RFO</t>
  </si>
  <si>
    <t>FEC.ktoe.RO.FBT.FBT.PROC_COOL.STEAM.OTHER</t>
  </si>
  <si>
    <t>FEC.ktoe.RO.FBT.FBT.PROC_COOL.STEAM.NG_BIOGAS</t>
  </si>
  <si>
    <t>FEC.ktoe.RO.FBT.FBT.PROC_COOL.STEAM.DERIVED</t>
  </si>
  <si>
    <t>FEC.ktoe.RO.FBT.FBT.PROC_COOL.STEAM.BIOMASS_WASTE</t>
  </si>
  <si>
    <t>FEC.ktoe.RO.FBT.FBT.PROC_COOL.STEAM.STEAM_DISTR</t>
  </si>
  <si>
    <t>Food: Electric cooling</t>
  </si>
  <si>
    <t>FEC.ktoe.RO.FBT.FBT.PROC_COOL_ELEC.ELEC.ELEC</t>
  </si>
  <si>
    <t>Food: Electric machinery</t>
  </si>
  <si>
    <t>FEC.ktoe.RO.FBT.FBT.GENERIC.MECH.ELEC</t>
  </si>
  <si>
    <t>UED.ktoe.RO.FBT.FBT.TOTAL.TOTAL.TOTAL</t>
  </si>
  <si>
    <t>UED.ktoe.RO.FBT.FBT.LIGHT.GENERIC.ELEC</t>
  </si>
  <si>
    <t>UED.ktoe.RO.FBT.FBT.AIRCOMP.GENERIC.ELEC</t>
  </si>
  <si>
    <t>UED.ktoe.RO.FBT.FBT.MOTOR.GENERIC.ELEC</t>
  </si>
  <si>
    <t>UED.ktoe.RO.FBT.FBT.FANS.GENERIC.ELEC</t>
  </si>
  <si>
    <t>UED.ktoe.RO.FBT.FBT.LOW_ENTH.TOTAL.TOTAL</t>
  </si>
  <si>
    <t>UED.ktoe.RO.FBT.FBT.LOW_ENTH.THERM.DIESEL_LIQBIO</t>
  </si>
  <si>
    <t>UED.ktoe.RO.FBT.FBT.LOW_ENTH.THERM.NG_BIOGAS</t>
  </si>
  <si>
    <t>UED.ktoe.RO.FBT.FBT.LOW_ENTH.THERM.SOLAR_GEO</t>
  </si>
  <si>
    <t>UED.ktoe.RO.FBT.FBT.LOW_ENTH.HP.AMBIENT</t>
  </si>
  <si>
    <t>UED.ktoe.RO.FBT.FBT.LOW_ENTH.THERM.ELEC</t>
  </si>
  <si>
    <t>UED.ktoe.RO.FBT.FBT.OVEN.THERM.TOTAL</t>
  </si>
  <si>
    <t>UED.ktoe.RO.FBT.FBT.OVEN.THERM.SOLIDS</t>
  </si>
  <si>
    <t>UED.ktoe.RO.FBT.FBT.OVEN.THERM.LPG</t>
  </si>
  <si>
    <t>UED.ktoe.RO.FBT.FBT.OVEN.THERM.DIESEL_LIQBIO</t>
  </si>
  <si>
    <t>UED.ktoe.RO.FBT.FBT.OVEN.THERM.RFO</t>
  </si>
  <si>
    <t>UED.ktoe.RO.FBT.FBT.OVEN.THERM.NG_BIOGAS</t>
  </si>
  <si>
    <t>UED.ktoe.RO.FBT.FBT.OVEN.ELEC.ELEC</t>
  </si>
  <si>
    <t>UED.ktoe.RO.FBT.FBT.OVEN_MICROW.MICROW.ELEC</t>
  </si>
  <si>
    <t>UED.ktoe.RO.FBT.FBT.PROC_HEAT.THERM.TOTAL</t>
  </si>
  <si>
    <t>UED.ktoe.RO.FBT.FBT.PROC_HEAT.THERM.SOLIDS</t>
  </si>
  <si>
    <t>UED.ktoe.RO.FBT.FBT.PROC_HEAT.THERM.LPG</t>
  </si>
  <si>
    <t>UED.ktoe.RO.FBT.FBT.PROC_HEAT.THERM.DIESEL_LIQBIO</t>
  </si>
  <si>
    <t>UED.ktoe.RO.FBT.FBT.PROC_HEAT.THERM.RFO</t>
  </si>
  <si>
    <t>UED.ktoe.RO.FBT.FBT.PROC_HEAT.THERM.NG_BIOGAS</t>
  </si>
  <si>
    <t>UED.ktoe.RO.FBT.FBT.PROC_HEAT.ELEC.ELEC</t>
  </si>
  <si>
    <t>UED.ktoe.RO.FBT.FBT.PROC_HEAT_MICROW.MICROW.ELEC</t>
  </si>
  <si>
    <t>UED.ktoe.RO.FBT.FBT.PROCESSING.TOTAL.TOTAL</t>
  </si>
  <si>
    <t>UED.ktoe.RO.FBT.FBT.PROCESSING.STEAM.SOLIDS</t>
  </si>
  <si>
    <t>UED.ktoe.RO.FBT.FBT.PROCESSING.STEAM.RFG</t>
  </si>
  <si>
    <t>UED.ktoe.RO.FBT.FBT.PROCESSING.STEAM.LPG</t>
  </si>
  <si>
    <t>UED.ktoe.RO.FBT.FBT.PROCESSING.STEAM.DIESEL_LIQBIO</t>
  </si>
  <si>
    <t>UED.ktoe.RO.FBT.FBT.PROCESSING.STEAM.RFO</t>
  </si>
  <si>
    <t>UED.ktoe.RO.FBT.FBT.PROCESSING.STEAM.OTHER</t>
  </si>
  <si>
    <t>UED.ktoe.RO.FBT.FBT.PROCESSING.STEAM.NG_BIOGAS</t>
  </si>
  <si>
    <t>UED.ktoe.RO.FBT.FBT.PROCESSING.STEAM.DERIVED</t>
  </si>
  <si>
    <t>UED.ktoe.RO.FBT.FBT.PROCESSING.STEAM.BIOMASS_WASTE</t>
  </si>
  <si>
    <t>UED.ktoe.RO.FBT.FBT.PROCESSING.STEAM.STEAM_DISTR</t>
  </si>
  <si>
    <t>UED.ktoe.RO.FBT.FBT.DRYING.TOTAL.TOTAL</t>
  </si>
  <si>
    <t>UED.ktoe.RO.FBT.FBT.DRYING.THERM.SOLIDS</t>
  </si>
  <si>
    <t>UED.ktoe.RO.FBT.FBT.DRYING.THERM.LPG</t>
  </si>
  <si>
    <t>UED.ktoe.RO.FBT.FBT.DRYING.THERM.DIESEL_LIQBIO</t>
  </si>
  <si>
    <t>UED.ktoe.RO.FBT.FBT.DRYING.THERM.RFO</t>
  </si>
  <si>
    <t>UED.ktoe.RO.FBT.FBT.DRYING.THERM.NG_BIOGAS</t>
  </si>
  <si>
    <t>UED.ktoe.RO.FBT.FBT.DRYING_STEAM.TOTAL.TOTAL</t>
  </si>
  <si>
    <t>UED.ktoe.RO.FBT.FBT.DRYING_STEAM.STEAM.SOLIDS</t>
  </si>
  <si>
    <t>UED.ktoe.RO.FBT.FBT.DRYING_STEAM.STEAM.RFG</t>
  </si>
  <si>
    <t>UED.ktoe.RO.FBT.FBT.DRYING_STEAM.STEAM.LPG</t>
  </si>
  <si>
    <t>UED.ktoe.RO.FBT.FBT.DRYING_STEAM.STEAM.DIESEL_LIQBIO</t>
  </si>
  <si>
    <t>UED.ktoe.RO.FBT.FBT.DRYING_STEAM.STEAM.RFO</t>
  </si>
  <si>
    <t>UED.ktoe.RO.FBT.FBT.DRYING_STEAM.STEAM.OTHER</t>
  </si>
  <si>
    <t>UED.ktoe.RO.FBT.FBT.DRYING_STEAM.STEAM.NG_BIOGAS</t>
  </si>
  <si>
    <t>UED.ktoe.RO.FBT.FBT.DRYING_STEAM.STEAM.DERIVED</t>
  </si>
  <si>
    <t>UED.ktoe.RO.FBT.FBT.DRYING_STEAM.STEAM.BIOMASS_WASTE</t>
  </si>
  <si>
    <t>UED.ktoe.RO.FBT.FBT.DRYING_STEAM.STEAM.STEAM_DISTR</t>
  </si>
  <si>
    <t>UED.ktoe.RO.FBT.FBT.DRYING_ELEC.ELEC.ELEC</t>
  </si>
  <si>
    <t>UED.ktoe.RO.FBT.FBT.DRYING_FREEZE.FREEZE_DRY.ELEC</t>
  </si>
  <si>
    <t>UED.ktoe.RO.FBT.FBT.DRYING_MICROW.MICROW.ELEC</t>
  </si>
  <si>
    <t>UED.ktoe.RO.FBT.FBT.PROC_COOL_THERM.THERM.NG_BIOGAS</t>
  </si>
  <si>
    <t>UED.ktoe.RO.FBT.FBT.PROC_COOL.TOTAL.TOTAL</t>
  </si>
  <si>
    <t>UED.ktoe.RO.FBT.FBT.PROC_COOL.STEAM.SOLIDS</t>
  </si>
  <si>
    <t>UED.ktoe.RO.FBT.FBT.PROC_COOL.STEAM.RFG</t>
  </si>
  <si>
    <t>UED.ktoe.RO.FBT.FBT.PROC_COOL.STEAM.LPG</t>
  </si>
  <si>
    <t>UED.ktoe.RO.FBT.FBT.PROC_COOL.STEAM.DIESEL_LIQBIO</t>
  </si>
  <si>
    <t>UED.ktoe.RO.FBT.FBT.PROC_COOL.STEAM.RFO</t>
  </si>
  <si>
    <t>UED.ktoe.RO.FBT.FBT.PROC_COOL.STEAM.OTHER</t>
  </si>
  <si>
    <t>UED.ktoe.RO.FBT.FBT.PROC_COOL.STEAM.NG_BIOGAS</t>
  </si>
  <si>
    <t>UED.ktoe.RO.FBT.FBT.PROC_COOL.STEAM.DERIVED</t>
  </si>
  <si>
    <t>UED.ktoe.RO.FBT.FBT.PROC_COOL.STEAM.BIOMASS_WASTE</t>
  </si>
  <si>
    <t>UED.ktoe.RO.FBT.FBT.PROC_COOL.STEAM.STEAM_DISTR</t>
  </si>
  <si>
    <t>UED.ktoe.RO.FBT.FBT.PROC_COOL_ELEC.ELEC.ELEC</t>
  </si>
  <si>
    <t>UED.ktoe.RO.FBT.FBT.GENERIC.MECH.ELEC</t>
  </si>
  <si>
    <t>FUEL_EMI.ktCO2.RO.FBT.FBT.TOTAL.TOTAL.TOTAL</t>
  </si>
  <si>
    <t>FUEL_EMI.ktCO2.RO.FBT.FBT.LIGHT.GENERIC.ELEC</t>
  </si>
  <si>
    <t>FUEL_EMI.ktCO2.RO.FBT.FBT.AIRCOMP.GENERIC.ELEC</t>
  </si>
  <si>
    <t>FUEL_EMI.ktCO2.RO.FBT.FBT.MOTOR.GENERIC.ELEC</t>
  </si>
  <si>
    <t>FUEL_EMI.ktCO2.RO.FBT.FBT.FANS.GENERIC.ELEC</t>
  </si>
  <si>
    <t>FUEL_EMI.ktCO2.RO.FBT.FBT.LOW_ENTH.TOTAL.TOTAL</t>
  </si>
  <si>
    <t>FUEL_EMI.ktCO2.RO.FBT.FBT.LOW_ENTH.THERM.DIESEL_LIQBIO</t>
  </si>
  <si>
    <t>FUEL_EMI.ktCO2.RO.FBT.FBT.LOW_ENTH.THERM.NG_BIOGAS</t>
  </si>
  <si>
    <t>FUEL_EMI.ktCO2.RO.FBT.FBT.LOW_ENTH.THERM.SOLAR_GEO</t>
  </si>
  <si>
    <t>FUEL_EMI.ktCO2.RO.FBT.FBT.LOW_ENTH.HP.AMBIENT</t>
  </si>
  <si>
    <t>FUEL_EMI.ktCO2.RO.FBT.FBT.LOW_ENTH.THERM.ELEC</t>
  </si>
  <si>
    <t>FUEL_EMI.ktCO2.RO.FBT.FBT.OVEN.THERM.TOTAL</t>
  </si>
  <si>
    <t>FUEL_EMI.ktCO2.RO.FBT.FBT.OVEN.THERM.SOLIDS</t>
  </si>
  <si>
    <t>FUEL_EMI.ktCO2.RO.FBT.FBT.OVEN.THERM.LPG</t>
  </si>
  <si>
    <t>FUEL_EMI.ktCO2.RO.FBT.FBT.OVEN.THERM.DIESEL_LIQBIO</t>
  </si>
  <si>
    <t>FUEL_EMI.ktCO2.RO.FBT.FBT.OVEN.THERM.RFO</t>
  </si>
  <si>
    <t>FUEL_EMI.ktCO2.RO.FBT.FBT.OVEN.THERM.NG_BIOGAS</t>
  </si>
  <si>
    <t>FUEL_EMI.ktCO2.RO.FBT.FBT.OVEN.ELEC.ELEC</t>
  </si>
  <si>
    <t>FUEL_EMI.ktCO2.RO.FBT.FBT.OVEN_MICROW.MICROW.ELEC</t>
  </si>
  <si>
    <t>FUEL_EMI.ktCO2.RO.FBT.FBT.PROC_HEAT.THERM.TOTAL</t>
  </si>
  <si>
    <t>FUEL_EMI.ktCO2.RO.FBT.FBT.PROC_HEAT.THERM.SOLIDS</t>
  </si>
  <si>
    <t>FUEL_EMI.ktCO2.RO.FBT.FBT.PROC_HEAT.THERM.LPG</t>
  </si>
  <si>
    <t>FUEL_EMI.ktCO2.RO.FBT.FBT.PROC_HEAT.THERM.DIESEL_LIQBIO</t>
  </si>
  <si>
    <t>FUEL_EMI.ktCO2.RO.FBT.FBT.PROC_HEAT.THERM.RFO</t>
  </si>
  <si>
    <t>FUEL_EMI.ktCO2.RO.FBT.FBT.PROC_HEAT.THERM.NG_BIOGAS</t>
  </si>
  <si>
    <t>FUEL_EMI.ktCO2.RO.FBT.FBT.PROC_HEAT.ELEC.ELEC</t>
  </si>
  <si>
    <t>FUEL_EMI.ktCO2.RO.FBT.FBT.PROC_HEAT_MICROW.MICROW.ELEC</t>
  </si>
  <si>
    <t>FUEL_EMI.ktCO2.RO.FBT.FBT.PROCESSING.TOTAL.TOTAL</t>
  </si>
  <si>
    <t>FUEL_EMI.ktCO2.RO.FBT.FBT.PROCESSING.STEAM.SOLIDS</t>
  </si>
  <si>
    <t>FUEL_EMI.ktCO2.RO.FBT.FBT.PROCESSING.STEAM.RFG</t>
  </si>
  <si>
    <t>FUEL_EMI.ktCO2.RO.FBT.FBT.PROCESSING.STEAM.LPG</t>
  </si>
  <si>
    <t>FUEL_EMI.ktCO2.RO.FBT.FBT.PROCESSING.STEAM.DIESEL_LIQBIO</t>
  </si>
  <si>
    <t>FUEL_EMI.ktCO2.RO.FBT.FBT.PROCESSING.STEAM.RFO</t>
  </si>
  <si>
    <t>FUEL_EMI.ktCO2.RO.FBT.FBT.PROCESSING.STEAM.OTHER</t>
  </si>
  <si>
    <t>FUEL_EMI.ktCO2.RO.FBT.FBT.PROCESSING.STEAM.NG_BIOGAS</t>
  </si>
  <si>
    <t>FUEL_EMI.ktCO2.RO.FBT.FBT.PROCESSING.STEAM.DERIVED</t>
  </si>
  <si>
    <t>FUEL_EMI.ktCO2.RO.FBT.FBT.PROCESSING.STEAM.BIOMASS_WASTE</t>
  </si>
  <si>
    <t>FUEL_EMI.ktCO2.RO.FBT.FBT.PROCESSING.STEAM.STEAM_DISTR</t>
  </si>
  <si>
    <t>FUEL_EMI.ktCO2.RO.FBT.FBT.DRYING.TOTAL.TOTAL</t>
  </si>
  <si>
    <t>FUEL_EMI.ktCO2.RO.FBT.FBT.DRYING.THERM.SOLIDS</t>
  </si>
  <si>
    <t>FUEL_EMI.ktCO2.RO.FBT.FBT.DRYING.THERM.LPG</t>
  </si>
  <si>
    <t>FUEL_EMI.ktCO2.RO.FBT.FBT.DRYING.THERM.DIESEL_LIQBIO</t>
  </si>
  <si>
    <t>FUEL_EMI.ktCO2.RO.FBT.FBT.DRYING.THERM.RFO</t>
  </si>
  <si>
    <t>FUEL_EMI.ktCO2.RO.FBT.FBT.DRYING.THERM.NG_BIOGAS</t>
  </si>
  <si>
    <t>FUEL_EMI.ktCO2.RO.FBT.FBT.DRYING_STEAM.TOTAL.TOTAL</t>
  </si>
  <si>
    <t>FUEL_EMI.ktCO2.RO.FBT.FBT.DRYING_STEAM.STEAM.SOLIDS</t>
  </si>
  <si>
    <t>FUEL_EMI.ktCO2.RO.FBT.FBT.DRYING_STEAM.STEAM.RFG</t>
  </si>
  <si>
    <t>FUEL_EMI.ktCO2.RO.FBT.FBT.DRYING_STEAM.STEAM.LPG</t>
  </si>
  <si>
    <t>FUEL_EMI.ktCO2.RO.FBT.FBT.DRYING_STEAM.STEAM.DIESEL_LIQBIO</t>
  </si>
  <si>
    <t>FUEL_EMI.ktCO2.RO.FBT.FBT.DRYING_STEAM.STEAM.RFO</t>
  </si>
  <si>
    <t>FUEL_EMI.ktCO2.RO.FBT.FBT.DRYING_STEAM.STEAM.OTHER</t>
  </si>
  <si>
    <t>FUEL_EMI.ktCO2.RO.FBT.FBT.DRYING_STEAM.STEAM.NG_BIOGAS</t>
  </si>
  <si>
    <t>FUEL_EMI.ktCO2.RO.FBT.FBT.DRYING_STEAM.STEAM.DERIVED</t>
  </si>
  <si>
    <t>FUEL_EMI.ktCO2.RO.FBT.FBT.DRYING_STEAM.STEAM.BIOMASS_WASTE</t>
  </si>
  <si>
    <t>FUEL_EMI.ktCO2.RO.FBT.FBT.DRYING_STEAM.STEAM.STEAM_DISTR</t>
  </si>
  <si>
    <t>FUEL_EMI.ktCO2.RO.FBT.FBT.DRYING_ELEC.ELEC.ELEC</t>
  </si>
  <si>
    <t>FUEL_EMI.ktCO2.RO.FBT.FBT.DRYING_FREEZE.FREEZE_DRY.ELEC</t>
  </si>
  <si>
    <t>FUEL_EMI.ktCO2.RO.FBT.FBT.DRYING_MICROW.MICROW.ELEC</t>
  </si>
  <si>
    <t>FUEL_EMI.ktCO2.RO.FBT.FBT.PROC_COOL_THERM.THERM.NG_BIOGAS</t>
  </si>
  <si>
    <t>FUEL_EMI.ktCO2.RO.FBT.FBT.PROC_COOL.TOTAL.TOTAL</t>
  </si>
  <si>
    <t>FUEL_EMI.ktCO2.RO.FBT.FBT.PROC_COOL.STEAM.SOLIDS</t>
  </si>
  <si>
    <t>FUEL_EMI.ktCO2.RO.FBT.FBT.PROC_COOL.STEAM.RFG</t>
  </si>
  <si>
    <t>FUEL_EMI.ktCO2.RO.FBT.FBT.PROC_COOL.STEAM.LPG</t>
  </si>
  <si>
    <t>FUEL_EMI.ktCO2.RO.FBT.FBT.PROC_COOL.STEAM.DIESEL_LIQBIO</t>
  </si>
  <si>
    <t>FUEL_EMI.ktCO2.RO.FBT.FBT.PROC_COOL.STEAM.RFO</t>
  </si>
  <si>
    <t>FUEL_EMI.ktCO2.RO.FBT.FBT.PROC_COOL.STEAM.OTHER</t>
  </si>
  <si>
    <t>FUEL_EMI.ktCO2.RO.FBT.FBT.PROC_COOL.STEAM.NG_BIOGAS</t>
  </si>
  <si>
    <t>FUEL_EMI.ktCO2.RO.FBT.FBT.PROC_COOL.STEAM.DERIVED</t>
  </si>
  <si>
    <t>FUEL_EMI.ktCO2.RO.FBT.FBT.PROC_COOL.STEAM.BIOMASS_WASTE</t>
  </si>
  <si>
    <t>FUEL_EMI.ktCO2.RO.FBT.FBT.PROC_COOL.STEAM.STEAM_DISTR</t>
  </si>
  <si>
    <t>FUEL_EMI.ktCO2.RO.FBT.FBT.PROC_COOL_ELEC.ELEC.ELEC</t>
  </si>
  <si>
    <t>FUEL_EMI.ktCO2.RO.FBT.FBT.GENERIC.MECH.ELEC</t>
  </si>
  <si>
    <t>VA.Meuro2023.RO.TRE.TRE</t>
  </si>
  <si>
    <t>OUTPUT.index.RO.TRE.TRE</t>
  </si>
  <si>
    <t>CAP.index.RO.TRE.TRE</t>
  </si>
  <si>
    <t>NEWCAP.index.RO.TRE.TRE</t>
  </si>
  <si>
    <t>FEC.ktoe.RO.TRE.TRE.TOTAL.TOTAL.TOTAL</t>
  </si>
  <si>
    <t>FEC.ktoe.RO.TRE.TRE.TOTAL.TOTAL.SOLIDS</t>
  </si>
  <si>
    <t>FEC.ktoe.RO.TRE.TRE.TOTAL.TOTAL.RFG</t>
  </si>
  <si>
    <t>FEC.ktoe.RO.TRE.TRE.TOTAL.TOTAL.LPG</t>
  </si>
  <si>
    <t>FEC.ktoe.RO.TRE.TRE.TOTAL.TOTAL.DIESEL</t>
  </si>
  <si>
    <t>FEC.ktoe.RO.TRE.TRE.TOTAL.TOTAL.RFO</t>
  </si>
  <si>
    <t>FEC.ktoe.RO.TRE.TRE.TOTAL.TOTAL.OTHER</t>
  </si>
  <si>
    <t>FEC.ktoe.RO.TRE.TRE.TOTAL.TOTAL.NG</t>
  </si>
  <si>
    <t>FEC.ktoe.RO.TRE.TRE.TOTAL.TOTAL.DERIVED</t>
  </si>
  <si>
    <t>FEC.ktoe.RO.TRE.TRE.TOTAL.TOTAL.BIOMASS_WASTE</t>
  </si>
  <si>
    <t>FEC.ktoe.RO.TRE.TRE.TOTAL.TOTAL.BIOGAS</t>
  </si>
  <si>
    <t>FEC.ktoe.RO.TRE.TRE.TOTAL.TOTAL.LIQBIO</t>
  </si>
  <si>
    <t>FEC.ktoe.RO.TRE.TRE.TOTAL.TOTAL.SOLAR</t>
  </si>
  <si>
    <t>FEC.ktoe.RO.TRE.TRE.TOTAL.TOTAL.GEO</t>
  </si>
  <si>
    <t>FEC.ktoe.RO.TRE.TRE.TOTAL.TOTAL.AMBIENT</t>
  </si>
  <si>
    <t>FEC.ktoe.RO.TRE.TRE.TOTAL.TOTAL.STEAM_DISTR</t>
  </si>
  <si>
    <t>FEC.ktoe.RO.TRE.TRE.TOTAL.TOTAL.ELEC</t>
  </si>
  <si>
    <t>FEC.ktoe.RO.TRE.TRE.LIGHT.GENERIC.ELEC</t>
  </si>
  <si>
    <t>FEC.ktoe.RO.TRE.TRE.AIRCOMP.GENERIC.ELEC</t>
  </si>
  <si>
    <t>FEC.ktoe.RO.TRE.TRE.MOTOR.GENERIC.ELEC</t>
  </si>
  <si>
    <t>FEC.ktoe.RO.TRE.TRE.FANS.GENERIC.ELEC</t>
  </si>
  <si>
    <t>FEC.ktoe.RO.TRE.TRE.LOW_ENTH.TOTAL.TOTAL</t>
  </si>
  <si>
    <t>FEC.ktoe.RO.TRE.TRE.LOW_ENTH.THERM.DIESEL_LIQBIO</t>
  </si>
  <si>
    <t>FEC.ktoe.RO.TRE.TRE.LOW_ENTH.THERM.NG_BIOGAS</t>
  </si>
  <si>
    <t>FEC.ktoe.RO.TRE.TRE.LOW_ENTH.THERM.SOLAR_GEO</t>
  </si>
  <si>
    <t>FEC.ktoe.RO.TRE.TRE.LOW_ENTH.HP.AMBIENT</t>
  </si>
  <si>
    <t>FEC.ktoe.RO.TRE.TRE.LOW_ENTH.THERM.ELEC</t>
  </si>
  <si>
    <t>Trans. Eq.: Foundries</t>
  </si>
  <si>
    <t>Trans. Eq.: Thermal Foundries</t>
  </si>
  <si>
    <t>FEC.ktoe.RO.TRE.TRE.FOUNDRY.THERM.TOTAL</t>
  </si>
  <si>
    <t>FEC.ktoe.RO.TRE.TRE.FOUNDRY.THERM.SOLIDS</t>
  </si>
  <si>
    <t>FEC.ktoe.RO.TRE.TRE.FOUNDRY.THERM.LPG</t>
  </si>
  <si>
    <t>FEC.ktoe.RO.TRE.TRE.FOUNDRY.THERM.DIESEL_LIQBIO</t>
  </si>
  <si>
    <t>FEC.ktoe.RO.TRE.TRE.FOUNDRY.THERM.RFO</t>
  </si>
  <si>
    <t>FEC.ktoe.RO.TRE.TRE.FOUNDRY.THERM.NG_BIOGAS</t>
  </si>
  <si>
    <t>Trans. Eq.: Electric Foundries</t>
  </si>
  <si>
    <t>FEC.ktoe.RO.TRE.TRE.FOUNDRY.ELEC.ELEC</t>
  </si>
  <si>
    <t>Trans. Eq.: Connection techniques</t>
  </si>
  <si>
    <t>Trans. Eq.: Thermal connection</t>
  </si>
  <si>
    <t>FEC.ktoe.RO.TRE.TRE.CONNECTION_THERM.THERM.NG_BIOGAS</t>
  </si>
  <si>
    <t>Trans. Eq.: Electric connection</t>
  </si>
  <si>
    <t>FEC.ktoe.RO.TRE.TRE.CONNECTION_ELEC.ELEC.ELEC</t>
  </si>
  <si>
    <t>Trans. Eq.: Heat treatment</t>
  </si>
  <si>
    <t>Trans. Eq.: Heat treatment - Thermal</t>
  </si>
  <si>
    <t>FEC.ktoe.RO.TRE.TRE.HEAT_TREAT.THERM.TOTAL</t>
  </si>
  <si>
    <t>FEC.ktoe.RO.TRE.TRE.HEAT_TREAT.THERM.SOLIDS</t>
  </si>
  <si>
    <t>FEC.ktoe.RO.TRE.TRE.HEAT_TREAT.THERM.LPG</t>
  </si>
  <si>
    <t>FEC.ktoe.RO.TRE.TRE.HEAT_TREAT.THERM.DIESEL_LIQBIO</t>
  </si>
  <si>
    <t>FEC.ktoe.RO.TRE.TRE.HEAT_TREAT.THERM.RFO</t>
  </si>
  <si>
    <t>FEC.ktoe.RO.TRE.TRE.HEAT_TREAT.THERM.NG_BIOGAS</t>
  </si>
  <si>
    <t>Trans. Eq.: Heat treatment - Electric</t>
  </si>
  <si>
    <t>FEC.ktoe.RO.TRE.TRE.HEAT_TREAT.ELEC.ELEC</t>
  </si>
  <si>
    <t>Trans. Eq.: Steam processing</t>
  </si>
  <si>
    <t>FEC.ktoe.RO.TRE.TRE.PROCESSING.TOTAL.TOTAL</t>
  </si>
  <si>
    <t>FEC.ktoe.RO.TRE.TRE.PROCESSING.STEAM.SOLIDS</t>
  </si>
  <si>
    <t>FEC.ktoe.RO.TRE.TRE.PROCESSING.STEAM.RFG</t>
  </si>
  <si>
    <t>FEC.ktoe.RO.TRE.TRE.PROCESSING.STEAM.LPG</t>
  </si>
  <si>
    <t>FEC.ktoe.RO.TRE.TRE.PROCESSING.STEAM.DIESEL_LIQBIO</t>
  </si>
  <si>
    <t>FEC.ktoe.RO.TRE.TRE.PROCESSING.STEAM.RFO</t>
  </si>
  <si>
    <t>FEC.ktoe.RO.TRE.TRE.PROCESSING.STEAM.OTHER</t>
  </si>
  <si>
    <t>FEC.ktoe.RO.TRE.TRE.PROCESSING.STEAM.NG_BIOGAS</t>
  </si>
  <si>
    <t>FEC.ktoe.RO.TRE.TRE.PROCESSING.STEAM.DERIVED</t>
  </si>
  <si>
    <t>FEC.ktoe.RO.TRE.TRE.PROCESSING.STEAM.BIOMASS_WASTE</t>
  </si>
  <si>
    <t>FEC.ktoe.RO.TRE.TRE.PROCESSING.STEAM.STEAM_DISTR</t>
  </si>
  <si>
    <t>Trans. Eq.: General machinery</t>
  </si>
  <si>
    <t>FEC.ktoe.RO.TRE.TRE.GENERIC.MECH.ELEC</t>
  </si>
  <si>
    <t>Trans. Eq.: Product finishing</t>
  </si>
  <si>
    <t>FEC.ktoe.RO.TRE.TRE.FINISHING.THERM.ELEC</t>
  </si>
  <si>
    <t>UED.ktoe.RO.TRE.TRE.TOTAL.TOTAL.TOTAL</t>
  </si>
  <si>
    <t>UED.ktoe.RO.TRE.TRE.LIGHT.GENERIC.ELEC</t>
  </si>
  <si>
    <t>UED.ktoe.RO.TRE.TRE.AIRCOMP.GENERIC.ELEC</t>
  </si>
  <si>
    <t>UED.ktoe.RO.TRE.TRE.MOTOR.GENERIC.ELEC</t>
  </si>
  <si>
    <t>UED.ktoe.RO.TRE.TRE.FANS.GENERIC.ELEC</t>
  </si>
  <si>
    <t>UED.ktoe.RO.TRE.TRE.LOW_ENTH.TOTAL.TOTAL</t>
  </si>
  <si>
    <t>UED.ktoe.RO.TRE.TRE.LOW_ENTH.THERM.DIESEL_LIQBIO</t>
  </si>
  <si>
    <t>UED.ktoe.RO.TRE.TRE.LOW_ENTH.THERM.NG_BIOGAS</t>
  </si>
  <si>
    <t>UED.ktoe.RO.TRE.TRE.LOW_ENTH.THERM.SOLAR_GEO</t>
  </si>
  <si>
    <t>UED.ktoe.RO.TRE.TRE.LOW_ENTH.HP.AMBIENT</t>
  </si>
  <si>
    <t>UED.ktoe.RO.TRE.TRE.LOW_ENTH.THERM.ELEC</t>
  </si>
  <si>
    <t>UED.ktoe.RO.TRE.TRE.FOUNDRY.THERM.TOTAL</t>
  </si>
  <si>
    <t>UED.ktoe.RO.TRE.TRE.FOUNDRY.THERM.SOLIDS</t>
  </si>
  <si>
    <t>UED.ktoe.RO.TRE.TRE.FOUNDRY.THERM.LPG</t>
  </si>
  <si>
    <t>UED.ktoe.RO.TRE.TRE.FOUNDRY.THERM.DIESEL_LIQBIO</t>
  </si>
  <si>
    <t>UED.ktoe.RO.TRE.TRE.FOUNDRY.THERM.RFO</t>
  </si>
  <si>
    <t>UED.ktoe.RO.TRE.TRE.FOUNDRY.THERM.NG_BIOGAS</t>
  </si>
  <si>
    <t>UED.ktoe.RO.TRE.TRE.FOUNDRY.ELEC.ELEC</t>
  </si>
  <si>
    <t>UED.ktoe.RO.TRE.TRE.CONNECTION_THERM.THERM.NG_BIOGAS</t>
  </si>
  <si>
    <t>UED.ktoe.RO.TRE.TRE.CONNECTION_ELEC.ELEC.ELEC</t>
  </si>
  <si>
    <t>UED.ktoe.RO.TRE.TRE.HEAT_TREAT.THERM.TOTAL</t>
  </si>
  <si>
    <t>UED.ktoe.RO.TRE.TRE.HEAT_TREAT.THERM.SOLIDS</t>
  </si>
  <si>
    <t>UED.ktoe.RO.TRE.TRE.HEAT_TREAT.THERM.LPG</t>
  </si>
  <si>
    <t>UED.ktoe.RO.TRE.TRE.HEAT_TREAT.THERM.DIESEL_LIQBIO</t>
  </si>
  <si>
    <t>UED.ktoe.RO.TRE.TRE.HEAT_TREAT.THERM.RFO</t>
  </si>
  <si>
    <t>UED.ktoe.RO.TRE.TRE.HEAT_TREAT.THERM.NG_BIOGAS</t>
  </si>
  <si>
    <t>UED.ktoe.RO.TRE.TRE.HEAT_TREAT.ELEC.ELEC</t>
  </si>
  <si>
    <t>UED.ktoe.RO.TRE.TRE.PROCESSING.TOTAL.TOTAL</t>
  </si>
  <si>
    <t>UED.ktoe.RO.TRE.TRE.PROCESSING.STEAM.SOLIDS</t>
  </si>
  <si>
    <t>UED.ktoe.RO.TRE.TRE.PROCESSING.STEAM.RFG</t>
  </si>
  <si>
    <t>UED.ktoe.RO.TRE.TRE.PROCESSING.STEAM.LPG</t>
  </si>
  <si>
    <t>UED.ktoe.RO.TRE.TRE.PROCESSING.STEAM.DIESEL_LIQBIO</t>
  </si>
  <si>
    <t>UED.ktoe.RO.TRE.TRE.PROCESSING.STEAM.RFO</t>
  </si>
  <si>
    <t>UED.ktoe.RO.TRE.TRE.PROCESSING.STEAM.OTHER</t>
  </si>
  <si>
    <t>UED.ktoe.RO.TRE.TRE.PROCESSING.STEAM.NG_BIOGAS</t>
  </si>
  <si>
    <t>UED.ktoe.RO.TRE.TRE.PROCESSING.STEAM.DERIVED</t>
  </si>
  <si>
    <t>UED.ktoe.RO.TRE.TRE.PROCESSING.STEAM.BIOMASS_WASTE</t>
  </si>
  <si>
    <t>UED.ktoe.RO.TRE.TRE.PROCESSING.STEAM.STEAM_DISTR</t>
  </si>
  <si>
    <t>UED.ktoe.RO.TRE.TRE.GENERIC.MECH.ELEC</t>
  </si>
  <si>
    <t>UED.ktoe.RO.TRE.TRE.FINISHING.THERM.ELEC</t>
  </si>
  <si>
    <t>FUEL_EMI.ktCO2.RO.TRE.TRE.TOTAL.TOTAL.TOTAL</t>
  </si>
  <si>
    <t>FUEL_EMI.ktCO2.RO.TRE.TRE.LIGHT.GENERIC.ELEC</t>
  </si>
  <si>
    <t>FUEL_EMI.ktCO2.RO.TRE.TRE.AIRCOMP.GENERIC.ELEC</t>
  </si>
  <si>
    <t>FUEL_EMI.ktCO2.RO.TRE.TRE.MOTOR.GENERIC.ELEC</t>
  </si>
  <si>
    <t>FUEL_EMI.ktCO2.RO.TRE.TRE.FANS.GENERIC.ELEC</t>
  </si>
  <si>
    <t>FUEL_EMI.ktCO2.RO.TRE.TRE.LOW_ENTH.TOTAL.TOTAL</t>
  </si>
  <si>
    <t>FUEL_EMI.ktCO2.RO.TRE.TRE.LOW_ENTH.THERM.DIESEL_LIQBIO</t>
  </si>
  <si>
    <t>FUEL_EMI.ktCO2.RO.TRE.TRE.LOW_ENTH.THERM.NG_BIOGAS</t>
  </si>
  <si>
    <t>FUEL_EMI.ktCO2.RO.TRE.TRE.LOW_ENTH.THERM.SOLAR_GEO</t>
  </si>
  <si>
    <t>FUEL_EMI.ktCO2.RO.TRE.TRE.LOW_ENTH.HP.AMBIENT</t>
  </si>
  <si>
    <t>FUEL_EMI.ktCO2.RO.TRE.TRE.LOW_ENTH.THERM.ELEC</t>
  </si>
  <si>
    <t>FUEL_EMI.ktCO2.RO.TRE.TRE.FOUNDRY.THERM.TOTAL</t>
  </si>
  <si>
    <t>FUEL_EMI.ktCO2.RO.TRE.TRE.FOUNDRY.THERM.SOLIDS</t>
  </si>
  <si>
    <t>FUEL_EMI.ktCO2.RO.TRE.TRE.FOUNDRY.THERM.LPG</t>
  </si>
  <si>
    <t>FUEL_EMI.ktCO2.RO.TRE.TRE.FOUNDRY.THERM.DIESEL_LIQBIO</t>
  </si>
  <si>
    <t>FUEL_EMI.ktCO2.RO.TRE.TRE.FOUNDRY.THERM.RFO</t>
  </si>
  <si>
    <t>FUEL_EMI.ktCO2.RO.TRE.TRE.FOUNDRY.THERM.NG_BIOGAS</t>
  </si>
  <si>
    <t>FUEL_EMI.ktCO2.RO.TRE.TRE.FOUNDRY.ELEC.ELEC</t>
  </si>
  <si>
    <t>FUEL_EMI.ktCO2.RO.TRE.TRE.CONNECTION_THERM.THERM.NG_BIOGAS</t>
  </si>
  <si>
    <t>FUEL_EMI.ktCO2.RO.TRE.TRE.CONNECTION_ELEC.ELEC.ELEC</t>
  </si>
  <si>
    <t>FUEL_EMI.ktCO2.RO.TRE.TRE.HEAT_TREAT.THERM.TOTAL</t>
  </si>
  <si>
    <t>FUEL_EMI.ktCO2.RO.TRE.TRE.HEAT_TREAT.THERM.SOLIDS</t>
  </si>
  <si>
    <t>FUEL_EMI.ktCO2.RO.TRE.TRE.HEAT_TREAT.THERM.LPG</t>
  </si>
  <si>
    <t>FUEL_EMI.ktCO2.RO.TRE.TRE.HEAT_TREAT.THERM.DIESEL_LIQBIO</t>
  </si>
  <si>
    <t>FUEL_EMI.ktCO2.RO.TRE.TRE.HEAT_TREAT.THERM.RFO</t>
  </si>
  <si>
    <t>FUEL_EMI.ktCO2.RO.TRE.TRE.HEAT_TREAT.THERM.NG_BIOGAS</t>
  </si>
  <si>
    <t>FUEL_EMI.ktCO2.RO.TRE.TRE.HEAT_TREAT.ELEC.ELEC</t>
  </si>
  <si>
    <t>FUEL_EMI.ktCO2.RO.TRE.TRE.PROCESSING.TOTAL.TOTAL</t>
  </si>
  <si>
    <t>FUEL_EMI.ktCO2.RO.TRE.TRE.PROCESSING.STEAM.SOLIDS</t>
  </si>
  <si>
    <t>FUEL_EMI.ktCO2.RO.TRE.TRE.PROCESSING.STEAM.RFG</t>
  </si>
  <si>
    <t>FUEL_EMI.ktCO2.RO.TRE.TRE.PROCESSING.STEAM.LPG</t>
  </si>
  <si>
    <t>FUEL_EMI.ktCO2.RO.TRE.TRE.PROCESSING.STEAM.DIESEL_LIQBIO</t>
  </si>
  <si>
    <t>FUEL_EMI.ktCO2.RO.TRE.TRE.PROCESSING.STEAM.RFO</t>
  </si>
  <si>
    <t>FUEL_EMI.ktCO2.RO.TRE.TRE.PROCESSING.STEAM.OTHER</t>
  </si>
  <si>
    <t>FUEL_EMI.ktCO2.RO.TRE.TRE.PROCESSING.STEAM.NG_BIOGAS</t>
  </si>
  <si>
    <t>FUEL_EMI.ktCO2.RO.TRE.TRE.PROCESSING.STEAM.DERIVED</t>
  </si>
  <si>
    <t>FUEL_EMI.ktCO2.RO.TRE.TRE.PROCESSING.STEAM.BIOMASS_WASTE</t>
  </si>
  <si>
    <t>FUEL_EMI.ktCO2.RO.TRE.TRE.PROCESSING.STEAM.STEAM_DISTR</t>
  </si>
  <si>
    <t>FUEL_EMI.ktCO2.RO.TRE.TRE.GENERIC.MECH.ELEC</t>
  </si>
  <si>
    <t>FUEL_EMI.ktCO2.RO.TRE.TRE.FINISHING.THERM.ELEC</t>
  </si>
  <si>
    <t>VA.Meuro2023.RO.MAE.MAE</t>
  </si>
  <si>
    <t>OUTPUT.index.RO.MAE.MAE</t>
  </si>
  <si>
    <t>CAP.index.RO.MAE.MAE</t>
  </si>
  <si>
    <t>NEWCAP.index.RO.MAE.MAE</t>
  </si>
  <si>
    <t>FEC.ktoe.RO.MAE.MAE.TOTAL.TOTAL.TOTAL</t>
  </si>
  <si>
    <t>FEC.ktoe.RO.MAE.MAE.TOTAL.TOTAL.SOLIDS</t>
  </si>
  <si>
    <t>FEC.ktoe.RO.MAE.MAE.TOTAL.TOTAL.RFG</t>
  </si>
  <si>
    <t>FEC.ktoe.RO.MAE.MAE.TOTAL.TOTAL.LPG</t>
  </si>
  <si>
    <t>FEC.ktoe.RO.MAE.MAE.TOTAL.TOTAL.DIESEL</t>
  </si>
  <si>
    <t>FEC.ktoe.RO.MAE.MAE.TOTAL.TOTAL.RFO</t>
  </si>
  <si>
    <t>FEC.ktoe.RO.MAE.MAE.TOTAL.TOTAL.OTHER</t>
  </si>
  <si>
    <t>FEC.ktoe.RO.MAE.MAE.TOTAL.TOTAL.NG</t>
  </si>
  <si>
    <t>FEC.ktoe.RO.MAE.MAE.TOTAL.TOTAL.DERIVED</t>
  </si>
  <si>
    <t>FEC.ktoe.RO.MAE.MAE.TOTAL.TOTAL.BIOMASS_WASTE</t>
  </si>
  <si>
    <t>FEC.ktoe.RO.MAE.MAE.TOTAL.TOTAL.BIOGAS</t>
  </si>
  <si>
    <t>FEC.ktoe.RO.MAE.MAE.TOTAL.TOTAL.LIQBIO</t>
  </si>
  <si>
    <t>FEC.ktoe.RO.MAE.MAE.TOTAL.TOTAL.SOLAR</t>
  </si>
  <si>
    <t>FEC.ktoe.RO.MAE.MAE.TOTAL.TOTAL.GEO</t>
  </si>
  <si>
    <t>FEC.ktoe.RO.MAE.MAE.TOTAL.TOTAL.AMBIENT</t>
  </si>
  <si>
    <t>FEC.ktoe.RO.MAE.MAE.TOTAL.TOTAL.STEAM_DISTR</t>
  </si>
  <si>
    <t>FEC.ktoe.RO.MAE.MAE.TOTAL.TOTAL.ELEC</t>
  </si>
  <si>
    <t>FEC.ktoe.RO.MAE.MAE.LIGHT.GENERIC.ELEC</t>
  </si>
  <si>
    <t>FEC.ktoe.RO.MAE.MAE.AIRCOMP.GENERIC.ELEC</t>
  </si>
  <si>
    <t>FEC.ktoe.RO.MAE.MAE.MOTOR.GENERIC.ELEC</t>
  </si>
  <si>
    <t>FEC.ktoe.RO.MAE.MAE.FANS.GENERIC.ELEC</t>
  </si>
  <si>
    <t>FEC.ktoe.RO.MAE.MAE.LOW_ENTH.TOTAL.TOTAL</t>
  </si>
  <si>
    <t>FEC.ktoe.RO.MAE.MAE.LOW_ENTH.THERM.DIESEL_LIQBIO</t>
  </si>
  <si>
    <t>FEC.ktoe.RO.MAE.MAE.LOW_ENTH.THERM.NG_BIOGAS</t>
  </si>
  <si>
    <t>FEC.ktoe.RO.MAE.MAE.LOW_ENTH.THERM.SOLAR_GEO</t>
  </si>
  <si>
    <t>FEC.ktoe.RO.MAE.MAE.LOW_ENTH.HP.AMBIENT</t>
  </si>
  <si>
    <t>FEC.ktoe.RO.MAE.MAE.LOW_ENTH.THERM.ELEC</t>
  </si>
  <si>
    <t>Mach. Eq.: Foundries</t>
  </si>
  <si>
    <t>Mach. Eq.: Thermal Foundries</t>
  </si>
  <si>
    <t>FEC.ktoe.RO.MAE.MAE.FOUNDRY.THERM.TOTAL</t>
  </si>
  <si>
    <t>FEC.ktoe.RO.MAE.MAE.FOUNDRY.THERM.SOLIDS</t>
  </si>
  <si>
    <t>FEC.ktoe.RO.MAE.MAE.FOUNDRY.THERM.LPG</t>
  </si>
  <si>
    <t>FEC.ktoe.RO.MAE.MAE.FOUNDRY.THERM.DIESEL_LIQBIO</t>
  </si>
  <si>
    <t>FEC.ktoe.RO.MAE.MAE.FOUNDRY.THERM.RFO</t>
  </si>
  <si>
    <t>FEC.ktoe.RO.MAE.MAE.FOUNDRY.THERM.NG_BIOGAS</t>
  </si>
  <si>
    <t>Mach. Eq.: Electric Foundries</t>
  </si>
  <si>
    <t>FEC.ktoe.RO.MAE.MAE.FOUNDRY.ELEC.ELEC</t>
  </si>
  <si>
    <t>Mach. Eq.: Connection techniques</t>
  </si>
  <si>
    <t>Mach. Eq.: Thermal connection</t>
  </si>
  <si>
    <t>FEC.ktoe.RO.MAE.MAE.CONNECTION_THERM.THERM.NG_BIOGAS</t>
  </si>
  <si>
    <t>Mach. Eq.: Electric connection</t>
  </si>
  <si>
    <t>FEC.ktoe.RO.MAE.MAE.CONNECTION_ELEC.ELEC.ELEC</t>
  </si>
  <si>
    <t>Mach. Eq.: Heat treatment</t>
  </si>
  <si>
    <t>Mach. Eq.: Heat treatment - Thermal</t>
  </si>
  <si>
    <t>FEC.ktoe.RO.MAE.MAE.HEAT_TREAT.THERM.TOTAL</t>
  </si>
  <si>
    <t>FEC.ktoe.RO.MAE.MAE.HEAT_TREAT.THERM.SOLIDS</t>
  </si>
  <si>
    <t>FEC.ktoe.RO.MAE.MAE.HEAT_TREAT.THERM.LPG</t>
  </si>
  <si>
    <t>FEC.ktoe.RO.MAE.MAE.HEAT_TREAT.THERM.DIESEL_LIQBIO</t>
  </si>
  <si>
    <t>FEC.ktoe.RO.MAE.MAE.HEAT_TREAT.THERM.RFO</t>
  </si>
  <si>
    <t>FEC.ktoe.RO.MAE.MAE.HEAT_TREAT.THERM.NG_BIOGAS</t>
  </si>
  <si>
    <t>Mach. Eq.: Heat treatment - Electric</t>
  </si>
  <si>
    <t>FEC.ktoe.RO.MAE.MAE.HEAT_TREAT.ELEC.ELEC</t>
  </si>
  <si>
    <t>Mach. Eq.: Steam processing</t>
  </si>
  <si>
    <t>FEC.ktoe.RO.MAE.MAE.PROCESSING.TOTAL.TOTAL</t>
  </si>
  <si>
    <t>FEC.ktoe.RO.MAE.MAE.PROCESSING.STEAM.SOLIDS</t>
  </si>
  <si>
    <t>FEC.ktoe.RO.MAE.MAE.PROCESSING.STEAM.RFG</t>
  </si>
  <si>
    <t>FEC.ktoe.RO.MAE.MAE.PROCESSING.STEAM.LPG</t>
  </si>
  <si>
    <t>FEC.ktoe.RO.MAE.MAE.PROCESSING.STEAM.DIESEL_LIQBIO</t>
  </si>
  <si>
    <t>FEC.ktoe.RO.MAE.MAE.PROCESSING.STEAM.RFO</t>
  </si>
  <si>
    <t>FEC.ktoe.RO.MAE.MAE.PROCESSING.STEAM.OTHER</t>
  </si>
  <si>
    <t>FEC.ktoe.RO.MAE.MAE.PROCESSING.STEAM.NG_BIOGAS</t>
  </si>
  <si>
    <t>FEC.ktoe.RO.MAE.MAE.PROCESSING.STEAM.DERIVED</t>
  </si>
  <si>
    <t>FEC.ktoe.RO.MAE.MAE.PROCESSING.STEAM.BIOMASS_WASTE</t>
  </si>
  <si>
    <t>FEC.ktoe.RO.MAE.MAE.PROCESSING.STEAM.STEAM_DISTR</t>
  </si>
  <si>
    <t>Mach. Eq.: General machinery</t>
  </si>
  <si>
    <t>FEC.ktoe.RO.MAE.MAE.GENERIC.MECH.ELEC</t>
  </si>
  <si>
    <t>Mach. Eq.: Product finishing</t>
  </si>
  <si>
    <t>FEC.ktoe.RO.MAE.MAE.FINISHING.THERM.ELEC</t>
  </si>
  <si>
    <t>UED.ktoe.RO.MAE.MAE.TOTAL.TOTAL.TOTAL</t>
  </si>
  <si>
    <t>UED.ktoe.RO.MAE.MAE.LIGHT.GENERIC.ELEC</t>
  </si>
  <si>
    <t>UED.ktoe.RO.MAE.MAE.AIRCOMP.GENERIC.ELEC</t>
  </si>
  <si>
    <t>UED.ktoe.RO.MAE.MAE.MOTOR.GENERIC.ELEC</t>
  </si>
  <si>
    <t>UED.ktoe.RO.MAE.MAE.FANS.GENERIC.ELEC</t>
  </si>
  <si>
    <t>UED.ktoe.RO.MAE.MAE.LOW_ENTH.TOTAL.TOTAL</t>
  </si>
  <si>
    <t>UED.ktoe.RO.MAE.MAE.LOW_ENTH.THERM.DIESEL_LIQBIO</t>
  </si>
  <si>
    <t>UED.ktoe.RO.MAE.MAE.LOW_ENTH.THERM.NG_BIOGAS</t>
  </si>
  <si>
    <t>UED.ktoe.RO.MAE.MAE.LOW_ENTH.THERM.SOLAR_GEO</t>
  </si>
  <si>
    <t>UED.ktoe.RO.MAE.MAE.LOW_ENTH.HP.AMBIENT</t>
  </si>
  <si>
    <t>UED.ktoe.RO.MAE.MAE.LOW_ENTH.THERM.ELEC</t>
  </si>
  <si>
    <t>UED.ktoe.RO.MAE.MAE.FOUNDRY.THERM.TOTAL</t>
  </si>
  <si>
    <t>UED.ktoe.RO.MAE.MAE.FOUNDRY.THERM.SOLIDS</t>
  </si>
  <si>
    <t>UED.ktoe.RO.MAE.MAE.FOUNDRY.THERM.LPG</t>
  </si>
  <si>
    <t>UED.ktoe.RO.MAE.MAE.FOUNDRY.THERM.DIESEL_LIQBIO</t>
  </si>
  <si>
    <t>UED.ktoe.RO.MAE.MAE.FOUNDRY.THERM.RFO</t>
  </si>
  <si>
    <t>UED.ktoe.RO.MAE.MAE.FOUNDRY.THERM.NG_BIOGAS</t>
  </si>
  <si>
    <t>UED.ktoe.RO.MAE.MAE.FOUNDRY.ELEC.ELEC</t>
  </si>
  <si>
    <t>UED.ktoe.RO.MAE.MAE.CONNECTION_THERM.THERM.NG_BIOGAS</t>
  </si>
  <si>
    <t>UED.ktoe.RO.MAE.MAE.CONNECTION_ELEC.ELEC.ELEC</t>
  </si>
  <si>
    <t>UED.ktoe.RO.MAE.MAE.HEAT_TREAT.THERM.TOTAL</t>
  </si>
  <si>
    <t>UED.ktoe.RO.MAE.MAE.HEAT_TREAT.THERM.SOLIDS</t>
  </si>
  <si>
    <t>UED.ktoe.RO.MAE.MAE.HEAT_TREAT.THERM.LPG</t>
  </si>
  <si>
    <t>UED.ktoe.RO.MAE.MAE.HEAT_TREAT.THERM.DIESEL_LIQBIO</t>
  </si>
  <si>
    <t>UED.ktoe.RO.MAE.MAE.HEAT_TREAT.THERM.RFO</t>
  </si>
  <si>
    <t>UED.ktoe.RO.MAE.MAE.HEAT_TREAT.THERM.NG_BIOGAS</t>
  </si>
  <si>
    <t>UED.ktoe.RO.MAE.MAE.HEAT_TREAT.ELEC.ELEC</t>
  </si>
  <si>
    <t>UED.ktoe.RO.MAE.MAE.PROCESSING.TOTAL.TOTAL</t>
  </si>
  <si>
    <t>UED.ktoe.RO.MAE.MAE.PROCESSING.STEAM.SOLIDS</t>
  </si>
  <si>
    <t>UED.ktoe.RO.MAE.MAE.PROCESSING.STEAM.RFG</t>
  </si>
  <si>
    <t>UED.ktoe.RO.MAE.MAE.PROCESSING.STEAM.LPG</t>
  </si>
  <si>
    <t>UED.ktoe.RO.MAE.MAE.PROCESSING.STEAM.DIESEL_LIQBIO</t>
  </si>
  <si>
    <t>UED.ktoe.RO.MAE.MAE.PROCESSING.STEAM.RFO</t>
  </si>
  <si>
    <t>UED.ktoe.RO.MAE.MAE.PROCESSING.STEAM.OTHER</t>
  </si>
  <si>
    <t>UED.ktoe.RO.MAE.MAE.PROCESSING.STEAM.NG_BIOGAS</t>
  </si>
  <si>
    <t>UED.ktoe.RO.MAE.MAE.PROCESSING.STEAM.DERIVED</t>
  </si>
  <si>
    <t>UED.ktoe.RO.MAE.MAE.PROCESSING.STEAM.BIOMASS_WASTE</t>
  </si>
  <si>
    <t>UED.ktoe.RO.MAE.MAE.PROCESSING.STEAM.STEAM_DISTR</t>
  </si>
  <si>
    <t>UED.ktoe.RO.MAE.MAE.GENERIC.MECH.ELEC</t>
  </si>
  <si>
    <t>UED.ktoe.RO.MAE.MAE.FINISHING.THERM.ELEC</t>
  </si>
  <si>
    <t>FUEL_EMI.ktCO2.RO.MAE.MAE.TOTAL.TOTAL.TOTAL</t>
  </si>
  <si>
    <t>FUEL_EMI.ktCO2.RO.MAE.MAE.LIGHT.GENERIC.ELEC</t>
  </si>
  <si>
    <t>FUEL_EMI.ktCO2.RO.MAE.MAE.AIRCOMP.GENERIC.ELEC</t>
  </si>
  <si>
    <t>FUEL_EMI.ktCO2.RO.MAE.MAE.MOTOR.GENERIC.ELEC</t>
  </si>
  <si>
    <t>FUEL_EMI.ktCO2.RO.MAE.MAE.FANS.GENERIC.ELEC</t>
  </si>
  <si>
    <t>FUEL_EMI.ktCO2.RO.MAE.MAE.LOW_ENTH.TOTAL.TOTAL</t>
  </si>
  <si>
    <t>FUEL_EMI.ktCO2.RO.MAE.MAE.LOW_ENTH.THERM.DIESEL_LIQBIO</t>
  </si>
  <si>
    <t>FUEL_EMI.ktCO2.RO.MAE.MAE.LOW_ENTH.THERM.NG_BIOGAS</t>
  </si>
  <si>
    <t>FUEL_EMI.ktCO2.RO.MAE.MAE.LOW_ENTH.THERM.SOLAR_GEO</t>
  </si>
  <si>
    <t>FUEL_EMI.ktCO2.RO.MAE.MAE.LOW_ENTH.HP.AMBIENT</t>
  </si>
  <si>
    <t>FUEL_EMI.ktCO2.RO.MAE.MAE.LOW_ENTH.THERM.ELEC</t>
  </si>
  <si>
    <t>FUEL_EMI.ktCO2.RO.MAE.MAE.FOUNDRY.THERM.TOTAL</t>
  </si>
  <si>
    <t>FUEL_EMI.ktCO2.RO.MAE.MAE.FOUNDRY.THERM.SOLIDS</t>
  </si>
  <si>
    <t>FUEL_EMI.ktCO2.RO.MAE.MAE.FOUNDRY.THERM.LPG</t>
  </si>
  <si>
    <t>FUEL_EMI.ktCO2.RO.MAE.MAE.FOUNDRY.THERM.DIESEL_LIQBIO</t>
  </si>
  <si>
    <t>FUEL_EMI.ktCO2.RO.MAE.MAE.FOUNDRY.THERM.RFO</t>
  </si>
  <si>
    <t>FUEL_EMI.ktCO2.RO.MAE.MAE.FOUNDRY.THERM.NG_BIOGAS</t>
  </si>
  <si>
    <t>FUEL_EMI.ktCO2.RO.MAE.MAE.FOUNDRY.ELEC.ELEC</t>
  </si>
  <si>
    <t>FUEL_EMI.ktCO2.RO.MAE.MAE.CONNECTION_THERM.THERM.NG_BIOGAS</t>
  </si>
  <si>
    <t>FUEL_EMI.ktCO2.RO.MAE.MAE.CONNECTION_ELEC.ELEC.ELEC</t>
  </si>
  <si>
    <t>FUEL_EMI.ktCO2.RO.MAE.MAE.HEAT_TREAT.THERM.TOTAL</t>
  </si>
  <si>
    <t>FUEL_EMI.ktCO2.RO.MAE.MAE.HEAT_TREAT.THERM.SOLIDS</t>
  </si>
  <si>
    <t>FUEL_EMI.ktCO2.RO.MAE.MAE.HEAT_TREAT.THERM.LPG</t>
  </si>
  <si>
    <t>FUEL_EMI.ktCO2.RO.MAE.MAE.HEAT_TREAT.THERM.DIESEL_LIQBIO</t>
  </si>
  <si>
    <t>FUEL_EMI.ktCO2.RO.MAE.MAE.HEAT_TREAT.THERM.RFO</t>
  </si>
  <si>
    <t>FUEL_EMI.ktCO2.RO.MAE.MAE.HEAT_TREAT.THERM.NG_BIOGAS</t>
  </si>
  <si>
    <t>FUEL_EMI.ktCO2.RO.MAE.MAE.HEAT_TREAT.ELEC.ELEC</t>
  </si>
  <si>
    <t>FUEL_EMI.ktCO2.RO.MAE.MAE.PROCESSING.TOTAL.TOTAL</t>
  </si>
  <si>
    <t>FUEL_EMI.ktCO2.RO.MAE.MAE.PROCESSING.STEAM.SOLIDS</t>
  </si>
  <si>
    <t>FUEL_EMI.ktCO2.RO.MAE.MAE.PROCESSING.STEAM.RFG</t>
  </si>
  <si>
    <t>FUEL_EMI.ktCO2.RO.MAE.MAE.PROCESSING.STEAM.LPG</t>
  </si>
  <si>
    <t>FUEL_EMI.ktCO2.RO.MAE.MAE.PROCESSING.STEAM.DIESEL_LIQBIO</t>
  </si>
  <si>
    <t>FUEL_EMI.ktCO2.RO.MAE.MAE.PROCESSING.STEAM.RFO</t>
  </si>
  <si>
    <t>FUEL_EMI.ktCO2.RO.MAE.MAE.PROCESSING.STEAM.OTHER</t>
  </si>
  <si>
    <t>FUEL_EMI.ktCO2.RO.MAE.MAE.PROCESSING.STEAM.NG_BIOGAS</t>
  </si>
  <si>
    <t>FUEL_EMI.ktCO2.RO.MAE.MAE.PROCESSING.STEAM.DERIVED</t>
  </si>
  <si>
    <t>FUEL_EMI.ktCO2.RO.MAE.MAE.PROCESSING.STEAM.BIOMASS_WASTE</t>
  </si>
  <si>
    <t>FUEL_EMI.ktCO2.RO.MAE.MAE.PROCESSING.STEAM.STEAM_DISTR</t>
  </si>
  <si>
    <t>FUEL_EMI.ktCO2.RO.MAE.MAE.GENERIC.MECH.ELEC</t>
  </si>
  <si>
    <t>FUEL_EMI.ktCO2.RO.MAE.MAE.FINISHING.THERM.ELEC</t>
  </si>
  <si>
    <t>VA.Meuro2023.RO.TEL.TEL</t>
  </si>
  <si>
    <t>OUTPUT.index.RO.TEL.TEL</t>
  </si>
  <si>
    <t>CAP.index.RO.TEL.TEL</t>
  </si>
  <si>
    <t>NEWCAP.index.RO.TEL.TEL</t>
  </si>
  <si>
    <t>FEC.ktoe.RO.TEL.TEL.TOTAL.TOTAL.TOTAL</t>
  </si>
  <si>
    <t>FEC.ktoe.RO.TEL.TEL.TOTAL.TOTAL.SOLIDS</t>
  </si>
  <si>
    <t>FEC.ktoe.RO.TEL.TEL.TOTAL.TOTAL.RFG</t>
  </si>
  <si>
    <t>FEC.ktoe.RO.TEL.TEL.TOTAL.TOTAL.LPG</t>
  </si>
  <si>
    <t>FEC.ktoe.RO.TEL.TEL.TOTAL.TOTAL.DIESEL</t>
  </si>
  <si>
    <t>FEC.ktoe.RO.TEL.TEL.TOTAL.TOTAL.RFO</t>
  </si>
  <si>
    <t>FEC.ktoe.RO.TEL.TEL.TOTAL.TOTAL.OTHER</t>
  </si>
  <si>
    <t>FEC.ktoe.RO.TEL.TEL.TOTAL.TOTAL.NG</t>
  </si>
  <si>
    <t>FEC.ktoe.RO.TEL.TEL.TOTAL.TOTAL.DERIVED</t>
  </si>
  <si>
    <t>FEC.ktoe.RO.TEL.TEL.TOTAL.TOTAL.BIOMASS_WASTE</t>
  </si>
  <si>
    <t>FEC.ktoe.RO.TEL.TEL.TOTAL.TOTAL.BIOGAS</t>
  </si>
  <si>
    <t>FEC.ktoe.RO.TEL.TEL.TOTAL.TOTAL.LIQBIO</t>
  </si>
  <si>
    <t>FEC.ktoe.RO.TEL.TEL.TOTAL.TOTAL.SOLAR</t>
  </si>
  <si>
    <t>FEC.ktoe.RO.TEL.TEL.TOTAL.TOTAL.GEO</t>
  </si>
  <si>
    <t>FEC.ktoe.RO.TEL.TEL.TOTAL.TOTAL.AMBIENT</t>
  </si>
  <si>
    <t>FEC.ktoe.RO.TEL.TEL.TOTAL.TOTAL.STEAM_DISTR</t>
  </si>
  <si>
    <t>FEC.ktoe.RO.TEL.TEL.TOTAL.TOTAL.ELEC</t>
  </si>
  <si>
    <t>FEC.ktoe.RO.TEL.TEL.LIGHT.GENERIC.ELEC</t>
  </si>
  <si>
    <t>FEC.ktoe.RO.TEL.TEL.AIRCOMP.GENERIC.ELEC</t>
  </si>
  <si>
    <t>FEC.ktoe.RO.TEL.TEL.MOTOR.GENERIC.ELEC</t>
  </si>
  <si>
    <t>FEC.ktoe.RO.TEL.TEL.FANS.GENERIC.ELEC</t>
  </si>
  <si>
    <t>FEC.ktoe.RO.TEL.TEL.LOW_ENTH.TOTAL.TOTAL</t>
  </si>
  <si>
    <t>FEC.ktoe.RO.TEL.TEL.LOW_ENTH.THERM.DIESEL_LIQBIO</t>
  </si>
  <si>
    <t>FEC.ktoe.RO.TEL.TEL.LOW_ENTH.THERM.NG_BIOGAS</t>
  </si>
  <si>
    <t>FEC.ktoe.RO.TEL.TEL.LOW_ENTH.THERM.SOLAR_GEO</t>
  </si>
  <si>
    <t>FEC.ktoe.RO.TEL.TEL.LOW_ENTH.HP.AMBIENT</t>
  </si>
  <si>
    <t>FEC.ktoe.RO.TEL.TEL.LOW_ENTH.THERM.ELEC</t>
  </si>
  <si>
    <t>Textiles: Pretreatment with steam</t>
  </si>
  <si>
    <t>FEC.ktoe.RO.TEL.TEL.PRETREAT.TOTAL.TOTAL</t>
  </si>
  <si>
    <t>FEC.ktoe.RO.TEL.TEL.PRETREAT.STEAM.SOLIDS</t>
  </si>
  <si>
    <t>FEC.ktoe.RO.TEL.TEL.PRETREAT.STEAM.RFG</t>
  </si>
  <si>
    <t>FEC.ktoe.RO.TEL.TEL.PRETREAT.STEAM.LPG</t>
  </si>
  <si>
    <t>FEC.ktoe.RO.TEL.TEL.PRETREAT.STEAM.DIESEL_LIQBIO</t>
  </si>
  <si>
    <t>FEC.ktoe.RO.TEL.TEL.PRETREAT.STEAM.RFO</t>
  </si>
  <si>
    <t>FEC.ktoe.RO.TEL.TEL.PRETREAT.STEAM.OTHER</t>
  </si>
  <si>
    <t>FEC.ktoe.RO.TEL.TEL.PRETREAT.STEAM.NG_BIOGAS</t>
  </si>
  <si>
    <t>FEC.ktoe.RO.TEL.TEL.PRETREAT.STEAM.DERIVED</t>
  </si>
  <si>
    <t>FEC.ktoe.RO.TEL.TEL.PRETREAT.STEAM.BIOMASS_WASTE</t>
  </si>
  <si>
    <t>FEC.ktoe.RO.TEL.TEL.PRETREAT.STEAM.STEAM_DISTR</t>
  </si>
  <si>
    <t>Textiles: Wet processing with steam</t>
  </si>
  <si>
    <t>FEC.ktoe.RO.TEL.TEL.PROCESSING.TOTAL.TOTAL</t>
  </si>
  <si>
    <t>FEC.ktoe.RO.TEL.TEL.PROCESSING.STEAM.SOLIDS</t>
  </si>
  <si>
    <t>FEC.ktoe.RO.TEL.TEL.PROCESSING.STEAM.RFG</t>
  </si>
  <si>
    <t>FEC.ktoe.RO.TEL.TEL.PROCESSING.STEAM.LPG</t>
  </si>
  <si>
    <t>FEC.ktoe.RO.TEL.TEL.PROCESSING.STEAM.DIESEL_LIQBIO</t>
  </si>
  <si>
    <t>FEC.ktoe.RO.TEL.TEL.PROCESSING.STEAM.RFO</t>
  </si>
  <si>
    <t>FEC.ktoe.RO.TEL.TEL.PROCESSING.STEAM.OTHER</t>
  </si>
  <si>
    <t>FEC.ktoe.RO.TEL.TEL.PROCESSING.STEAM.NG_BIOGAS</t>
  </si>
  <si>
    <t>FEC.ktoe.RO.TEL.TEL.PROCESSING.STEAM.DERIVED</t>
  </si>
  <si>
    <t>FEC.ktoe.RO.TEL.TEL.PROCESSING.STEAM.BIOMASS_WASTE</t>
  </si>
  <si>
    <t>FEC.ktoe.RO.TEL.TEL.PROCESSING.STEAM.STEAM_DISTR</t>
  </si>
  <si>
    <t>Textiles: Electric general machinery</t>
  </si>
  <si>
    <t>FEC.ktoe.RO.TEL.TEL.GENERIC.MECH.ELEC</t>
  </si>
  <si>
    <t>Textiles: Drying</t>
  </si>
  <si>
    <t>Textiles: Thermal drying</t>
  </si>
  <si>
    <t>FEC.ktoe.RO.TEL.TEL.DRYING.TOTAL.TOTAL</t>
  </si>
  <si>
    <t>FEC.ktoe.RO.TEL.TEL.DRYING.THERM.SOLIDS</t>
  </si>
  <si>
    <t>FEC.ktoe.RO.TEL.TEL.DRYING.THERM.LPG</t>
  </si>
  <si>
    <t>FEC.ktoe.RO.TEL.TEL.DRYING.THERM.DIESEL_LIQBIO</t>
  </si>
  <si>
    <t>FEC.ktoe.RO.TEL.TEL.DRYING.THERM.RFO</t>
  </si>
  <si>
    <t>FEC.ktoe.RO.TEL.TEL.DRYING.THERM.NG_BIOGAS</t>
  </si>
  <si>
    <t>Textiles: Steam drying</t>
  </si>
  <si>
    <t>FEC.ktoe.RO.TEL.TEL.DRYING_STEAM.TOTAL.TOTAL</t>
  </si>
  <si>
    <t>FEC.ktoe.RO.TEL.TEL.DRYING_STEAM.STEAM.SOLIDS</t>
  </si>
  <si>
    <t>FEC.ktoe.RO.TEL.TEL.DRYING_STEAM.STEAM.RFG</t>
  </si>
  <si>
    <t>FEC.ktoe.RO.TEL.TEL.DRYING_STEAM.STEAM.LPG</t>
  </si>
  <si>
    <t>FEC.ktoe.RO.TEL.TEL.DRYING_STEAM.STEAM.DIESEL_LIQBIO</t>
  </si>
  <si>
    <t>FEC.ktoe.RO.TEL.TEL.DRYING_STEAM.STEAM.RFO</t>
  </si>
  <si>
    <t>FEC.ktoe.RO.TEL.TEL.DRYING_STEAM.STEAM.OTHER</t>
  </si>
  <si>
    <t>FEC.ktoe.RO.TEL.TEL.DRYING_STEAM.STEAM.NG_BIOGAS</t>
  </si>
  <si>
    <t>FEC.ktoe.RO.TEL.TEL.DRYING_STEAM.STEAM.DERIVED</t>
  </si>
  <si>
    <t>FEC.ktoe.RO.TEL.TEL.DRYING_STEAM.STEAM.BIOMASS_WASTE</t>
  </si>
  <si>
    <t>FEC.ktoe.RO.TEL.TEL.DRYING_STEAM.STEAM.STEAM_DISTR</t>
  </si>
  <si>
    <t>Textiles: Electric drying</t>
  </si>
  <si>
    <t>FEC.ktoe.RO.TEL.TEL.DRYING_ELEC.ELEC.ELEC</t>
  </si>
  <si>
    <t>Textiles: Microwave drying</t>
  </si>
  <si>
    <t>FEC.ktoe.RO.TEL.TEL.DRYING_MICROW.MICROW.ELEC</t>
  </si>
  <si>
    <t>Textiles: Finishing Electric</t>
  </si>
  <si>
    <t>FEC.ktoe.RO.TEL.TEL.FINISHING.THERM.ELEC</t>
  </si>
  <si>
    <t>UED.ktoe.RO.TEL.TEL.TOTAL.TOTAL.TOTAL</t>
  </si>
  <si>
    <t>UED.ktoe.RO.TEL.TEL.LIGHT.GENERIC.ELEC</t>
  </si>
  <si>
    <t>UED.ktoe.RO.TEL.TEL.AIRCOMP.GENERIC.ELEC</t>
  </si>
  <si>
    <t>UED.ktoe.RO.TEL.TEL.MOTOR.GENERIC.ELEC</t>
  </si>
  <si>
    <t>UED.ktoe.RO.TEL.TEL.FANS.GENERIC.ELEC</t>
  </si>
  <si>
    <t>UED.ktoe.RO.TEL.TEL.LOW_ENTH.TOTAL.TOTAL</t>
  </si>
  <si>
    <t>UED.ktoe.RO.TEL.TEL.LOW_ENTH.THERM.DIESEL_LIQBIO</t>
  </si>
  <si>
    <t>UED.ktoe.RO.TEL.TEL.LOW_ENTH.THERM.NG_BIOGAS</t>
  </si>
  <si>
    <t>UED.ktoe.RO.TEL.TEL.LOW_ENTH.THERM.SOLAR_GEO</t>
  </si>
  <si>
    <t>UED.ktoe.RO.TEL.TEL.LOW_ENTH.HP.AMBIENT</t>
  </si>
  <si>
    <t>UED.ktoe.RO.TEL.TEL.LOW_ENTH.THERM.ELEC</t>
  </si>
  <si>
    <t>UED.ktoe.RO.TEL.TEL.PRETREAT.TOTAL.TOTAL</t>
  </si>
  <si>
    <t>UED.ktoe.RO.TEL.TEL.PRETREAT.STEAM.SOLIDS</t>
  </si>
  <si>
    <t>UED.ktoe.RO.TEL.TEL.PRETREAT.STEAM.RFG</t>
  </si>
  <si>
    <t>UED.ktoe.RO.TEL.TEL.PRETREAT.STEAM.LPG</t>
  </si>
  <si>
    <t>UED.ktoe.RO.TEL.TEL.PRETREAT.STEAM.DIESEL_LIQBIO</t>
  </si>
  <si>
    <t>UED.ktoe.RO.TEL.TEL.PRETREAT.STEAM.RFO</t>
  </si>
  <si>
    <t>UED.ktoe.RO.TEL.TEL.PRETREAT.STEAM.OTHER</t>
  </si>
  <si>
    <t>UED.ktoe.RO.TEL.TEL.PRETREAT.STEAM.NG_BIOGAS</t>
  </si>
  <si>
    <t>UED.ktoe.RO.TEL.TEL.PRETREAT.STEAM.DERIVED</t>
  </si>
  <si>
    <t>UED.ktoe.RO.TEL.TEL.PRETREAT.STEAM.BIOMASS_WASTE</t>
  </si>
  <si>
    <t>UED.ktoe.RO.TEL.TEL.PRETREAT.STEAM.STEAM_DISTR</t>
  </si>
  <si>
    <t>UED.ktoe.RO.TEL.TEL.PROCESSING.TOTAL.TOTAL</t>
  </si>
  <si>
    <t>UED.ktoe.RO.TEL.TEL.PROCESSING.STEAM.SOLIDS</t>
  </si>
  <si>
    <t>UED.ktoe.RO.TEL.TEL.PROCESSING.STEAM.RFG</t>
  </si>
  <si>
    <t>UED.ktoe.RO.TEL.TEL.PROCESSING.STEAM.LPG</t>
  </si>
  <si>
    <t>UED.ktoe.RO.TEL.TEL.PROCESSING.STEAM.DIESEL_LIQBIO</t>
  </si>
  <si>
    <t>UED.ktoe.RO.TEL.TEL.PROCESSING.STEAM.RFO</t>
  </si>
  <si>
    <t>UED.ktoe.RO.TEL.TEL.PROCESSING.STEAM.OTHER</t>
  </si>
  <si>
    <t>UED.ktoe.RO.TEL.TEL.PROCESSING.STEAM.NG_BIOGAS</t>
  </si>
  <si>
    <t>UED.ktoe.RO.TEL.TEL.PROCESSING.STEAM.DERIVED</t>
  </si>
  <si>
    <t>UED.ktoe.RO.TEL.TEL.PROCESSING.STEAM.BIOMASS_WASTE</t>
  </si>
  <si>
    <t>UED.ktoe.RO.TEL.TEL.PROCESSING.STEAM.STEAM_DISTR</t>
  </si>
  <si>
    <t>UED.ktoe.RO.TEL.TEL.GENERIC.MECH.ELEC</t>
  </si>
  <si>
    <t>UED.ktoe.RO.TEL.TEL.DRYING.TOTAL.TOTAL</t>
  </si>
  <si>
    <t>UED.ktoe.RO.TEL.TEL.DRYING.THERM.SOLIDS</t>
  </si>
  <si>
    <t>UED.ktoe.RO.TEL.TEL.DRYING.THERM.LPG</t>
  </si>
  <si>
    <t>UED.ktoe.RO.TEL.TEL.DRYING.THERM.DIESEL_LIQBIO</t>
  </si>
  <si>
    <t>UED.ktoe.RO.TEL.TEL.DRYING.THERM.RFO</t>
  </si>
  <si>
    <t>UED.ktoe.RO.TEL.TEL.DRYING.THERM.NG_BIOGAS</t>
  </si>
  <si>
    <t>UED.ktoe.RO.TEL.TEL.DRYING_STEAM.TOTAL.TOTAL</t>
  </si>
  <si>
    <t>UED.ktoe.RO.TEL.TEL.DRYING_STEAM.STEAM.SOLIDS</t>
  </si>
  <si>
    <t>UED.ktoe.RO.TEL.TEL.DRYING_STEAM.STEAM.RFG</t>
  </si>
  <si>
    <t>UED.ktoe.RO.TEL.TEL.DRYING_STEAM.STEAM.LPG</t>
  </si>
  <si>
    <t>UED.ktoe.RO.TEL.TEL.DRYING_STEAM.STEAM.DIESEL_LIQBIO</t>
  </si>
  <si>
    <t>UED.ktoe.RO.TEL.TEL.DRYING_STEAM.STEAM.RFO</t>
  </si>
  <si>
    <t>UED.ktoe.RO.TEL.TEL.DRYING_STEAM.STEAM.OTHER</t>
  </si>
  <si>
    <t>UED.ktoe.RO.TEL.TEL.DRYING_STEAM.STEAM.NG_BIOGAS</t>
  </si>
  <si>
    <t>UED.ktoe.RO.TEL.TEL.DRYING_STEAM.STEAM.DERIVED</t>
  </si>
  <si>
    <t>UED.ktoe.RO.TEL.TEL.DRYING_STEAM.STEAM.BIOMASS_WASTE</t>
  </si>
  <si>
    <t>UED.ktoe.RO.TEL.TEL.DRYING_STEAM.STEAM.STEAM_DISTR</t>
  </si>
  <si>
    <t>UED.ktoe.RO.TEL.TEL.DRYING_ELEC.ELEC.ELEC</t>
  </si>
  <si>
    <t>UED.ktoe.RO.TEL.TEL.DRYING_MICROW.MICROW.ELEC</t>
  </si>
  <si>
    <t>UED.ktoe.RO.TEL.TEL.FINISHING.THERM.ELEC</t>
  </si>
  <si>
    <t>FUEL_EMI.ktCO2.RO.TEL.TEL.TOTAL.TOTAL.TOTAL</t>
  </si>
  <si>
    <t>FUEL_EMI.ktCO2.RO.TEL.TEL.LIGHT.GENERIC.ELEC</t>
  </si>
  <si>
    <t>FUEL_EMI.ktCO2.RO.TEL.TEL.AIRCOMP.GENERIC.ELEC</t>
  </si>
  <si>
    <t>FUEL_EMI.ktCO2.RO.TEL.TEL.MOTOR.GENERIC.ELEC</t>
  </si>
  <si>
    <t>FUEL_EMI.ktCO2.RO.TEL.TEL.FANS.GENERIC.ELEC</t>
  </si>
  <si>
    <t>FUEL_EMI.ktCO2.RO.TEL.TEL.LOW_ENTH.TOTAL.TOTAL</t>
  </si>
  <si>
    <t>FUEL_EMI.ktCO2.RO.TEL.TEL.LOW_ENTH.THERM.DIESEL_LIQBIO</t>
  </si>
  <si>
    <t>FUEL_EMI.ktCO2.RO.TEL.TEL.LOW_ENTH.THERM.NG_BIOGAS</t>
  </si>
  <si>
    <t>FUEL_EMI.ktCO2.RO.TEL.TEL.LOW_ENTH.THERM.SOLAR_GEO</t>
  </si>
  <si>
    <t>FUEL_EMI.ktCO2.RO.TEL.TEL.LOW_ENTH.HP.AMBIENT</t>
  </si>
  <si>
    <t>FUEL_EMI.ktCO2.RO.TEL.TEL.LOW_ENTH.THERM.ELEC</t>
  </si>
  <si>
    <t>FUEL_EMI.ktCO2.RO.TEL.TEL.PRETREAT.TOTAL.TOTAL</t>
  </si>
  <si>
    <t>FUEL_EMI.ktCO2.RO.TEL.TEL.PRETREAT.STEAM.SOLIDS</t>
  </si>
  <si>
    <t>FUEL_EMI.ktCO2.RO.TEL.TEL.PRETREAT.STEAM.RFG</t>
  </si>
  <si>
    <t>FUEL_EMI.ktCO2.RO.TEL.TEL.PRETREAT.STEAM.LPG</t>
  </si>
  <si>
    <t>FUEL_EMI.ktCO2.RO.TEL.TEL.PRETREAT.STEAM.DIESEL_LIQBIO</t>
  </si>
  <si>
    <t>FUEL_EMI.ktCO2.RO.TEL.TEL.PRETREAT.STEAM.RFO</t>
  </si>
  <si>
    <t>FUEL_EMI.ktCO2.RO.TEL.TEL.PRETREAT.STEAM.OTHER</t>
  </si>
  <si>
    <t>FUEL_EMI.ktCO2.RO.TEL.TEL.PRETREAT.STEAM.NG_BIOGAS</t>
  </si>
  <si>
    <t>FUEL_EMI.ktCO2.RO.TEL.TEL.PRETREAT.STEAM.DERIVED</t>
  </si>
  <si>
    <t>FUEL_EMI.ktCO2.RO.TEL.TEL.PRETREAT.STEAM.BIOMASS_WASTE</t>
  </si>
  <si>
    <t>FUEL_EMI.ktCO2.RO.TEL.TEL.PRETREAT.STEAM.STEAM_DISTR</t>
  </si>
  <si>
    <t>FUEL_EMI.ktCO2.RO.TEL.TEL.PROCESSING.TOTAL.TOTAL</t>
  </si>
  <si>
    <t>FUEL_EMI.ktCO2.RO.TEL.TEL.PROCESSING.STEAM.SOLIDS</t>
  </si>
  <si>
    <t>FUEL_EMI.ktCO2.RO.TEL.TEL.PROCESSING.STEAM.RFG</t>
  </si>
  <si>
    <t>FUEL_EMI.ktCO2.RO.TEL.TEL.PROCESSING.STEAM.LPG</t>
  </si>
  <si>
    <t>FUEL_EMI.ktCO2.RO.TEL.TEL.PROCESSING.STEAM.DIESEL_LIQBIO</t>
  </si>
  <si>
    <t>FUEL_EMI.ktCO2.RO.TEL.TEL.PROCESSING.STEAM.RFO</t>
  </si>
  <si>
    <t>FUEL_EMI.ktCO2.RO.TEL.TEL.PROCESSING.STEAM.OTHER</t>
  </si>
  <si>
    <t>FUEL_EMI.ktCO2.RO.TEL.TEL.PROCESSING.STEAM.NG_BIOGAS</t>
  </si>
  <si>
    <t>FUEL_EMI.ktCO2.RO.TEL.TEL.PROCESSING.STEAM.DERIVED</t>
  </si>
  <si>
    <t>FUEL_EMI.ktCO2.RO.TEL.TEL.PROCESSING.STEAM.BIOMASS_WASTE</t>
  </si>
  <si>
    <t>FUEL_EMI.ktCO2.RO.TEL.TEL.PROCESSING.STEAM.STEAM_DISTR</t>
  </si>
  <si>
    <t>FUEL_EMI.ktCO2.RO.TEL.TEL.GENERIC.MECH.ELEC</t>
  </si>
  <si>
    <t>FUEL_EMI.ktCO2.RO.TEL.TEL.DRYING.TOTAL.TOTAL</t>
  </si>
  <si>
    <t>FUEL_EMI.ktCO2.RO.TEL.TEL.DRYING.THERM.SOLIDS</t>
  </si>
  <si>
    <t>FUEL_EMI.ktCO2.RO.TEL.TEL.DRYING.THERM.LPG</t>
  </si>
  <si>
    <t>FUEL_EMI.ktCO2.RO.TEL.TEL.DRYING.THERM.DIESEL_LIQBIO</t>
  </si>
  <si>
    <t>FUEL_EMI.ktCO2.RO.TEL.TEL.DRYING.THERM.RFO</t>
  </si>
  <si>
    <t>FUEL_EMI.ktCO2.RO.TEL.TEL.DRYING.THERM.NG_BIOGAS</t>
  </si>
  <si>
    <t>FUEL_EMI.ktCO2.RO.TEL.TEL.DRYING_STEAM.TOTAL.TOTAL</t>
  </si>
  <si>
    <t>FUEL_EMI.ktCO2.RO.TEL.TEL.DRYING_STEAM.STEAM.SOLIDS</t>
  </si>
  <si>
    <t>FUEL_EMI.ktCO2.RO.TEL.TEL.DRYING_STEAM.STEAM.RFG</t>
  </si>
  <si>
    <t>FUEL_EMI.ktCO2.RO.TEL.TEL.DRYING_STEAM.STEAM.LPG</t>
  </si>
  <si>
    <t>FUEL_EMI.ktCO2.RO.TEL.TEL.DRYING_STEAM.STEAM.DIESEL_LIQBIO</t>
  </si>
  <si>
    <t>FUEL_EMI.ktCO2.RO.TEL.TEL.DRYING_STEAM.STEAM.RFO</t>
  </si>
  <si>
    <t>FUEL_EMI.ktCO2.RO.TEL.TEL.DRYING_STEAM.STEAM.OTHER</t>
  </si>
  <si>
    <t>FUEL_EMI.ktCO2.RO.TEL.TEL.DRYING_STEAM.STEAM.NG_BIOGAS</t>
  </si>
  <si>
    <t>FUEL_EMI.ktCO2.RO.TEL.TEL.DRYING_STEAM.STEAM.DERIVED</t>
  </si>
  <si>
    <t>FUEL_EMI.ktCO2.RO.TEL.TEL.DRYING_STEAM.STEAM.BIOMASS_WASTE</t>
  </si>
  <si>
    <t>FUEL_EMI.ktCO2.RO.TEL.TEL.DRYING_STEAM.STEAM.STEAM_DISTR</t>
  </si>
  <si>
    <t>FUEL_EMI.ktCO2.RO.TEL.TEL.DRYING_ELEC.ELEC.ELEC</t>
  </si>
  <si>
    <t>FUEL_EMI.ktCO2.RO.TEL.TEL.DRYING_MICROW.MICROW.ELEC</t>
  </si>
  <si>
    <t>FUEL_EMI.ktCO2.RO.TEL.TEL.FINISHING.THERM.ELEC</t>
  </si>
  <si>
    <t>VA.Meuro2023.RO.WWP.WWP</t>
  </si>
  <si>
    <t>OUTPUT.index.RO.WWP.WWP</t>
  </si>
  <si>
    <t>CAP.index.RO.WWP.WWP</t>
  </si>
  <si>
    <t>NEWCAP.index.RO.WWP.WWP</t>
  </si>
  <si>
    <t>FEC.ktoe.RO.WWP.WWP.TOTAL.TOTAL.TOTAL</t>
  </si>
  <si>
    <t>FEC.ktoe.RO.WWP.WWP.TOTAL.TOTAL.SOLIDS</t>
  </si>
  <si>
    <t>FEC.ktoe.RO.WWP.WWP.TOTAL.TOTAL.RFG</t>
  </si>
  <si>
    <t>FEC.ktoe.RO.WWP.WWP.TOTAL.TOTAL.LPG</t>
  </si>
  <si>
    <t>FEC.ktoe.RO.WWP.WWP.TOTAL.TOTAL.DIESEL</t>
  </si>
  <si>
    <t>FEC.ktoe.RO.WWP.WWP.TOTAL.TOTAL.RFO</t>
  </si>
  <si>
    <t>FEC.ktoe.RO.WWP.WWP.TOTAL.TOTAL.OTHER</t>
  </si>
  <si>
    <t>FEC.ktoe.RO.WWP.WWP.TOTAL.TOTAL.NG</t>
  </si>
  <si>
    <t>FEC.ktoe.RO.WWP.WWP.TOTAL.TOTAL.DERIVED</t>
  </si>
  <si>
    <t>FEC.ktoe.RO.WWP.WWP.TOTAL.TOTAL.BIOMASS_WASTE</t>
  </si>
  <si>
    <t>FEC.ktoe.RO.WWP.WWP.TOTAL.TOTAL.BIOGAS</t>
  </si>
  <si>
    <t>FEC.ktoe.RO.WWP.WWP.TOTAL.TOTAL.LIQBIO</t>
  </si>
  <si>
    <t>FEC.ktoe.RO.WWP.WWP.TOTAL.TOTAL.SOLAR</t>
  </si>
  <si>
    <t>FEC.ktoe.RO.WWP.WWP.TOTAL.TOTAL.GEO</t>
  </si>
  <si>
    <t>FEC.ktoe.RO.WWP.WWP.TOTAL.TOTAL.AMBIENT</t>
  </si>
  <si>
    <t>FEC.ktoe.RO.WWP.WWP.TOTAL.TOTAL.STEAM_DISTR</t>
  </si>
  <si>
    <t>FEC.ktoe.RO.WWP.WWP.TOTAL.TOTAL.ELEC</t>
  </si>
  <si>
    <t>FEC.ktoe.RO.WWP.WWP.LIGHT.GENERIC.ELEC</t>
  </si>
  <si>
    <t>FEC.ktoe.RO.WWP.WWP.AIRCOMP.GENERIC.ELEC</t>
  </si>
  <si>
    <t>FEC.ktoe.RO.WWP.WWP.MOTOR.GENERIC.ELEC</t>
  </si>
  <si>
    <t>FEC.ktoe.RO.WWP.WWP.FANS.GENERIC.ELEC</t>
  </si>
  <si>
    <t>FEC.ktoe.RO.WWP.WWP.LOW_ENTH.TOTAL.TOTAL</t>
  </si>
  <si>
    <t>FEC.ktoe.RO.WWP.WWP.LOW_ENTH.THERM.DIESEL_LIQBIO</t>
  </si>
  <si>
    <t>FEC.ktoe.RO.WWP.WWP.LOW_ENTH.THERM.NG_BIOGAS</t>
  </si>
  <si>
    <t>FEC.ktoe.RO.WWP.WWP.LOW_ENTH.THERM.SOLAR_GEO</t>
  </si>
  <si>
    <t>FEC.ktoe.RO.WWP.WWP.LOW_ENTH.HP.AMBIENT</t>
  </si>
  <si>
    <t>FEC.ktoe.RO.WWP.WWP.LOW_ENTH.THERM.ELEC</t>
  </si>
  <si>
    <t>Wood: Specific processes with steam</t>
  </si>
  <si>
    <t>FEC.ktoe.RO.WWP.WWP.PROCESSING.TOTAL.TOTAL</t>
  </si>
  <si>
    <t>FEC.ktoe.RO.WWP.WWP.PROCESSING.STEAM.SOLIDS</t>
  </si>
  <si>
    <t>FEC.ktoe.RO.WWP.WWP.PROCESSING.STEAM.RFG</t>
  </si>
  <si>
    <t>FEC.ktoe.RO.WWP.WWP.PROCESSING.STEAM.LPG</t>
  </si>
  <si>
    <t>FEC.ktoe.RO.WWP.WWP.PROCESSING.STEAM.DIESEL_LIQBIO</t>
  </si>
  <si>
    <t>FEC.ktoe.RO.WWP.WWP.PROCESSING.STEAM.RFO</t>
  </si>
  <si>
    <t>FEC.ktoe.RO.WWP.WWP.PROCESSING.STEAM.OTHER</t>
  </si>
  <si>
    <t>FEC.ktoe.RO.WWP.WWP.PROCESSING.STEAM.NG_BIOGAS</t>
  </si>
  <si>
    <t>FEC.ktoe.RO.WWP.WWP.PROCESSING.STEAM.DERIVED</t>
  </si>
  <si>
    <t>FEC.ktoe.RO.WWP.WWP.PROCESSING.STEAM.BIOMASS_WASTE</t>
  </si>
  <si>
    <t>FEC.ktoe.RO.WWP.WWP.PROCESSING.STEAM.STEAM_DISTR</t>
  </si>
  <si>
    <t>Wood: Electric mechanical processes</t>
  </si>
  <si>
    <t>FEC.ktoe.RO.WWP.WWP.GENERIC.MECH.ELEC</t>
  </si>
  <si>
    <t>Wood: Drying</t>
  </si>
  <si>
    <t>Wood: Thermal drying</t>
  </si>
  <si>
    <t>FEC.ktoe.RO.WWP.WWP.DRYING.TOTAL.TOTAL</t>
  </si>
  <si>
    <t>FEC.ktoe.RO.WWP.WWP.DRYING.THERM.SOLIDS</t>
  </si>
  <si>
    <t>FEC.ktoe.RO.WWP.WWP.DRYING.THERM.LPG</t>
  </si>
  <si>
    <t>FEC.ktoe.RO.WWP.WWP.DRYING.THERM.DIESEL_LIQBIO</t>
  </si>
  <si>
    <t>FEC.ktoe.RO.WWP.WWP.DRYING.THERM.RFO</t>
  </si>
  <si>
    <t>FEC.ktoe.RO.WWP.WWP.DRYING.THERM.NG_BIOGAS</t>
  </si>
  <si>
    <t>Wood: Steam drying</t>
  </si>
  <si>
    <t>FEC.ktoe.RO.WWP.WWP.DRYING_STEAM.TOTAL.TOTAL</t>
  </si>
  <si>
    <t>FEC.ktoe.RO.WWP.WWP.DRYING_STEAM.STEAM.SOLIDS</t>
  </si>
  <si>
    <t>FEC.ktoe.RO.WWP.WWP.DRYING_STEAM.STEAM.RFG</t>
  </si>
  <si>
    <t>FEC.ktoe.RO.WWP.WWP.DRYING_STEAM.STEAM.LPG</t>
  </si>
  <si>
    <t>FEC.ktoe.RO.WWP.WWP.DRYING_STEAM.STEAM.DIESEL_LIQBIO</t>
  </si>
  <si>
    <t>FEC.ktoe.RO.WWP.WWP.DRYING_STEAM.STEAM.RFO</t>
  </si>
  <si>
    <t>FEC.ktoe.RO.WWP.WWP.DRYING_STEAM.STEAM.OTHER</t>
  </si>
  <si>
    <t>FEC.ktoe.RO.WWP.WWP.DRYING_STEAM.STEAM.NG_BIOGAS</t>
  </si>
  <si>
    <t>FEC.ktoe.RO.WWP.WWP.DRYING_STEAM.STEAM.DERIVED</t>
  </si>
  <si>
    <t>FEC.ktoe.RO.WWP.WWP.DRYING_STEAM.STEAM.BIOMASS_WASTE</t>
  </si>
  <si>
    <t>FEC.ktoe.RO.WWP.WWP.DRYING_STEAM.STEAM.STEAM_DISTR</t>
  </si>
  <si>
    <t>Wood: Electric drying</t>
  </si>
  <si>
    <t>FEC.ktoe.RO.WWP.WWP.DRYING_ELEC.ELEC.ELEC</t>
  </si>
  <si>
    <t>Wood: Microwave drying</t>
  </si>
  <si>
    <t>FEC.ktoe.RO.WWP.WWP.DRYING_MICROW.MICROW.ELEC</t>
  </si>
  <si>
    <t>Wood: Finishing Electric</t>
  </si>
  <si>
    <t>FEC.ktoe.RO.WWP.WWP.FINISHING.ELEC.ELEC</t>
  </si>
  <si>
    <t>UED.ktoe.RO.WWP.WWP.TOTAL.TOTAL.TOTAL</t>
  </si>
  <si>
    <t>UED.ktoe.RO.WWP.WWP.LIGHT.GENERIC.ELEC</t>
  </si>
  <si>
    <t>UED.ktoe.RO.WWP.WWP.AIRCOMP.GENERIC.ELEC</t>
  </si>
  <si>
    <t>UED.ktoe.RO.WWP.WWP.MOTOR.GENERIC.ELEC</t>
  </si>
  <si>
    <t>UED.ktoe.RO.WWP.WWP.FANS.GENERIC.ELEC</t>
  </si>
  <si>
    <t>UED.ktoe.RO.WWP.WWP.LOW_ENTH.TOTAL.TOTAL</t>
  </si>
  <si>
    <t>UED.ktoe.RO.WWP.WWP.LOW_ENTH.THERM.DIESEL_LIQBIO</t>
  </si>
  <si>
    <t>UED.ktoe.RO.WWP.WWP.LOW_ENTH.THERM.NG_BIOGAS</t>
  </si>
  <si>
    <t>UED.ktoe.RO.WWP.WWP.LOW_ENTH.THERM.SOLAR_GEO</t>
  </si>
  <si>
    <t>UED.ktoe.RO.WWP.WWP.LOW_ENTH.HP.AMBIENT</t>
  </si>
  <si>
    <t>UED.ktoe.RO.WWP.WWP.LOW_ENTH.THERM.ELEC</t>
  </si>
  <si>
    <t>UED.ktoe.RO.WWP.WWP.PROCESSING.TOTAL.TOTAL</t>
  </si>
  <si>
    <t>UED.ktoe.RO.WWP.WWP.PROCESSING.STEAM.SOLIDS</t>
  </si>
  <si>
    <t>UED.ktoe.RO.WWP.WWP.PROCESSING.STEAM.RFG</t>
  </si>
  <si>
    <t>UED.ktoe.RO.WWP.WWP.PROCESSING.STEAM.LPG</t>
  </si>
  <si>
    <t>UED.ktoe.RO.WWP.WWP.PROCESSING.STEAM.DIESEL_LIQBIO</t>
  </si>
  <si>
    <t>UED.ktoe.RO.WWP.WWP.PROCESSING.STEAM.RFO</t>
  </si>
  <si>
    <t>UED.ktoe.RO.WWP.WWP.PROCESSING.STEAM.OTHER</t>
  </si>
  <si>
    <t>UED.ktoe.RO.WWP.WWP.PROCESSING.STEAM.NG_BIOGAS</t>
  </si>
  <si>
    <t>UED.ktoe.RO.WWP.WWP.PROCESSING.STEAM.DERIVED</t>
  </si>
  <si>
    <t>UED.ktoe.RO.WWP.WWP.PROCESSING.STEAM.BIOMASS_WASTE</t>
  </si>
  <si>
    <t>UED.ktoe.RO.WWP.WWP.PROCESSING.STEAM.STEAM_DISTR</t>
  </si>
  <si>
    <t>UED.ktoe.RO.WWP.WWP.GENERIC.MECH.ELEC</t>
  </si>
  <si>
    <t>UED.ktoe.RO.WWP.WWP.DRYING.TOTAL.TOTAL</t>
  </si>
  <si>
    <t>UED.ktoe.RO.WWP.WWP.DRYING.THERM.SOLIDS</t>
  </si>
  <si>
    <t>UED.ktoe.RO.WWP.WWP.DRYING.THERM.LPG</t>
  </si>
  <si>
    <t>UED.ktoe.RO.WWP.WWP.DRYING.THERM.DIESEL_LIQBIO</t>
  </si>
  <si>
    <t>UED.ktoe.RO.WWP.WWP.DRYING.THERM.RFO</t>
  </si>
  <si>
    <t>UED.ktoe.RO.WWP.WWP.DRYING.THERM.NG_BIOGAS</t>
  </si>
  <si>
    <t>UED.ktoe.RO.WWP.WWP.DRYING_STEAM.TOTAL.TOTAL</t>
  </si>
  <si>
    <t>UED.ktoe.RO.WWP.WWP.DRYING_STEAM.STEAM.SOLIDS</t>
  </si>
  <si>
    <t>UED.ktoe.RO.WWP.WWP.DRYING_STEAM.STEAM.RFG</t>
  </si>
  <si>
    <t>UED.ktoe.RO.WWP.WWP.DRYING_STEAM.STEAM.LPG</t>
  </si>
  <si>
    <t>UED.ktoe.RO.WWP.WWP.DRYING_STEAM.STEAM.DIESEL_LIQBIO</t>
  </si>
  <si>
    <t>UED.ktoe.RO.WWP.WWP.DRYING_STEAM.STEAM.RFO</t>
  </si>
  <si>
    <t>UED.ktoe.RO.WWP.WWP.DRYING_STEAM.STEAM.OTHER</t>
  </si>
  <si>
    <t>UED.ktoe.RO.WWP.WWP.DRYING_STEAM.STEAM.NG_BIOGAS</t>
  </si>
  <si>
    <t>UED.ktoe.RO.WWP.WWP.DRYING_STEAM.STEAM.DERIVED</t>
  </si>
  <si>
    <t>UED.ktoe.RO.WWP.WWP.DRYING_STEAM.STEAM.BIOMASS_WASTE</t>
  </si>
  <si>
    <t>UED.ktoe.RO.WWP.WWP.DRYING_STEAM.STEAM.STEAM_DISTR</t>
  </si>
  <si>
    <t>UED.ktoe.RO.WWP.WWP.DRYING_ELEC.ELEC.ELEC</t>
  </si>
  <si>
    <t>UED.ktoe.RO.WWP.WWP.DRYING_MICROW.MICROW.ELEC</t>
  </si>
  <si>
    <t>UED.ktoe.RO.WWP.WWP.FINISHING.ELEC.ELEC</t>
  </si>
  <si>
    <t>FUEL_EMI.ktCO2.RO.WWP.WWP.TOTAL.TOTAL.TOTAL</t>
  </si>
  <si>
    <t>FUEL_EMI.ktCO2.RO.WWP.WWP.LIGHT.GENERIC.ELEC</t>
  </si>
  <si>
    <t>FUEL_EMI.ktCO2.RO.WWP.WWP.AIRCOMP.GENERIC.ELEC</t>
  </si>
  <si>
    <t>FUEL_EMI.ktCO2.RO.WWP.WWP.MOTOR.GENERIC.ELEC</t>
  </si>
  <si>
    <t>FUEL_EMI.ktCO2.RO.WWP.WWP.FANS.GENERIC.ELEC</t>
  </si>
  <si>
    <t>FUEL_EMI.ktCO2.RO.WWP.WWP.LOW_ENTH.TOTAL.TOTAL</t>
  </si>
  <si>
    <t>FUEL_EMI.ktCO2.RO.WWP.WWP.LOW_ENTH.THERM.DIESEL_LIQBIO</t>
  </si>
  <si>
    <t>FUEL_EMI.ktCO2.RO.WWP.WWP.LOW_ENTH.THERM.NG_BIOGAS</t>
  </si>
  <si>
    <t>FUEL_EMI.ktCO2.RO.WWP.WWP.LOW_ENTH.THERM.SOLAR_GEO</t>
  </si>
  <si>
    <t>FUEL_EMI.ktCO2.RO.WWP.WWP.LOW_ENTH.HP.AMBIENT</t>
  </si>
  <si>
    <t>FUEL_EMI.ktCO2.RO.WWP.WWP.LOW_ENTH.THERM.ELEC</t>
  </si>
  <si>
    <t>FUEL_EMI.ktCO2.RO.WWP.WWP.PROCESSING.TOTAL.TOTAL</t>
  </si>
  <si>
    <t>FUEL_EMI.ktCO2.RO.WWP.WWP.PROCESSING.STEAM.SOLIDS</t>
  </si>
  <si>
    <t>FUEL_EMI.ktCO2.RO.WWP.WWP.PROCESSING.STEAM.RFG</t>
  </si>
  <si>
    <t>FUEL_EMI.ktCO2.RO.WWP.WWP.PROCESSING.STEAM.LPG</t>
  </si>
  <si>
    <t>FUEL_EMI.ktCO2.RO.WWP.WWP.PROCESSING.STEAM.DIESEL_LIQBIO</t>
  </si>
  <si>
    <t>FUEL_EMI.ktCO2.RO.WWP.WWP.PROCESSING.STEAM.RFO</t>
  </si>
  <si>
    <t>FUEL_EMI.ktCO2.RO.WWP.WWP.PROCESSING.STEAM.OTHER</t>
  </si>
  <si>
    <t>FUEL_EMI.ktCO2.RO.WWP.WWP.PROCESSING.STEAM.NG_BIOGAS</t>
  </si>
  <si>
    <t>FUEL_EMI.ktCO2.RO.WWP.WWP.PROCESSING.STEAM.DERIVED</t>
  </si>
  <si>
    <t>FUEL_EMI.ktCO2.RO.WWP.WWP.PROCESSING.STEAM.BIOMASS_WASTE</t>
  </si>
  <si>
    <t>FUEL_EMI.ktCO2.RO.WWP.WWP.PROCESSING.STEAM.STEAM_DISTR</t>
  </si>
  <si>
    <t>FUEL_EMI.ktCO2.RO.WWP.WWP.GENERIC.MECH.ELEC</t>
  </si>
  <si>
    <t>FUEL_EMI.ktCO2.RO.WWP.WWP.DRYING.TOTAL.TOTAL</t>
  </si>
  <si>
    <t>FUEL_EMI.ktCO2.RO.WWP.WWP.DRYING.THERM.SOLIDS</t>
  </si>
  <si>
    <t>FUEL_EMI.ktCO2.RO.WWP.WWP.DRYING.THERM.LPG</t>
  </si>
  <si>
    <t>FUEL_EMI.ktCO2.RO.WWP.WWP.DRYING.THERM.DIESEL_LIQBIO</t>
  </si>
  <si>
    <t>FUEL_EMI.ktCO2.RO.WWP.WWP.DRYING.THERM.RFO</t>
  </si>
  <si>
    <t>FUEL_EMI.ktCO2.RO.WWP.WWP.DRYING.THERM.NG_BIOGAS</t>
  </si>
  <si>
    <t>FUEL_EMI.ktCO2.RO.WWP.WWP.DRYING_STEAM.TOTAL.TOTAL</t>
  </si>
  <si>
    <t>FUEL_EMI.ktCO2.RO.WWP.WWP.DRYING_STEAM.STEAM.SOLIDS</t>
  </si>
  <si>
    <t>FUEL_EMI.ktCO2.RO.WWP.WWP.DRYING_STEAM.STEAM.RFG</t>
  </si>
  <si>
    <t>FUEL_EMI.ktCO2.RO.WWP.WWP.DRYING_STEAM.STEAM.LPG</t>
  </si>
  <si>
    <t>FUEL_EMI.ktCO2.RO.WWP.WWP.DRYING_STEAM.STEAM.DIESEL_LIQBIO</t>
  </si>
  <si>
    <t>FUEL_EMI.ktCO2.RO.WWP.WWP.DRYING_STEAM.STEAM.RFO</t>
  </si>
  <si>
    <t>FUEL_EMI.ktCO2.RO.WWP.WWP.DRYING_STEAM.STEAM.OTHER</t>
  </si>
  <si>
    <t>FUEL_EMI.ktCO2.RO.WWP.WWP.DRYING_STEAM.STEAM.NG_BIOGAS</t>
  </si>
  <si>
    <t>FUEL_EMI.ktCO2.RO.WWP.WWP.DRYING_STEAM.STEAM.DERIVED</t>
  </si>
  <si>
    <t>FUEL_EMI.ktCO2.RO.WWP.WWP.DRYING_STEAM.STEAM.BIOMASS_WASTE</t>
  </si>
  <si>
    <t>FUEL_EMI.ktCO2.RO.WWP.WWP.DRYING_STEAM.STEAM.STEAM_DISTR</t>
  </si>
  <si>
    <t>FUEL_EMI.ktCO2.RO.WWP.WWP.DRYING_ELEC.ELEC.ELEC</t>
  </si>
  <si>
    <t>FUEL_EMI.ktCO2.RO.WWP.WWP.DRYING_MICROW.MICROW.ELEC</t>
  </si>
  <si>
    <t>FUEL_EMI.ktCO2.RO.WWP.WWP.FINISHING.ELEC.ELEC</t>
  </si>
  <si>
    <t>VA.Meuro2023.RO.OIS.OIS</t>
  </si>
  <si>
    <t>OUTPUT.index.RO.OIS.OIS</t>
  </si>
  <si>
    <t>CAP.index.RO.OIS.OIS</t>
  </si>
  <si>
    <t>NEWCAP.index.RO.OIS.OIS</t>
  </si>
  <si>
    <t>Energy consumption (ktoe)*</t>
  </si>
  <si>
    <t>FEC.ktoe.RO.OIS.OIS.TOTAL.TOTAL.TOTAL</t>
  </si>
  <si>
    <t>FEC.ktoe.RO.OIS.OIS.TOTAL.TOTAL.SOLIDS</t>
  </si>
  <si>
    <t>FEC.ktoe.RO.OIS.OIS.TOTAL.TOTAL.RFG</t>
  </si>
  <si>
    <t>FEC.ktoe.RO.OIS.OIS.TOTAL.TOTAL.LPG</t>
  </si>
  <si>
    <t>FEC.ktoe.RO.OIS.OIS.TOTAL.TOTAL.DIESEL</t>
  </si>
  <si>
    <t>FEC.ktoe.RO.OIS.OIS.TOTAL.TOTAL.RFO</t>
  </si>
  <si>
    <t>FEC.ktoe.RO.OIS.OIS.TOTAL.TOTAL.OTHER</t>
  </si>
  <si>
    <t>FEC.ktoe.RO.OIS.OIS.TOTAL.TOTAL.NG</t>
  </si>
  <si>
    <t>FEC.ktoe.RO.OIS.OIS.TOTAL.TOTAL.DERIVED</t>
  </si>
  <si>
    <t>FEC.ktoe.RO.OIS.OIS.TOTAL.TOTAL.BIOMASS_WASTE</t>
  </si>
  <si>
    <t>FEC.ktoe.RO.OIS.OIS.TOTAL.TOTAL.BIOGAS</t>
  </si>
  <si>
    <t>FEC.ktoe.RO.OIS.OIS.TOTAL.TOTAL.LIQBIO</t>
  </si>
  <si>
    <t>FEC.ktoe.RO.OIS.OIS.TOTAL.TOTAL.SOLAR</t>
  </si>
  <si>
    <t>FEC.ktoe.RO.OIS.OIS.TOTAL.TOTAL.GEO</t>
  </si>
  <si>
    <t>FEC.ktoe.RO.OIS.OIS.TOTAL.TOTAL.AMBIENT</t>
  </si>
  <si>
    <t>FEC.ktoe.RO.OIS.OIS.TOTAL.TOTAL.STEAM_DISTR</t>
  </si>
  <si>
    <t>FEC.ktoe.RO.OIS.OIS.TOTAL.TOTAL.ELEC</t>
  </si>
  <si>
    <t>*Energy consumption includes consumption in Mining and Quarrying and Construction sectors</t>
  </si>
  <si>
    <t>FEC.ktoe.RO.OIS.OIS.LIGHT.GENERIC.ELEC</t>
  </si>
  <si>
    <t>FEC.ktoe.RO.OIS.OIS.AIRCOMP.GENERIC.ELEC</t>
  </si>
  <si>
    <t>FEC.ktoe.RO.OIS.OIS.MOTOR.GENERIC.ELEC</t>
  </si>
  <si>
    <t>FEC.ktoe.RO.OIS.OIS.FANS.GENERIC.ELEC</t>
  </si>
  <si>
    <t>FEC.ktoe.RO.OIS.OIS.LOW_ENTH.TOTAL.TOTAL</t>
  </si>
  <si>
    <t>FEC.ktoe.RO.OIS.OIS.LOW_ENTH.THERM.DIESEL_LIQBIO</t>
  </si>
  <si>
    <t>FEC.ktoe.RO.OIS.OIS.LOW_ENTH.THERM.NG_BIOGAS</t>
  </si>
  <si>
    <t>FEC.ktoe.RO.OIS.OIS.LOW_ENTH.THERM.SOLAR_GEO</t>
  </si>
  <si>
    <t>FEC.ktoe.RO.OIS.OIS.LOW_ENTH.HP.AMBIENT</t>
  </si>
  <si>
    <t>FEC.ktoe.RO.OIS.OIS.LOW_ENTH.THERM.ELEC</t>
  </si>
  <si>
    <t>Other Industrial sectors: Steam processing</t>
  </si>
  <si>
    <t>FEC.ktoe.RO.OIS.OIS.PROCESSING.TOTAL.TOTAL</t>
  </si>
  <si>
    <t>FEC.ktoe.RO.OIS.OIS.PROCESSING.STEAM.SOLIDS</t>
  </si>
  <si>
    <t>FEC.ktoe.RO.OIS.OIS.PROCESSING.STEAM.RFG</t>
  </si>
  <si>
    <t>FEC.ktoe.RO.OIS.OIS.PROCESSING.STEAM.LPG</t>
  </si>
  <si>
    <t>FEC.ktoe.RO.OIS.OIS.PROCESSING.STEAM.DIESEL_LIQBIO</t>
  </si>
  <si>
    <t>FEC.ktoe.RO.OIS.OIS.PROCESSING.STEAM.RFO</t>
  </si>
  <si>
    <t>FEC.ktoe.RO.OIS.OIS.PROCESSING.STEAM.OTHER</t>
  </si>
  <si>
    <t>FEC.ktoe.RO.OIS.OIS.PROCESSING.STEAM.NG_BIOGAS</t>
  </si>
  <si>
    <t>FEC.ktoe.RO.OIS.OIS.PROCESSING.STEAM.DERIVED</t>
  </si>
  <si>
    <t>FEC.ktoe.RO.OIS.OIS.PROCESSING.STEAM.BIOMASS_WASTE</t>
  </si>
  <si>
    <t>FEC.ktoe.RO.OIS.OIS.PROCESSING.STEAM.STEAM_DISTR</t>
  </si>
  <si>
    <t>Other Industrial sectors: Process heating</t>
  </si>
  <si>
    <t>Other Industrial sectors: Thermal processing</t>
  </si>
  <si>
    <t>FEC.ktoe.RO.OIS.OIS.PROC_HEAT.TOTAL.TOTAL</t>
  </si>
  <si>
    <t>FEC.ktoe.RO.OIS.OIS.PROC_HEAT.THERM.SOLIDS</t>
  </si>
  <si>
    <t>FEC.ktoe.RO.OIS.OIS.PROC_HEAT.THERM.LPG</t>
  </si>
  <si>
    <t>FEC.ktoe.RO.OIS.OIS.PROC_HEAT.THERM.DIESEL_LIQBIO</t>
  </si>
  <si>
    <t>FEC.ktoe.RO.OIS.OIS.PROC_HEAT.THERM.RFO</t>
  </si>
  <si>
    <t>FEC.ktoe.RO.OIS.OIS.PROC_HEAT.THERM.NG_BIOGAS</t>
  </si>
  <si>
    <t>Other Industrial sectors: Electric processing</t>
  </si>
  <si>
    <t>FEC.ktoe.RO.OIS.OIS.PROC_HEAT_ELEC.ELEC.ELEC</t>
  </si>
  <si>
    <t>Other Industrial sectors: Drying</t>
  </si>
  <si>
    <t>Other Industries: Thermal drying</t>
  </si>
  <si>
    <t>FEC.ktoe.RO.OIS.OIS.DRYING.TOTAL.TOTAL</t>
  </si>
  <si>
    <t>FEC.ktoe.RO.OIS.OIS.DRYING.THERM.SOLIDS</t>
  </si>
  <si>
    <t>FEC.ktoe.RO.OIS.OIS.DRYING.THERM.LPG</t>
  </si>
  <si>
    <t>FEC.ktoe.RO.OIS.OIS.DRYING.THERM.DIESEL_LIQBIO</t>
  </si>
  <si>
    <t>FEC.ktoe.RO.OIS.OIS.DRYING.THERM.RFO</t>
  </si>
  <si>
    <t>FEC.ktoe.RO.OIS.OIS.DRYING.THERM.NG_BIOGAS</t>
  </si>
  <si>
    <t>Other Industries: Steam drying</t>
  </si>
  <si>
    <t>FEC.ktoe.RO.OIS.OIS.DRYING_STEAM.TOTAL.TOTAL</t>
  </si>
  <si>
    <t>FEC.ktoe.RO.OIS.OIS.DRYING_STEAM.STEAM.SOLIDS</t>
  </si>
  <si>
    <t>FEC.ktoe.RO.OIS.OIS.DRYING_STEAM.STEAM.RFG</t>
  </si>
  <si>
    <t>FEC.ktoe.RO.OIS.OIS.DRYING_STEAM.STEAM.LPG</t>
  </si>
  <si>
    <t>FEC.ktoe.RO.OIS.OIS.DRYING_STEAM.STEAM.DIESEL_LIQBIO</t>
  </si>
  <si>
    <t>FEC.ktoe.RO.OIS.OIS.DRYING_STEAM.STEAM.RFO</t>
  </si>
  <si>
    <t>FEC.ktoe.RO.OIS.OIS.DRYING_STEAM.STEAM.OTHER</t>
  </si>
  <si>
    <t>FEC.ktoe.RO.OIS.OIS.DRYING_STEAM.STEAM.NG_BIOGAS</t>
  </si>
  <si>
    <t>FEC.ktoe.RO.OIS.OIS.DRYING_STEAM.STEAM.DERIVED</t>
  </si>
  <si>
    <t>FEC.ktoe.RO.OIS.OIS.DRYING_STEAM.STEAM.BIOMASS_WASTE</t>
  </si>
  <si>
    <t>FEC.ktoe.RO.OIS.OIS.DRYING_STEAM.STEAM.STEAM_DISTR</t>
  </si>
  <si>
    <t>Other Industries: Electric drying</t>
  </si>
  <si>
    <t>FEC.ktoe.RO.OIS.OIS.DRYING_ELEC.ELEC.ELEC</t>
  </si>
  <si>
    <t>Other Industrial sectors: Process Cooling</t>
  </si>
  <si>
    <t>Other Industries: Thermal cooling</t>
  </si>
  <si>
    <t>FEC.ktoe.RO.OIS.OIS.PROC_COOL_THERM.THERM.NG_BIOGAS</t>
  </si>
  <si>
    <t>Other Industries: Steam cooling</t>
  </si>
  <si>
    <t>FEC.ktoe.RO.OIS.OIS.PROC_COOL_STEAM.TOTAL.TOTAL</t>
  </si>
  <si>
    <t>FEC.ktoe.RO.OIS.OIS.PROC_COOL_STEAM.STEAM.SOLIDS</t>
  </si>
  <si>
    <t>FEC.ktoe.RO.OIS.OIS.PROC_COOL_STEAM.STEAM.RFG</t>
  </si>
  <si>
    <t>FEC.ktoe.RO.OIS.OIS.PROC_COOL_STEAM.STEAM.LPG</t>
  </si>
  <si>
    <t>FEC.ktoe.RO.OIS.OIS.PROC_COOL_STEAM.STEAM.DIESEL_LIQBIO</t>
  </si>
  <si>
    <t>FEC.ktoe.RO.OIS.OIS.PROC_COOL_STEAM.STEAM.RFO</t>
  </si>
  <si>
    <t>FEC.ktoe.RO.OIS.OIS.PROC_COOL_STEAM.STEAM.OTHER</t>
  </si>
  <si>
    <t>FEC.ktoe.RO.OIS.OIS.PROC_COOL_STEAM.STEAM.NG_BIOGAS</t>
  </si>
  <si>
    <t>FEC.ktoe.RO.OIS.OIS.PROC_COOL_STEAM.STEAM.DERIVED</t>
  </si>
  <si>
    <t>FEC.ktoe.RO.OIS.OIS.PROC_COOL_STEAM.STEAM.BIOMASS_WASTE</t>
  </si>
  <si>
    <t>FEC.ktoe.RO.OIS.OIS.PROC_COOL_STEAM.STEAM.STEAM_DISTR</t>
  </si>
  <si>
    <t>Other Industries: Electric cooling</t>
  </si>
  <si>
    <t>FEC.ktoe.RO.OIS.OIS.PROC_COOL_ELEC.ELEC.ELEC</t>
  </si>
  <si>
    <t>Other Industrial sectors: Diesel motors (incl. biofuels)</t>
  </si>
  <si>
    <t>FEC.ktoe.RO.OIS.OIS.MOTOR.MECH.DIESEL_LIQBIO</t>
  </si>
  <si>
    <t>Other Industrial sectors: Electric machinery</t>
  </si>
  <si>
    <t>FEC.ktoe.RO.OIS.OIS.GENERIC.MECH.ELEC</t>
  </si>
  <si>
    <t>Other Industrial sectors: Diesel motors</t>
  </si>
  <si>
    <t>UED.ktoe.RO.OIS.OIS.TOTAL.TOTAL.TOTAL</t>
  </si>
  <si>
    <t>UED.ktoe.RO.OIS.OIS.LIGHT.GENERIC.ELEC</t>
  </si>
  <si>
    <t>UED.ktoe.RO.OIS.OIS.AIRCOMP.GENERIC.ELEC</t>
  </si>
  <si>
    <t>UED.ktoe.RO.OIS.OIS.MOTOR.GENERIC.ELEC</t>
  </si>
  <si>
    <t>UED.ktoe.RO.OIS.OIS.FANS.GENERIC.ELEC</t>
  </si>
  <si>
    <t>UED.ktoe.RO.OIS.OIS.LOW_ENTH.TOTAL.TOTAL</t>
  </si>
  <si>
    <t>UED.ktoe.RO.OIS.OIS.LOW_ENTH.THERM.DIESEL_LIQBIO</t>
  </si>
  <si>
    <t>UED.ktoe.RO.OIS.OIS.LOW_ENTH.THERM.NG_BIOGAS</t>
  </si>
  <si>
    <t>UED.ktoe.RO.OIS.OIS.LOW_ENTH.THERM.SOLAR_GEO</t>
  </si>
  <si>
    <t>UED.ktoe.RO.OIS.OIS.LOW_ENTH.HP.AMBIENT</t>
  </si>
  <si>
    <t>UED.ktoe.RO.OIS.OIS.LOW_ENTH.THERM.ELEC</t>
  </si>
  <si>
    <t>UED.ktoe.RO.OIS.OIS.PROCESSING.TOTAL.TOTAL</t>
  </si>
  <si>
    <t>UED.ktoe.RO.OIS.OIS.PROCESSING.STEAM.SOLIDS</t>
  </si>
  <si>
    <t>UED.ktoe.RO.OIS.OIS.PROCESSING.STEAM.RFG</t>
  </si>
  <si>
    <t>UED.ktoe.RO.OIS.OIS.PROCESSING.STEAM.LPG</t>
  </si>
  <si>
    <t>UED.ktoe.RO.OIS.OIS.PROCESSING.STEAM.DIESEL_LIQBIO</t>
  </si>
  <si>
    <t>UED.ktoe.RO.OIS.OIS.PROCESSING.STEAM.RFO</t>
  </si>
  <si>
    <t>UED.ktoe.RO.OIS.OIS.PROCESSING.STEAM.OTHER</t>
  </si>
  <si>
    <t>UED.ktoe.RO.OIS.OIS.PROCESSING.STEAM.NG_BIOGAS</t>
  </si>
  <si>
    <t>UED.ktoe.RO.OIS.OIS.PROCESSING.STEAM.DERIVED</t>
  </si>
  <si>
    <t>UED.ktoe.RO.OIS.OIS.PROCESSING.STEAM.BIOMASS_WASTE</t>
  </si>
  <si>
    <t>UED.ktoe.RO.OIS.OIS.PROCESSING.STEAM.STEAM_DISTR</t>
  </si>
  <si>
    <t>UED.ktoe.RO.OIS.OIS.PROC_HEAT.TOTAL.TOTAL</t>
  </si>
  <si>
    <t>UED.ktoe.RO.OIS.OIS.PROC_HEAT.THERM.SOLIDS</t>
  </si>
  <si>
    <t>UED.ktoe.RO.OIS.OIS.PROC_HEAT.THERM.LPG</t>
  </si>
  <si>
    <t>UED.ktoe.RO.OIS.OIS.PROC_HEAT.THERM.DIESEL_LIQBIO</t>
  </si>
  <si>
    <t>UED.ktoe.RO.OIS.OIS.PROC_HEAT.THERM.RFO</t>
  </si>
  <si>
    <t>UED.ktoe.RO.OIS.OIS.PROC_HEAT.THERM.NG_BIOGAS</t>
  </si>
  <si>
    <t>UED.ktoe.RO.OIS.OIS.PROC_HEAT_ELEC.ELEC.ELEC</t>
  </si>
  <si>
    <t>UED.ktoe.RO.OIS.OIS.DRYING.TOTAL.TOTAL</t>
  </si>
  <si>
    <t>UED.ktoe.RO.OIS.OIS.DRYING.THERM.SOLIDS</t>
  </si>
  <si>
    <t>UED.ktoe.RO.OIS.OIS.DRYING.THERM.LPG</t>
  </si>
  <si>
    <t>UED.ktoe.RO.OIS.OIS.DRYING.THERM.DIESEL_LIQBIO</t>
  </si>
  <si>
    <t>UED.ktoe.RO.OIS.OIS.DRYING.THERM.RFO</t>
  </si>
  <si>
    <t>UED.ktoe.RO.OIS.OIS.DRYING.THERM.NG_BIOGAS</t>
  </si>
  <si>
    <t>UED.ktoe.RO.OIS.OIS.DRYING_STEAM.TOTAL.TOTAL</t>
  </si>
  <si>
    <t>UED.ktoe.RO.OIS.OIS.DRYING_STEAM.STEAM.SOLIDS</t>
  </si>
  <si>
    <t>UED.ktoe.RO.OIS.OIS.DRYING_STEAM.STEAM.RFG</t>
  </si>
  <si>
    <t>UED.ktoe.RO.OIS.OIS.DRYING_STEAM.STEAM.LPG</t>
  </si>
  <si>
    <t>UED.ktoe.RO.OIS.OIS.DRYING_STEAM.STEAM.DIESEL_LIQBIO</t>
  </si>
  <si>
    <t>UED.ktoe.RO.OIS.OIS.DRYING_STEAM.STEAM.RFO</t>
  </si>
  <si>
    <t>UED.ktoe.RO.OIS.OIS.DRYING_STEAM.STEAM.OTHER</t>
  </si>
  <si>
    <t>UED.ktoe.RO.OIS.OIS.DRYING_STEAM.STEAM.NG_BIOGAS</t>
  </si>
  <si>
    <t>UED.ktoe.RO.OIS.OIS.DRYING_STEAM.STEAM.DERIVED</t>
  </si>
  <si>
    <t>UED.ktoe.RO.OIS.OIS.DRYING_STEAM.STEAM.BIOMASS_WASTE</t>
  </si>
  <si>
    <t>UED.ktoe.RO.OIS.OIS.DRYING_STEAM.STEAM.STEAM_DISTR</t>
  </si>
  <si>
    <t>UED.ktoe.RO.OIS.OIS.DRYING_ELEC.ELEC.ELEC</t>
  </si>
  <si>
    <t>UED.ktoe.RO.OIS.OIS.PROC_COOL_THERM.THERM.NG_BIOGAS</t>
  </si>
  <si>
    <t>UED.ktoe.RO.OIS.OIS.PROC_COOL_STEAM.TOTAL.TOTAL</t>
  </si>
  <si>
    <t>UED.ktoe.RO.OIS.OIS.PROC_COOL_STEAM.STEAM.SOLIDS</t>
  </si>
  <si>
    <t>UED.ktoe.RO.OIS.OIS.PROC_COOL_STEAM.STEAM.RFG</t>
  </si>
  <si>
    <t>UED.ktoe.RO.OIS.OIS.PROC_COOL_STEAM.STEAM.LPG</t>
  </si>
  <si>
    <t>UED.ktoe.RO.OIS.OIS.PROC_COOL_STEAM.STEAM.DIESEL_LIQBIO</t>
  </si>
  <si>
    <t>UED.ktoe.RO.OIS.OIS.PROC_COOL_STEAM.STEAM.RFO</t>
  </si>
  <si>
    <t>UED.ktoe.RO.OIS.OIS.PROC_COOL_STEAM.STEAM.OTHER</t>
  </si>
  <si>
    <t>UED.ktoe.RO.OIS.OIS.PROC_COOL_STEAM.STEAM.NG_BIOGAS</t>
  </si>
  <si>
    <t>UED.ktoe.RO.OIS.OIS.PROC_COOL_STEAM.STEAM.DERIVED</t>
  </si>
  <si>
    <t>UED.ktoe.RO.OIS.OIS.PROC_COOL_STEAM.STEAM.BIOMASS_WASTE</t>
  </si>
  <si>
    <t>UED.ktoe.RO.OIS.OIS.PROC_COOL_STEAM.STEAM.STEAM_DISTR</t>
  </si>
  <si>
    <t>UED.ktoe.RO.OIS.OIS.PROC_COOL_ELEC.ELEC.ELEC</t>
  </si>
  <si>
    <t>UED.ktoe.RO.OIS.OIS.MOTOR.MECH.DIESEL_LIQBIO</t>
  </si>
  <si>
    <t>UED.ktoe.RO.OIS.OIS.GENERIC.MECH.ELEC</t>
  </si>
  <si>
    <t>FUEL_EMI.ktCO2.RO.OIS.OIS.TOTAL.TOTAL.TOTAL</t>
  </si>
  <si>
    <t>FUEL_EMI.ktCO2.RO.OIS.OIS.LIGHT.GENERIC.ELEC</t>
  </si>
  <si>
    <t>FUEL_EMI.ktCO2.RO.OIS.OIS.AIRCOMP.GENERIC.ELEC</t>
  </si>
  <si>
    <t>FUEL_EMI.ktCO2.RO.OIS.OIS.MOTOR.GENERIC.ELEC</t>
  </si>
  <si>
    <t>FUEL_EMI.ktCO2.RO.OIS.OIS.FANS.GENERIC.ELEC</t>
  </si>
  <si>
    <t>FUEL_EMI.ktCO2.RO.OIS.OIS.LOW_ENTH.TOTAL.TOTAL</t>
  </si>
  <si>
    <t>FUEL_EMI.ktCO2.RO.OIS.OIS.LOW_ENTH.THERM.DIESEL_LIQBIO</t>
  </si>
  <si>
    <t>FUEL_EMI.ktCO2.RO.OIS.OIS.LOW_ENTH.THERM.NG_BIOGAS</t>
  </si>
  <si>
    <t>FUEL_EMI.ktCO2.RO.OIS.OIS.LOW_ENTH.THERM.SOLAR_GEO</t>
  </si>
  <si>
    <t>FUEL_EMI.ktCO2.RO.OIS.OIS.LOW_ENTH.HP.AMBIENT</t>
  </si>
  <si>
    <t>FUEL_EMI.ktCO2.RO.OIS.OIS.LOW_ENTH.THERM.ELEC</t>
  </si>
  <si>
    <t>FUEL_EMI.ktCO2.RO.OIS.OIS.PROCESSING.TOTAL.TOTAL</t>
  </si>
  <si>
    <t>FUEL_EMI.ktCO2.RO.OIS.OIS.PROCESSING.STEAM.SOLIDS</t>
  </si>
  <si>
    <t>FUEL_EMI.ktCO2.RO.OIS.OIS.PROCESSING.STEAM.RFG</t>
  </si>
  <si>
    <t>FUEL_EMI.ktCO2.RO.OIS.OIS.PROCESSING.STEAM.LPG</t>
  </si>
  <si>
    <t>FUEL_EMI.ktCO2.RO.OIS.OIS.PROCESSING.STEAM.DIESEL_LIQBIO</t>
  </si>
  <si>
    <t>FUEL_EMI.ktCO2.RO.OIS.OIS.PROCESSING.STEAM.RFO</t>
  </si>
  <si>
    <t>FUEL_EMI.ktCO2.RO.OIS.OIS.PROCESSING.STEAM.OTHER</t>
  </si>
  <si>
    <t>FUEL_EMI.ktCO2.RO.OIS.OIS.PROCESSING.STEAM.NG_BIOGAS</t>
  </si>
  <si>
    <t>FUEL_EMI.ktCO2.RO.OIS.OIS.PROCESSING.STEAM.DERIVED</t>
  </si>
  <si>
    <t>FUEL_EMI.ktCO2.RO.OIS.OIS.PROCESSING.STEAM.BIOMASS_WASTE</t>
  </si>
  <si>
    <t>FUEL_EMI.ktCO2.RO.OIS.OIS.PROCESSING.STEAM.STEAM_DISTR</t>
  </si>
  <si>
    <t>FUEL_EMI.ktCO2.RO.OIS.OIS.PROC_HEAT.TOTAL.TOTAL</t>
  </si>
  <si>
    <t>FUEL_EMI.ktCO2.RO.OIS.OIS.PROC_HEAT.THERM.SOLIDS</t>
  </si>
  <si>
    <t>FUEL_EMI.ktCO2.RO.OIS.OIS.PROC_HEAT.THERM.LPG</t>
  </si>
  <si>
    <t>FUEL_EMI.ktCO2.RO.OIS.OIS.PROC_HEAT.THERM.DIESEL_LIQBIO</t>
  </si>
  <si>
    <t>FUEL_EMI.ktCO2.RO.OIS.OIS.PROC_HEAT.THERM.RFO</t>
  </si>
  <si>
    <t>FUEL_EMI.ktCO2.RO.OIS.OIS.PROC_HEAT.THERM.NG_BIOGAS</t>
  </si>
  <si>
    <t>FUEL_EMI.ktCO2.RO.OIS.OIS.PROC_HEAT_ELEC.ELEC.ELEC</t>
  </si>
  <si>
    <t>FUEL_EMI.ktCO2.RO.OIS.OIS.DRYING.TOTAL.TOTAL</t>
  </si>
  <si>
    <t>FUEL_EMI.ktCO2.RO.OIS.OIS.DRYING.THERM.SOLIDS</t>
  </si>
  <si>
    <t>FUEL_EMI.ktCO2.RO.OIS.OIS.DRYING.THERM.LPG</t>
  </si>
  <si>
    <t>FUEL_EMI.ktCO2.RO.OIS.OIS.DRYING.THERM.DIESEL_LIQBIO</t>
  </si>
  <si>
    <t>FUEL_EMI.ktCO2.RO.OIS.OIS.DRYING.THERM.RFO</t>
  </si>
  <si>
    <t>FUEL_EMI.ktCO2.RO.OIS.OIS.DRYING.THERM.NG_BIOGAS</t>
  </si>
  <si>
    <t>FUEL_EMI.ktCO2.RO.OIS.OIS.DRYING_STEAM.TOTAL.TOTAL</t>
  </si>
  <si>
    <t>FUEL_EMI.ktCO2.RO.OIS.OIS.DRYING_STEAM.STEAM.SOLIDS</t>
  </si>
  <si>
    <t>FUEL_EMI.ktCO2.RO.OIS.OIS.DRYING_STEAM.STEAM.RFG</t>
  </si>
  <si>
    <t>FUEL_EMI.ktCO2.RO.OIS.OIS.DRYING_STEAM.STEAM.LPG</t>
  </si>
  <si>
    <t>FUEL_EMI.ktCO2.RO.OIS.OIS.DRYING_STEAM.STEAM.DIESEL_LIQBIO</t>
  </si>
  <si>
    <t>FUEL_EMI.ktCO2.RO.OIS.OIS.DRYING_STEAM.STEAM.RFO</t>
  </si>
  <si>
    <t>FUEL_EMI.ktCO2.RO.OIS.OIS.DRYING_STEAM.STEAM.OTHER</t>
  </si>
  <si>
    <t>FUEL_EMI.ktCO2.RO.OIS.OIS.DRYING_STEAM.STEAM.NG_BIOGAS</t>
  </si>
  <si>
    <t>FUEL_EMI.ktCO2.RO.OIS.OIS.DRYING_STEAM.STEAM.DERIVED</t>
  </si>
  <si>
    <t>FUEL_EMI.ktCO2.RO.OIS.OIS.DRYING_STEAM.STEAM.BIOMASS_WASTE</t>
  </si>
  <si>
    <t>FUEL_EMI.ktCO2.RO.OIS.OIS.DRYING_STEAM.STEAM.STEAM_DISTR</t>
  </si>
  <si>
    <t>FUEL_EMI.ktCO2.RO.OIS.OIS.DRYING_ELEC.ELEC.ELEC</t>
  </si>
  <si>
    <t>FUEL_EMI.ktCO2.RO.OIS.OIS.PROC_COOL_THERM.THERM.NG_BIOGAS</t>
  </si>
  <si>
    <t>FUEL_EMI.ktCO2.RO.OIS.OIS.PROC_COOL_STEAM.TOTAL.TOTAL</t>
  </si>
  <si>
    <t>FUEL_EMI.ktCO2.RO.OIS.OIS.PROC_COOL_STEAM.STEAM.SOLIDS</t>
  </si>
  <si>
    <t>FUEL_EMI.ktCO2.RO.OIS.OIS.PROC_COOL_STEAM.STEAM.RFG</t>
  </si>
  <si>
    <t>FUEL_EMI.ktCO2.RO.OIS.OIS.PROC_COOL_STEAM.STEAM.LPG</t>
  </si>
  <si>
    <t>FUEL_EMI.ktCO2.RO.OIS.OIS.PROC_COOL_STEAM.STEAM.DIESEL_LIQBIO</t>
  </si>
  <si>
    <t>FUEL_EMI.ktCO2.RO.OIS.OIS.PROC_COOL_STEAM.STEAM.RFO</t>
  </si>
  <si>
    <t>FUEL_EMI.ktCO2.RO.OIS.OIS.PROC_COOL_STEAM.STEAM.OTHER</t>
  </si>
  <si>
    <t>FUEL_EMI.ktCO2.RO.OIS.OIS.PROC_COOL_STEAM.STEAM.NG_BIOGAS</t>
  </si>
  <si>
    <t>FUEL_EMI.ktCO2.RO.OIS.OIS.PROC_COOL_STEAM.STEAM.DERIVED</t>
  </si>
  <si>
    <t>FUEL_EMI.ktCO2.RO.OIS.OIS.PROC_COOL_STEAM.STEAM.BIOMASS_WASTE</t>
  </si>
  <si>
    <t>FUEL_EMI.ktCO2.RO.OIS.OIS.PROC_COOL_STEAM.STEAM.STEAM_DISTR</t>
  </si>
  <si>
    <t>FUEL_EMI.ktCO2.RO.OIS.OIS.PROC_COOL_ELEC.ELEC.ELEC</t>
  </si>
  <si>
    <t>FUEL_EMI.ktCO2.RO.OIS.OIS.MOTOR.MECH.DIESEL_LIQBIO</t>
  </si>
  <si>
    <t>FUEL_EMI.ktCO2.RO.OIS.OIS.GENERIC.MECH.ELEC</t>
  </si>
  <si>
    <t>Romania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</si>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</sst>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45967.479375000003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RO: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37839.917687769797</v>
      </c>
      <c r="C3" s="203">
        <f>ISI!C$3+NFM!C$3+CHI!C$3+NMM!C$3+PPA!C$3+FBT!C$3+TRE!C$3+MAE!C$3+TEL!C$3+WWP!C$3+OIS!C$3</f>
        <v>43810.389584918419</v>
      </c>
      <c r="D3" s="203">
        <f>ISI!D$3+NFM!D$3+CHI!D$3+NMM!D$3+PPA!D$3+FBT!D$3+TRE!D$3+MAE!D$3+TEL!D$3+WWP!D$3+OIS!D$3</f>
        <v>45981.158613132648</v>
      </c>
      <c r="E3" s="203">
        <f>ISI!E$3+NFM!E$3+CHI!E$3+NMM!E$3+PPA!E$3+FBT!E$3+TRE!E$3+MAE!E$3+TEL!E$3+WWP!E$3+OIS!E$3</f>
        <v>46528.293007494489</v>
      </c>
      <c r="F3" s="203">
        <f>ISI!F$3+NFM!F$3+CHI!F$3+NMM!F$3+PPA!F$3+FBT!F$3+TRE!F$3+MAE!F$3+TEL!F$3+WWP!F$3+OIS!F$3</f>
        <v>51361.092811574403</v>
      </c>
      <c r="G3" s="203">
        <f>ISI!G$3+NFM!G$3+CHI!G$3+NMM!G$3+PPA!G$3+FBT!G$3+TRE!G$3+MAE!G$3+TEL!G$3+WWP!G$3+OIS!G$3</f>
        <v>54622.105010966232</v>
      </c>
      <c r="H3" s="203">
        <f>ISI!H$3+NFM!H$3+CHI!H$3+NMM!H$3+PPA!H$3+FBT!H$3+TRE!H$3+MAE!H$3+TEL!H$3+WWP!H$3+OIS!H$3</f>
        <v>61144.005597425246</v>
      </c>
      <c r="I3" s="203">
        <f>ISI!I$3+NFM!I$3+CHI!I$3+NMM!I$3+PPA!I$3+FBT!I$3+TRE!I$3+MAE!I$3+TEL!I$3+WWP!I$3+OIS!I$3</f>
        <v>69167.188446793865</v>
      </c>
      <c r="J3" s="203">
        <f>ISI!J$3+NFM!J$3+CHI!J$3+NMM!J$3+PPA!J$3+FBT!J$3+TRE!J$3+MAE!J$3+TEL!J$3+WWP!J$3+OIS!J$3</f>
        <v>81440.182172426168</v>
      </c>
      <c r="K3" s="203">
        <f>ISI!K$3+NFM!K$3+CHI!K$3+NMM!K$3+PPA!K$3+FBT!K$3+TRE!K$3+MAE!K$3+TEL!K$3+WWP!K$3+OIS!K$3</f>
        <v>73387.211557433213</v>
      </c>
      <c r="L3" s="203">
        <f>ISI!L$3+NFM!L$3+CHI!L$3+NMM!L$3+PPA!L$3+FBT!L$3+TRE!L$3+MAE!L$3+TEL!L$3+WWP!L$3+OIS!L$3</f>
        <v>70077.080792873006</v>
      </c>
      <c r="M3" s="203">
        <f>ISI!M$3+NFM!M$3+CHI!M$3+NMM!M$3+PPA!M$3+FBT!M$3+TRE!M$3+MAE!M$3+TEL!M$3+WWP!M$3+OIS!M$3</f>
        <v>71298.286821381189</v>
      </c>
      <c r="N3" s="203">
        <f>ISI!N$3+NFM!N$3+CHI!N$3+NMM!N$3+PPA!N$3+FBT!N$3+TRE!N$3+MAE!N$3+TEL!N$3+WWP!N$3+OIS!N$3</f>
        <v>68591.883106899491</v>
      </c>
      <c r="O3" s="203">
        <f>ISI!O$3+NFM!O$3+CHI!O$3+NMM!O$3+PPA!O$3+FBT!O$3+TRE!O$3+MAE!O$3+TEL!O$3+WWP!O$3+OIS!O$3</f>
        <v>61623.479224085153</v>
      </c>
      <c r="P3" s="203">
        <f>ISI!P$3+NFM!P$3+CHI!P$3+NMM!P$3+PPA!P$3+FBT!P$3+TRE!P$3+MAE!P$3+TEL!P$3+WWP!P$3+OIS!P$3</f>
        <v>61468.868472011993</v>
      </c>
      <c r="Q3" s="203">
        <f>ISI!Q$3+NFM!Q$3+CHI!Q$3+NMM!Q$3+PPA!Q$3+FBT!Q$3+TRE!Q$3+MAE!Q$3+TEL!Q$3+WWP!Q$3+OIS!Q$3</f>
        <v>63317.363448000004</v>
      </c>
      <c r="R3" s="203">
        <f>ISI!R$3+NFM!R$3+CHI!R$3+NMM!R$3+PPA!R$3+FBT!R$3+TRE!R$3+MAE!R$3+TEL!R$3+WWP!R$3+OIS!R$3</f>
        <v>62722.32943834109</v>
      </c>
      <c r="S3" s="203">
        <f>ISI!S$3+NFM!S$3+CHI!S$3+NMM!S$3+PPA!S$3+FBT!S$3+TRE!S$3+MAE!S$3+TEL!S$3+WWP!S$3+OIS!S$3</f>
        <v>66665.809088963128</v>
      </c>
      <c r="T3" s="203">
        <f>ISI!T$3+NFM!T$3+CHI!T$3+NMM!T$3+PPA!T$3+FBT!T$3+TRE!T$3+MAE!T$3+TEL!T$3+WWP!T$3+OIS!T$3</f>
        <v>70457.095115268894</v>
      </c>
      <c r="U3" s="203">
        <f>ISI!U$3+NFM!U$3+CHI!U$3+NMM!U$3+PPA!U$3+FBT!U$3+TRE!U$3+MAE!U$3+TEL!U$3+WWP!U$3+OIS!U$3</f>
        <v>71201.881669579772</v>
      </c>
      <c r="V3" s="203">
        <f>ISI!V$3+NFM!V$3+CHI!V$3+NMM!V$3+PPA!V$3+FBT!V$3+TRE!V$3+MAE!V$3+TEL!V$3+WWP!V$3+OIS!V$3</f>
        <v>65690.232968097494</v>
      </c>
      <c r="W3" s="203">
        <f>ISI!W$3+NFM!W$3+CHI!W$3+NMM!W$3+PPA!W$3+FBT!W$3+TRE!W$3+MAE!W$3+TEL!W$3+WWP!W$3+OIS!W$3</f>
        <v>66671.751975077525</v>
      </c>
      <c r="X3" s="203">
        <f>ISI!X$3+NFM!X$3+CHI!X$3+NMM!X$3+PPA!X$3+FBT!X$3+TRE!X$3+MAE!X$3+TEL!X$3+WWP!X$3+OIS!X$3</f>
        <v>67229.727131982654</v>
      </c>
      <c r="Y3" s="203">
        <f>ISI!Y$3+NFM!Y$3+CHI!Y$3+NMM!Y$3+PPA!Y$3+FBT!Y$3+TRE!Y$3+MAE!Y$3+TEL!Y$3+WWP!Y$3+OIS!Y$3</f>
        <v>67113.782094697541</v>
      </c>
    </row>
    <row r="4" spans="1:25" ht="12" customHeight="1" x14ac:dyDescent="0.25">
      <c r="A4" s="12" t="s">
        <v>14</v>
      </c>
      <c r="B4" s="204">
        <f>ISI!B$3</f>
        <v>1188.5279142404856</v>
      </c>
      <c r="C4" s="204">
        <f>ISI!C$3</f>
        <v>1275.0117800190837</v>
      </c>
      <c r="D4" s="204">
        <f>ISI!D$3</f>
        <v>1213.2611066622994</v>
      </c>
      <c r="E4" s="204">
        <f>ISI!E$3</f>
        <v>1037.0996675043318</v>
      </c>
      <c r="F4" s="204">
        <f>ISI!F$3</f>
        <v>1352.6171581824178</v>
      </c>
      <c r="G4" s="204">
        <f>ISI!G$3</f>
        <v>1238.9056407654555</v>
      </c>
      <c r="H4" s="204">
        <f>ISI!H$3</f>
        <v>1301.6993315913162</v>
      </c>
      <c r="I4" s="204">
        <f>ISI!I$3</f>
        <v>1428.7269631505301</v>
      </c>
      <c r="J4" s="204">
        <f>ISI!J$3</f>
        <v>1494.3815922344411</v>
      </c>
      <c r="K4" s="204">
        <f>ISI!K$3</f>
        <v>728.93138251415678</v>
      </c>
      <c r="L4" s="204">
        <f>ISI!L$3</f>
        <v>2398.6628159059351</v>
      </c>
      <c r="M4" s="204">
        <f>ISI!M$3</f>
        <v>1910.3631026106023</v>
      </c>
      <c r="N4" s="204">
        <f>ISI!N$3</f>
        <v>2006.5836671825109</v>
      </c>
      <c r="O4" s="204">
        <f>ISI!O$3</f>
        <v>1527.5140666664911</v>
      </c>
      <c r="P4" s="204">
        <f>ISI!P$3</f>
        <v>1458.296533198016</v>
      </c>
      <c r="Q4" s="204">
        <f>ISI!Q$3</f>
        <v>1353.3413501486373</v>
      </c>
      <c r="R4" s="204">
        <f>ISI!R$3</f>
        <v>1101.4897245529239</v>
      </c>
      <c r="S4" s="204">
        <f>ISI!S$3</f>
        <v>1388.6172443937044</v>
      </c>
      <c r="T4" s="204">
        <f>ISI!T$3</f>
        <v>1495.2697409364887</v>
      </c>
      <c r="U4" s="204">
        <f>ISI!U$3</f>
        <v>910.45767381630651</v>
      </c>
      <c r="V4" s="204">
        <f>ISI!V$3</f>
        <v>273.17462223585045</v>
      </c>
      <c r="W4" s="204">
        <f>ISI!W$3</f>
        <v>1232.3686054248574</v>
      </c>
      <c r="X4" s="204">
        <f>ISI!X$3</f>
        <v>960.07224307801459</v>
      </c>
      <c r="Y4" s="204">
        <f>ISI!Y$3</f>
        <v>352.04868235294111</v>
      </c>
    </row>
    <row r="5" spans="1:25" ht="12" customHeight="1" x14ac:dyDescent="0.25">
      <c r="A5" s="13" t="s">
        <v>18</v>
      </c>
      <c r="B5" s="205">
        <f>NFM!B$3</f>
        <v>229.20205673517876</v>
      </c>
      <c r="C5" s="205">
        <f>NFM!C$3</f>
        <v>245.88006629083247</v>
      </c>
      <c r="D5" s="205">
        <f>NFM!D$3</f>
        <v>233.97173736681066</v>
      </c>
      <c r="E5" s="205">
        <f>NFM!E$3</f>
        <v>199.99982666226694</v>
      </c>
      <c r="F5" s="205">
        <f>NFM!F$3</f>
        <v>260.845900980642</v>
      </c>
      <c r="G5" s="205">
        <f>NFM!G$3</f>
        <v>238.9171659848796</v>
      </c>
      <c r="H5" s="205">
        <f>NFM!H$3</f>
        <v>251.02663595595527</v>
      </c>
      <c r="I5" s="205">
        <f>NFM!I$3</f>
        <v>275.52332136546528</v>
      </c>
      <c r="J5" s="205">
        <f>NFM!J$3</f>
        <v>288.18450991637451</v>
      </c>
      <c r="K5" s="205">
        <f>NFM!K$3</f>
        <v>333.20577665460326</v>
      </c>
      <c r="L5" s="205">
        <f>NFM!L$3</f>
        <v>920.02503678893299</v>
      </c>
      <c r="M5" s="205">
        <f>NFM!M$3</f>
        <v>1033.842954182317</v>
      </c>
      <c r="N5" s="205">
        <f>NFM!N$3</f>
        <v>657.5962156965353</v>
      </c>
      <c r="O5" s="205">
        <f>NFM!O$3</f>
        <v>661.7306892067636</v>
      </c>
      <c r="P5" s="205">
        <f>NFM!P$3</f>
        <v>407.12452214463065</v>
      </c>
      <c r="Q5" s="205">
        <f>NFM!Q$3</f>
        <v>635.48193385136312</v>
      </c>
      <c r="R5" s="205">
        <f>NFM!R$3</f>
        <v>749.0586410563285</v>
      </c>
      <c r="S5" s="205">
        <f>NFM!S$3</f>
        <v>887.5585822775538</v>
      </c>
      <c r="T5" s="205">
        <f>NFM!T$3</f>
        <v>839.13526449065421</v>
      </c>
      <c r="U5" s="205">
        <f>NFM!U$3</f>
        <v>826.5695317361924</v>
      </c>
      <c r="V5" s="205">
        <f>NFM!V$3</f>
        <v>759.83750646470526</v>
      </c>
      <c r="W5" s="205">
        <f>NFM!W$3</f>
        <v>1109.6755779489135</v>
      </c>
      <c r="X5" s="205">
        <f>NFM!X$3</f>
        <v>743.79436877669673</v>
      </c>
      <c r="Y5" s="205">
        <f>NFM!Y$3</f>
        <v>374.25131764705884</v>
      </c>
    </row>
    <row r="6" spans="1:25" ht="12" customHeight="1" x14ac:dyDescent="0.25">
      <c r="A6" s="14" t="s">
        <v>45</v>
      </c>
      <c r="B6" s="204">
        <f>NFM!B$4</f>
        <v>42.471370281859869</v>
      </c>
      <c r="C6" s="204">
        <f>NFM!C$4</f>
        <v>45.561822128114393</v>
      </c>
      <c r="D6" s="204">
        <f>NFM!D$4</f>
        <v>43.355196871890463</v>
      </c>
      <c r="E6" s="204">
        <f>NFM!E$4</f>
        <v>37.060167851352432</v>
      </c>
      <c r="F6" s="204">
        <f>NFM!F$4</f>
        <v>48.335006259801297</v>
      </c>
      <c r="G6" s="204">
        <f>NFM!G$4</f>
        <v>44.271589739530349</v>
      </c>
      <c r="H6" s="204">
        <f>NFM!H$4</f>
        <v>46.515486632885228</v>
      </c>
      <c r="I6" s="204">
        <f>NFM!I$4</f>
        <v>7.1513069143778436</v>
      </c>
      <c r="J6" s="204">
        <f>NFM!J$4</f>
        <v>2.250166431382878</v>
      </c>
      <c r="K6" s="204">
        <f>NFM!K$4</f>
        <v>18.146323883748291</v>
      </c>
      <c r="L6" s="204">
        <f>NFM!L$4</f>
        <v>181.99651069290991</v>
      </c>
      <c r="M6" s="204">
        <f>NFM!M$4</f>
        <v>197.67298787867691</v>
      </c>
      <c r="N6" s="204">
        <f>NFM!N$4</f>
        <v>126.51924313930709</v>
      </c>
      <c r="O6" s="204">
        <f>NFM!O$4</f>
        <v>123.1372043916449</v>
      </c>
      <c r="P6" s="204">
        <f>NFM!P$4</f>
        <v>77.424904428926098</v>
      </c>
      <c r="Q6" s="204">
        <f>NFM!Q$4</f>
        <v>122.709296349029</v>
      </c>
      <c r="R6" s="204">
        <f>NFM!R$4</f>
        <v>145.81172821126569</v>
      </c>
      <c r="S6" s="204">
        <f>NFM!S$4</f>
        <v>157.51171645551071</v>
      </c>
      <c r="T6" s="204">
        <f>NFM!T$4</f>
        <v>144.015979670359</v>
      </c>
      <c r="U6" s="204">
        <f>NFM!U$4</f>
        <v>135.31390634723849</v>
      </c>
      <c r="V6" s="204">
        <f>NFM!V$4</f>
        <v>133.94622824376751</v>
      </c>
      <c r="W6" s="204">
        <f>NFM!W$4</f>
        <v>290.02563816886709</v>
      </c>
      <c r="X6" s="204">
        <f>NFM!X$4</f>
        <v>78.707082565900791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37.381083581974799</v>
      </c>
      <c r="C7" s="204">
        <f>NFM!C$5</f>
        <v>40.101138009327492</v>
      </c>
      <c r="D7" s="204">
        <f>NFM!D$5</f>
        <v>38.158981620456899</v>
      </c>
      <c r="E7" s="204">
        <f>NFM!E$5</f>
        <v>32.618425608111913</v>
      </c>
      <c r="F7" s="204">
        <f>NFM!F$5</f>
        <v>42.541949952215802</v>
      </c>
      <c r="G7" s="204">
        <f>NFM!G$5</f>
        <v>38.965542796887881</v>
      </c>
      <c r="H7" s="204">
        <f>NFM!H$5</f>
        <v>40.940503735590134</v>
      </c>
      <c r="I7" s="204">
        <f>NFM!I$5</f>
        <v>44.935723751579154</v>
      </c>
      <c r="J7" s="204">
        <f>NFM!J$5</f>
        <v>47.000665725531512</v>
      </c>
      <c r="K7" s="204">
        <f>NFM!K$5</f>
        <v>107.58529553499312</v>
      </c>
      <c r="L7" s="204">
        <f>NFM!L$5</f>
        <v>677.98604277163963</v>
      </c>
      <c r="M7" s="204">
        <f>NFM!M$5</f>
        <v>790.69195151470763</v>
      </c>
      <c r="N7" s="204">
        <f>NFM!N$5</f>
        <v>506.07697255722826</v>
      </c>
      <c r="O7" s="204">
        <f>NFM!O$5</f>
        <v>492.5488175665796</v>
      </c>
      <c r="P7" s="204">
        <f>NFM!P$5</f>
        <v>309.69961771570439</v>
      </c>
      <c r="Q7" s="204">
        <f>NFM!Q$5</f>
        <v>490.83718539611584</v>
      </c>
      <c r="R7" s="204">
        <f>NFM!R$5</f>
        <v>583.24691284506275</v>
      </c>
      <c r="S7" s="204">
        <f>NFM!S$5</f>
        <v>630.04686582204283</v>
      </c>
      <c r="T7" s="204">
        <f>NFM!T$5</f>
        <v>576.06391868143601</v>
      </c>
      <c r="U7" s="204">
        <f>NFM!U$5</f>
        <v>541.25562538895406</v>
      </c>
      <c r="V7" s="204">
        <f>NFM!V$5</f>
        <v>535.78491297506991</v>
      </c>
      <c r="W7" s="204">
        <f>NFM!W$5</f>
        <v>660.10255267546836</v>
      </c>
      <c r="X7" s="204">
        <f>NFM!X$5</f>
        <v>464.82833026360305</v>
      </c>
      <c r="Y7" s="204">
        <f>NFM!Y$5</f>
        <v>335.11797647058825</v>
      </c>
    </row>
    <row r="8" spans="1:25" ht="12" customHeight="1" x14ac:dyDescent="0.25">
      <c r="A8" s="14" t="s">
        <v>47</v>
      </c>
      <c r="B8" s="204">
        <f>NFM!B$8</f>
        <v>149.3496028713441</v>
      </c>
      <c r="C8" s="204">
        <f>NFM!C$8</f>
        <v>160.2171061533906</v>
      </c>
      <c r="D8" s="204">
        <f>NFM!D$8</f>
        <v>152.4575588744633</v>
      </c>
      <c r="E8" s="204">
        <f>NFM!E$8</f>
        <v>130.3212332028026</v>
      </c>
      <c r="F8" s="204">
        <f>NFM!F$8</f>
        <v>169.96894476862491</v>
      </c>
      <c r="G8" s="204">
        <f>NFM!G$8</f>
        <v>155.68003344846139</v>
      </c>
      <c r="H8" s="204">
        <f>NFM!H$8</f>
        <v>163.5706455874799</v>
      </c>
      <c r="I8" s="204">
        <f>NFM!I$8</f>
        <v>223.43629069950831</v>
      </c>
      <c r="J8" s="204">
        <f>NFM!J$8</f>
        <v>238.9336777594601</v>
      </c>
      <c r="K8" s="204">
        <f>NFM!K$8</f>
        <v>207.47415723586181</v>
      </c>
      <c r="L8" s="204">
        <f>NFM!L$8</f>
        <v>60.042483324383511</v>
      </c>
      <c r="M8" s="204">
        <f>NFM!M$8</f>
        <v>45.478014788932569</v>
      </c>
      <c r="N8" s="204">
        <f>NFM!N$8</f>
        <v>24.999999999999879</v>
      </c>
      <c r="O8" s="204">
        <f>NFM!O$8</f>
        <v>46.044667248539099</v>
      </c>
      <c r="P8" s="204">
        <f>NFM!P$8</f>
        <v>20.000000000000171</v>
      </c>
      <c r="Q8" s="204">
        <f>NFM!Q$8</f>
        <v>21.935452106218239</v>
      </c>
      <c r="R8" s="204">
        <f>NFM!R$8</f>
        <v>20</v>
      </c>
      <c r="S8" s="204">
        <f>NFM!S$8</f>
        <v>100.0000000000002</v>
      </c>
      <c r="T8" s="204">
        <f>NFM!T$8</f>
        <v>119.0553661388592</v>
      </c>
      <c r="U8" s="204">
        <f>NFM!U$8</f>
        <v>149.99999999999989</v>
      </c>
      <c r="V8" s="204">
        <f>NFM!V$8</f>
        <v>90.106365245867892</v>
      </c>
      <c r="W8" s="204">
        <f>NFM!W$8</f>
        <v>159.54738710457809</v>
      </c>
      <c r="X8" s="204">
        <f>NFM!X$8</f>
        <v>200.2589559471929</v>
      </c>
      <c r="Y8" s="204">
        <f>NFM!Y$8</f>
        <v>39.133341176470587</v>
      </c>
    </row>
    <row r="9" spans="1:25" ht="12" customHeight="1" x14ac:dyDescent="0.25">
      <c r="A9" s="13" t="s">
        <v>19</v>
      </c>
      <c r="B9" s="205">
        <f>CHI!B$3</f>
        <v>1424.913806653271</v>
      </c>
      <c r="C9" s="205">
        <f>CHI!C$3</f>
        <v>1597.3954603094089</v>
      </c>
      <c r="D9" s="205">
        <f>CHI!D$3</f>
        <v>1592.2554870989084</v>
      </c>
      <c r="E9" s="205">
        <f>CHI!E$3</f>
        <v>1611.8389165374888</v>
      </c>
      <c r="F9" s="205">
        <f>CHI!F$3</f>
        <v>1778.7193096377309</v>
      </c>
      <c r="G9" s="205">
        <f>CHI!G$3</f>
        <v>1670.9125715852319</v>
      </c>
      <c r="H9" s="205">
        <f>CHI!H$3</f>
        <v>1871.1674748558403</v>
      </c>
      <c r="I9" s="205">
        <f>CHI!I$3</f>
        <v>1845.3486429515397</v>
      </c>
      <c r="J9" s="205">
        <f>CHI!J$3</f>
        <v>2183.0193273398786</v>
      </c>
      <c r="K9" s="205">
        <f>CHI!K$3</f>
        <v>2018.4647362411511</v>
      </c>
      <c r="L9" s="205">
        <f>CHI!L$3</f>
        <v>719.59889628516214</v>
      </c>
      <c r="M9" s="205">
        <f>CHI!M$3</f>
        <v>1582.4348391426533</v>
      </c>
      <c r="N9" s="205">
        <f>CHI!N$3</f>
        <v>2175.1273807495736</v>
      </c>
      <c r="O9" s="205">
        <f>CHI!O$3</f>
        <v>1689.5569120474879</v>
      </c>
      <c r="P9" s="205">
        <f>CHI!P$3</f>
        <v>2132.762162607657</v>
      </c>
      <c r="Q9" s="205">
        <f>CHI!Q$3</f>
        <v>2312.5178679999999</v>
      </c>
      <c r="R9" s="205">
        <f>CHI!R$3</f>
        <v>1736.8596200258723</v>
      </c>
      <c r="S9" s="205">
        <f>CHI!S$3</f>
        <v>2118.2120391999924</v>
      </c>
      <c r="T9" s="205">
        <f>CHI!T$3</f>
        <v>1884.9579690030075</v>
      </c>
      <c r="U9" s="205">
        <f>CHI!U$3</f>
        <v>1762.9001413517285</v>
      </c>
      <c r="V9" s="205">
        <f>CHI!V$3</f>
        <v>1825.6151322663575</v>
      </c>
      <c r="W9" s="205">
        <f>CHI!W$3</f>
        <v>1901.626883539778</v>
      </c>
      <c r="X9" s="205">
        <f>CHI!X$3</f>
        <v>1944.2014813163235</v>
      </c>
      <c r="Y9" s="205">
        <f>CHI!Y$3</f>
        <v>1796</v>
      </c>
    </row>
    <row r="10" spans="1:25" ht="12" customHeight="1" x14ac:dyDescent="0.25">
      <c r="A10" s="14" t="s">
        <v>59</v>
      </c>
      <c r="B10" s="204">
        <f>CHI!B$5</f>
        <v>634.72191865658863</v>
      </c>
      <c r="C10" s="204">
        <f>CHI!C$5</f>
        <v>696.45211684157471</v>
      </c>
      <c r="D10" s="204">
        <f>CHI!D$5</f>
        <v>685.19010324198973</v>
      </c>
      <c r="E10" s="204">
        <f>CHI!E$5</f>
        <v>696.3770490627071</v>
      </c>
      <c r="F10" s="204">
        <f>CHI!F$5</f>
        <v>734.91096435063594</v>
      </c>
      <c r="G10" s="204">
        <f>CHI!G$5</f>
        <v>704.48630973302829</v>
      </c>
      <c r="H10" s="204">
        <f>CHI!H$5</f>
        <v>672.9703985746595</v>
      </c>
      <c r="I10" s="204">
        <f>CHI!I$5</f>
        <v>727.26181806767806</v>
      </c>
      <c r="J10" s="204">
        <f>CHI!J$5</f>
        <v>894.54829961233884</v>
      </c>
      <c r="K10" s="204">
        <f>CHI!K$5</f>
        <v>859.41203365299452</v>
      </c>
      <c r="L10" s="204">
        <f>CHI!L$5</f>
        <v>382.91904127825859</v>
      </c>
      <c r="M10" s="204">
        <f>CHI!M$5</f>
        <v>708.74360372235753</v>
      </c>
      <c r="N10" s="204">
        <f>CHI!N$5</f>
        <v>1023.523717811905</v>
      </c>
      <c r="O10" s="204">
        <f>CHI!O$5</f>
        <v>914.95683467794504</v>
      </c>
      <c r="P10" s="204">
        <f>CHI!P$5</f>
        <v>934.67558094594256</v>
      </c>
      <c r="Q10" s="204">
        <f>CHI!Q$5</f>
        <v>1100.605433980566</v>
      </c>
      <c r="R10" s="204">
        <f>CHI!R$5</f>
        <v>600.34923413605168</v>
      </c>
      <c r="S10" s="204">
        <f>CHI!S$5</f>
        <v>589.22114040507449</v>
      </c>
      <c r="T10" s="204">
        <f>CHI!T$5</f>
        <v>295.16555967355441</v>
      </c>
      <c r="U10" s="204">
        <f>CHI!U$5</f>
        <v>241.68351500921489</v>
      </c>
      <c r="V10" s="204">
        <f>CHI!V$5</f>
        <v>113.7259177431563</v>
      </c>
      <c r="W10" s="204">
        <f>CHI!W$5</f>
        <v>839.70327425087191</v>
      </c>
      <c r="X10" s="204">
        <f>CHI!X$5</f>
        <v>290.40202752819459</v>
      </c>
      <c r="Y10" s="204">
        <f>CHI!Y$5</f>
        <v>153.52037500875059</v>
      </c>
    </row>
    <row r="11" spans="1:25" ht="12" customHeight="1" x14ac:dyDescent="0.25">
      <c r="A11" s="14" t="s">
        <v>49</v>
      </c>
      <c r="B11" s="204">
        <f>CHI!B$6</f>
        <v>354.85144593372178</v>
      </c>
      <c r="C11" s="204">
        <f>CHI!C$6</f>
        <v>494.96416517719263</v>
      </c>
      <c r="D11" s="204">
        <f>CHI!D$6</f>
        <v>468.00600575569467</v>
      </c>
      <c r="E11" s="204">
        <f>CHI!E$6</f>
        <v>494.78241083775811</v>
      </c>
      <c r="F11" s="204">
        <f>CHI!F$6</f>
        <v>591.72100572607121</v>
      </c>
      <c r="G11" s="204">
        <f>CHI!G$6</f>
        <v>514.57660911673406</v>
      </c>
      <c r="H11" s="204">
        <f>CHI!H$6</f>
        <v>673.07063401217181</v>
      </c>
      <c r="I11" s="204">
        <f>CHI!I$6</f>
        <v>691.45318318834268</v>
      </c>
      <c r="J11" s="204">
        <f>CHI!J$6</f>
        <v>844.07779777957728</v>
      </c>
      <c r="K11" s="204">
        <f>CHI!K$6</f>
        <v>480.65897570987391</v>
      </c>
      <c r="L11" s="204">
        <f>CHI!L$6</f>
        <v>217.6679396107258</v>
      </c>
      <c r="M11" s="204">
        <f>CHI!M$6</f>
        <v>291.32822212387362</v>
      </c>
      <c r="N11" s="204">
        <f>CHI!N$6</f>
        <v>690.98643763954271</v>
      </c>
      <c r="O11" s="204">
        <f>CHI!O$6</f>
        <v>317.78585406045488</v>
      </c>
      <c r="P11" s="204">
        <f>CHI!P$6</f>
        <v>632.41069877549012</v>
      </c>
      <c r="Q11" s="204">
        <f>CHI!Q$6</f>
        <v>772.38281001943415</v>
      </c>
      <c r="R11" s="204">
        <f>CHI!R$6</f>
        <v>702.87790273572648</v>
      </c>
      <c r="S11" s="204">
        <f>CHI!S$6</f>
        <v>988.91944722254425</v>
      </c>
      <c r="T11" s="204">
        <f>CHI!T$6</f>
        <v>1204.1840283974079</v>
      </c>
      <c r="U11" s="204">
        <f>CHI!U$6</f>
        <v>1120.322294800764</v>
      </c>
      <c r="V11" s="204">
        <f>CHI!V$6</f>
        <v>1268.0261960307889</v>
      </c>
      <c r="W11" s="204">
        <f>CHI!W$6</f>
        <v>672.48172287593195</v>
      </c>
      <c r="X11" s="204">
        <f>CHI!X$6</f>
        <v>1140.845926429763</v>
      </c>
      <c r="Y11" s="204">
        <f>CHI!Y$6</f>
        <v>958.57962499124926</v>
      </c>
    </row>
    <row r="12" spans="1:25" ht="12" customHeight="1" x14ac:dyDescent="0.25">
      <c r="A12" s="14" t="s">
        <v>50</v>
      </c>
      <c r="B12" s="204">
        <f>CHI!B$7</f>
        <v>435.34044206296051</v>
      </c>
      <c r="C12" s="204">
        <f>CHI!C$7</f>
        <v>405.97917829064158</v>
      </c>
      <c r="D12" s="204">
        <f>CHI!D$7</f>
        <v>439.05937810122401</v>
      </c>
      <c r="E12" s="204">
        <f>CHI!E$7</f>
        <v>420.67945663702369</v>
      </c>
      <c r="F12" s="204">
        <f>CHI!F$7</f>
        <v>452.08733956102378</v>
      </c>
      <c r="G12" s="204">
        <f>CHI!G$7</f>
        <v>451.8496527354697</v>
      </c>
      <c r="H12" s="204">
        <f>CHI!H$7</f>
        <v>525.12644226900909</v>
      </c>
      <c r="I12" s="204">
        <f>CHI!I$7</f>
        <v>426.6336416955188</v>
      </c>
      <c r="J12" s="204">
        <f>CHI!J$7</f>
        <v>444.39322994796248</v>
      </c>
      <c r="K12" s="204">
        <f>CHI!K$7</f>
        <v>678.39372687828279</v>
      </c>
      <c r="L12" s="204">
        <f>CHI!L$7</f>
        <v>119.0119153961778</v>
      </c>
      <c r="M12" s="204">
        <f>CHI!M$7</f>
        <v>582.36301329642208</v>
      </c>
      <c r="N12" s="204">
        <f>CHI!N$7</f>
        <v>460.61722529812607</v>
      </c>
      <c r="O12" s="204">
        <f>CHI!O$7</f>
        <v>456.81422330908788</v>
      </c>
      <c r="P12" s="204">
        <f>CHI!P$7</f>
        <v>565.67588288622414</v>
      </c>
      <c r="Q12" s="204">
        <f>CHI!Q$7</f>
        <v>439.52962400000001</v>
      </c>
      <c r="R12" s="204">
        <f>CHI!R$7</f>
        <v>433.63248315409419</v>
      </c>
      <c r="S12" s="204">
        <f>CHI!S$7</f>
        <v>540.07145157237392</v>
      </c>
      <c r="T12" s="204">
        <f>CHI!T$7</f>
        <v>385.60838093204501</v>
      </c>
      <c r="U12" s="204">
        <f>CHI!U$7</f>
        <v>400.89433154174952</v>
      </c>
      <c r="V12" s="204">
        <f>CHI!V$7</f>
        <v>443.86301849241232</v>
      </c>
      <c r="W12" s="204">
        <f>CHI!W$7</f>
        <v>389.4418864129741</v>
      </c>
      <c r="X12" s="204">
        <f>CHI!X$7</f>
        <v>512.95352735836582</v>
      </c>
      <c r="Y12" s="204">
        <f>CHI!Y$7</f>
        <v>683.9</v>
      </c>
    </row>
    <row r="13" spans="1:25" ht="12" customHeight="1" x14ac:dyDescent="0.25">
      <c r="A13" s="13" t="s">
        <v>20</v>
      </c>
      <c r="B13" s="205">
        <f>NMM!B$3</f>
        <v>1544.5246706854209</v>
      </c>
      <c r="C13" s="205">
        <f>NMM!C$3</f>
        <v>1638.5374038380255</v>
      </c>
      <c r="D13" s="205">
        <f>NMM!D$3</f>
        <v>1674.4128101223951</v>
      </c>
      <c r="E13" s="205">
        <f>NMM!E$3</f>
        <v>1602.6509096842624</v>
      </c>
      <c r="F13" s="205">
        <f>NMM!F$3</f>
        <v>1876.7733880154929</v>
      </c>
      <c r="G13" s="205">
        <f>NMM!G$3</f>
        <v>1863.5122608748629</v>
      </c>
      <c r="H13" s="205">
        <f>NMM!H$3</f>
        <v>2219.3819686200891</v>
      </c>
      <c r="I13" s="205">
        <f>NMM!I$3</f>
        <v>2651.5245688572404</v>
      </c>
      <c r="J13" s="205">
        <f>NMM!J$3</f>
        <v>3198.9654979774673</v>
      </c>
      <c r="K13" s="205">
        <f>NMM!K$3</f>
        <v>2051.5302306462668</v>
      </c>
      <c r="L13" s="205">
        <f>NMM!L$3</f>
        <v>1012.3785720420872</v>
      </c>
      <c r="M13" s="205">
        <f>NMM!M$3</f>
        <v>1075.1446940145127</v>
      </c>
      <c r="N13" s="205">
        <f>NMM!N$3</f>
        <v>2062.9279450596259</v>
      </c>
      <c r="O13" s="205">
        <f>NMM!O$3</f>
        <v>1609.69428559485</v>
      </c>
      <c r="P13" s="205">
        <f>NMM!P$3</f>
        <v>1935.8612106976543</v>
      </c>
      <c r="Q13" s="205">
        <f>NMM!Q$3</f>
        <v>1926.5619500000007</v>
      </c>
      <c r="R13" s="205">
        <f>NMM!R$3</f>
        <v>2123.1217925202241</v>
      </c>
      <c r="S13" s="205">
        <f>NMM!S$3</f>
        <v>2038.4066375675909</v>
      </c>
      <c r="T13" s="205">
        <f>NMM!T$3</f>
        <v>2029.3821918539477</v>
      </c>
      <c r="U13" s="205">
        <f>NMM!U$3</f>
        <v>1906.9715417495456</v>
      </c>
      <c r="V13" s="205">
        <f>NMM!V$3</f>
        <v>1821.8795853719212</v>
      </c>
      <c r="W13" s="205">
        <f>NMM!W$3</f>
        <v>2108.6101743072404</v>
      </c>
      <c r="X13" s="205">
        <f>NMM!X$3</f>
        <v>2000.8102075654438</v>
      </c>
      <c r="Y13" s="205">
        <f>NMM!Y$3</f>
        <v>2014.8000000000002</v>
      </c>
    </row>
    <row r="14" spans="1:25" ht="12" customHeight="1" x14ac:dyDescent="0.25">
      <c r="A14" s="14" t="s">
        <v>51</v>
      </c>
      <c r="B14" s="204">
        <f>NMM!B$4</f>
        <v>770.86107714579327</v>
      </c>
      <c r="C14" s="204">
        <f>NMM!C$4</f>
        <v>739.17894703610671</v>
      </c>
      <c r="D14" s="204">
        <f>NMM!D$4</f>
        <v>715.77287383133762</v>
      </c>
      <c r="E14" s="204">
        <f>NMM!E$4</f>
        <v>910.22775294872235</v>
      </c>
      <c r="F14" s="204">
        <f>NMM!F$4</f>
        <v>1075.093579382697</v>
      </c>
      <c r="G14" s="204">
        <f>NMM!G$4</f>
        <v>1326.723496125195</v>
      </c>
      <c r="H14" s="204">
        <f>NMM!H$4</f>
        <v>1916.8827006615679</v>
      </c>
      <c r="I14" s="204">
        <f>NMM!I$4</f>
        <v>2516.0250625100962</v>
      </c>
      <c r="J14" s="204">
        <f>NMM!J$4</f>
        <v>2433.055659783106</v>
      </c>
      <c r="K14" s="204">
        <f>NMM!K$4</f>
        <v>1674.7149607923091</v>
      </c>
      <c r="L14" s="204">
        <f>NMM!L$4</f>
        <v>794.88830316574069</v>
      </c>
      <c r="M14" s="204">
        <f>NMM!M$4</f>
        <v>817.42986786937081</v>
      </c>
      <c r="N14" s="204">
        <f>NMM!N$4</f>
        <v>1629.6976714808241</v>
      </c>
      <c r="O14" s="204">
        <f>NMM!O$4</f>
        <v>1160.743866616695</v>
      </c>
      <c r="P14" s="204">
        <f>NMM!P$4</f>
        <v>1451.533169964277</v>
      </c>
      <c r="Q14" s="204">
        <f>NMM!Q$4</f>
        <v>1363.1159593061971</v>
      </c>
      <c r="R14" s="204">
        <f>NMM!R$4</f>
        <v>1534.534501738927</v>
      </c>
      <c r="S14" s="204">
        <f>NMM!S$4</f>
        <v>1402.950717667072</v>
      </c>
      <c r="T14" s="204">
        <f>NMM!T$4</f>
        <v>1467.9210059703</v>
      </c>
      <c r="U14" s="204">
        <f>NMM!U$4</f>
        <v>1422.631215880014</v>
      </c>
      <c r="V14" s="204">
        <f>NMM!V$4</f>
        <v>1387.9115565640061</v>
      </c>
      <c r="W14" s="204">
        <f>NMM!W$4</f>
        <v>1277.5296835589099</v>
      </c>
      <c r="X14" s="204">
        <f>NMM!X$4</f>
        <v>1389.705218093188</v>
      </c>
      <c r="Y14" s="204">
        <f>NMM!Y$4</f>
        <v>1281.2434010652989</v>
      </c>
    </row>
    <row r="15" spans="1:25" ht="12" customHeight="1" x14ac:dyDescent="0.25">
      <c r="A15" s="14" t="s">
        <v>52</v>
      </c>
      <c r="B15" s="204">
        <f>NMM!B$5</f>
        <v>451.18828689947219</v>
      </c>
      <c r="C15" s="204">
        <f>NMM!C$5</f>
        <v>556.05042827436228</v>
      </c>
      <c r="D15" s="204">
        <f>NMM!D$5</f>
        <v>626.90507550887719</v>
      </c>
      <c r="E15" s="204">
        <f>NMM!E$5</f>
        <v>221.85371173628141</v>
      </c>
      <c r="F15" s="204">
        <f>NMM!F$5</f>
        <v>368.78985982628842</v>
      </c>
      <c r="G15" s="204">
        <f>NMM!G$5</f>
        <v>307.10842393428612</v>
      </c>
      <c r="H15" s="204">
        <f>NMM!H$5</f>
        <v>112.4386286646611</v>
      </c>
      <c r="I15" s="204">
        <f>NMM!I$5</f>
        <v>72.392716824946064</v>
      </c>
      <c r="J15" s="204">
        <f>NMM!J$5</f>
        <v>647.87845827120668</v>
      </c>
      <c r="K15" s="204">
        <f>NMM!K$5</f>
        <v>219.14108355983581</v>
      </c>
      <c r="L15" s="204">
        <f>NMM!L$5</f>
        <v>114.1115491342392</v>
      </c>
      <c r="M15" s="204">
        <f>NMM!M$5</f>
        <v>152.10273727663991</v>
      </c>
      <c r="N15" s="204">
        <f>NMM!N$5</f>
        <v>257.87828086025149</v>
      </c>
      <c r="O15" s="204">
        <f>NMM!O$5</f>
        <v>283.52730462075027</v>
      </c>
      <c r="P15" s="204">
        <f>NMM!P$5</f>
        <v>319.47670795324223</v>
      </c>
      <c r="Q15" s="204">
        <f>NMM!Q$5</f>
        <v>292.97550495138921</v>
      </c>
      <c r="R15" s="204">
        <f>NMM!R$5</f>
        <v>312.53769530304152</v>
      </c>
      <c r="S15" s="204">
        <f>NMM!S$5</f>
        <v>333.0937581694464</v>
      </c>
      <c r="T15" s="204">
        <f>NMM!T$5</f>
        <v>319.17068690816149</v>
      </c>
      <c r="U15" s="204">
        <f>NMM!U$5</f>
        <v>313.19415134150933</v>
      </c>
      <c r="V15" s="204">
        <f>NMM!V$5</f>
        <v>222.47741657612161</v>
      </c>
      <c r="W15" s="204">
        <f>NMM!W$5</f>
        <v>491.1910076806974</v>
      </c>
      <c r="X15" s="204">
        <f>NMM!X$5</f>
        <v>283.46669587144851</v>
      </c>
      <c r="Y15" s="204">
        <f>NMM!Y$5</f>
        <v>390.82501479581782</v>
      </c>
    </row>
    <row r="16" spans="1:25" ht="12" customHeight="1" x14ac:dyDescent="0.25">
      <c r="A16" s="14" t="s">
        <v>60</v>
      </c>
      <c r="B16" s="204">
        <f>NMM!B$6</f>
        <v>322.47530664015551</v>
      </c>
      <c r="C16" s="204">
        <f>NMM!C$6</f>
        <v>343.30802852755642</v>
      </c>
      <c r="D16" s="204">
        <f>NMM!D$6</f>
        <v>331.73486078218031</v>
      </c>
      <c r="E16" s="204">
        <f>NMM!E$6</f>
        <v>470.56944499925862</v>
      </c>
      <c r="F16" s="204">
        <f>NMM!F$6</f>
        <v>432.88994880650739</v>
      </c>
      <c r="G16" s="204">
        <f>NMM!G$6</f>
        <v>229.68034081538181</v>
      </c>
      <c r="H16" s="204">
        <f>NMM!H$6</f>
        <v>190.06063929385999</v>
      </c>
      <c r="I16" s="204">
        <f>NMM!I$6</f>
        <v>63.106789522198177</v>
      </c>
      <c r="J16" s="204">
        <f>NMM!J$6</f>
        <v>118.0313799231547</v>
      </c>
      <c r="K16" s="204">
        <f>NMM!K$6</f>
        <v>157.67418629412211</v>
      </c>
      <c r="L16" s="204">
        <f>NMM!L$6</f>
        <v>103.37871974210719</v>
      </c>
      <c r="M16" s="204">
        <f>NMM!M$6</f>
        <v>105.6120888685019</v>
      </c>
      <c r="N16" s="204">
        <f>NMM!N$6</f>
        <v>175.35199271855009</v>
      </c>
      <c r="O16" s="204">
        <f>NMM!O$6</f>
        <v>165.42311435740481</v>
      </c>
      <c r="P16" s="204">
        <f>NMM!P$6</f>
        <v>164.85133278013529</v>
      </c>
      <c r="Q16" s="204">
        <f>NMM!Q$6</f>
        <v>270.47048574241433</v>
      </c>
      <c r="R16" s="204">
        <f>NMM!R$6</f>
        <v>276.04959547825558</v>
      </c>
      <c r="S16" s="204">
        <f>NMM!S$6</f>
        <v>302.36216173107249</v>
      </c>
      <c r="T16" s="204">
        <f>NMM!T$6</f>
        <v>242.29049897548609</v>
      </c>
      <c r="U16" s="204">
        <f>NMM!U$6</f>
        <v>171.1461745280223</v>
      </c>
      <c r="V16" s="204">
        <f>NMM!V$6</f>
        <v>211.49061223179339</v>
      </c>
      <c r="W16" s="204">
        <f>NMM!W$6</f>
        <v>339.88948306763291</v>
      </c>
      <c r="X16" s="204">
        <f>NMM!X$6</f>
        <v>327.63829360080712</v>
      </c>
      <c r="Y16" s="204">
        <f>NMM!Y$6</f>
        <v>342.73158413888342</v>
      </c>
    </row>
    <row r="17" spans="1:25" ht="12" customHeight="1" x14ac:dyDescent="0.25">
      <c r="A17" s="13" t="s">
        <v>21</v>
      </c>
      <c r="B17" s="205">
        <f>PPA!B$3</f>
        <v>848.05180174146028</v>
      </c>
      <c r="C17" s="205">
        <f>PPA!C$3</f>
        <v>971.42588976244792</v>
      </c>
      <c r="D17" s="205">
        <f>PPA!D$3</f>
        <v>1155.5244541845846</v>
      </c>
      <c r="E17" s="205">
        <f>PPA!E$3</f>
        <v>1085.1692379864569</v>
      </c>
      <c r="F17" s="205">
        <f>PPA!F$3</f>
        <v>1069.4309295967191</v>
      </c>
      <c r="G17" s="205">
        <f>PPA!G$3</f>
        <v>1123.00811197758</v>
      </c>
      <c r="H17" s="205">
        <f>PPA!H$3</f>
        <v>1185.5258012605605</v>
      </c>
      <c r="I17" s="205">
        <f>PPA!I$3</f>
        <v>1413.0921526010552</v>
      </c>
      <c r="J17" s="205">
        <f>PPA!J$3</f>
        <v>1789.3901180414027</v>
      </c>
      <c r="K17" s="205">
        <f>PPA!K$3</f>
        <v>1745.8581045900889</v>
      </c>
      <c r="L17" s="205">
        <f>PPA!L$3</f>
        <v>1344.1955378999355</v>
      </c>
      <c r="M17" s="205">
        <f>PPA!M$3</f>
        <v>1452.0273625267394</v>
      </c>
      <c r="N17" s="205">
        <f>PPA!N$3</f>
        <v>1104.5220783645659</v>
      </c>
      <c r="O17" s="205">
        <f>PPA!O$3</f>
        <v>1065.6196346459328</v>
      </c>
      <c r="P17" s="205">
        <f>PPA!P$3</f>
        <v>913.89886265298583</v>
      </c>
      <c r="Q17" s="205">
        <f>PPA!Q$3</f>
        <v>1094.8020100000001</v>
      </c>
      <c r="R17" s="205">
        <f>PPA!R$3</f>
        <v>1171.8327669762325</v>
      </c>
      <c r="S17" s="205">
        <f>PPA!S$3</f>
        <v>1304.8856946086053</v>
      </c>
      <c r="T17" s="205">
        <f>PPA!T$3</f>
        <v>1288.0808537518462</v>
      </c>
      <c r="U17" s="205">
        <f>PPA!U$3</f>
        <v>1367.3165703161371</v>
      </c>
      <c r="V17" s="205">
        <f>PPA!V$3</f>
        <v>1211.3844929098602</v>
      </c>
      <c r="W17" s="205">
        <f>PPA!W$3</f>
        <v>1040.6945233686633</v>
      </c>
      <c r="X17" s="205">
        <f>PPA!X$3</f>
        <v>1060.4327729043139</v>
      </c>
      <c r="Y17" s="205">
        <f>PPA!Y$3</f>
        <v>969.09999999999991</v>
      </c>
    </row>
    <row r="18" spans="1:25" ht="12" customHeight="1" x14ac:dyDescent="0.25">
      <c r="A18" s="14" t="s">
        <v>54</v>
      </c>
      <c r="B18" s="204">
        <f>PPA!B$5</f>
        <v>75.578957843832669</v>
      </c>
      <c r="C18" s="204">
        <f>PPA!C$5</f>
        <v>66.280700868099316</v>
      </c>
      <c r="D18" s="204">
        <f>PPA!D$5</f>
        <v>89.683165035001494</v>
      </c>
      <c r="E18" s="204">
        <f>PPA!E$5</f>
        <v>72.039706974463897</v>
      </c>
      <c r="F18" s="204">
        <f>PPA!F$5</f>
        <v>59.029243394794612</v>
      </c>
      <c r="G18" s="204">
        <f>PPA!G$5</f>
        <v>39.324109340677182</v>
      </c>
      <c r="H18" s="204">
        <f>PPA!H$5</f>
        <v>32.385041788839011</v>
      </c>
      <c r="I18" s="204">
        <f>PPA!I$5</f>
        <v>41.238424991558723</v>
      </c>
      <c r="J18" s="204">
        <f>PPA!J$5</f>
        <v>16.5949515730827</v>
      </c>
      <c r="K18" s="204">
        <f>PPA!K$5</f>
        <v>6.0493418464303508</v>
      </c>
      <c r="L18" s="204">
        <f>PPA!L$5</f>
        <v>0</v>
      </c>
      <c r="M18" s="204">
        <f>PPA!M$5</f>
        <v>0</v>
      </c>
      <c r="N18" s="204">
        <f>PPA!N$5</f>
        <v>0</v>
      </c>
      <c r="O18" s="204">
        <f>PPA!O$5</f>
        <v>0</v>
      </c>
      <c r="P18" s="204">
        <f>PPA!P$5</f>
        <v>0</v>
      </c>
      <c r="Q18" s="204">
        <f>PPA!Q$5</f>
        <v>0</v>
      </c>
      <c r="R18" s="204">
        <f>PPA!R$5</f>
        <v>0</v>
      </c>
      <c r="S18" s="204">
        <f>PPA!S$5</f>
        <v>0</v>
      </c>
      <c r="T18" s="204">
        <f>PPA!T$5</f>
        <v>0</v>
      </c>
      <c r="U18" s="204">
        <f>PPA!U$5</f>
        <v>0</v>
      </c>
      <c r="V18" s="204">
        <f>PPA!V$5</f>
        <v>0</v>
      </c>
      <c r="W18" s="204">
        <f>PPA!W$5</f>
        <v>0</v>
      </c>
      <c r="X18" s="204">
        <f>PPA!X$5</f>
        <v>0</v>
      </c>
      <c r="Y18" s="204">
        <f>PPA!Y$5</f>
        <v>0</v>
      </c>
    </row>
    <row r="19" spans="1:25" ht="12" customHeight="1" x14ac:dyDescent="0.25">
      <c r="A19" s="14" t="s">
        <v>61</v>
      </c>
      <c r="B19" s="204">
        <f>PPA!B$6</f>
        <v>446.32670413428752</v>
      </c>
      <c r="C19" s="204">
        <f>PPA!C$6</f>
        <v>515.14676552804576</v>
      </c>
      <c r="D19" s="204">
        <f>PPA!D$6</f>
        <v>631.10598068117451</v>
      </c>
      <c r="E19" s="204">
        <f>PPA!E$6</f>
        <v>582.93392441984145</v>
      </c>
      <c r="F19" s="204">
        <f>PPA!F$6</f>
        <v>549.76134291947596</v>
      </c>
      <c r="G19" s="204">
        <f>PPA!G$6</f>
        <v>500.00402822481573</v>
      </c>
      <c r="H19" s="204">
        <f>PPA!H$6</f>
        <v>522.73013321451367</v>
      </c>
      <c r="I19" s="204">
        <f>PPA!I$6</f>
        <v>769.15463740536563</v>
      </c>
      <c r="J19" s="204">
        <f>PPA!J$6</f>
        <v>967.22841255515948</v>
      </c>
      <c r="K19" s="204">
        <f>PPA!K$6</f>
        <v>771.54086824719832</v>
      </c>
      <c r="L19" s="204">
        <f>PPA!L$6</f>
        <v>528.55799871161696</v>
      </c>
      <c r="M19" s="204">
        <f>PPA!M$6</f>
        <v>395.94611593473428</v>
      </c>
      <c r="N19" s="204">
        <f>PPA!N$6</f>
        <v>332.65847955706982</v>
      </c>
      <c r="O19" s="204">
        <f>PPA!O$6</f>
        <v>333.90984449460751</v>
      </c>
      <c r="P19" s="204">
        <f>PPA!P$6</f>
        <v>321.53859150286399</v>
      </c>
      <c r="Q19" s="204">
        <f>PPA!Q$6</f>
        <v>403.81382000000002</v>
      </c>
      <c r="R19" s="204">
        <f>PPA!R$6</f>
        <v>469.66498175429109</v>
      </c>
      <c r="S19" s="204">
        <f>PPA!S$6</f>
        <v>529.44071326862047</v>
      </c>
      <c r="T19" s="204">
        <f>PPA!T$6</f>
        <v>469.05666826811859</v>
      </c>
      <c r="U19" s="204">
        <f>PPA!U$6</f>
        <v>480.14721909517971</v>
      </c>
      <c r="V19" s="204">
        <f>PPA!V$6</f>
        <v>468.41089808441842</v>
      </c>
      <c r="W19" s="204">
        <f>PPA!W$6</f>
        <v>543.39533903716006</v>
      </c>
      <c r="X19" s="204">
        <f>PPA!X$6</f>
        <v>507.0124135143987</v>
      </c>
      <c r="Y19" s="204">
        <f>PPA!Y$6</f>
        <v>410.7</v>
      </c>
    </row>
    <row r="20" spans="1:25" ht="12" customHeight="1" x14ac:dyDescent="0.25">
      <c r="A20" s="14" t="s">
        <v>62</v>
      </c>
      <c r="B20" s="204">
        <f>PPA!B$7</f>
        <v>326.1461397633401</v>
      </c>
      <c r="C20" s="204">
        <f>PPA!C$7</f>
        <v>389.99842336630292</v>
      </c>
      <c r="D20" s="204">
        <f>PPA!D$7</f>
        <v>434.73530846840862</v>
      </c>
      <c r="E20" s="204">
        <f>PPA!E$7</f>
        <v>430.19560659215148</v>
      </c>
      <c r="F20" s="204">
        <f>PPA!F$7</f>
        <v>460.64034328244838</v>
      </c>
      <c r="G20" s="204">
        <f>PPA!G$7</f>
        <v>583.67997441208729</v>
      </c>
      <c r="H20" s="204">
        <f>PPA!H$7</f>
        <v>630.4106262572077</v>
      </c>
      <c r="I20" s="204">
        <f>PPA!I$7</f>
        <v>602.6990902041307</v>
      </c>
      <c r="J20" s="204">
        <f>PPA!J$7</f>
        <v>805.56675391316048</v>
      </c>
      <c r="K20" s="204">
        <f>PPA!K$7</f>
        <v>968.26789449646026</v>
      </c>
      <c r="L20" s="204">
        <f>PPA!L$7</f>
        <v>815.63753918831844</v>
      </c>
      <c r="M20" s="204">
        <f>PPA!M$7</f>
        <v>1056.0812465920051</v>
      </c>
      <c r="N20" s="204">
        <f>PPA!N$7</f>
        <v>771.86359880749603</v>
      </c>
      <c r="O20" s="204">
        <f>PPA!O$7</f>
        <v>731.70979015132525</v>
      </c>
      <c r="P20" s="204">
        <f>PPA!P$7</f>
        <v>592.36027115012178</v>
      </c>
      <c r="Q20" s="204">
        <f>PPA!Q$7</f>
        <v>690.98819000000003</v>
      </c>
      <c r="R20" s="204">
        <f>PPA!R$7</f>
        <v>702.16778522194147</v>
      </c>
      <c r="S20" s="204">
        <f>PPA!S$7</f>
        <v>775.44498133998468</v>
      </c>
      <c r="T20" s="204">
        <f>PPA!T$7</f>
        <v>819.02418548372759</v>
      </c>
      <c r="U20" s="204">
        <f>PPA!U$7</f>
        <v>887.16935122095731</v>
      </c>
      <c r="V20" s="204">
        <f>PPA!V$7</f>
        <v>742.97359482544175</v>
      </c>
      <c r="W20" s="204">
        <f>PPA!W$7</f>
        <v>497.29918433150323</v>
      </c>
      <c r="X20" s="204">
        <f>PPA!X$7</f>
        <v>553.42035938991523</v>
      </c>
      <c r="Y20" s="204">
        <f>PPA!Y$7</f>
        <v>558.39999999999986</v>
      </c>
    </row>
    <row r="21" spans="1:25" ht="12" customHeight="1" x14ac:dyDescent="0.25">
      <c r="A21" s="15" t="s">
        <v>63</v>
      </c>
      <c r="B21" s="206">
        <f>FBT!B$3</f>
        <v>8869.1635275731187</v>
      </c>
      <c r="C21" s="206">
        <f>FBT!C$3</f>
        <v>11314.37448643165</v>
      </c>
      <c r="D21" s="206">
        <f>FBT!D$3</f>
        <v>10595.633704101891</v>
      </c>
      <c r="E21" s="206">
        <f>FBT!E$3</f>
        <v>10647.915513584079</v>
      </c>
      <c r="F21" s="206">
        <f>FBT!F$3</f>
        <v>11510.510222526011</v>
      </c>
      <c r="G21" s="206">
        <f>FBT!G$3</f>
        <v>11902.21973010844</v>
      </c>
      <c r="H21" s="206">
        <f>FBT!H$3</f>
        <v>12318.465272897951</v>
      </c>
      <c r="I21" s="206">
        <f>FBT!I$3</f>
        <v>13268.51711355519</v>
      </c>
      <c r="J21" s="206">
        <f>FBT!J$3</f>
        <v>16062.90120938124</v>
      </c>
      <c r="K21" s="206">
        <f>FBT!K$3</f>
        <v>12498.389490751309</v>
      </c>
      <c r="L21" s="206">
        <f>FBT!L$3</f>
        <v>13580.485939446</v>
      </c>
      <c r="M21" s="206">
        <f>FBT!M$3</f>
        <v>15020.98435048865</v>
      </c>
      <c r="N21" s="206">
        <f>FBT!N$3</f>
        <v>14518.264384582621</v>
      </c>
      <c r="O21" s="206">
        <f>FBT!O$3</f>
        <v>12064.468681548369</v>
      </c>
      <c r="P21" s="206">
        <f>FBT!P$3</f>
        <v>11777.262492273459</v>
      </c>
      <c r="Q21" s="206">
        <f>FBT!Q$3</f>
        <v>12369.734334000001</v>
      </c>
      <c r="R21" s="206">
        <f>FBT!R$3</f>
        <v>11139.32269225571</v>
      </c>
      <c r="S21" s="206">
        <f>FBT!S$3</f>
        <v>12751.04654487245</v>
      </c>
      <c r="T21" s="206">
        <f>FBT!T$3</f>
        <v>14261.35524653464</v>
      </c>
      <c r="U21" s="206">
        <f>FBT!U$3</f>
        <v>13730.63085530492</v>
      </c>
      <c r="V21" s="206">
        <f>FBT!V$3</f>
        <v>12844.944821295299</v>
      </c>
      <c r="W21" s="206">
        <f>FBT!W$3</f>
        <v>10314.881325820459</v>
      </c>
      <c r="X21" s="206">
        <f>FBT!X$3</f>
        <v>8886.1127667728088</v>
      </c>
      <c r="Y21" s="206">
        <f>FBT!Y$3</f>
        <v>9626.6</v>
      </c>
    </row>
    <row r="22" spans="1:25" ht="12" customHeight="1" x14ac:dyDescent="0.25">
      <c r="A22" s="12" t="s">
        <v>64</v>
      </c>
      <c r="B22" s="204">
        <f>TRE!B$3</f>
        <v>1553.504465282429</v>
      </c>
      <c r="C22" s="204">
        <f>TRE!C$3</f>
        <v>2053.697015808606</v>
      </c>
      <c r="D22" s="204">
        <f>TRE!D$3</f>
        <v>2396.1998180615278</v>
      </c>
      <c r="E22" s="204">
        <f>TRE!E$3</f>
        <v>2759.6834869870281</v>
      </c>
      <c r="F22" s="204">
        <f>TRE!F$3</f>
        <v>3406.844660894661</v>
      </c>
      <c r="G22" s="204">
        <f>TRE!G$3</f>
        <v>4089.9254630193732</v>
      </c>
      <c r="H22" s="204">
        <f>TRE!H$3</f>
        <v>4766.0510419739849</v>
      </c>
      <c r="I22" s="204">
        <f>TRE!I$3</f>
        <v>4853.5726733581623</v>
      </c>
      <c r="J22" s="204">
        <f>TRE!J$3</f>
        <v>5837.5294958670002</v>
      </c>
      <c r="K22" s="204">
        <f>TRE!K$3</f>
        <v>7947.6589746517466</v>
      </c>
      <c r="L22" s="204">
        <f>TRE!L$3</f>
        <v>7123.9599806742544</v>
      </c>
      <c r="M22" s="204">
        <f>TRE!M$3</f>
        <v>8575.683387861247</v>
      </c>
      <c r="N22" s="204">
        <f>TRE!N$3</f>
        <v>5160.1462606473597</v>
      </c>
      <c r="O22" s="204">
        <f>TRE!O$3</f>
        <v>4901.71581389516</v>
      </c>
      <c r="P22" s="204">
        <f>TRE!P$3</f>
        <v>5436.819802612602</v>
      </c>
      <c r="Q22" s="204">
        <f>TRE!Q$3</f>
        <v>6354.0345900000002</v>
      </c>
      <c r="R22" s="204">
        <f>TRE!R$3</f>
        <v>7478.9178344563943</v>
      </c>
      <c r="S22" s="204">
        <f>TRE!S$3</f>
        <v>8961.8621187726276</v>
      </c>
      <c r="T22" s="204">
        <f>TRE!T$3</f>
        <v>8799.5718019893593</v>
      </c>
      <c r="U22" s="204">
        <f>TRE!U$3</f>
        <v>8323.7319666511503</v>
      </c>
      <c r="V22" s="204">
        <f>TRE!V$3</f>
        <v>7180.2547806617467</v>
      </c>
      <c r="W22" s="204">
        <f>TRE!W$3</f>
        <v>6328.0133491891211</v>
      </c>
      <c r="X22" s="204">
        <f>TRE!X$3</f>
        <v>6087.2876638262014</v>
      </c>
      <c r="Y22" s="204">
        <f>TRE!Y$3</f>
        <v>6812</v>
      </c>
    </row>
    <row r="23" spans="1:25" ht="12" customHeight="1" x14ac:dyDescent="0.25">
      <c r="A23" s="12" t="s">
        <v>65</v>
      </c>
      <c r="B23" s="204">
        <f>MAE!B$3</f>
        <v>4632.4964367046214</v>
      </c>
      <c r="C23" s="204">
        <f>MAE!C$3</f>
        <v>4994.4959379491074</v>
      </c>
      <c r="D23" s="204">
        <f>MAE!D$3</f>
        <v>5304.9681979821362</v>
      </c>
      <c r="E23" s="204">
        <f>MAE!E$3</f>
        <v>5432.0809088684018</v>
      </c>
      <c r="F23" s="204">
        <f>MAE!F$3</f>
        <v>5937.0064403432834</v>
      </c>
      <c r="G23" s="204">
        <f>MAE!G$3</f>
        <v>6693.4517972462527</v>
      </c>
      <c r="H23" s="204">
        <f>MAE!H$3</f>
        <v>7716.5971489875301</v>
      </c>
      <c r="I23" s="204">
        <f>MAE!I$3</f>
        <v>8679.7454690418199</v>
      </c>
      <c r="J23" s="204">
        <f>MAE!J$3</f>
        <v>9422.9673084284259</v>
      </c>
      <c r="K23" s="204">
        <f>MAE!K$3</f>
        <v>8679.5085841516338</v>
      </c>
      <c r="L23" s="204">
        <f>MAE!L$3</f>
        <v>10909.36800085892</v>
      </c>
      <c r="M23" s="204">
        <f>MAE!M$3</f>
        <v>11071.307969464369</v>
      </c>
      <c r="N23" s="204">
        <f>MAE!N$3</f>
        <v>9470.3175596252131</v>
      </c>
      <c r="O23" s="204">
        <f>MAE!O$3</f>
        <v>8280.3252424546445</v>
      </c>
      <c r="P23" s="204">
        <f>MAE!P$3</f>
        <v>9367.0489883380742</v>
      </c>
      <c r="Q23" s="204">
        <f>MAE!Q$3</f>
        <v>9159.0122600000013</v>
      </c>
      <c r="R23" s="204">
        <f>MAE!R$3</f>
        <v>9525.0046299693022</v>
      </c>
      <c r="S23" s="204">
        <f>MAE!S$3</f>
        <v>9441.1437146925509</v>
      </c>
      <c r="T23" s="204">
        <f>MAE!T$3</f>
        <v>9443.8269328635743</v>
      </c>
      <c r="U23" s="204">
        <f>MAE!U$3</f>
        <v>9600.2209149773589</v>
      </c>
      <c r="V23" s="204">
        <f>MAE!V$3</f>
        <v>9016.8097288332374</v>
      </c>
      <c r="W23" s="204">
        <f>MAE!W$3</f>
        <v>9998.3715170476316</v>
      </c>
      <c r="X23" s="204">
        <f>MAE!X$3</f>
        <v>8470.5710871579777</v>
      </c>
      <c r="Y23" s="204">
        <f>MAE!Y$3</f>
        <v>7924</v>
      </c>
    </row>
    <row r="24" spans="1:25" ht="12" customHeight="1" x14ac:dyDescent="0.25">
      <c r="A24" s="12" t="s">
        <v>66</v>
      </c>
      <c r="B24" s="204">
        <f>TEL!B$3</f>
        <v>3338.687631167671</v>
      </c>
      <c r="C24" s="204">
        <f>TEL!C$3</f>
        <v>4131.1951559726094</v>
      </c>
      <c r="D24" s="204">
        <f>TEL!D$3</f>
        <v>4475.0794492226269</v>
      </c>
      <c r="E24" s="204">
        <f>TEL!E$3</f>
        <v>4564.4705474422781</v>
      </c>
      <c r="F24" s="204">
        <f>TEL!F$3</f>
        <v>4760.0520353915099</v>
      </c>
      <c r="G24" s="204">
        <f>TEL!G$3</f>
        <v>4453.8065553795532</v>
      </c>
      <c r="H24" s="204">
        <f>TEL!H$3</f>
        <v>4401.4398310312463</v>
      </c>
      <c r="I24" s="204">
        <f>TEL!I$3</f>
        <v>4488.0875107853954</v>
      </c>
      <c r="J24" s="204">
        <f>TEL!J$3</f>
        <v>4833.2340840669976</v>
      </c>
      <c r="K24" s="204">
        <f>TEL!K$3</f>
        <v>3801.4296734414252</v>
      </c>
      <c r="L24" s="204">
        <f>TEL!L$3</f>
        <v>5532.2403865149236</v>
      </c>
      <c r="M24" s="204">
        <f>TEL!M$3</f>
        <v>7047.7396417935497</v>
      </c>
      <c r="N24" s="204">
        <f>TEL!N$3</f>
        <v>5268.9197593696772</v>
      </c>
      <c r="O24" s="204">
        <f>TEL!O$3</f>
        <v>5145.5069893821592</v>
      </c>
      <c r="P24" s="204">
        <f>TEL!P$3</f>
        <v>4898.6570157003343</v>
      </c>
      <c r="Q24" s="204">
        <f>TEL!Q$3</f>
        <v>4889.3648620000004</v>
      </c>
      <c r="R24" s="204">
        <f>TEL!R$3</f>
        <v>4753.960127816501</v>
      </c>
      <c r="S24" s="204">
        <f>TEL!S$3</f>
        <v>4788.0246405271346</v>
      </c>
      <c r="T24" s="204">
        <f>TEL!T$3</f>
        <v>4543.7091478496059</v>
      </c>
      <c r="U24" s="204">
        <f>TEL!U$3</f>
        <v>4353.7342282788104</v>
      </c>
      <c r="V24" s="204">
        <f>TEL!V$3</f>
        <v>3740.0829156646491</v>
      </c>
      <c r="W24" s="204">
        <f>TEL!W$3</f>
        <v>3608.59702464564</v>
      </c>
      <c r="X24" s="204">
        <f>TEL!X$3</f>
        <v>3661.4075751980549</v>
      </c>
      <c r="Y24" s="204">
        <f>TEL!Y$3</f>
        <v>3176</v>
      </c>
    </row>
    <row r="25" spans="1:25" ht="12" customHeight="1" x14ac:dyDescent="0.25">
      <c r="A25" s="12" t="s">
        <v>67</v>
      </c>
      <c r="B25" s="204">
        <f>WWP!B$3</f>
        <v>1142.589064523331</v>
      </c>
      <c r="C25" s="204">
        <f>WWP!C$3</f>
        <v>1411.746690337307</v>
      </c>
      <c r="D25" s="204">
        <f>WWP!D$3</f>
        <v>1556.6650678134299</v>
      </c>
      <c r="E25" s="204">
        <f>WWP!E$3</f>
        <v>1531.4438565717551</v>
      </c>
      <c r="F25" s="204">
        <f>WWP!F$3</f>
        <v>1828.510009873168</v>
      </c>
      <c r="G25" s="204">
        <f>WWP!G$3</f>
        <v>1781.6696448154009</v>
      </c>
      <c r="H25" s="204">
        <f>WWP!H$3</f>
        <v>1840.531503285504</v>
      </c>
      <c r="I25" s="204">
        <f>WWP!I$3</f>
        <v>1927.7585185508799</v>
      </c>
      <c r="J25" s="204">
        <f>WWP!J$3</f>
        <v>1929.1992240924469</v>
      </c>
      <c r="K25" s="204">
        <f>WWP!K$3</f>
        <v>1976.0306850879199</v>
      </c>
      <c r="L25" s="204">
        <f>WWP!L$3</f>
        <v>2952.8428065278081</v>
      </c>
      <c r="M25" s="204">
        <f>WWP!M$3</f>
        <v>2700.9362233127799</v>
      </c>
      <c r="N25" s="204">
        <f>WWP!N$3</f>
        <v>1734.5518867120959</v>
      </c>
      <c r="O25" s="204">
        <f>WWP!O$3</f>
        <v>1756.1371227322129</v>
      </c>
      <c r="P25" s="204">
        <f>WWP!P$3</f>
        <v>1580.511344624387</v>
      </c>
      <c r="Q25" s="204">
        <f>WWP!Q$3</f>
        <v>1563.2903940000001</v>
      </c>
      <c r="R25" s="204">
        <f>WWP!R$3</f>
        <v>1349.9761975556539</v>
      </c>
      <c r="S25" s="204">
        <f>WWP!S$3</f>
        <v>1563.3174454857649</v>
      </c>
      <c r="T25" s="204">
        <f>WWP!T$3</f>
        <v>1636.044466983398</v>
      </c>
      <c r="U25" s="204">
        <f>WWP!U$3</f>
        <v>1418.2454018367259</v>
      </c>
      <c r="V25" s="204">
        <f>WWP!V$3</f>
        <v>1448.3248959283519</v>
      </c>
      <c r="W25" s="204">
        <f>WWP!W$3</f>
        <v>1925.1243663006001</v>
      </c>
      <c r="X25" s="204">
        <f>WWP!X$3</f>
        <v>1358.1610440284001</v>
      </c>
      <c r="Y25" s="204">
        <f>WWP!Y$3</f>
        <v>1084.4000000000001</v>
      </c>
    </row>
    <row r="26" spans="1:25" ht="12" customHeight="1" x14ac:dyDescent="0.25">
      <c r="A26" s="16" t="s">
        <v>68</v>
      </c>
      <c r="B26" s="207">
        <f>OIS!B$3</f>
        <v>13068.25631246281</v>
      </c>
      <c r="C26" s="207">
        <f>OIS!C$3</f>
        <v>14176.62969819934</v>
      </c>
      <c r="D26" s="207">
        <f>OIS!D$3</f>
        <v>15783.18678051604</v>
      </c>
      <c r="E26" s="207">
        <f>OIS!E$3</f>
        <v>16055.94013566614</v>
      </c>
      <c r="F26" s="207">
        <f>OIS!F$3</f>
        <v>17579.782756132761</v>
      </c>
      <c r="G26" s="207">
        <f>OIS!G$3</f>
        <v>19565.776069209209</v>
      </c>
      <c r="H26" s="207">
        <f>OIS!H$3</f>
        <v>23272.119586965269</v>
      </c>
      <c r="I26" s="207">
        <f>OIS!I$3</f>
        <v>28335.29151257659</v>
      </c>
      <c r="J26" s="207">
        <f>OIS!J$3</f>
        <v>34400.409805080497</v>
      </c>
      <c r="K26" s="207">
        <f>OIS!K$3</f>
        <v>31606.2039187029</v>
      </c>
      <c r="L26" s="207">
        <f>OIS!L$3</f>
        <v>23583.32281992905</v>
      </c>
      <c r="M26" s="207">
        <f>OIS!M$3</f>
        <v>19827.822295983769</v>
      </c>
      <c r="N26" s="207">
        <f>OIS!N$3</f>
        <v>24432.925968909709</v>
      </c>
      <c r="O26" s="207">
        <f>OIS!O$3</f>
        <v>22921.20978591108</v>
      </c>
      <c r="P26" s="207">
        <f>OIS!P$3</f>
        <v>21560.625537162188</v>
      </c>
      <c r="Q26" s="207">
        <f>OIS!Q$3</f>
        <v>21659.221895999999</v>
      </c>
      <c r="R26" s="207">
        <f>OIS!R$3</f>
        <v>21592.78541115595</v>
      </c>
      <c r="S26" s="207">
        <f>OIS!S$3</f>
        <v>21422.734426565159</v>
      </c>
      <c r="T26" s="207">
        <f>OIS!T$3</f>
        <v>24235.761499012369</v>
      </c>
      <c r="U26" s="207">
        <f>OIS!U$3</f>
        <v>27001.102843560901</v>
      </c>
      <c r="V26" s="207">
        <f>OIS!V$3</f>
        <v>25567.924486465508</v>
      </c>
      <c r="W26" s="207">
        <f>OIS!W$3</f>
        <v>27103.788627484621</v>
      </c>
      <c r="X26" s="207">
        <f>OIS!X$3</f>
        <v>32056.87592135842</v>
      </c>
      <c r="Y26" s="207">
        <f>OIS!Y$3</f>
        <v>32984.582094697536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8601.751504729149</v>
      </c>
      <c r="C29" s="208">
        <f>ISI!C25+NFM!C43+CHI!C32+NMM!C31+PPA!C32+FBT!C12+TRE!C12+MAE!C12+TEL!C12+WWP!C12+OIS!C12</f>
        <v>9060.6646603611371</v>
      </c>
      <c r="D29" s="208">
        <f>ISI!D25+NFM!D43+CHI!D32+NMM!D31+PPA!D32+FBT!D12+TRE!D12+MAE!D12+TEL!D12+WWP!D12+OIS!D12</f>
        <v>9665.0314703353397</v>
      </c>
      <c r="E29" s="208">
        <f>ISI!E25+NFM!E43+CHI!E32+NMM!E31+PPA!E32+FBT!E12+TRE!E12+MAE!E12+TEL!E12+WWP!E12+OIS!E12</f>
        <v>9345.8343938091148</v>
      </c>
      <c r="F29" s="208">
        <f>ISI!F25+NFM!F43+CHI!F32+NMM!F31+PPA!F32+FBT!F12+TRE!F12+MAE!F12+TEL!F12+WWP!F12+OIS!F12</f>
        <v>9250.75778159931</v>
      </c>
      <c r="G29" s="208">
        <f>ISI!G25+NFM!G43+CHI!G32+NMM!G31+PPA!G32+FBT!G12+TRE!G12+MAE!G12+TEL!G12+WWP!G12+OIS!G12</f>
        <v>8997.6510748065339</v>
      </c>
      <c r="H29" s="208">
        <f>ISI!H25+NFM!H43+CHI!H32+NMM!H31+PPA!H32+FBT!H12+TRE!H12+MAE!H12+TEL!H12+WWP!H12+OIS!H12</f>
        <v>8653.8023215821158</v>
      </c>
      <c r="I29" s="208">
        <f>ISI!I25+NFM!I43+CHI!I32+NMM!I31+PPA!I32+FBT!I12+TRE!I12+MAE!I12+TEL!I12+WWP!I12+OIS!I12</f>
        <v>8336.5711951848662</v>
      </c>
      <c r="J29" s="208">
        <f>ISI!J25+NFM!J43+CHI!J32+NMM!J31+PPA!J32+FBT!J12+TRE!J12+MAE!J12+TEL!J12+WWP!J12+OIS!J12</f>
        <v>8318.6811693895088</v>
      </c>
      <c r="K29" s="208">
        <f>ISI!K25+NFM!K43+CHI!K32+NMM!K31+PPA!K32+FBT!K12+TRE!K12+MAE!K12+TEL!K12+WWP!K12+OIS!K12</f>
        <v>6144.6257953568365</v>
      </c>
      <c r="L29" s="208">
        <f>ISI!L25+NFM!L43+CHI!L32+NMM!L31+PPA!L32+FBT!L12+TRE!L12+MAE!L12+TEL!L12+WWP!L12+OIS!L12</f>
        <v>6484.1955288048148</v>
      </c>
      <c r="M29" s="208">
        <f>ISI!M25+NFM!M43+CHI!M32+NMM!M31+PPA!M32+FBT!M12+TRE!M12+MAE!M12+TEL!M12+WWP!M12+OIS!M12</f>
        <v>7059.692089423902</v>
      </c>
      <c r="N29" s="208">
        <f>ISI!N25+NFM!N43+CHI!N32+NMM!N31+PPA!N32+FBT!N12+TRE!N12+MAE!N12+TEL!N12+WWP!N12+OIS!N12</f>
        <v>6748.2555460017193</v>
      </c>
      <c r="O29" s="208">
        <f>ISI!O25+NFM!O43+CHI!O32+NMM!O31+PPA!O32+FBT!O12+TRE!O12+MAE!O12+TEL!O12+WWP!O12+OIS!O12</f>
        <v>6272.8449699054145</v>
      </c>
      <c r="P29" s="208">
        <f>ISI!P25+NFM!P43+CHI!P32+NMM!P31+PPA!P32+FBT!P12+TRE!P12+MAE!P12+TEL!P12+WWP!P12+OIS!P12</f>
        <v>6427.4260533104043</v>
      </c>
      <c r="Q29" s="208">
        <f>ISI!Q25+NFM!Q43+CHI!Q32+NMM!Q31+PPA!Q32+FBT!Q12+TRE!Q12+MAE!Q12+TEL!Q12+WWP!Q12+OIS!Q12</f>
        <v>6418.8982803095441</v>
      </c>
      <c r="R29" s="208">
        <f>ISI!R25+NFM!R43+CHI!R32+NMM!R31+PPA!R32+FBT!R12+TRE!R12+MAE!R12+TEL!R12+WWP!R12+OIS!R12</f>
        <v>6263.7963886500456</v>
      </c>
      <c r="S29" s="208">
        <f>ISI!S25+NFM!S43+CHI!S32+NMM!S31+PPA!S32+FBT!S12+TRE!S12+MAE!S12+TEL!S12+WWP!S12+OIS!S12</f>
        <v>6437.7290627687007</v>
      </c>
      <c r="T29" s="208">
        <f>ISI!T25+NFM!T43+CHI!T32+NMM!T31+PPA!T32+FBT!T12+TRE!T12+MAE!T12+TEL!T12+WWP!T12+OIS!T12</f>
        <v>6612.4335339638856</v>
      </c>
      <c r="U29" s="208">
        <f>ISI!U25+NFM!U43+CHI!U32+NMM!U31+PPA!U32+FBT!U12+TRE!U12+MAE!U12+TEL!U12+WWP!U12+OIS!U12</f>
        <v>6661.0636285468618</v>
      </c>
      <c r="V29" s="208">
        <f>ISI!V25+NFM!V43+CHI!V32+NMM!V31+PPA!V32+FBT!V12+TRE!V12+MAE!V12+TEL!V12+WWP!V12+OIS!V12</f>
        <v>6437.031126397249</v>
      </c>
      <c r="W29" s="208">
        <f>ISI!W25+NFM!W43+CHI!W32+NMM!W31+PPA!W32+FBT!W12+TRE!W12+MAE!W12+TEL!W12+WWP!W12+OIS!W12</f>
        <v>6856.3432502149608</v>
      </c>
      <c r="X29" s="208">
        <f>ISI!X25+NFM!X43+CHI!X32+NMM!X31+PPA!X32+FBT!X12+TRE!X12+MAE!X12+TEL!X12+WWP!X12+OIS!X12</f>
        <v>5739.7463456577834</v>
      </c>
      <c r="Y29" s="208">
        <f>ISI!Y25+NFM!Y43+CHI!Y32+NMM!Y31+PPA!Y32+FBT!Y12+TRE!Y12+MAE!Y12+TEL!Y12+WWP!Y12+OIS!Y12</f>
        <v>4958.0000859845222</v>
      </c>
    </row>
    <row r="30" spans="1:25" ht="12" customHeight="1" x14ac:dyDescent="0.25">
      <c r="A30" s="17" t="s">
        <v>28</v>
      </c>
      <c r="B30" s="209">
        <f t="shared" ref="B30:Y30" si="0">B31+B32</f>
        <v>294.3466895958727</v>
      </c>
      <c r="C30" s="209">
        <f t="shared" si="0"/>
        <v>194.33731728288905</v>
      </c>
      <c r="D30" s="209">
        <f t="shared" si="0"/>
        <v>207.25012897678414</v>
      </c>
      <c r="E30" s="209">
        <f t="shared" si="0"/>
        <v>278.6013757523645</v>
      </c>
      <c r="F30" s="209">
        <f t="shared" si="0"/>
        <v>436.92338779019781</v>
      </c>
      <c r="G30" s="209">
        <f t="shared" si="0"/>
        <v>569.76225279449704</v>
      </c>
      <c r="H30" s="209">
        <f t="shared" si="0"/>
        <v>600.7126397248494</v>
      </c>
      <c r="I30" s="209">
        <f t="shared" si="0"/>
        <v>492.8243336199485</v>
      </c>
      <c r="J30" s="209">
        <f t="shared" si="0"/>
        <v>555.34694754944132</v>
      </c>
      <c r="K30" s="209">
        <f t="shared" si="0"/>
        <v>450.41539122957863</v>
      </c>
      <c r="L30" s="209">
        <f t="shared" si="0"/>
        <v>524.25700773860694</v>
      </c>
      <c r="M30" s="209">
        <f t="shared" si="0"/>
        <v>769.1459157351677</v>
      </c>
      <c r="N30" s="209">
        <f t="shared" si="0"/>
        <v>737.89595872742905</v>
      </c>
      <c r="O30" s="209">
        <f t="shared" si="0"/>
        <v>663.52106620808252</v>
      </c>
      <c r="P30" s="209">
        <f t="shared" si="0"/>
        <v>598.18297506448823</v>
      </c>
      <c r="Q30" s="209">
        <f t="shared" si="0"/>
        <v>696.35313843508163</v>
      </c>
      <c r="R30" s="209">
        <f t="shared" si="0"/>
        <v>671.93783319002569</v>
      </c>
      <c r="S30" s="209">
        <f t="shared" si="0"/>
        <v>593.45193465176249</v>
      </c>
      <c r="T30" s="209">
        <f t="shared" si="0"/>
        <v>582.82063628546848</v>
      </c>
      <c r="U30" s="209">
        <f t="shared" si="0"/>
        <v>618.6361994840928</v>
      </c>
      <c r="V30" s="209">
        <f t="shared" si="0"/>
        <v>557.78856405846932</v>
      </c>
      <c r="W30" s="209">
        <f t="shared" si="0"/>
        <v>687.43112639724836</v>
      </c>
      <c r="X30" s="209">
        <f t="shared" si="0"/>
        <v>508.62287188306107</v>
      </c>
      <c r="Y30" s="209">
        <f t="shared" si="0"/>
        <v>270.39750644883907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153.80791057609628</v>
      </c>
      <c r="C31" s="204">
        <f>ISI!C27+NFM!C44+CHI!C33+NMM!C32+PPA!C33+FBT!C13+TRE!C13+MAE!C13+TEL!C13+WWP!C13+OIS!C13</f>
        <v>177.96156491831468</v>
      </c>
      <c r="D31" s="204">
        <f>ISI!D27+NFM!D44+CHI!D33+NMM!D32+PPA!D33+FBT!D13+TRE!D13+MAE!D13+TEL!D13+WWP!D13+OIS!D13</f>
        <v>198.42708512467752</v>
      </c>
      <c r="E31" s="204">
        <f>ISI!E27+NFM!E44+CHI!E33+NMM!E32+PPA!E33+FBT!E13+TRE!E13+MAE!E13+TEL!E13+WWP!E13+OIS!E13</f>
        <v>173.41865864144452</v>
      </c>
      <c r="F31" s="204">
        <f>ISI!F27+NFM!F44+CHI!F33+NMM!F32+PPA!F33+FBT!F13+TRE!F13+MAE!F13+TEL!F13+WWP!F13+OIS!F13</f>
        <v>358.82364574376618</v>
      </c>
      <c r="G31" s="204">
        <f>ISI!G27+NFM!G44+CHI!G33+NMM!G32+PPA!G33+FBT!G13+TRE!G13+MAE!G13+TEL!G13+WWP!G13+OIS!G13</f>
        <v>502.99957007738607</v>
      </c>
      <c r="H31" s="204">
        <f>ISI!H27+NFM!H44+CHI!H33+NMM!H32+PPA!H33+FBT!H13+TRE!H13+MAE!H13+TEL!H13+WWP!H13+OIS!H13</f>
        <v>421.83903697334472</v>
      </c>
      <c r="I31" s="204">
        <f>ISI!I27+NFM!I44+CHI!I33+NMM!I32+PPA!I33+FBT!I13+TRE!I13+MAE!I13+TEL!I13+WWP!I13+OIS!I13</f>
        <v>350.4812553740328</v>
      </c>
      <c r="J31" s="204">
        <f>ISI!J27+NFM!J44+CHI!J33+NMM!J32+PPA!J33+FBT!J13+TRE!J13+MAE!J13+TEL!J13+WWP!J13+OIS!J13</f>
        <v>346.24118658641459</v>
      </c>
      <c r="K31" s="204">
        <f>ISI!K27+NFM!K44+CHI!K33+NMM!K32+PPA!K33+FBT!K13+TRE!K13+MAE!K13+TEL!K13+WWP!K13+OIS!K13</f>
        <v>300.58245915735165</v>
      </c>
      <c r="L31" s="204">
        <f>ISI!L27+NFM!L44+CHI!L33+NMM!L32+PPA!L33+FBT!L13+TRE!L13+MAE!L13+TEL!L13+WWP!L13+OIS!L13</f>
        <v>323.96895958727418</v>
      </c>
      <c r="M31" s="204">
        <f>ISI!M27+NFM!M44+CHI!M33+NMM!M32+PPA!M33+FBT!M13+TRE!M13+MAE!M13+TEL!M13+WWP!M13+OIS!M13</f>
        <v>376.12785898538272</v>
      </c>
      <c r="N31" s="204">
        <f>ISI!N27+NFM!N44+CHI!N33+NMM!N32+PPA!N33+FBT!N13+TRE!N13+MAE!N13+TEL!N13+WWP!N13+OIS!N13</f>
        <v>490.37016337059333</v>
      </c>
      <c r="O31" s="204">
        <f>ISI!O27+NFM!O44+CHI!O33+NMM!O32+PPA!O33+FBT!O13+TRE!O13+MAE!O13+TEL!O13+WWP!O13+OIS!O13</f>
        <v>441.18873602751501</v>
      </c>
      <c r="P31" s="204">
        <f>ISI!P27+NFM!P44+CHI!P33+NMM!P32+PPA!P33+FBT!P13+TRE!P13+MAE!P13+TEL!P13+WWP!P13+OIS!P13</f>
        <v>393.48607050730857</v>
      </c>
      <c r="Q31" s="204">
        <f>ISI!Q27+NFM!Q44+CHI!Q33+NMM!Q32+PPA!Q33+FBT!Q13+TRE!Q13+MAE!Q13+TEL!Q13+WWP!Q13+OIS!Q13</f>
        <v>455.16233877901976</v>
      </c>
      <c r="R31" s="204">
        <f>ISI!R27+NFM!R44+CHI!R33+NMM!R32+PPA!R33+FBT!R13+TRE!R13+MAE!R13+TEL!R13+WWP!R13+OIS!R13</f>
        <v>416.96036113499565</v>
      </c>
      <c r="S31" s="204">
        <f>ISI!S27+NFM!S44+CHI!S33+NMM!S32+PPA!S33+FBT!S13+TRE!S13+MAE!S13+TEL!S13+WWP!S13+OIS!S13</f>
        <v>380.15399828030945</v>
      </c>
      <c r="T31" s="204">
        <f>ISI!T27+NFM!T44+CHI!T33+NMM!T32+PPA!T33+FBT!T13+TRE!T13+MAE!T13+TEL!T13+WWP!T13+OIS!T13</f>
        <v>375.99750644883909</v>
      </c>
      <c r="U31" s="204">
        <f>ISI!U27+NFM!U44+CHI!U33+NMM!U32+PPA!U33+FBT!U13+TRE!U13+MAE!U13+TEL!U13+WWP!U13+OIS!U13</f>
        <v>401.10954428202916</v>
      </c>
      <c r="V31" s="204">
        <f>ISI!V27+NFM!V44+CHI!V33+NMM!V32+PPA!V33+FBT!V13+TRE!V13+MAE!V13+TEL!V13+WWP!V13+OIS!V13</f>
        <v>356.53628546861557</v>
      </c>
      <c r="W31" s="204">
        <f>ISI!W27+NFM!W44+CHI!W33+NMM!W32+PPA!W33+FBT!W13+TRE!W13+MAE!W13+TEL!W13+WWP!W13+OIS!W13</f>
        <v>443.33370593293199</v>
      </c>
      <c r="X31" s="204">
        <f>ISI!X27+NFM!X44+CHI!X33+NMM!X32+PPA!X33+FBT!X13+TRE!X13+MAE!X13+TEL!X13+WWP!X13+OIS!X13</f>
        <v>300.09157351676697</v>
      </c>
      <c r="Y31" s="204">
        <f>ISI!Y27+NFM!Y44+CHI!Y33+NMM!Y32+PPA!Y33+FBT!Y13+TRE!Y13+MAE!Y13+TEL!Y13+WWP!Y13+OIS!Y13</f>
        <v>154.0368873602751</v>
      </c>
    </row>
    <row r="32" spans="1:25" ht="12" customHeight="1" x14ac:dyDescent="0.25">
      <c r="A32" s="18" t="s">
        <v>42</v>
      </c>
      <c r="B32" s="204">
        <f>ISI!B28</f>
        <v>140.5387790197764</v>
      </c>
      <c r="C32" s="204">
        <f>ISI!C28</f>
        <v>16.375752364574371</v>
      </c>
      <c r="D32" s="204">
        <f>ISI!D28</f>
        <v>8.8230438521066201</v>
      </c>
      <c r="E32" s="204">
        <f>ISI!E28</f>
        <v>105.18271711092</v>
      </c>
      <c r="F32" s="204">
        <f>ISI!F28</f>
        <v>78.099742046431629</v>
      </c>
      <c r="G32" s="204">
        <f>ISI!G28</f>
        <v>66.76268271711092</v>
      </c>
      <c r="H32" s="204">
        <f>ISI!H28</f>
        <v>178.87360275150471</v>
      </c>
      <c r="I32" s="204">
        <f>ISI!I28</f>
        <v>142.34307824591571</v>
      </c>
      <c r="J32" s="204">
        <f>ISI!J28</f>
        <v>209.10576096302671</v>
      </c>
      <c r="K32" s="204">
        <f>ISI!K28</f>
        <v>149.83293207222701</v>
      </c>
      <c r="L32" s="204">
        <f>ISI!L28</f>
        <v>200.2880481513327</v>
      </c>
      <c r="M32" s="204">
        <f>ISI!M28</f>
        <v>393.01805674978499</v>
      </c>
      <c r="N32" s="204">
        <f>ISI!N28</f>
        <v>247.52579535683569</v>
      </c>
      <c r="O32" s="204">
        <f>ISI!O28</f>
        <v>222.33233018056751</v>
      </c>
      <c r="P32" s="204">
        <f>ISI!P28</f>
        <v>204.69690455717969</v>
      </c>
      <c r="Q32" s="204">
        <f>ISI!Q28</f>
        <v>241.1907996560619</v>
      </c>
      <c r="R32" s="204">
        <f>ISI!R28</f>
        <v>254.97747205503009</v>
      </c>
      <c r="S32" s="204">
        <f>ISI!S28</f>
        <v>213.29793637145309</v>
      </c>
      <c r="T32" s="204">
        <f>ISI!T28</f>
        <v>206.82312983662939</v>
      </c>
      <c r="U32" s="204">
        <f>ISI!U28</f>
        <v>217.52665520206361</v>
      </c>
      <c r="V32" s="204">
        <f>ISI!V28</f>
        <v>201.2522785898538</v>
      </c>
      <c r="W32" s="204">
        <f>ISI!W28</f>
        <v>244.0974204643164</v>
      </c>
      <c r="X32" s="204">
        <f>ISI!X28</f>
        <v>208.5312983662941</v>
      </c>
      <c r="Y32" s="204">
        <f>ISI!Y28</f>
        <v>116.36061908856399</v>
      </c>
    </row>
    <row r="33" spans="1:25" ht="12" customHeight="1" x14ac:dyDescent="0.25">
      <c r="A33" s="19" t="s">
        <v>29</v>
      </c>
      <c r="B33" s="205">
        <f t="shared" ref="B33:Y33" si="1">SUM(B34:B38)</f>
        <v>1413.7628546861565</v>
      </c>
      <c r="C33" s="205">
        <f t="shared" si="1"/>
        <v>1725.4801375752363</v>
      </c>
      <c r="D33" s="205">
        <f t="shared" si="1"/>
        <v>1751.2920034393806</v>
      </c>
      <c r="E33" s="205">
        <f t="shared" si="1"/>
        <v>1206.083490971625</v>
      </c>
      <c r="F33" s="205">
        <f t="shared" si="1"/>
        <v>1215.8094582975064</v>
      </c>
      <c r="G33" s="205">
        <f t="shared" si="1"/>
        <v>1129.0422184006877</v>
      </c>
      <c r="H33" s="205">
        <f t="shared" si="1"/>
        <v>1211.1602751504729</v>
      </c>
      <c r="I33" s="205">
        <f t="shared" si="1"/>
        <v>1320.4328460877041</v>
      </c>
      <c r="J33" s="205">
        <f t="shared" si="1"/>
        <v>1100.2742906276869</v>
      </c>
      <c r="K33" s="205">
        <f t="shared" si="1"/>
        <v>799.62003439380896</v>
      </c>
      <c r="L33" s="205">
        <f t="shared" si="1"/>
        <v>675.92656921754065</v>
      </c>
      <c r="M33" s="205">
        <f t="shared" si="1"/>
        <v>856.53439380911436</v>
      </c>
      <c r="N33" s="205">
        <f t="shared" si="1"/>
        <v>913.07987962166794</v>
      </c>
      <c r="O33" s="205">
        <f t="shared" si="1"/>
        <v>834.61263972484937</v>
      </c>
      <c r="P33" s="205">
        <f t="shared" si="1"/>
        <v>904.64892519346506</v>
      </c>
      <c r="Q33" s="205">
        <f t="shared" si="1"/>
        <v>968.21917454858135</v>
      </c>
      <c r="R33" s="205">
        <f t="shared" si="1"/>
        <v>912.18667239896808</v>
      </c>
      <c r="S33" s="205">
        <f t="shared" si="1"/>
        <v>945.09406706792765</v>
      </c>
      <c r="T33" s="205">
        <f t="shared" si="1"/>
        <v>989.02355975924331</v>
      </c>
      <c r="U33" s="205">
        <f t="shared" si="1"/>
        <v>1203.4504729148753</v>
      </c>
      <c r="V33" s="205">
        <f t="shared" si="1"/>
        <v>1128.7755803955288</v>
      </c>
      <c r="W33" s="205">
        <f t="shared" si="1"/>
        <v>1087.8711951848668</v>
      </c>
      <c r="X33" s="205">
        <f t="shared" si="1"/>
        <v>1063.4730008598453</v>
      </c>
      <c r="Y33" s="205">
        <f t="shared" si="1"/>
        <v>1124.1757523645742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53.202923473774717</v>
      </c>
      <c r="C34" s="204">
        <f>ISI!C30+NFM!C46+CHI!C35+NMM!C34+PPA!C35+FBT!C15+TRE!C15+MAE!C15+TEL!C15+WWP!C15+OIS!C15</f>
        <v>191.530524505589</v>
      </c>
      <c r="D34" s="204">
        <f>ISI!D30+NFM!D46+CHI!D35+NMM!D34+PPA!D35+FBT!D15+TRE!D15+MAE!D15+TEL!D15+WWP!D15+OIS!D15</f>
        <v>346.4101461736887</v>
      </c>
      <c r="E34" s="204">
        <f>ISI!E30+NFM!E46+CHI!E35+NMM!E34+PPA!E35+FBT!E15+TRE!E15+MAE!E15+TEL!E15+WWP!E15+OIS!E15</f>
        <v>250.64488392089419</v>
      </c>
      <c r="F34" s="204">
        <f>ISI!F30+NFM!F46+CHI!F35+NMM!F34+PPA!F35+FBT!F15+TRE!F15+MAE!F15+TEL!F15+WWP!F15+OIS!F15</f>
        <v>92.218400687876183</v>
      </c>
      <c r="G34" s="204">
        <f>ISI!G30+NFM!G46+CHI!G35+NMM!G34+PPA!G35+FBT!G15+TRE!G15+MAE!G15+TEL!G15+WWP!G15+OIS!G15</f>
        <v>34.492003439380909</v>
      </c>
      <c r="H34" s="204">
        <f>ISI!H30+NFM!H46+CHI!H35+NMM!H34+PPA!H35+FBT!H15+TRE!H15+MAE!H15+TEL!H15+WWP!H15+OIS!H15</f>
        <v>0</v>
      </c>
      <c r="I34" s="204">
        <f>ISI!I30+NFM!I46+CHI!I35+NMM!I34+PPA!I35+FBT!I15+TRE!I15+MAE!I15+TEL!I15+WWP!I15+OIS!I15</f>
        <v>172.45984522785901</v>
      </c>
      <c r="J34" s="204">
        <f>ISI!J30+NFM!J46+CHI!J35+NMM!J34+PPA!J35+FBT!J15+TRE!J15+MAE!J15+TEL!J15+WWP!J15+OIS!J15</f>
        <v>175.92003439380909</v>
      </c>
      <c r="K34" s="204">
        <f>ISI!K30+NFM!K46+CHI!K35+NMM!K34+PPA!K35+FBT!K15+TRE!K15+MAE!K15+TEL!K15+WWP!K15+OIS!K15</f>
        <v>167.8713671539123</v>
      </c>
      <c r="L34" s="204">
        <f>ISI!L30+NFM!L46+CHI!L35+NMM!L34+PPA!L35+FBT!L15+TRE!L15+MAE!L15+TEL!L15+WWP!L15+OIS!L15</f>
        <v>148.32476354256229</v>
      </c>
      <c r="M34" s="204">
        <f>ISI!M30+NFM!M46+CHI!M35+NMM!M34+PPA!M35+FBT!M15+TRE!M15+MAE!M15+TEL!M15+WWP!M15+OIS!M15</f>
        <v>178.2196044711952</v>
      </c>
      <c r="N34" s="204">
        <f>ISI!N30+NFM!N46+CHI!N35+NMM!N34+PPA!N35+FBT!N15+TRE!N15+MAE!N15+TEL!N15+WWP!N15+OIS!N15</f>
        <v>151.77411865864141</v>
      </c>
      <c r="O34" s="204">
        <f>ISI!O30+NFM!O46+CHI!O35+NMM!O34+PPA!O35+FBT!O15+TRE!O15+MAE!O15+TEL!O15+WWP!O15+OIS!O15</f>
        <v>180.51926053310399</v>
      </c>
      <c r="P34" s="204">
        <f>ISI!P30+NFM!P46+CHI!P35+NMM!P34+PPA!P35+FBT!P15+TRE!P15+MAE!P15+TEL!P15+WWP!P15+OIS!P15</f>
        <v>185.11848667239889</v>
      </c>
      <c r="Q34" s="204">
        <f>ISI!Q30+NFM!Q46+CHI!Q35+NMM!Q34+PPA!Q35+FBT!Q15+TRE!Q15+MAE!Q15+TEL!Q15+WWP!Q15+OIS!Q15</f>
        <v>217.31298366294061</v>
      </c>
      <c r="R34" s="204">
        <f>ISI!R30+NFM!R46+CHI!R35+NMM!R34+PPA!R35+FBT!R15+TRE!R15+MAE!R15+TEL!R15+WWP!R15+OIS!R15</f>
        <v>169.02123817712811</v>
      </c>
      <c r="S34" s="204">
        <f>ISI!S30+NFM!S46+CHI!S35+NMM!S34+PPA!S35+FBT!S15+TRE!S15+MAE!S15+TEL!S15+WWP!S15+OIS!S15</f>
        <v>198.32699914015481</v>
      </c>
      <c r="T34" s="204">
        <f>ISI!T30+NFM!T46+CHI!T35+NMM!T34+PPA!T35+FBT!T15+TRE!T15+MAE!T15+TEL!T15+WWP!T15+OIS!T15</f>
        <v>257.83688736027511</v>
      </c>
      <c r="U34" s="204">
        <f>ISI!U30+NFM!U46+CHI!U35+NMM!U34+PPA!U35+FBT!U15+TRE!U15+MAE!U15+TEL!U15+WWP!U15+OIS!U15</f>
        <v>420.04178847807401</v>
      </c>
      <c r="V34" s="204">
        <f>ISI!V30+NFM!V46+CHI!V35+NMM!V34+PPA!V35+FBT!V15+TRE!V15+MAE!V15+TEL!V15+WWP!V15+OIS!V15</f>
        <v>361.93585554600168</v>
      </c>
      <c r="W34" s="204">
        <f>ISI!W30+NFM!W46+CHI!W35+NMM!W34+PPA!W35+FBT!W15+TRE!W15+MAE!W15+TEL!W15+WWP!W15+OIS!W15</f>
        <v>355.94041272570939</v>
      </c>
      <c r="X34" s="204">
        <f>ISI!X30+NFM!X46+CHI!X35+NMM!X34+PPA!X35+FBT!X15+TRE!X15+MAE!X15+TEL!X15+WWP!X15+OIS!X15</f>
        <v>360.44643164230439</v>
      </c>
      <c r="Y34" s="204">
        <f>ISI!Y30+NFM!Y46+CHI!Y35+NMM!Y34+PPA!Y35+FBT!Y15+TRE!Y15+MAE!Y15+TEL!Y15+WWP!Y15+OIS!Y15</f>
        <v>363.04935511607908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5.648753224419603</v>
      </c>
      <c r="C35" s="204">
        <f>ISI!C31+NFM!C47+CHI!C36+NMM!C35+PPA!C36+FBT!C16+TRE!C16+MAE!C16+TEL!C16+WWP!C16+OIS!C16</f>
        <v>19.205588993981081</v>
      </c>
      <c r="D35" s="204">
        <f>ISI!D31+NFM!D47+CHI!D36+NMM!D35+PPA!D36+FBT!D16+TRE!D16+MAE!D16+TEL!D16+WWP!D16+OIS!D16</f>
        <v>20.335339638865001</v>
      </c>
      <c r="E35" s="204">
        <f>ISI!E31+NFM!E47+CHI!E36+NMM!E35+PPA!E36+FBT!E16+TRE!E16+MAE!E16+TEL!E16+WWP!E16+OIS!E16</f>
        <v>27.113843508168532</v>
      </c>
      <c r="F35" s="204">
        <f>ISI!F31+NFM!F47+CHI!F36+NMM!F35+PPA!F36+FBT!F16+TRE!F16+MAE!F16+TEL!F16+WWP!F16+OIS!F16</f>
        <v>14.686586414445401</v>
      </c>
      <c r="G35" s="204">
        <f>ISI!G31+NFM!G47+CHI!G36+NMM!G35+PPA!G36+FBT!G16+TRE!G16+MAE!G16+TEL!G16+WWP!G16+OIS!G16</f>
        <v>39.090111779879621</v>
      </c>
      <c r="H35" s="204">
        <f>ISI!H31+NFM!H47+CHI!H36+NMM!H35+PPA!H36+FBT!H16+TRE!H16+MAE!H16+TEL!H16+WWP!H16+OIS!H16</f>
        <v>198.91616509028376</v>
      </c>
      <c r="I35" s="204">
        <f>ISI!I31+NFM!I47+CHI!I36+NMM!I35+PPA!I36+FBT!I16+TRE!I16+MAE!I16+TEL!I16+WWP!I16+OIS!I16</f>
        <v>129.91711092003439</v>
      </c>
      <c r="J35" s="204">
        <f>ISI!J31+NFM!J47+CHI!J36+NMM!J35+PPA!J36+FBT!J16+TRE!J16+MAE!J16+TEL!J16+WWP!J16+OIS!J16</f>
        <v>139.11470335339641</v>
      </c>
      <c r="K35" s="204">
        <f>ISI!K31+NFM!K47+CHI!K36+NMM!K35+PPA!K36+FBT!K16+TRE!K16+MAE!K16+TEL!K16+WWP!K16+OIS!K16</f>
        <v>169.03172828890797</v>
      </c>
      <c r="L35" s="204">
        <f>ISI!L31+NFM!L47+CHI!L36+NMM!L35+PPA!L36+FBT!L16+TRE!L16+MAE!L16+TEL!L16+WWP!L16+OIS!L16</f>
        <v>187.40249355116083</v>
      </c>
      <c r="M35" s="204">
        <f>ISI!M31+NFM!M47+CHI!M36+NMM!M35+PPA!M36+FBT!M16+TRE!M16+MAE!M16+TEL!M16+WWP!M16+OIS!M16</f>
        <v>164.40825451418743</v>
      </c>
      <c r="N35" s="204">
        <f>ISI!N31+NFM!N47+CHI!N36+NMM!N35+PPA!N36+FBT!N16+TRE!N16+MAE!N16+TEL!N16+WWP!N16+OIS!N16</f>
        <v>151.76156491831469</v>
      </c>
      <c r="O35" s="204">
        <f>ISI!O31+NFM!O47+CHI!O36+NMM!O35+PPA!O36+FBT!O16+TRE!O16+MAE!O16+TEL!O16+WWP!O16+OIS!O16</f>
        <v>143.71349957007737</v>
      </c>
      <c r="P35" s="204">
        <f>ISI!P31+NFM!P47+CHI!P36+NMM!P35+PPA!P36+FBT!P16+TRE!P16+MAE!P16+TEL!P16+WWP!P16+OIS!P16</f>
        <v>157.51014617368872</v>
      </c>
      <c r="Q35" s="204">
        <f>ISI!Q31+NFM!Q47+CHI!Q36+NMM!Q35+PPA!Q36+FBT!Q16+TRE!Q16+MAE!Q16+TEL!Q16+WWP!Q16+OIS!Q16</f>
        <v>94.276182287188306</v>
      </c>
      <c r="R35" s="204">
        <f>ISI!R31+NFM!R47+CHI!R36+NMM!R35+PPA!R36+FBT!R16+TRE!R16+MAE!R16+TEL!R16+WWP!R16+OIS!R16</f>
        <v>93.126397248495266</v>
      </c>
      <c r="S35" s="204">
        <f>ISI!S31+NFM!S47+CHI!S36+NMM!S35+PPA!S36+FBT!S16+TRE!S16+MAE!S16+TEL!S16+WWP!S16+OIS!S16</f>
        <v>92.797420464316417</v>
      </c>
      <c r="T35" s="204">
        <f>ISI!T31+NFM!T47+CHI!T36+NMM!T35+PPA!T36+FBT!T16+TRE!T16+MAE!T16+TEL!T16+WWP!T16+OIS!T16</f>
        <v>90.960103181427343</v>
      </c>
      <c r="U35" s="204">
        <f>ISI!U31+NFM!U47+CHI!U36+NMM!U35+PPA!U36+FBT!U16+TRE!U16+MAE!U16+TEL!U16+WWP!U16+OIS!U16</f>
        <v>91.159071367153899</v>
      </c>
      <c r="V35" s="204">
        <f>ISI!V31+NFM!V47+CHI!V36+NMM!V35+PPA!V36+FBT!V16+TRE!V16+MAE!V16+TEL!V16+WWP!V16+OIS!V16</f>
        <v>80.044711951848655</v>
      </c>
      <c r="W35" s="204">
        <f>ISI!W31+NFM!W47+CHI!W36+NMM!W35+PPA!W36+FBT!W16+TRE!W16+MAE!W16+TEL!W16+WWP!W16+OIS!W16</f>
        <v>83.697678417884788</v>
      </c>
      <c r="X35" s="204">
        <f>ISI!X31+NFM!X47+CHI!X36+NMM!X35+PPA!X36+FBT!X16+TRE!X16+MAE!X16+TEL!X16+WWP!X16+OIS!X16</f>
        <v>84.762510748065353</v>
      </c>
      <c r="Y35" s="204">
        <f>ISI!Y31+NFM!Y47+CHI!Y36+NMM!Y35+PPA!Y36+FBT!Y16+TRE!Y16+MAE!Y16+TEL!Y16+WWP!Y16+OIS!Y16</f>
        <v>78.019948409286343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404.65279449699051</v>
      </c>
      <c r="C36" s="204">
        <f>ISI!C32+NFM!C48+CHI!C37+NMM!C36+PPA!C37+FBT!C17+TRE!C17+MAE!C17+TEL!C17+WWP!C17+OIS!C17</f>
        <v>483.73456577815995</v>
      </c>
      <c r="D36" s="204">
        <f>ISI!D32+NFM!D48+CHI!D37+NMM!D36+PPA!D37+FBT!D17+TRE!D17+MAE!D17+TEL!D17+WWP!D17+OIS!D17</f>
        <v>507.35649183147029</v>
      </c>
      <c r="E36" s="204">
        <f>ISI!E32+NFM!E48+CHI!E37+NMM!E36+PPA!E37+FBT!E17+TRE!E17+MAE!E17+TEL!E17+WWP!E17+OIS!E17</f>
        <v>392.32820292347378</v>
      </c>
      <c r="F36" s="204">
        <f>ISI!F32+NFM!F48+CHI!F37+NMM!F36+PPA!F37+FBT!F17+TRE!F17+MAE!F17+TEL!F17+WWP!F17+OIS!F17</f>
        <v>343.03061049011171</v>
      </c>
      <c r="G36" s="204">
        <f>ISI!G32+NFM!G48+CHI!G37+NMM!G36+PPA!G37+FBT!G17+TRE!G17+MAE!G17+TEL!G17+WWP!G17+OIS!G17</f>
        <v>369.73344797936375</v>
      </c>
      <c r="H36" s="204">
        <f>ISI!H32+NFM!H48+CHI!H37+NMM!H36+PPA!H37+FBT!H17+TRE!H17+MAE!H17+TEL!H17+WWP!H17+OIS!H17</f>
        <v>392.32828890799652</v>
      </c>
      <c r="I36" s="204">
        <f>ISI!I32+NFM!I48+CHI!I37+NMM!I36+PPA!I37+FBT!I17+TRE!I17+MAE!I17+TEL!I17+WWP!I17+OIS!I17</f>
        <v>606.97910576096297</v>
      </c>
      <c r="J36" s="204">
        <f>ISI!J32+NFM!J48+CHI!J37+NMM!J36+PPA!J37+FBT!J17+TRE!J17+MAE!J17+TEL!J17+WWP!J17+OIS!J17</f>
        <v>429.30163370593294</v>
      </c>
      <c r="K36" s="204">
        <f>ISI!K32+NFM!K48+CHI!K37+NMM!K36+PPA!K37+FBT!K17+TRE!K17+MAE!K17+TEL!K17+WWP!K17+OIS!K17</f>
        <v>239.29957007738608</v>
      </c>
      <c r="L36" s="204">
        <f>ISI!L32+NFM!L48+CHI!L37+NMM!L36+PPA!L37+FBT!L17+TRE!L17+MAE!L17+TEL!L17+WWP!L17+OIS!L17</f>
        <v>221.83998280309532</v>
      </c>
      <c r="M36" s="204">
        <f>ISI!M32+NFM!M48+CHI!M37+NMM!M36+PPA!M37+FBT!M17+TRE!M17+MAE!M17+TEL!M17+WWP!M17+OIS!M17</f>
        <v>276.27300085984518</v>
      </c>
      <c r="N36" s="204">
        <f>ISI!N32+NFM!N48+CHI!N37+NMM!N36+PPA!N37+FBT!N17+TRE!N17+MAE!N17+TEL!N17+WWP!N17+OIS!N17</f>
        <v>310.14428202923472</v>
      </c>
      <c r="O36" s="204">
        <f>ISI!O32+NFM!O48+CHI!O37+NMM!O36+PPA!O37+FBT!O17+TRE!O17+MAE!O17+TEL!O17+WWP!O17+OIS!O17</f>
        <v>272.6431642304384</v>
      </c>
      <c r="P36" s="204">
        <f>ISI!P32+NFM!P48+CHI!P37+NMM!P36+PPA!P37+FBT!P17+TRE!P17+MAE!P17+TEL!P17+WWP!P17+OIS!P17</f>
        <v>268.58899398108338</v>
      </c>
      <c r="Q36" s="204">
        <f>ISI!Q32+NFM!Q48+CHI!Q37+NMM!Q36+PPA!Q37+FBT!Q17+TRE!Q17+MAE!Q17+TEL!Q17+WWP!Q17+OIS!Q17</f>
        <v>315.21195184866724</v>
      </c>
      <c r="R36" s="204">
        <f>ISI!R32+NFM!R48+CHI!R37+NMM!R36+PPA!R37+FBT!R17+TRE!R17+MAE!R17+TEL!R17+WWP!R17+OIS!R17</f>
        <v>303.04944110060183</v>
      </c>
      <c r="S36" s="204">
        <f>ISI!S32+NFM!S48+CHI!S37+NMM!S36+PPA!S37+FBT!S17+TRE!S17+MAE!S17+TEL!S17+WWP!S17+OIS!S17</f>
        <v>304.5523645743765</v>
      </c>
      <c r="T36" s="204">
        <f>ISI!T32+NFM!T48+CHI!T37+NMM!T36+PPA!T37+FBT!T17+TRE!T17+MAE!T17+TEL!T17+WWP!T17+OIS!T17</f>
        <v>305.77368873602745</v>
      </c>
      <c r="U36" s="204">
        <f>ISI!U32+NFM!U48+CHI!U37+NMM!U36+PPA!U37+FBT!U17+TRE!U17+MAE!U17+TEL!U17+WWP!U17+OIS!U17</f>
        <v>316.87755803955287</v>
      </c>
      <c r="V36" s="204">
        <f>ISI!V32+NFM!V48+CHI!V37+NMM!V36+PPA!V37+FBT!V17+TRE!V17+MAE!V17+TEL!V17+WWP!V17+OIS!V17</f>
        <v>324.55348237317276</v>
      </c>
      <c r="W36" s="204">
        <f>ISI!W32+NFM!W48+CHI!W37+NMM!W36+PPA!W37+FBT!W17+TRE!W17+MAE!W17+TEL!W17+WWP!W17+OIS!W17</f>
        <v>364.14961306964744</v>
      </c>
      <c r="X36" s="204">
        <f>ISI!X32+NFM!X48+CHI!X37+NMM!X36+PPA!X37+FBT!X17+TRE!X17+MAE!X17+TEL!X17+WWP!X17+OIS!X17</f>
        <v>363.00180567497847</v>
      </c>
      <c r="Y36" s="204">
        <f>ISI!Y32+NFM!Y48+CHI!Y37+NMM!Y36+PPA!Y37+FBT!Y17+TRE!Y17+MAE!Y17+TEL!Y17+WWP!Y17+OIS!Y17</f>
        <v>388.93000859845233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712.12407566638012</v>
      </c>
      <c r="C37" s="204">
        <f>ISI!C33+NFM!C49+CHI!C38+NMM!C37+PPA!C38+FBT!C18+TRE!C18+MAE!C18+TEL!C18+WWP!C18+OIS!C18</f>
        <v>741.07196904557168</v>
      </c>
      <c r="D37" s="204">
        <f>ISI!D33+NFM!D49+CHI!D38+NMM!D37+PPA!D38+FBT!D18+TRE!D18+MAE!D18+TEL!D18+WWP!D18+OIS!D18</f>
        <v>379.22020636285464</v>
      </c>
      <c r="E37" s="204">
        <f>ISI!E33+NFM!E49+CHI!E38+NMM!E37+PPA!E38+FBT!E18+TRE!E18+MAE!E18+TEL!E18+WWP!E18+OIS!E18</f>
        <v>247.98899398108341</v>
      </c>
      <c r="F37" s="204">
        <f>ISI!F33+NFM!F49+CHI!F38+NMM!F37+PPA!F38+FBT!F18+TRE!F18+MAE!F18+TEL!F18+WWP!F18+OIS!F18</f>
        <v>321.32416165090274</v>
      </c>
      <c r="G37" s="204">
        <f>ISI!G33+NFM!G49+CHI!G38+NMM!G37+PPA!G38+FBT!G18+TRE!G18+MAE!G18+TEL!G18+WWP!G18+OIS!G18</f>
        <v>283.69157351676694</v>
      </c>
      <c r="H37" s="204">
        <f>ISI!H33+NFM!H49+CHI!H38+NMM!H37+PPA!H38+FBT!H18+TRE!H18+MAE!H18+TEL!H18+WWP!H18+OIS!H18</f>
        <v>357.99165950128969</v>
      </c>
      <c r="I37" s="204">
        <f>ISI!I33+NFM!I49+CHI!I38+NMM!I37+PPA!I38+FBT!I18+TRE!I18+MAE!I18+TEL!I18+WWP!I18+OIS!I18</f>
        <v>107.10799656061909</v>
      </c>
      <c r="J37" s="204">
        <f>ISI!J33+NFM!J49+CHI!J38+NMM!J37+PPA!J38+FBT!J18+TRE!J18+MAE!J18+TEL!J18+WWP!J18+OIS!J18</f>
        <v>48.246861564918319</v>
      </c>
      <c r="K37" s="204">
        <f>ISI!K33+NFM!K49+CHI!K38+NMM!K37+PPA!K38+FBT!K18+TRE!K18+MAE!K18+TEL!K18+WWP!K18+OIS!K18</f>
        <v>60.790971625107467</v>
      </c>
      <c r="L37" s="204">
        <f>ISI!L33+NFM!L49+CHI!L38+NMM!L37+PPA!L38+FBT!L18+TRE!L18+MAE!L18+TEL!L18+WWP!L18+OIS!L18</f>
        <v>36.65451418744626</v>
      </c>
      <c r="M37" s="204">
        <f>ISI!M33+NFM!M49+CHI!M38+NMM!M37+PPA!M38+FBT!M18+TRE!M18+MAE!M18+TEL!M18+WWP!M18+OIS!M18</f>
        <v>53.071539122957859</v>
      </c>
      <c r="N37" s="204">
        <f>ISI!N33+NFM!N49+CHI!N38+NMM!N37+PPA!N38+FBT!N18+TRE!N18+MAE!N18+TEL!N18+WWP!N18+OIS!N18</f>
        <v>44.158813413585555</v>
      </c>
      <c r="O37" s="204">
        <f>ISI!O33+NFM!O49+CHI!O38+NMM!O37+PPA!O38+FBT!O18+TRE!O18+MAE!O18+TEL!O18+WWP!O18+OIS!O18</f>
        <v>21.617798796216679</v>
      </c>
      <c r="P37" s="204">
        <f>ISI!P33+NFM!P49+CHI!P38+NMM!P37+PPA!P38+FBT!P18+TRE!P18+MAE!P18+TEL!P18+WWP!P18+OIS!P18</f>
        <v>12.217884780739466</v>
      </c>
      <c r="Q37" s="204">
        <f>ISI!Q33+NFM!Q49+CHI!Q38+NMM!Q37+PPA!Q38+FBT!Q18+TRE!Q18+MAE!Q18+TEL!Q18+WWP!Q18+OIS!Q18</f>
        <v>6.5788478073946681</v>
      </c>
      <c r="R37" s="204">
        <f>ISI!R33+NFM!R49+CHI!R38+NMM!R37+PPA!R38+FBT!R18+TRE!R18+MAE!R18+TEL!R18+WWP!R18+OIS!R18</f>
        <v>19.73662940670679</v>
      </c>
      <c r="S37" s="204">
        <f>ISI!S33+NFM!S49+CHI!S38+NMM!S37+PPA!S38+FBT!S18+TRE!S18+MAE!S18+TEL!S18+WWP!S18+OIS!S18</f>
        <v>8.9172828890799636</v>
      </c>
      <c r="T37" s="204">
        <f>ISI!T33+NFM!T49+CHI!T38+NMM!T37+PPA!T38+FBT!T18+TRE!T18+MAE!T18+TEL!T18+WWP!T18+OIS!T18</f>
        <v>3.320808254514187</v>
      </c>
      <c r="U37" s="204">
        <f>ISI!U33+NFM!U49+CHI!U38+NMM!U37+PPA!U38+FBT!U18+TRE!U18+MAE!U18+TEL!U18+WWP!U18+OIS!U18</f>
        <v>2.9701633705932928</v>
      </c>
      <c r="V37" s="204">
        <f>ISI!V33+NFM!V49+CHI!V38+NMM!V37+PPA!V38+FBT!V18+TRE!V18+MAE!V18+TEL!V18+WWP!V18+OIS!V18</f>
        <v>3.493809114359415</v>
      </c>
      <c r="W37" s="204">
        <f>ISI!W33+NFM!W49+CHI!W38+NMM!W37+PPA!W38+FBT!W18+TRE!W18+MAE!W18+TEL!W18+WWP!W18+OIS!W18</f>
        <v>4.1175408426483227</v>
      </c>
      <c r="X37" s="204">
        <f>ISI!X33+NFM!X49+CHI!X38+NMM!X37+PPA!X38+FBT!X18+TRE!X18+MAE!X18+TEL!X18+WWP!X18+OIS!X18</f>
        <v>4.7489251934651762</v>
      </c>
      <c r="Y37" s="204">
        <f>ISI!Y33+NFM!Y49+CHI!Y38+NMM!Y37+PPA!Y38+FBT!Y18+TRE!Y18+MAE!Y18+TEL!Y18+WWP!Y18+OIS!Y18</f>
        <v>3.2882201203783321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238.1343078245915</v>
      </c>
      <c r="C38" s="204">
        <f>ISI!C34+NFM!C50+CHI!C39+NMM!C38+PPA!C39+FBT!C19+TRE!C19+MAE!C19+TEL!C19+WWP!C19+OIS!C19</f>
        <v>289.93748925193461</v>
      </c>
      <c r="D38" s="204">
        <f>ISI!D34+NFM!D50+CHI!D39+NMM!D38+PPA!D39+FBT!D19+TRE!D19+MAE!D19+TEL!D19+WWP!D19+OIS!D19</f>
        <v>497.96981943250205</v>
      </c>
      <c r="E38" s="204">
        <f>ISI!E34+NFM!E50+CHI!E39+NMM!E38+PPA!E39+FBT!E19+TRE!E19+MAE!E19+TEL!E19+WWP!E19+OIS!E19</f>
        <v>288.00756663800513</v>
      </c>
      <c r="F38" s="204">
        <f>ISI!F34+NFM!F50+CHI!F39+NMM!F38+PPA!F39+FBT!F19+TRE!F19+MAE!F19+TEL!F19+WWP!F19+OIS!F19</f>
        <v>444.54969905417022</v>
      </c>
      <c r="G38" s="204">
        <f>ISI!G34+NFM!G50+CHI!G39+NMM!G38+PPA!G39+FBT!G19+TRE!G19+MAE!G19+TEL!G19+WWP!G19+OIS!G19</f>
        <v>402.03508168529657</v>
      </c>
      <c r="H38" s="204">
        <f>ISI!H34+NFM!H50+CHI!H39+NMM!H38+PPA!H39+FBT!H19+TRE!H19+MAE!H19+TEL!H19+WWP!H19+OIS!H19</f>
        <v>261.92416165090293</v>
      </c>
      <c r="I38" s="204">
        <f>ISI!I34+NFM!I50+CHI!I39+NMM!I38+PPA!I39+FBT!I19+TRE!I19+MAE!I19+TEL!I19+WWP!I19+OIS!I19</f>
        <v>303.96878761822865</v>
      </c>
      <c r="J38" s="204">
        <f>ISI!J34+NFM!J50+CHI!J39+NMM!J38+PPA!J39+FBT!J19+TRE!J19+MAE!J19+TEL!J19+WWP!J19+OIS!J19</f>
        <v>307.69105760963021</v>
      </c>
      <c r="K38" s="204">
        <f>ISI!K34+NFM!K50+CHI!K39+NMM!K38+PPA!K39+FBT!K19+TRE!K19+MAE!K19+TEL!K19+WWP!K19+OIS!K19</f>
        <v>162.62639724849527</v>
      </c>
      <c r="L38" s="204">
        <f>ISI!L34+NFM!L50+CHI!L39+NMM!L38+PPA!L39+FBT!L19+TRE!L19+MAE!L19+TEL!L19+WWP!L19+OIS!L19</f>
        <v>81.704815133276</v>
      </c>
      <c r="M38" s="204">
        <f>ISI!M34+NFM!M50+CHI!M39+NMM!M38+PPA!M39+FBT!M19+TRE!M19+MAE!M19+TEL!M19+WWP!M19+OIS!M19</f>
        <v>184.56199484092866</v>
      </c>
      <c r="N38" s="204">
        <f>ISI!N34+NFM!N50+CHI!N39+NMM!N38+PPA!N39+FBT!N19+TRE!N19+MAE!N19+TEL!N19+WWP!N19+OIS!N19</f>
        <v>255.24110060189167</v>
      </c>
      <c r="O38" s="204">
        <f>ISI!O34+NFM!O50+CHI!O39+NMM!O38+PPA!O39+FBT!O19+TRE!O19+MAE!O19+TEL!O19+WWP!O19+OIS!O19</f>
        <v>216.11891659501291</v>
      </c>
      <c r="P38" s="204">
        <f>ISI!P34+NFM!P50+CHI!P39+NMM!P38+PPA!P39+FBT!P19+TRE!P19+MAE!P19+TEL!P19+WWP!P19+OIS!P19</f>
        <v>281.21341358555458</v>
      </c>
      <c r="Q38" s="204">
        <f>ISI!Q34+NFM!Q50+CHI!Q39+NMM!Q38+PPA!Q39+FBT!Q19+TRE!Q19+MAE!Q19+TEL!Q19+WWP!Q19+OIS!Q19</f>
        <v>334.83920894239048</v>
      </c>
      <c r="R38" s="204">
        <f>ISI!R34+NFM!R50+CHI!R39+NMM!R38+PPA!R39+FBT!R19+TRE!R19+MAE!R19+TEL!R19+WWP!R19+OIS!R19</f>
        <v>327.25296646603613</v>
      </c>
      <c r="S38" s="204">
        <f>ISI!S34+NFM!S50+CHI!S39+NMM!S38+PPA!S39+FBT!S19+TRE!S19+MAE!S19+TEL!S19+WWP!S19+OIS!S19</f>
        <v>340.49999999999994</v>
      </c>
      <c r="T38" s="204">
        <f>ISI!T34+NFM!T50+CHI!T39+NMM!T38+PPA!T39+FBT!T19+TRE!T19+MAE!T19+TEL!T19+WWP!T19+OIS!T19</f>
        <v>331.13207222699918</v>
      </c>
      <c r="U38" s="204">
        <f>ISI!U34+NFM!U50+CHI!U39+NMM!U38+PPA!U39+FBT!U19+TRE!U19+MAE!U19+TEL!U19+WWP!U19+OIS!U19</f>
        <v>372.40189165950125</v>
      </c>
      <c r="V38" s="204">
        <f>ISI!V34+NFM!V50+CHI!V39+NMM!V38+PPA!V39+FBT!V19+TRE!V19+MAE!V19+TEL!V19+WWP!V19+OIS!V19</f>
        <v>358.74772141014626</v>
      </c>
      <c r="W38" s="204">
        <f>ISI!W34+NFM!W50+CHI!W39+NMM!W38+PPA!W39+FBT!W19+TRE!W19+MAE!W19+TEL!W19+WWP!W19+OIS!W19</f>
        <v>279.96595012897683</v>
      </c>
      <c r="X38" s="204">
        <f>ISI!X34+NFM!X50+CHI!X39+NMM!X38+PPA!X39+FBT!X19+TRE!X19+MAE!X19+TEL!X19+WWP!X19+OIS!X19</f>
        <v>250.51332760103185</v>
      </c>
      <c r="Y38" s="204">
        <f>ISI!Y34+NFM!Y50+CHI!Y39+NMM!Y38+PPA!Y39+FBT!Y19+TRE!Y19+MAE!Y19+TEL!Y19+WWP!Y19+OIS!Y19</f>
        <v>290.88822012037826</v>
      </c>
    </row>
    <row r="39" spans="1:25" ht="12" customHeight="1" x14ac:dyDescent="0.25">
      <c r="A39" s="19" t="s">
        <v>72</v>
      </c>
      <c r="B39" s="205">
        <f t="shared" ref="B39:Y39" si="2">B40+B41</f>
        <v>4410.7815133275999</v>
      </c>
      <c r="C39" s="205">
        <f t="shared" si="2"/>
        <v>4623.6648323301806</v>
      </c>
      <c r="D39" s="205">
        <f t="shared" si="2"/>
        <v>4898.7030954428201</v>
      </c>
      <c r="E39" s="205">
        <f t="shared" si="2"/>
        <v>5059.959931212381</v>
      </c>
      <c r="F39" s="205">
        <f t="shared" si="2"/>
        <v>4623.328030954428</v>
      </c>
      <c r="G39" s="205">
        <f t="shared" si="2"/>
        <v>4602.1950128976778</v>
      </c>
      <c r="H39" s="205">
        <f t="shared" si="2"/>
        <v>4073.5334479793637</v>
      </c>
      <c r="I39" s="205">
        <f t="shared" si="2"/>
        <v>3861.8969045571789</v>
      </c>
      <c r="J39" s="205">
        <f t="shared" si="2"/>
        <v>4110.0553740326741</v>
      </c>
      <c r="K39" s="205">
        <f t="shared" si="2"/>
        <v>2864.1182287188308</v>
      </c>
      <c r="L39" s="205">
        <f t="shared" si="2"/>
        <v>2963.5855546001717</v>
      </c>
      <c r="M39" s="205">
        <f t="shared" si="2"/>
        <v>3090.030610490111</v>
      </c>
      <c r="N39" s="205">
        <f t="shared" si="2"/>
        <v>2774.1210662080816</v>
      </c>
      <c r="O39" s="205">
        <f t="shared" si="2"/>
        <v>2582.0148753224421</v>
      </c>
      <c r="P39" s="205">
        <f t="shared" si="2"/>
        <v>2627.2307824591576</v>
      </c>
      <c r="Q39" s="205">
        <f t="shared" si="2"/>
        <v>2406.2792777300087</v>
      </c>
      <c r="R39" s="205">
        <f t="shared" si="2"/>
        <v>2243.3911435941527</v>
      </c>
      <c r="S39" s="205">
        <f t="shared" si="2"/>
        <v>2378.7992261392951</v>
      </c>
      <c r="T39" s="205">
        <f t="shared" si="2"/>
        <v>2429.5689595872741</v>
      </c>
      <c r="U39" s="205">
        <f t="shared" si="2"/>
        <v>2320.7415305245058</v>
      </c>
      <c r="V39" s="205">
        <f t="shared" si="2"/>
        <v>2372.6680137575231</v>
      </c>
      <c r="W39" s="205">
        <f t="shared" si="2"/>
        <v>2590.3355975924333</v>
      </c>
      <c r="X39" s="205">
        <f t="shared" si="2"/>
        <v>1913.0518486672399</v>
      </c>
      <c r="Y39" s="205">
        <f t="shared" si="2"/>
        <v>1510.2489251934651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3976.2037833190016</v>
      </c>
      <c r="C40" s="204">
        <f>ISI!C36+NFM!C52+CHI!C41+NMM!C40+PPA!C41+FBT!C21+TRE!C21+MAE!C21+TEL!C21+WWP!C21+OIS!C21</f>
        <v>4230.9114359415307</v>
      </c>
      <c r="D40" s="204">
        <f>ISI!D36+NFM!D52+CHI!D41+NMM!D40+PPA!D41+FBT!D21+TRE!D21+MAE!D21+TEL!D21+WWP!D21+OIS!D21</f>
        <v>4427.751504729149</v>
      </c>
      <c r="E40" s="204">
        <f>ISI!E36+NFM!E52+CHI!E41+NMM!E40+PPA!E41+FBT!E21+TRE!E21+MAE!E21+TEL!E21+WWP!E21+OIS!E21</f>
        <v>4561.1564918314698</v>
      </c>
      <c r="F40" s="204">
        <f>ISI!F36+NFM!F52+CHI!F41+NMM!F40+PPA!F41+FBT!F21+TRE!F21+MAE!F21+TEL!F21+WWP!F21+OIS!F21</f>
        <v>4100.8813413585549</v>
      </c>
      <c r="G40" s="204">
        <f>ISI!G36+NFM!G52+CHI!G41+NMM!G40+PPA!G41+FBT!G21+TRE!G21+MAE!G21+TEL!G21+WWP!G21+OIS!G21</f>
        <v>4034.5442820292342</v>
      </c>
      <c r="H40" s="204">
        <f>ISI!H36+NFM!H52+CHI!H41+NMM!H40+PPA!H41+FBT!H21+TRE!H21+MAE!H21+TEL!H21+WWP!H21+OIS!H21</f>
        <v>3516.5090283748923</v>
      </c>
      <c r="I40" s="204">
        <f>ISI!I36+NFM!I52+CHI!I41+NMM!I40+PPA!I41+FBT!I21+TRE!I21+MAE!I21+TEL!I21+WWP!I21+OIS!I21</f>
        <v>3331.362854686156</v>
      </c>
      <c r="J40" s="204">
        <f>ISI!J36+NFM!J52+CHI!J41+NMM!J40+PPA!J41+FBT!J21+TRE!J21+MAE!J21+TEL!J21+WWP!J21+OIS!J21</f>
        <v>3738.4780739466892</v>
      </c>
      <c r="K40" s="204">
        <f>ISI!K36+NFM!K52+CHI!K41+NMM!K40+PPA!K41+FBT!K21+TRE!K21+MAE!K21+TEL!K21+WWP!K21+OIS!K21</f>
        <v>2680.9114359415307</v>
      </c>
      <c r="L40" s="204">
        <f>ISI!L36+NFM!L52+CHI!L41+NMM!L40+PPA!L41+FBT!L21+TRE!L21+MAE!L21+TEL!L21+WWP!L21+OIS!L21</f>
        <v>2791.6165090283748</v>
      </c>
      <c r="M40" s="204">
        <f>ISI!M36+NFM!M52+CHI!M41+NMM!M40+PPA!M41+FBT!M21+TRE!M21+MAE!M21+TEL!M21+WWP!M21+OIS!M21</f>
        <v>2948.3233018056744</v>
      </c>
      <c r="N40" s="204">
        <f>ISI!N36+NFM!N52+CHI!N41+NMM!N40+PPA!N41+FBT!N21+TRE!N21+MAE!N21+TEL!N21+WWP!N21+OIS!N21</f>
        <v>2585.3611349957</v>
      </c>
      <c r="O40" s="204">
        <f>ISI!O36+NFM!O52+CHI!O41+NMM!O40+PPA!O41+FBT!O21+TRE!O21+MAE!O21+TEL!O21+WWP!O21+OIS!O21</f>
        <v>2386.3284608770423</v>
      </c>
      <c r="P40" s="204">
        <f>ISI!P36+NFM!P52+CHI!P41+NMM!P40+PPA!P41+FBT!P21+TRE!P21+MAE!P21+TEL!P21+WWP!P21+OIS!P21</f>
        <v>2453.5898538263114</v>
      </c>
      <c r="Q40" s="204">
        <f>ISI!Q36+NFM!Q52+CHI!Q41+NMM!Q40+PPA!Q41+FBT!Q21+TRE!Q21+MAE!Q21+TEL!Q21+WWP!Q21+OIS!Q21</f>
        <v>2237.2957867583837</v>
      </c>
      <c r="R40" s="204">
        <f>ISI!R36+NFM!R52+CHI!R41+NMM!R40+PPA!R41+FBT!R21+TRE!R21+MAE!R21+TEL!R21+WWP!R21+OIS!R21</f>
        <v>2084.4153052450556</v>
      </c>
      <c r="S40" s="204">
        <f>ISI!S36+NFM!S52+CHI!S41+NMM!S40+PPA!S41+FBT!S21+TRE!S21+MAE!S21+TEL!S21+WWP!S21+OIS!S21</f>
        <v>2228.5621668099743</v>
      </c>
      <c r="T40" s="204">
        <f>ISI!T36+NFM!T52+CHI!T41+NMM!T40+PPA!T41+FBT!T21+TRE!T21+MAE!T21+TEL!T21+WWP!T21+OIS!T21</f>
        <v>2281.5559759243333</v>
      </c>
      <c r="U40" s="204">
        <f>ISI!U36+NFM!U52+CHI!U41+NMM!U40+PPA!U41+FBT!U21+TRE!U21+MAE!U21+TEL!U21+WWP!U21+OIS!U21</f>
        <v>2172.5395528804816</v>
      </c>
      <c r="V40" s="204">
        <f>ISI!V36+NFM!V52+CHI!V41+NMM!V40+PPA!V41+FBT!V21+TRE!V21+MAE!V21+TEL!V21+WWP!V21+OIS!V21</f>
        <v>2227.6474634565775</v>
      </c>
      <c r="W40" s="204">
        <f>ISI!W36+NFM!W52+CHI!W41+NMM!W40+PPA!W41+FBT!W21+TRE!W21+MAE!W21+TEL!W21+WWP!W21+OIS!W21</f>
        <v>2439.8592433361991</v>
      </c>
      <c r="X40" s="204">
        <f>ISI!X36+NFM!X52+CHI!X41+NMM!X40+PPA!X41+FBT!X21+TRE!X21+MAE!X21+TEL!X21+WWP!X21+OIS!X21</f>
        <v>1789.3386070507308</v>
      </c>
      <c r="Y40" s="204">
        <f>ISI!Y36+NFM!Y52+CHI!Y41+NMM!Y40+PPA!Y41+FBT!Y21+TRE!Y21+MAE!Y21+TEL!Y21+WWP!Y21+OIS!Y21</f>
        <v>1450.6643164230438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434.57773000859845</v>
      </c>
      <c r="C41" s="204">
        <f>ISI!C37+NFM!C53+CHI!C42+NMM!C41+PPA!C42+FBT!C22+TRE!C22+MAE!C22+TEL!C22+WWP!C22+OIS!C22</f>
        <v>392.75339638864995</v>
      </c>
      <c r="D41" s="204">
        <f>ISI!D37+NFM!D53+CHI!D42+NMM!D41+PPA!D42+FBT!D22+TRE!D22+MAE!D22+TEL!D22+WWP!D22+OIS!D22</f>
        <v>470.95159071367146</v>
      </c>
      <c r="E41" s="204">
        <f>ISI!E37+NFM!E53+CHI!E42+NMM!E41+PPA!E42+FBT!E22+TRE!E22+MAE!E22+TEL!E22+WWP!E22+OIS!E22</f>
        <v>498.80343938091136</v>
      </c>
      <c r="F41" s="204">
        <f>ISI!F37+NFM!F53+CHI!F42+NMM!F41+PPA!F42+FBT!F22+TRE!F22+MAE!F22+TEL!F22+WWP!F22+OIS!F22</f>
        <v>522.44668959587261</v>
      </c>
      <c r="G41" s="204">
        <f>ISI!G37+NFM!G53+CHI!G42+NMM!G41+PPA!G42+FBT!G22+TRE!G22+MAE!G22+TEL!G22+WWP!G22+OIS!G22</f>
        <v>567.65073086844359</v>
      </c>
      <c r="H41" s="204">
        <f>ISI!H37+NFM!H53+CHI!H42+NMM!H41+PPA!H42+FBT!H22+TRE!H22+MAE!H22+TEL!H22+WWP!H22+OIS!H22</f>
        <v>557.02441960447118</v>
      </c>
      <c r="I41" s="204">
        <f>ISI!I37+NFM!I53+CHI!I42+NMM!I41+PPA!I42+FBT!I22+TRE!I22+MAE!I22+TEL!I22+WWP!I22+OIS!I22</f>
        <v>530.53404987102306</v>
      </c>
      <c r="J41" s="204">
        <f>ISI!J37+NFM!J53+CHI!J42+NMM!J41+PPA!J42+FBT!J22+TRE!J22+MAE!J22+TEL!J22+WWP!J22+OIS!J22</f>
        <v>371.57730008598446</v>
      </c>
      <c r="K41" s="204">
        <f>ISI!K37+NFM!K53+CHI!K42+NMM!K41+PPA!K42+FBT!K22+TRE!K22+MAE!K22+TEL!K22+WWP!K22+OIS!K22</f>
        <v>183.2067927773</v>
      </c>
      <c r="L41" s="204">
        <f>ISI!L37+NFM!L53+CHI!L42+NMM!L41+PPA!L42+FBT!L22+TRE!L22+MAE!L22+TEL!L22+WWP!L22+OIS!L22</f>
        <v>171.96904557179707</v>
      </c>
      <c r="M41" s="204">
        <f>ISI!M37+NFM!M53+CHI!M42+NMM!M41+PPA!M42+FBT!M22+TRE!M22+MAE!M22+TEL!M22+WWP!M22+OIS!M22</f>
        <v>141.70730868443675</v>
      </c>
      <c r="N41" s="204">
        <f>ISI!N37+NFM!N53+CHI!N42+NMM!N41+PPA!N42+FBT!N22+TRE!N22+MAE!N22+TEL!N22+WWP!N22+OIS!N22</f>
        <v>188.75993121238176</v>
      </c>
      <c r="O41" s="204">
        <f>ISI!O37+NFM!O53+CHI!O42+NMM!O41+PPA!O42+FBT!O22+TRE!O22+MAE!O22+TEL!O22+WWP!O22+OIS!O22</f>
        <v>195.68641444539981</v>
      </c>
      <c r="P41" s="204">
        <f>ISI!P37+NFM!P53+CHI!P42+NMM!P41+PPA!P42+FBT!P22+TRE!P22+MAE!P22+TEL!P22+WWP!P22+OIS!P22</f>
        <v>173.64092863284611</v>
      </c>
      <c r="Q41" s="204">
        <f>ISI!Q37+NFM!Q53+CHI!Q42+NMM!Q41+PPA!Q42+FBT!Q22+TRE!Q22+MAE!Q22+TEL!Q22+WWP!Q22+OIS!Q22</f>
        <v>168.98349097162509</v>
      </c>
      <c r="R41" s="204">
        <f>ISI!R37+NFM!R53+CHI!R42+NMM!R41+PPA!R42+FBT!R22+TRE!R22+MAE!R22+TEL!R22+WWP!R22+OIS!R22</f>
        <v>158.9758383490971</v>
      </c>
      <c r="S41" s="204">
        <f>ISI!S37+NFM!S53+CHI!S42+NMM!S41+PPA!S42+FBT!S22+TRE!S22+MAE!S22+TEL!S22+WWP!S22+OIS!S22</f>
        <v>150.23705932932069</v>
      </c>
      <c r="T41" s="204">
        <f>ISI!T37+NFM!T53+CHI!T42+NMM!T41+PPA!T42+FBT!T22+TRE!T22+MAE!T22+TEL!T22+WWP!T22+OIS!T22</f>
        <v>148.01298366294071</v>
      </c>
      <c r="U41" s="204">
        <f>ISI!U37+NFM!U53+CHI!U42+NMM!U41+PPA!U42+FBT!U22+TRE!U22+MAE!U22+TEL!U22+WWP!U22+OIS!U22</f>
        <v>148.20197764402411</v>
      </c>
      <c r="V41" s="204">
        <f>ISI!V37+NFM!V53+CHI!V42+NMM!V41+PPA!V42+FBT!V22+TRE!V22+MAE!V22+TEL!V22+WWP!V22+OIS!V22</f>
        <v>145.02055030094581</v>
      </c>
      <c r="W41" s="204">
        <f>ISI!W37+NFM!W53+CHI!W42+NMM!W41+PPA!W42+FBT!W22+TRE!W22+MAE!W22+TEL!W22+WWP!W22+OIS!W22</f>
        <v>150.47635425623389</v>
      </c>
      <c r="X41" s="204">
        <f>ISI!X37+NFM!X53+CHI!X42+NMM!X41+PPA!X42+FBT!X22+TRE!X22+MAE!X22+TEL!X22+WWP!X22+OIS!X22</f>
        <v>123.71324161650899</v>
      </c>
      <c r="Y41" s="204">
        <f>ISI!Y37+NFM!Y53+CHI!Y42+NMM!Y41+PPA!Y42+FBT!Y22+TRE!Y22+MAE!Y22+TEL!Y22+WWP!Y22+OIS!Y22</f>
        <v>59.584608770421333</v>
      </c>
    </row>
    <row r="42" spans="1:25" ht="12" customHeight="1" x14ac:dyDescent="0.25">
      <c r="A42" s="19" t="s">
        <v>37</v>
      </c>
      <c r="B42" s="205">
        <f t="shared" ref="B42:Y42" si="3">SUM(B43:B48)</f>
        <v>302.61779879621668</v>
      </c>
      <c r="C42" s="205">
        <f t="shared" si="3"/>
        <v>292.89656061908852</v>
      </c>
      <c r="D42" s="205">
        <f t="shared" si="3"/>
        <v>410.31324161650906</v>
      </c>
      <c r="E42" s="205">
        <f t="shared" si="3"/>
        <v>537.06895958727421</v>
      </c>
      <c r="F42" s="205">
        <f t="shared" si="3"/>
        <v>332.68856405846947</v>
      </c>
      <c r="G42" s="205">
        <f t="shared" si="3"/>
        <v>305.10189165950123</v>
      </c>
      <c r="H42" s="205">
        <f t="shared" si="3"/>
        <v>338.27755803955284</v>
      </c>
      <c r="I42" s="205">
        <f t="shared" si="3"/>
        <v>390.03551160791056</v>
      </c>
      <c r="J42" s="205">
        <f t="shared" si="3"/>
        <v>252.96165090283745</v>
      </c>
      <c r="K42" s="205">
        <f t="shared" si="3"/>
        <v>229.43551160791054</v>
      </c>
      <c r="L42" s="205">
        <f t="shared" si="3"/>
        <v>285.32553740326739</v>
      </c>
      <c r="M42" s="205">
        <f t="shared" si="3"/>
        <v>239.7774720550301</v>
      </c>
      <c r="N42" s="205">
        <f t="shared" si="3"/>
        <v>289.95889939810826</v>
      </c>
      <c r="O42" s="205">
        <f t="shared" si="3"/>
        <v>315.53955288048149</v>
      </c>
      <c r="P42" s="205">
        <f t="shared" si="3"/>
        <v>326.45468615649179</v>
      </c>
      <c r="Q42" s="205">
        <f t="shared" si="3"/>
        <v>312.36302665520213</v>
      </c>
      <c r="R42" s="205">
        <f t="shared" si="3"/>
        <v>371.50103181427346</v>
      </c>
      <c r="S42" s="205">
        <f t="shared" si="3"/>
        <v>381.15210662080813</v>
      </c>
      <c r="T42" s="205">
        <f t="shared" si="3"/>
        <v>411.6985382631126</v>
      </c>
      <c r="U42" s="205">
        <f t="shared" si="3"/>
        <v>388.44832330180571</v>
      </c>
      <c r="V42" s="205">
        <f t="shared" si="3"/>
        <v>480.68830610490085</v>
      </c>
      <c r="W42" s="205">
        <f t="shared" si="3"/>
        <v>519.1436801375753</v>
      </c>
      <c r="X42" s="205">
        <f t="shared" si="3"/>
        <v>537.99690455717973</v>
      </c>
      <c r="Y42" s="205">
        <f t="shared" si="3"/>
        <v>473.69939810834052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302.33121238177125</v>
      </c>
      <c r="C43" s="204">
        <f>ISI!C39+NFM!C55+CHI!C44+NMM!C43+PPA!C44+FBT!C24+TRE!C24+MAE!C24+TEL!C24+WWP!C24+OIS!C24</f>
        <v>292.15614789337917</v>
      </c>
      <c r="D43" s="204">
        <f>ISI!D39+NFM!D55+CHI!D44+NMM!D43+PPA!D44+FBT!D24+TRE!D24+MAE!D24+TEL!D24+WWP!D24+OIS!D24</f>
        <v>409.85941530524508</v>
      </c>
      <c r="E43" s="204">
        <f>ISI!E39+NFM!E55+CHI!E44+NMM!E43+PPA!E44+FBT!E24+TRE!E24+MAE!E24+TEL!E24+WWP!E24+OIS!E24</f>
        <v>535.82691315563193</v>
      </c>
      <c r="F43" s="204">
        <f>ISI!F39+NFM!F55+CHI!F44+NMM!F43+PPA!F44+FBT!F24+TRE!F24+MAE!F24+TEL!F24+WWP!F24+OIS!F24</f>
        <v>332.13920894239038</v>
      </c>
      <c r="G43" s="204">
        <f>ISI!G39+NFM!G55+CHI!G44+NMM!G43+PPA!G44+FBT!G24+TRE!G24+MAE!G24+TEL!G24+WWP!G24+OIS!G24</f>
        <v>304.55253654342215</v>
      </c>
      <c r="H43" s="204">
        <f>ISI!H39+NFM!H55+CHI!H44+NMM!H43+PPA!H44+FBT!H24+TRE!H24+MAE!H24+TEL!H24+WWP!H24+OIS!H24</f>
        <v>337.68039552880475</v>
      </c>
      <c r="I43" s="204">
        <f>ISI!I39+NFM!I55+CHI!I44+NMM!I43+PPA!I44+FBT!I24+TRE!I24+MAE!I24+TEL!I24+WWP!I24+OIS!I24</f>
        <v>389.08005159071365</v>
      </c>
      <c r="J43" s="204">
        <f>ISI!J39+NFM!J55+CHI!J44+NMM!J43+PPA!J44+FBT!J24+TRE!J24+MAE!J24+TEL!J24+WWP!J24+OIS!J24</f>
        <v>252.60335339638863</v>
      </c>
      <c r="K43" s="204">
        <f>ISI!K39+NFM!K55+CHI!K44+NMM!K43+PPA!K44+FBT!K24+TRE!K24+MAE!K24+TEL!K24+WWP!K24+OIS!K24</f>
        <v>229.22046431642303</v>
      </c>
      <c r="L43" s="204">
        <f>ISI!L39+NFM!L55+CHI!L44+NMM!L43+PPA!L44+FBT!L24+TRE!L24+MAE!L24+TEL!L24+WWP!L24+OIS!L24</f>
        <v>280.66792777300083</v>
      </c>
      <c r="M43" s="204">
        <f>ISI!M39+NFM!M55+CHI!M44+NMM!M43+PPA!M44+FBT!M24+TRE!M24+MAE!M24+TEL!M24+WWP!M24+OIS!M24</f>
        <v>235.35881341358555</v>
      </c>
      <c r="N43" s="204">
        <f>ISI!N39+NFM!N55+CHI!N44+NMM!N43+PPA!N44+FBT!N24+TRE!N24+MAE!N24+TEL!N24+WWP!N24+OIS!N24</f>
        <v>285.01470335339633</v>
      </c>
      <c r="O43" s="204">
        <f>ISI!O39+NFM!O55+CHI!O44+NMM!O43+PPA!O44+FBT!O24+TRE!O24+MAE!O24+TEL!O24+WWP!O24+OIS!O24</f>
        <v>310.78641444539983</v>
      </c>
      <c r="P43" s="204">
        <f>ISI!P39+NFM!P55+CHI!P44+NMM!P43+PPA!P44+FBT!P24+TRE!P24+MAE!P24+TEL!P24+WWP!P24+OIS!P24</f>
        <v>321.17618228718828</v>
      </c>
      <c r="Q43" s="204">
        <f>ISI!Q39+NFM!Q55+CHI!Q44+NMM!Q43+PPA!Q44+FBT!Q24+TRE!Q24+MAE!Q24+TEL!Q24+WWP!Q24+OIS!Q24</f>
        <v>309.32966466036117</v>
      </c>
      <c r="R43" s="204">
        <f>ISI!R39+NFM!R55+CHI!R44+NMM!R43+PPA!R44+FBT!R24+TRE!R24+MAE!R24+TEL!R24+WWP!R24+OIS!R24</f>
        <v>364.16844368013761</v>
      </c>
      <c r="S43" s="204">
        <f>ISI!S39+NFM!S55+CHI!S44+NMM!S43+PPA!S44+FBT!S24+TRE!S24+MAE!S24+TEL!S24+WWP!S24+OIS!S24</f>
        <v>376.54935511607903</v>
      </c>
      <c r="T43" s="204">
        <f>ISI!T39+NFM!T55+CHI!T44+NMM!T43+PPA!T44+FBT!T24+TRE!T24+MAE!T24+TEL!T24+WWP!T24+OIS!T24</f>
        <v>407.68985382631121</v>
      </c>
      <c r="U43" s="204">
        <f>ISI!U39+NFM!U55+CHI!U44+NMM!U43+PPA!U44+FBT!U24+TRE!U24+MAE!U24+TEL!U24+WWP!U24+OIS!U24</f>
        <v>384.57549441100605</v>
      </c>
      <c r="V43" s="204">
        <f>ISI!V39+NFM!V55+CHI!V44+NMM!V43+PPA!V44+FBT!V24+TRE!V24+MAE!V24+TEL!V24+WWP!V24+OIS!V24</f>
        <v>477.24600171969018</v>
      </c>
      <c r="W43" s="204">
        <f>ISI!W39+NFM!W55+CHI!W44+NMM!W43+PPA!W44+FBT!W24+TRE!W24+MAE!W24+TEL!W24+WWP!W24+OIS!W24</f>
        <v>516.56758383490978</v>
      </c>
      <c r="X43" s="204">
        <f>ISI!X39+NFM!X55+CHI!X44+NMM!X43+PPA!X44+FBT!X24+TRE!X24+MAE!X24+TEL!X24+WWP!X24+OIS!X24</f>
        <v>536.15348237317289</v>
      </c>
      <c r="Y43" s="204">
        <f>ISI!Y39+NFM!Y55+CHI!Y44+NMM!Y43+PPA!Y44+FBT!Y24+TRE!Y24+MAE!Y24+TEL!Y24+WWP!Y24+OIS!Y24</f>
        <v>472.26689595872745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0</v>
      </c>
      <c r="C44" s="204">
        <f>ISI!C40+NFM!C56+CHI!C45+NMM!C44+PPA!C45+FBT!C25+TRE!C25+MAE!C25+TEL!C25+WWP!C25+OIS!C25</f>
        <v>0</v>
      </c>
      <c r="D44" s="204">
        <f>ISI!D40+NFM!D56+CHI!D45+NMM!D44+PPA!D45+FBT!D25+TRE!D25+MAE!D25+TEL!D25+WWP!D25+OIS!D25</f>
        <v>0</v>
      </c>
      <c r="E44" s="204">
        <f>ISI!E40+NFM!E56+CHI!E45+NMM!E44+PPA!E45+FBT!E25+TRE!E25+MAE!E25+TEL!E25+WWP!E25+OIS!E25</f>
        <v>0</v>
      </c>
      <c r="F44" s="204">
        <f>ISI!F40+NFM!F56+CHI!F45+NMM!F44+PPA!F45+FBT!F25+TRE!F25+MAE!F25+TEL!F25+WWP!F25+OIS!F25</f>
        <v>0</v>
      </c>
      <c r="G44" s="204">
        <f>ISI!G40+NFM!G56+CHI!G45+NMM!G44+PPA!G45+FBT!G25+TRE!G25+MAE!G25+TEL!G25+WWP!G25+OIS!G25</f>
        <v>0</v>
      </c>
      <c r="H44" s="204">
        <f>ISI!H40+NFM!H56+CHI!H45+NMM!H44+PPA!H45+FBT!H25+TRE!H25+MAE!H25+TEL!H25+WWP!H25+OIS!H25</f>
        <v>0</v>
      </c>
      <c r="I44" s="204">
        <f>ISI!I40+NFM!I56+CHI!I45+NMM!I44+PPA!I45+FBT!I25+TRE!I25+MAE!I25+TEL!I25+WWP!I25+OIS!I25</f>
        <v>0.31049011177987962</v>
      </c>
      <c r="J44" s="204">
        <f>ISI!J40+NFM!J56+CHI!J45+NMM!J44+PPA!J45+FBT!J25+TRE!J25+MAE!J25+TEL!J25+WWP!J25+OIS!J25</f>
        <v>0</v>
      </c>
      <c r="K44" s="204">
        <f>ISI!K40+NFM!K56+CHI!K45+NMM!K44+PPA!K45+FBT!K25+TRE!K25+MAE!K25+TEL!K25+WWP!K25+OIS!K25</f>
        <v>4.7807394668959592E-2</v>
      </c>
      <c r="L44" s="204">
        <f>ISI!L40+NFM!L56+CHI!L45+NMM!L44+PPA!L45+FBT!L25+TRE!L25+MAE!L25+TEL!L25+WWP!L25+OIS!L25</f>
        <v>2.0063628546861563</v>
      </c>
      <c r="M44" s="204">
        <f>ISI!M40+NFM!M56+CHI!M45+NMM!M44+PPA!M45+FBT!M25+TRE!M25+MAE!M25+TEL!M25+WWP!M25+OIS!M25</f>
        <v>2.9139294926913153</v>
      </c>
      <c r="N44" s="204">
        <f>ISI!N40+NFM!N56+CHI!N45+NMM!N44+PPA!N45+FBT!N25+TRE!N25+MAE!N25+TEL!N25+WWP!N25+OIS!N25</f>
        <v>4.1320722269991403</v>
      </c>
      <c r="O44" s="204">
        <f>ISI!O40+NFM!O56+CHI!O45+NMM!O44+PPA!O45+FBT!O25+TRE!O25+MAE!O25+TEL!O25+WWP!O25+OIS!O25</f>
        <v>4.49036973344798</v>
      </c>
      <c r="P44" s="204">
        <f>ISI!P40+NFM!P56+CHI!P45+NMM!P44+PPA!P45+FBT!P25+TRE!P25+MAE!P25+TEL!P25+WWP!P25+OIS!P25</f>
        <v>4.7052450558899386</v>
      </c>
      <c r="Q44" s="204">
        <f>ISI!Q40+NFM!Q56+CHI!Q45+NMM!Q44+PPA!Q45+FBT!Q25+TRE!Q25+MAE!Q25+TEL!Q25+WWP!Q25+OIS!Q25</f>
        <v>2.4840068787618224</v>
      </c>
      <c r="R44" s="204">
        <f>ISI!R40+NFM!R56+CHI!R45+NMM!R44+PPA!R45+FBT!R25+TRE!R25+MAE!R25+TEL!R25+WWP!R25+OIS!R25</f>
        <v>3.6782459157351672</v>
      </c>
      <c r="S44" s="204">
        <f>ISI!S40+NFM!S56+CHI!S45+NMM!S44+PPA!S45+FBT!S25+TRE!S25+MAE!S25+TEL!S25+WWP!S25+OIS!S25</f>
        <v>3.3766981943250212</v>
      </c>
      <c r="T44" s="204">
        <f>ISI!T40+NFM!T56+CHI!T45+NMM!T44+PPA!T45+FBT!T25+TRE!T25+MAE!T25+TEL!T25+WWP!T25+OIS!T25</f>
        <v>2.9462596732588127</v>
      </c>
      <c r="U44" s="204">
        <f>ISI!U40+NFM!U56+CHI!U45+NMM!U44+PPA!U45+FBT!U25+TRE!U25+MAE!U25+TEL!U25+WWP!U25+OIS!U25</f>
        <v>3.1645743766122099</v>
      </c>
      <c r="V44" s="204">
        <f>ISI!V40+NFM!V56+CHI!V45+NMM!V44+PPA!V45+FBT!V25+TRE!V25+MAE!V25+TEL!V25+WWP!V25+OIS!V25</f>
        <v>2.6944110060189166</v>
      </c>
      <c r="W44" s="204">
        <f>ISI!W40+NFM!W56+CHI!W45+NMM!W44+PPA!W45+FBT!W25+TRE!W25+MAE!W25+TEL!W25+WWP!W25+OIS!W25</f>
        <v>1.6348237317282888</v>
      </c>
      <c r="X44" s="204">
        <f>ISI!X40+NFM!X56+CHI!X45+NMM!X44+PPA!X45+FBT!X25+TRE!X25+MAE!X25+TEL!X25+WWP!X25+OIS!X25</f>
        <v>0.98813413585554588</v>
      </c>
      <c r="Y44" s="204">
        <f>ISI!Y40+NFM!Y56+CHI!Y45+NMM!Y44+PPA!Y45+FBT!Y25+TRE!Y25+MAE!Y25+TEL!Y25+WWP!Y25+OIS!Y25</f>
        <v>0.60601891659501284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0</v>
      </c>
      <c r="J45" s="204">
        <f>ISI!J41+NFM!J57+CHI!J46+NMM!J45+PPA!J46+FBT!J26+TRE!J26+MAE!J26+TEL!J26+WWP!J26+OIS!J26</f>
        <v>0</v>
      </c>
      <c r="K45" s="204">
        <f>ISI!K41+NFM!K57+CHI!K46+NMM!K45+PPA!K46+FBT!K26+TRE!K26+MAE!K26+TEL!K26+WWP!K26+OIS!K26</f>
        <v>0</v>
      </c>
      <c r="L45" s="204">
        <f>ISI!L41+NFM!L57+CHI!L46+NMM!L45+PPA!L46+FBT!L26+TRE!L26+MAE!L26+TEL!L26+WWP!L26+OIS!L26</f>
        <v>0</v>
      </c>
      <c r="M45" s="204">
        <f>ISI!M41+NFM!M57+CHI!M46+NMM!M45+PPA!M46+FBT!M26+TRE!M26+MAE!M26+TEL!M26+WWP!M26+OIS!M26</f>
        <v>0</v>
      </c>
      <c r="N45" s="204">
        <f>ISI!N41+NFM!N57+CHI!N46+NMM!N45+PPA!N46+FBT!N26+TRE!N26+MAE!N26+TEL!N26+WWP!N26+OIS!N26</f>
        <v>0</v>
      </c>
      <c r="O45" s="204">
        <f>ISI!O41+NFM!O57+CHI!O46+NMM!O45+PPA!O46+FBT!O26+TRE!O26+MAE!O26+TEL!O26+WWP!O26+OIS!O26</f>
        <v>0</v>
      </c>
      <c r="P45" s="204">
        <f>ISI!P41+NFM!P57+CHI!P46+NMM!P45+PPA!P46+FBT!P26+TRE!P26+MAE!P26+TEL!P26+WWP!P26+OIS!P26</f>
        <v>0</v>
      </c>
      <c r="Q45" s="204">
        <f>ISI!Q41+NFM!Q57+CHI!Q46+NMM!Q45+PPA!Q46+FBT!Q26+TRE!Q26+MAE!Q26+TEL!Q26+WWP!Q26+OIS!Q26</f>
        <v>0</v>
      </c>
      <c r="R45" s="204">
        <f>ISI!R41+NFM!R57+CHI!R46+NMM!R45+PPA!R46+FBT!R26+TRE!R26+MAE!R26+TEL!R26+WWP!R26+OIS!R26</f>
        <v>0</v>
      </c>
      <c r="S45" s="204">
        <f>ISI!S41+NFM!S57+CHI!S46+NMM!S45+PPA!S46+FBT!S26+TRE!S26+MAE!S26+TEL!S26+WWP!S26+OIS!S26</f>
        <v>0</v>
      </c>
      <c r="T45" s="204">
        <f>ISI!T41+NFM!T57+CHI!T46+NMM!T45+PPA!T46+FBT!T26+TRE!T26+MAE!T26+TEL!T26+WWP!T26+OIS!T26</f>
        <v>0</v>
      </c>
      <c r="U45" s="204">
        <f>ISI!U41+NFM!U57+CHI!U46+NMM!U45+PPA!U46+FBT!U26+TRE!U26+MAE!U26+TEL!U26+WWP!U26+OIS!U26</f>
        <v>0</v>
      </c>
      <c r="V45" s="204">
        <f>ISI!V41+NFM!V57+CHI!V46+NMM!V45+PPA!V46+FBT!V26+TRE!V26+MAE!V26+TEL!V26+WWP!V26+OIS!V26</f>
        <v>0</v>
      </c>
      <c r="W45" s="204">
        <f>ISI!W41+NFM!W57+CHI!W46+NMM!W45+PPA!W46+FBT!W26+TRE!W26+MAE!W26+TEL!W26+WWP!W26+OIS!W26</f>
        <v>0</v>
      </c>
      <c r="X45" s="204">
        <f>ISI!X41+NFM!X57+CHI!X46+NMM!X45+PPA!X46+FBT!X26+TRE!X26+MAE!X26+TEL!X26+WWP!X26+OIS!X26</f>
        <v>0</v>
      </c>
      <c r="Y45" s="204">
        <f>ISI!Y41+NFM!Y57+CHI!Y46+NMM!Y45+PPA!Y46+FBT!Y26+TRE!Y26+MAE!Y26+TEL!Y26+WWP!Y26+OIS!Y26</f>
        <v>0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2.3903697334479789E-2</v>
      </c>
      <c r="K46" s="204">
        <f>ISI!K42+NFM!K58+CHI!K47+NMM!K46+PPA!K47+FBT!K27+TRE!K27+MAE!K27+TEL!K27+WWP!K27+OIS!K27</f>
        <v>2.3903697334479789E-2</v>
      </c>
      <c r="L46" s="204">
        <f>ISI!L42+NFM!L58+CHI!L47+NMM!L46+PPA!L47+FBT!L27+TRE!L27+MAE!L27+TEL!L27+WWP!L27+OIS!L27</f>
        <v>2.3903697334479789E-2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0.16715391229578674</v>
      </c>
      <c r="P46" s="204">
        <f>ISI!P42+NFM!P58+CHI!P47+NMM!P46+PPA!P47+FBT!P27+TRE!P27+MAE!P27+TEL!P27+WWP!P27+OIS!P27</f>
        <v>0.50154772141014625</v>
      </c>
      <c r="Q46" s="204">
        <f>ISI!Q42+NFM!Q58+CHI!Q47+NMM!Q46+PPA!Q47+FBT!Q27+TRE!Q27+MAE!Q27+TEL!Q27+WWP!Q27+OIS!Q27</f>
        <v>0.47764402407566631</v>
      </c>
      <c r="R46" s="204">
        <f>ISI!R42+NFM!R58+CHI!R47+NMM!R46+PPA!R47+FBT!R27+TRE!R27+MAE!R27+TEL!R27+WWP!R27+OIS!R27</f>
        <v>0.50154772141014603</v>
      </c>
      <c r="S46" s="204">
        <f>ISI!S42+NFM!S58+CHI!S47+NMM!S46+PPA!S47+FBT!S27+TRE!S27+MAE!S27+TEL!S27+WWP!S27+OIS!S27</f>
        <v>0.67463456577815983</v>
      </c>
      <c r="T46" s="204">
        <f>ISI!T42+NFM!T58+CHI!T47+NMM!T46+PPA!T47+FBT!T27+TRE!T27+MAE!T27+TEL!T27+WWP!T27+OIS!T27</f>
        <v>0.67325881341358551</v>
      </c>
      <c r="U46" s="204">
        <f>ISI!U42+NFM!U58+CHI!U47+NMM!U46+PPA!U47+FBT!U27+TRE!U27+MAE!U27+TEL!U27+WWP!U27+OIS!U27</f>
        <v>0.65649183147033519</v>
      </c>
      <c r="V46" s="204">
        <f>ISI!V42+NFM!V58+CHI!V47+NMM!V46+PPA!V47+FBT!V27+TRE!V27+MAE!V27+TEL!V27+WWP!V27+OIS!V27</f>
        <v>0.7369733447979363</v>
      </c>
      <c r="W46" s="204">
        <f>ISI!W42+NFM!W58+CHI!W47+NMM!W46+PPA!W47+FBT!W27+TRE!W27+MAE!W27+TEL!W27+WWP!W27+OIS!W27</f>
        <v>0.77815993121238169</v>
      </c>
      <c r="X46" s="204">
        <f>ISI!X42+NFM!X58+CHI!X47+NMM!X46+PPA!X47+FBT!X27+TRE!X27+MAE!X27+TEL!X27+WWP!X27+OIS!X27</f>
        <v>0.42347377472055031</v>
      </c>
      <c r="Y46" s="204">
        <f>ISI!Y42+NFM!Y58+CHI!Y47+NMM!Y46+PPA!Y47+FBT!Y27+TRE!Y27+MAE!Y27+TEL!Y27+WWP!Y27+OIS!Y27</f>
        <v>0.45210662080825453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0.28658641444539984</v>
      </c>
      <c r="C47" s="204">
        <f>ISI!C43+NFM!C59+CHI!C48+NMM!C47+PPA!C48+FBT!C28+TRE!C28+MAE!C28+TEL!C28+WWP!C28+OIS!C28</f>
        <v>0.74041272570937222</v>
      </c>
      <c r="D47" s="204">
        <f>ISI!D43+NFM!D59+CHI!D48+NMM!D47+PPA!D48+FBT!D28+TRE!D28+MAE!D28+TEL!D28+WWP!D28+OIS!D28</f>
        <v>0.45382631126397249</v>
      </c>
      <c r="E47" s="204">
        <f>ISI!E43+NFM!E59+CHI!E48+NMM!E47+PPA!E48+FBT!E28+TRE!E28+MAE!E28+TEL!E28+WWP!E28+OIS!E28</f>
        <v>1.2420464316423043</v>
      </c>
      <c r="F47" s="204">
        <f>ISI!F43+NFM!F59+CHI!F48+NMM!F47+PPA!F48+FBT!F28+TRE!F28+MAE!F28+TEL!F28+WWP!F28+OIS!F28</f>
        <v>0.54935511607910581</v>
      </c>
      <c r="G47" s="204">
        <f>ISI!G43+NFM!G59+CHI!G48+NMM!G47+PPA!G48+FBT!G28+TRE!G28+MAE!G28+TEL!G28+WWP!G28+OIS!G28</f>
        <v>0.54935511607910581</v>
      </c>
      <c r="H47" s="204">
        <f>ISI!H43+NFM!H59+CHI!H48+NMM!H47+PPA!H48+FBT!H28+TRE!H28+MAE!H28+TEL!H28+WWP!H28+OIS!H28</f>
        <v>0.59716251074806537</v>
      </c>
      <c r="I47" s="204">
        <f>ISI!I43+NFM!I59+CHI!I48+NMM!I47+PPA!I48+FBT!I28+TRE!I28+MAE!I28+TEL!I28+WWP!I28+OIS!I28</f>
        <v>0.64496990541702504</v>
      </c>
      <c r="J47" s="204">
        <f>ISI!J43+NFM!J59+CHI!J48+NMM!J47+PPA!J48+FBT!J28+TRE!J28+MAE!J28+TEL!J28+WWP!J28+OIS!J28</f>
        <v>0.3343938091143594</v>
      </c>
      <c r="K47" s="204">
        <f>ISI!K43+NFM!K59+CHI!K48+NMM!K47+PPA!K48+FBT!K28+TRE!K28+MAE!K28+TEL!K28+WWP!K28+OIS!K28</f>
        <v>0.14333619948409279</v>
      </c>
      <c r="L47" s="204">
        <f>ISI!L43+NFM!L59+CHI!L48+NMM!L47+PPA!L48+FBT!L28+TRE!L28+MAE!L28+TEL!L28+WWP!L28+OIS!L28</f>
        <v>2.6273430782459153</v>
      </c>
      <c r="M47" s="204">
        <f>ISI!M43+NFM!M59+CHI!M48+NMM!M47+PPA!M48+FBT!M28+TRE!M28+MAE!M28+TEL!M28+WWP!M28+OIS!M28</f>
        <v>1.5047291487532242</v>
      </c>
      <c r="N47" s="204">
        <f>ISI!N43+NFM!N59+CHI!N48+NMM!N47+PPA!N48+FBT!N28+TRE!N28+MAE!N28+TEL!N28+WWP!N28+OIS!N28</f>
        <v>0.81212381771281161</v>
      </c>
      <c r="O47" s="204">
        <f>ISI!O43+NFM!O59+CHI!O48+NMM!O47+PPA!O48+FBT!O28+TRE!O28+MAE!O28+TEL!O28+WWP!O28+OIS!O28</f>
        <v>9.561478933791917E-2</v>
      </c>
      <c r="P47" s="204">
        <f>ISI!P43+NFM!P59+CHI!P48+NMM!P47+PPA!P48+FBT!P28+TRE!P28+MAE!P28+TEL!P28+WWP!P28+OIS!P28</f>
        <v>7.1711092003439364E-2</v>
      </c>
      <c r="Q47" s="204">
        <f>ISI!Q43+NFM!Q59+CHI!Q48+NMM!Q47+PPA!Q48+FBT!Q28+TRE!Q28+MAE!Q28+TEL!Q28+WWP!Q28+OIS!Q28</f>
        <v>7.1711092003439364E-2</v>
      </c>
      <c r="R47" s="204">
        <f>ISI!R43+NFM!R59+CHI!R48+NMM!R47+PPA!R48+FBT!R28+TRE!R28+MAE!R28+TEL!R28+WWP!R28+OIS!R28</f>
        <v>3.1527944969905413</v>
      </c>
      <c r="S47" s="204">
        <f>ISI!S43+NFM!S59+CHI!S48+NMM!S47+PPA!S48+FBT!S28+TRE!S28+MAE!S28+TEL!S28+WWP!S28+OIS!S28</f>
        <v>0.55141874462596729</v>
      </c>
      <c r="T47" s="204">
        <f>ISI!T43+NFM!T59+CHI!T48+NMM!T47+PPA!T48+FBT!T28+TRE!T28+MAE!T28+TEL!T28+WWP!T28+OIS!T28</f>
        <v>0.38916595012897676</v>
      </c>
      <c r="U47" s="204">
        <f>ISI!U43+NFM!U59+CHI!U48+NMM!U47+PPA!U48+FBT!U28+TRE!U28+MAE!U28+TEL!U28+WWP!U28+OIS!U28</f>
        <v>5.1762682717110917E-2</v>
      </c>
      <c r="V47" s="204">
        <f>ISI!V43+NFM!V59+CHI!V48+NMM!V47+PPA!V48+FBT!V28+TRE!V28+MAE!V28+TEL!V28+WWP!V28+OIS!V28</f>
        <v>1.0920034393809114E-2</v>
      </c>
      <c r="W47" s="204">
        <f>ISI!W43+NFM!W59+CHI!W48+NMM!W47+PPA!W48+FBT!W28+TRE!W28+MAE!W28+TEL!W28+WWP!W28+OIS!W28</f>
        <v>0.16311263972484952</v>
      </c>
      <c r="X47" s="204">
        <f>ISI!X43+NFM!X59+CHI!X48+NMM!X47+PPA!X48+FBT!X28+TRE!X28+MAE!X28+TEL!X28+WWP!X28+OIS!X28</f>
        <v>0.43181427343078238</v>
      </c>
      <c r="Y47" s="204">
        <f>ISI!Y43+NFM!Y59+CHI!Y48+NMM!Y47+PPA!Y48+FBT!Y28+TRE!Y28+MAE!Y28+TEL!Y28+WWP!Y28+OIS!Y28</f>
        <v>0.37437661220980223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</v>
      </c>
      <c r="T48" s="204">
        <f>ISI!T44+NFM!T60+CHI!T49+NMM!T48+PPA!T49+FBT!T29+TRE!T29+MAE!T29+TEL!T29+WWP!T29+OIS!T29</f>
        <v>0</v>
      </c>
      <c r="U48" s="204">
        <f>ISI!U44+NFM!U60+CHI!U49+NMM!U48+PPA!U49+FBT!U29+TRE!U29+MAE!U29+TEL!U29+WWP!U29+OIS!U29</f>
        <v>0</v>
      </c>
      <c r="V48" s="204">
        <f>ISI!V44+NFM!V60+CHI!V49+NMM!V48+PPA!V49+FBT!V29+TRE!V29+MAE!V29+TEL!V29+WWP!V29+OIS!V29</f>
        <v>0</v>
      </c>
      <c r="W48" s="204">
        <f>ISI!W44+NFM!W60+CHI!W49+NMM!W48+PPA!W49+FBT!W29+TRE!W29+MAE!W29+TEL!W29+WWP!W29+OIS!W29</f>
        <v>0</v>
      </c>
      <c r="X48" s="204">
        <f>ISI!X44+NFM!X60+CHI!X49+NMM!X48+PPA!X49+FBT!X29+TRE!X29+MAE!X29+TEL!X29+WWP!X29+OIS!X29</f>
        <v>0</v>
      </c>
      <c r="Y48" s="204">
        <f>ISI!Y44+NFM!Y60+CHI!Y49+NMM!Y48+PPA!Y49+FBT!Y29+TRE!Y29+MAE!Y29+TEL!Y29+WWP!Y29+OIS!Y29</f>
        <v>0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468.37678417884786</v>
      </c>
      <c r="C49" s="206">
        <f>ISI!C45+NFM!C61+CHI!C50+NMM!C49+PPA!C50+FBT!C30+TRE!C30+MAE!C30+TEL!C30+WWP!C30+OIS!C30</f>
        <v>439.763026655202</v>
      </c>
      <c r="D49" s="206">
        <f>ISI!D45+NFM!D61+CHI!D50+NMM!D49+PPA!D50+FBT!D30+TRE!D30+MAE!D30+TEL!D30+WWP!D30+OIS!D30</f>
        <v>447.0000859845228</v>
      </c>
      <c r="E49" s="206">
        <f>ISI!E45+NFM!E61+CHI!E50+NMM!E49+PPA!E50+FBT!E30+TRE!E30+MAE!E30+TEL!E30+WWP!E30+OIS!E30</f>
        <v>343.48435081685301</v>
      </c>
      <c r="F49" s="206">
        <f>ISI!F45+NFM!F61+CHI!F50+NMM!F49+PPA!F50+FBT!F30+TRE!F30+MAE!F30+TEL!F30+WWP!F30+OIS!F30</f>
        <v>478.98168529664656</v>
      </c>
      <c r="G49" s="206">
        <f>ISI!G45+NFM!G61+CHI!G50+NMM!G49+PPA!G50+FBT!G30+TRE!G30+MAE!G30+TEL!G30+WWP!G30+OIS!G30</f>
        <v>355.0922613929493</v>
      </c>
      <c r="H49" s="206">
        <f>ISI!H45+NFM!H61+CHI!H50+NMM!H49+PPA!H50+FBT!H30+TRE!H30+MAE!H30+TEL!H30+WWP!H30+OIS!H30</f>
        <v>342.6721410146173</v>
      </c>
      <c r="I49" s="206">
        <f>ISI!I45+NFM!I61+CHI!I50+NMM!I49+PPA!I50+FBT!I30+TRE!I30+MAE!I30+TEL!I30+WWP!I30+OIS!I30</f>
        <v>307.75305245055887</v>
      </c>
      <c r="J49" s="206">
        <f>ISI!J45+NFM!J61+CHI!J50+NMM!J49+PPA!J50+FBT!J30+TRE!J30+MAE!J30+TEL!J30+WWP!J30+OIS!J30</f>
        <v>323.51668099742045</v>
      </c>
      <c r="K49" s="206">
        <f>ISI!K45+NFM!K61+CHI!K50+NMM!K49+PPA!K50+FBT!K30+TRE!K30+MAE!K30+TEL!K30+WWP!K30+OIS!K30</f>
        <v>237.58005159071365</v>
      </c>
      <c r="L49" s="206">
        <f>ISI!L45+NFM!L61+CHI!L50+NMM!L49+PPA!L50+FBT!L30+TRE!L30+MAE!L30+TEL!L30+WWP!L30+OIS!L30</f>
        <v>282.65030094582966</v>
      </c>
      <c r="M49" s="206">
        <f>ISI!M45+NFM!M61+CHI!M50+NMM!M49+PPA!M50+FBT!M30+TRE!M30+MAE!M30+TEL!M30+WWP!M30+OIS!M30</f>
        <v>291.39200343938086</v>
      </c>
      <c r="N49" s="206">
        <f>ISI!N45+NFM!N61+CHI!N50+NMM!N49+PPA!N50+FBT!N30+TRE!N30+MAE!N30+TEL!N30+WWP!N30+OIS!N30</f>
        <v>278.68555460017194</v>
      </c>
      <c r="O49" s="206">
        <f>ISI!O45+NFM!O61+CHI!O50+NMM!O49+PPA!O50+FBT!O30+TRE!O30+MAE!O30+TEL!O30+WWP!O30+OIS!O30</f>
        <v>258.67016337059334</v>
      </c>
      <c r="P49" s="206">
        <f>ISI!P45+NFM!P61+CHI!P50+NMM!P49+PPA!P50+FBT!P30+TRE!P30+MAE!P30+TEL!P30+WWP!P30+OIS!P30</f>
        <v>263.68598452278593</v>
      </c>
      <c r="Q49" s="206">
        <f>ISI!Q45+NFM!Q61+CHI!Q50+NMM!Q49+PPA!Q50+FBT!Q30+TRE!Q30+MAE!Q30+TEL!Q30+WWP!Q30+OIS!Q30</f>
        <v>270.85133276010322</v>
      </c>
      <c r="R49" s="206">
        <f>ISI!R45+NFM!R61+CHI!R50+NMM!R49+PPA!R50+FBT!R30+TRE!R30+MAE!R30+TEL!R30+WWP!R30+OIS!R30</f>
        <v>274.83989681857264</v>
      </c>
      <c r="S49" s="206">
        <f>ISI!S45+NFM!S61+CHI!S50+NMM!S49+PPA!S50+FBT!S30+TRE!S30+MAE!S30+TEL!S30+WWP!S30+OIS!S30</f>
        <v>271.31143594153053</v>
      </c>
      <c r="T49" s="206">
        <f>ISI!T45+NFM!T61+CHI!T50+NMM!T49+PPA!T50+FBT!T30+TRE!T30+MAE!T30+TEL!T30+WWP!T30+OIS!T30</f>
        <v>288.32949269131552</v>
      </c>
      <c r="U49" s="206">
        <f>ISI!U45+NFM!U61+CHI!U50+NMM!U49+PPA!U50+FBT!U30+TRE!U30+MAE!U30+TEL!U30+WWP!U30+OIS!U30</f>
        <v>242.53473774720555</v>
      </c>
      <c r="V49" s="206">
        <f>ISI!V45+NFM!V61+CHI!V50+NMM!V49+PPA!V50+FBT!V30+TRE!V30+MAE!V30+TEL!V30+WWP!V30+OIS!V30</f>
        <v>156.46904557179707</v>
      </c>
      <c r="W49" s="206">
        <f>ISI!W45+NFM!W61+CHI!W50+NMM!W49+PPA!W50+FBT!W30+TRE!W30+MAE!W30+TEL!W30+WWP!W30+OIS!W30</f>
        <v>157.00154772141016</v>
      </c>
      <c r="X49" s="206">
        <f>ISI!X45+NFM!X61+CHI!X50+NMM!X49+PPA!X50+FBT!X30+TRE!X30+MAE!X30+TEL!X30+WWP!X30+OIS!X30</f>
        <v>160.58933791917454</v>
      </c>
      <c r="Y49" s="206">
        <f>ISI!Y45+NFM!Y61+CHI!Y50+NMM!Y49+PPA!Y50+FBT!Y30+TRE!Y30+MAE!Y30+TEL!Y30+WWP!Y30+OIS!Y30</f>
        <v>142.17738607050728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1711.8658641444538</v>
      </c>
      <c r="C50" s="207">
        <f>ISI!C46+NFM!C62+CHI!C51+NMM!C50+PPA!C51+FBT!C31+TRE!C31+MAE!C31+TEL!C31+WWP!C31+OIS!C31</f>
        <v>1784.5227858985384</v>
      </c>
      <c r="D50" s="207">
        <f>ISI!D46+NFM!D62+CHI!D51+NMM!D50+PPA!D51+FBT!D31+TRE!D31+MAE!D31+TEL!D31+WWP!D31+OIS!D31</f>
        <v>1950.4729148753229</v>
      </c>
      <c r="E50" s="207">
        <f>ISI!E46+NFM!E62+CHI!E51+NMM!E50+PPA!E51+FBT!E31+TRE!E31+MAE!E31+TEL!E31+WWP!E31+OIS!E31</f>
        <v>1920.6362854686156</v>
      </c>
      <c r="F50" s="207">
        <f>ISI!F46+NFM!F62+CHI!F51+NMM!F50+PPA!F51+FBT!F31+TRE!F31+MAE!F31+TEL!F31+WWP!F31+OIS!F31</f>
        <v>2163.0266552020635</v>
      </c>
      <c r="G50" s="207">
        <f>ISI!G46+NFM!G62+CHI!G51+NMM!G50+PPA!G51+FBT!G31+TRE!G31+MAE!G31+TEL!G31+WWP!G31+OIS!G31</f>
        <v>2036.4574376612206</v>
      </c>
      <c r="H50" s="207">
        <f>ISI!H46+NFM!H62+CHI!H51+NMM!H50+PPA!H51+FBT!H31+TRE!H31+MAE!H31+TEL!H31+WWP!H31+OIS!H31</f>
        <v>2087.4462596732587</v>
      </c>
      <c r="I50" s="207">
        <f>ISI!I46+NFM!I62+CHI!I51+NMM!I50+PPA!I51+FBT!I31+TRE!I31+MAE!I31+TEL!I31+WWP!I31+OIS!I31</f>
        <v>1963.6285468615649</v>
      </c>
      <c r="J50" s="207">
        <f>ISI!J46+NFM!J62+CHI!J51+NMM!J50+PPA!J51+FBT!J31+TRE!J31+MAE!J31+TEL!J31+WWP!J31+OIS!J31</f>
        <v>1976.5262252794494</v>
      </c>
      <c r="K50" s="207">
        <f>ISI!K46+NFM!K62+CHI!K51+NMM!K50+PPA!K51+FBT!K31+TRE!K31+MAE!K31+TEL!K31+WWP!K31+OIS!K31</f>
        <v>1563.4565778159929</v>
      </c>
      <c r="L50" s="207">
        <f>ISI!L46+NFM!L62+CHI!L51+NMM!L50+PPA!L51+FBT!L31+TRE!L31+MAE!L31+TEL!L31+WWP!L31+OIS!L31</f>
        <v>1752.4505588993984</v>
      </c>
      <c r="M50" s="207">
        <f>ISI!M46+NFM!M62+CHI!M51+NMM!M50+PPA!M51+FBT!M31+TRE!M31+MAE!M31+TEL!M31+WWP!M31+OIS!M31</f>
        <v>1812.8116938950991</v>
      </c>
      <c r="N50" s="207">
        <f>ISI!N46+NFM!N62+CHI!N51+NMM!N50+PPA!N51+FBT!N31+TRE!N31+MAE!N31+TEL!N31+WWP!N31+OIS!N31</f>
        <v>1754.5141874462595</v>
      </c>
      <c r="O50" s="207">
        <f>ISI!O46+NFM!O62+CHI!O51+NMM!O50+PPA!O51+FBT!O31+TRE!O31+MAE!O31+TEL!O31+WWP!O31+OIS!O31</f>
        <v>1618.486672398968</v>
      </c>
      <c r="P50" s="207">
        <f>ISI!P46+NFM!P62+CHI!P51+NMM!P50+PPA!P51+FBT!P31+TRE!P31+MAE!P31+TEL!P31+WWP!P31+OIS!P31</f>
        <v>1707.2226999140157</v>
      </c>
      <c r="Q50" s="207">
        <f>ISI!Q46+NFM!Q62+CHI!Q51+NMM!Q50+PPA!Q51+FBT!Q31+TRE!Q31+MAE!Q31+TEL!Q31+WWP!Q31+OIS!Q31</f>
        <v>1764.8323301805672</v>
      </c>
      <c r="R50" s="207">
        <f>ISI!R46+NFM!R62+CHI!R51+NMM!R50+PPA!R51+FBT!R31+TRE!R31+MAE!R31+TEL!R31+WWP!R31+OIS!R31</f>
        <v>1789.9398108340501</v>
      </c>
      <c r="S50" s="207">
        <f>ISI!S46+NFM!S62+CHI!S51+NMM!S50+PPA!S51+FBT!S31+TRE!S31+MAE!S31+TEL!S31+WWP!S31+OIS!S31</f>
        <v>1867.9202923473772</v>
      </c>
      <c r="T50" s="207">
        <f>ISI!T46+NFM!T62+CHI!T51+NMM!T50+PPA!T51+FBT!T31+TRE!T31+MAE!T31+TEL!T31+WWP!T31+OIS!T31</f>
        <v>1910.9923473774718</v>
      </c>
      <c r="U50" s="207">
        <f>ISI!U46+NFM!U62+CHI!U51+NMM!U50+PPA!U51+FBT!U31+TRE!U31+MAE!U31+TEL!U31+WWP!U31+OIS!U31</f>
        <v>1887.2523645743765</v>
      </c>
      <c r="V50" s="207">
        <f>ISI!V46+NFM!V62+CHI!V51+NMM!V50+PPA!V51+FBT!V31+TRE!V31+MAE!V31+TEL!V31+WWP!V31+OIS!V31</f>
        <v>1740.6416165090284</v>
      </c>
      <c r="W50" s="207">
        <f>ISI!W46+NFM!W62+CHI!W51+NMM!W50+PPA!W51+FBT!W31+TRE!W31+MAE!W31+TEL!W31+WWP!W31+OIS!W31</f>
        <v>1814.5601031814272</v>
      </c>
      <c r="X50" s="207">
        <f>ISI!X46+NFM!X62+CHI!X51+NMM!X50+PPA!X51+FBT!X31+TRE!X31+MAE!X31+TEL!X31+WWP!X31+OIS!X31</f>
        <v>1556.0123817712811</v>
      </c>
      <c r="Y50" s="207">
        <f>ISI!Y46+NFM!Y62+CHI!Y51+NMM!Y50+PPA!Y51+FBT!Y31+TRE!Y31+MAE!Y31+TEL!Y31+WWP!Y31+OIS!Y31</f>
        <v>1437.3011177987958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8601.751504729149</v>
      </c>
      <c r="C51" s="210">
        <f t="shared" si="4"/>
        <v>9060.6646603611352</v>
      </c>
      <c r="D51" s="210">
        <f t="shared" si="4"/>
        <v>9665.0314703353361</v>
      </c>
      <c r="E51" s="210">
        <f t="shared" si="4"/>
        <v>9345.834393809113</v>
      </c>
      <c r="F51" s="210">
        <f t="shared" si="4"/>
        <v>9250.75778159931</v>
      </c>
      <c r="G51" s="210">
        <f t="shared" si="4"/>
        <v>8997.6510748065339</v>
      </c>
      <c r="H51" s="210">
        <f t="shared" si="4"/>
        <v>8653.8023215821158</v>
      </c>
      <c r="I51" s="210">
        <f t="shared" si="4"/>
        <v>8336.5711951848662</v>
      </c>
      <c r="J51" s="210">
        <f t="shared" si="4"/>
        <v>8318.681169389507</v>
      </c>
      <c r="K51" s="210">
        <f t="shared" si="4"/>
        <v>6144.6257953568356</v>
      </c>
      <c r="L51" s="210">
        <f t="shared" si="4"/>
        <v>6484.1955288048148</v>
      </c>
      <c r="M51" s="210">
        <f t="shared" si="4"/>
        <v>7059.692089423902</v>
      </c>
      <c r="N51" s="210">
        <f t="shared" si="4"/>
        <v>6748.2555460017202</v>
      </c>
      <c r="O51" s="210">
        <f t="shared" si="4"/>
        <v>6272.8449699054145</v>
      </c>
      <c r="P51" s="210">
        <f t="shared" si="4"/>
        <v>6427.4260533104034</v>
      </c>
      <c r="Q51" s="210">
        <f t="shared" si="4"/>
        <v>6418.8982803095441</v>
      </c>
      <c r="R51" s="210">
        <f t="shared" si="4"/>
        <v>6263.7963886500456</v>
      </c>
      <c r="S51" s="210">
        <f t="shared" si="4"/>
        <v>6437.7290627687007</v>
      </c>
      <c r="T51" s="210">
        <f t="shared" si="4"/>
        <v>6612.4335339638856</v>
      </c>
      <c r="U51" s="210">
        <f t="shared" si="4"/>
        <v>6661.0636285468609</v>
      </c>
      <c r="V51" s="210">
        <f t="shared" si="4"/>
        <v>6437.031126397249</v>
      </c>
      <c r="W51" s="210">
        <f t="shared" si="4"/>
        <v>6856.3432502149608</v>
      </c>
      <c r="X51" s="210">
        <f t="shared" si="4"/>
        <v>5739.7463456577825</v>
      </c>
      <c r="Y51" s="210">
        <f t="shared" si="4"/>
        <v>4958.0000859845222</v>
      </c>
    </row>
    <row r="52" spans="1:25" ht="12" customHeight="1" x14ac:dyDescent="0.25">
      <c r="A52" s="17" t="s">
        <v>14</v>
      </c>
      <c r="B52" s="209">
        <f>ISI!B$47</f>
        <v>1612.0215477214097</v>
      </c>
      <c r="C52" s="209">
        <f>ISI!C$47</f>
        <v>1397.8947549441095</v>
      </c>
      <c r="D52" s="209">
        <f>ISI!D$47</f>
        <v>1341.3692777300084</v>
      </c>
      <c r="E52" s="209">
        <f>ISI!E$47</f>
        <v>1462.785662080825</v>
      </c>
      <c r="F52" s="209">
        <f>ISI!F$47</f>
        <v>1740.2606792777292</v>
      </c>
      <c r="G52" s="209">
        <f>ISI!G$47</f>
        <v>1867.8347205503005</v>
      </c>
      <c r="H52" s="209">
        <f>ISI!H$47</f>
        <v>1914.0654729148755</v>
      </c>
      <c r="I52" s="209">
        <f>ISI!I$47</f>
        <v>1687.8278503869305</v>
      </c>
      <c r="J52" s="209">
        <f>ISI!J$47</f>
        <v>1490.6930997420454</v>
      </c>
      <c r="K52" s="209">
        <f>ISI!K$47</f>
        <v>952.06000429922597</v>
      </c>
      <c r="L52" s="209">
        <f>ISI!L$47</f>
        <v>1098.3471969045568</v>
      </c>
      <c r="M52" s="209">
        <f>ISI!M$47</f>
        <v>1377.804006878762</v>
      </c>
      <c r="N52" s="209">
        <f>ISI!N$47</f>
        <v>1186.8326268271708</v>
      </c>
      <c r="O52" s="209">
        <f>ISI!O$47</f>
        <v>1200.2041616509034</v>
      </c>
      <c r="P52" s="209">
        <f>ISI!P$47</f>
        <v>1191.9422441960446</v>
      </c>
      <c r="Q52" s="209">
        <f>ISI!Q$47</f>
        <v>1286.4855631986236</v>
      </c>
      <c r="R52" s="209">
        <f>ISI!R$47</f>
        <v>1227.9014230438513</v>
      </c>
      <c r="S52" s="209">
        <f>ISI!S$47</f>
        <v>1082.8034557179706</v>
      </c>
      <c r="T52" s="209">
        <f>ISI!T$47</f>
        <v>939.89976870163343</v>
      </c>
      <c r="U52" s="209">
        <f>ISI!U$47</f>
        <v>956.12703009458289</v>
      </c>
      <c r="V52" s="209">
        <f>ISI!V$47</f>
        <v>877.86695184866699</v>
      </c>
      <c r="W52" s="209">
        <f>ISI!W$47</f>
        <v>933.46220894239048</v>
      </c>
      <c r="X52" s="209">
        <f>ISI!X$47</f>
        <v>825.94925709372319</v>
      </c>
      <c r="Y52" s="209">
        <f>ISI!Y$47</f>
        <v>498.24623989681845</v>
      </c>
    </row>
    <row r="53" spans="1:25" ht="12" customHeight="1" x14ac:dyDescent="0.25">
      <c r="A53" s="18" t="s">
        <v>43</v>
      </c>
      <c r="B53" s="204">
        <f>ISI!B$48</f>
        <v>1389.0035536860239</v>
      </c>
      <c r="C53" s="204">
        <f>ISI!C$48</f>
        <v>1199.447399202792</v>
      </c>
      <c r="D53" s="204">
        <f>ISI!D$48</f>
        <v>1219.4025886942179</v>
      </c>
      <c r="E53" s="204">
        <f>ISI!E$48</f>
        <v>1313.5239679942219</v>
      </c>
      <c r="F53" s="204">
        <f>ISI!F$48</f>
        <v>1546.0127036803269</v>
      </c>
      <c r="G53" s="204">
        <f>ISI!G$48</f>
        <v>1601.458985604186</v>
      </c>
      <c r="H53" s="204">
        <f>ISI!H$48</f>
        <v>1619.9612341478239</v>
      </c>
      <c r="I53" s="204">
        <f>ISI!I$48</f>
        <v>1418.4113890872841</v>
      </c>
      <c r="J53" s="204">
        <f>ISI!J$48</f>
        <v>1229.745349624166</v>
      </c>
      <c r="K53" s="204">
        <f>ISI!K$48</f>
        <v>782.60552378654347</v>
      </c>
      <c r="L53" s="204">
        <f>ISI!L$48</f>
        <v>811.06848450754387</v>
      </c>
      <c r="M53" s="204">
        <f>ISI!M$48</f>
        <v>988.25133731337121</v>
      </c>
      <c r="N53" s="204">
        <f>ISI!N$48</f>
        <v>874.52210907919073</v>
      </c>
      <c r="O53" s="204">
        <f>ISI!O$48</f>
        <v>968.75529663909867</v>
      </c>
      <c r="P53" s="204">
        <f>ISI!P$48</f>
        <v>936.40698181369851</v>
      </c>
      <c r="Q53" s="204">
        <f>ISI!Q$48</f>
        <v>1080.9034954763581</v>
      </c>
      <c r="R53" s="204">
        <f>ISI!R$48</f>
        <v>1036.793057424509</v>
      </c>
      <c r="S53" s="204">
        <f>ISI!S$48</f>
        <v>915.89531762618708</v>
      </c>
      <c r="T53" s="204">
        <f>ISI!T$48</f>
        <v>739.13593928069599</v>
      </c>
      <c r="U53" s="204">
        <f>ISI!U$48</f>
        <v>793.28098353557903</v>
      </c>
      <c r="V53" s="204">
        <f>ISI!V$48</f>
        <v>760.85091254619635</v>
      </c>
      <c r="W53" s="204">
        <f>ISI!W$48</f>
        <v>804.90362730491699</v>
      </c>
      <c r="X53" s="204">
        <f>ISI!X$48</f>
        <v>663.20495262749239</v>
      </c>
      <c r="Y53" s="204">
        <f>ISI!Y$48</f>
        <v>366.24538989731337</v>
      </c>
    </row>
    <row r="54" spans="1:25" ht="12" customHeight="1" x14ac:dyDescent="0.25">
      <c r="A54" s="18" t="s">
        <v>44</v>
      </c>
      <c r="B54" s="204">
        <f>ISI!B$49</f>
        <v>223.01799403538581</v>
      </c>
      <c r="C54" s="204">
        <f>ISI!C$49</f>
        <v>198.44735574131749</v>
      </c>
      <c r="D54" s="204">
        <f>ISI!D$49</f>
        <v>121.96668903579049</v>
      </c>
      <c r="E54" s="204">
        <f>ISI!E$49</f>
        <v>149.261694086603</v>
      </c>
      <c r="F54" s="204">
        <f>ISI!F$49</f>
        <v>194.2479755974023</v>
      </c>
      <c r="G54" s="204">
        <f>ISI!G$49</f>
        <v>266.37573494611468</v>
      </c>
      <c r="H54" s="204">
        <f>ISI!H$49</f>
        <v>294.10423876705153</v>
      </c>
      <c r="I54" s="204">
        <f>ISI!I$49</f>
        <v>269.41646129964653</v>
      </c>
      <c r="J54" s="204">
        <f>ISI!J$49</f>
        <v>260.94775011787931</v>
      </c>
      <c r="K54" s="204">
        <f>ISI!K$49</f>
        <v>169.45448051268249</v>
      </c>
      <c r="L54" s="204">
        <f>ISI!L$49</f>
        <v>287.27871239701301</v>
      </c>
      <c r="M54" s="204">
        <f>ISI!M$49</f>
        <v>389.55266956539077</v>
      </c>
      <c r="N54" s="204">
        <f>ISI!N$49</f>
        <v>312.31051774797999</v>
      </c>
      <c r="O54" s="204">
        <f>ISI!O$49</f>
        <v>231.44886501180471</v>
      </c>
      <c r="P54" s="204">
        <f>ISI!P$49</f>
        <v>255.5352623823461</v>
      </c>
      <c r="Q54" s="204">
        <f>ISI!Q$49</f>
        <v>205.58206772226549</v>
      </c>
      <c r="R54" s="204">
        <f>ISI!R$49</f>
        <v>191.10836561934221</v>
      </c>
      <c r="S54" s="204">
        <f>ISI!S$49</f>
        <v>166.90813809178351</v>
      </c>
      <c r="T54" s="204">
        <f>ISI!T$49</f>
        <v>200.76382942093741</v>
      </c>
      <c r="U54" s="204">
        <f>ISI!U$49</f>
        <v>162.8460465590039</v>
      </c>
      <c r="V54" s="204">
        <f>ISI!V$49</f>
        <v>117.0160393024706</v>
      </c>
      <c r="W54" s="204">
        <f>ISI!W$49</f>
        <v>128.55858163747351</v>
      </c>
      <c r="X54" s="204">
        <f>ISI!X$49</f>
        <v>162.7443044662308</v>
      </c>
      <c r="Y54" s="204">
        <f>ISI!Y$49</f>
        <v>132.00084999950511</v>
      </c>
    </row>
    <row r="55" spans="1:25" ht="12" customHeight="1" x14ac:dyDescent="0.25">
      <c r="A55" s="19" t="s">
        <v>18</v>
      </c>
      <c r="B55" s="205">
        <f>NFM!B$63</f>
        <v>571.16761822871877</v>
      </c>
      <c r="C55" s="205">
        <f>NFM!C$63</f>
        <v>608.81006018916571</v>
      </c>
      <c r="D55" s="205">
        <f>NFM!D$63</f>
        <v>552.7967583834909</v>
      </c>
      <c r="E55" s="205">
        <f>NFM!E$63</f>
        <v>554.54245485812532</v>
      </c>
      <c r="F55" s="205">
        <f>NFM!F$63</f>
        <v>660.04697334479783</v>
      </c>
      <c r="G55" s="205">
        <f>NFM!G$63</f>
        <v>681.31059329320715</v>
      </c>
      <c r="H55" s="205">
        <f>NFM!H$63</f>
        <v>686.65542132416169</v>
      </c>
      <c r="I55" s="205">
        <f>NFM!I$63</f>
        <v>635.97739466895962</v>
      </c>
      <c r="J55" s="205">
        <f>NFM!J$63</f>
        <v>583.60595442820295</v>
      </c>
      <c r="K55" s="205">
        <f>NFM!K$63</f>
        <v>404.01617798796212</v>
      </c>
      <c r="L55" s="205">
        <f>NFM!L$63</f>
        <v>476.47180567497833</v>
      </c>
      <c r="M55" s="205">
        <f>NFM!M$63</f>
        <v>501.52660361134969</v>
      </c>
      <c r="N55" s="205">
        <f>NFM!N$63</f>
        <v>460.49144883920872</v>
      </c>
      <c r="O55" s="205">
        <f>NFM!O$63</f>
        <v>436.03220980223551</v>
      </c>
      <c r="P55" s="205">
        <f>NFM!P$63</f>
        <v>456.81631126397258</v>
      </c>
      <c r="Q55" s="205">
        <f>NFM!Q$63</f>
        <v>488.22871023215811</v>
      </c>
      <c r="R55" s="205">
        <f>NFM!R$63</f>
        <v>462.0122484952708</v>
      </c>
      <c r="S55" s="205">
        <f>NFM!S$63</f>
        <v>569.08717196904536</v>
      </c>
      <c r="T55" s="205">
        <f>NFM!T$63</f>
        <v>699.19094496990544</v>
      </c>
      <c r="U55" s="205">
        <f>NFM!U$63</f>
        <v>626.29687360275159</v>
      </c>
      <c r="V55" s="205">
        <f>NFM!V$63</f>
        <v>585.98102751504734</v>
      </c>
      <c r="W55" s="205">
        <f>NFM!W$63</f>
        <v>625.10442906276842</v>
      </c>
      <c r="X55" s="205">
        <f>NFM!X$63</f>
        <v>382.20783662940676</v>
      </c>
      <c r="Y55" s="205">
        <f>NFM!Y$63</f>
        <v>281.23553138435079</v>
      </c>
    </row>
    <row r="56" spans="1:25" ht="12" customHeight="1" x14ac:dyDescent="0.25">
      <c r="A56" s="18" t="s">
        <v>45</v>
      </c>
      <c r="B56" s="204">
        <f>NFM!B$64</f>
        <v>231.89966938933361</v>
      </c>
      <c r="C56" s="204">
        <f>NFM!C$64</f>
        <v>205.0912168120914</v>
      </c>
      <c r="D56" s="204">
        <f>NFM!D$64</f>
        <v>199.98511252472881</v>
      </c>
      <c r="E56" s="204">
        <f>NFM!E$64</f>
        <v>182.90856155737811</v>
      </c>
      <c r="F56" s="204">
        <f>NFM!F$64</f>
        <v>228.07901588214361</v>
      </c>
      <c r="G56" s="204">
        <f>NFM!G$64</f>
        <v>225.9034209914831</v>
      </c>
      <c r="H56" s="204">
        <f>NFM!H$64</f>
        <v>214.21846228337719</v>
      </c>
      <c r="I56" s="204">
        <f>NFM!I$64</f>
        <v>9.6867954389468807</v>
      </c>
      <c r="J56" s="204">
        <f>NFM!J$64</f>
        <v>0.8576217692306598</v>
      </c>
      <c r="K56" s="204">
        <f>NFM!K$64</f>
        <v>15.51866505845766</v>
      </c>
      <c r="L56" s="204">
        <f>NFM!L$64</f>
        <v>137.52550945620271</v>
      </c>
      <c r="M56" s="204">
        <f>NFM!M$64</f>
        <v>142.81869752607099</v>
      </c>
      <c r="N56" s="204">
        <f>NFM!N$64</f>
        <v>124.9338634985014</v>
      </c>
      <c r="O56" s="204">
        <f>NFM!O$64</f>
        <v>113.1030405089418</v>
      </c>
      <c r="P56" s="204">
        <f>NFM!P$64</f>
        <v>113.0473903284484</v>
      </c>
      <c r="Q56" s="204">
        <f>NFM!Q$64</f>
        <v>128.18152814137289</v>
      </c>
      <c r="R56" s="204">
        <f>NFM!R$64</f>
        <v>135.5075152190652</v>
      </c>
      <c r="S56" s="204">
        <f>NFM!S$64</f>
        <v>157.78795473132681</v>
      </c>
      <c r="T56" s="204">
        <f>NFM!T$64</f>
        <v>201.14263454222981</v>
      </c>
      <c r="U56" s="204">
        <f>NFM!U$64</f>
        <v>156.79893946000041</v>
      </c>
      <c r="V56" s="204">
        <f>NFM!V$64</f>
        <v>148.74920285833909</v>
      </c>
      <c r="W56" s="204">
        <f>NFM!W$64</f>
        <v>168.59525658855799</v>
      </c>
      <c r="X56" s="204">
        <f>NFM!X$64</f>
        <v>39.90836700356347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271.17324937668008</v>
      </c>
      <c r="C57" s="204">
        <f>NFM!C$65</f>
        <v>317.93494151119245</v>
      </c>
      <c r="D57" s="204">
        <f>NFM!D$65</f>
        <v>282.3647663996328</v>
      </c>
      <c r="E57" s="204">
        <f>NFM!E$65</f>
        <v>295.49904372256589</v>
      </c>
      <c r="F57" s="204">
        <f>NFM!F$65</f>
        <v>335.46544823212861</v>
      </c>
      <c r="G57" s="204">
        <f>NFM!G$65</f>
        <v>366.04546539453014</v>
      </c>
      <c r="H57" s="204">
        <f>NFM!H$65</f>
        <v>396.67663118681526</v>
      </c>
      <c r="I57" s="204">
        <f>NFM!I$65</f>
        <v>525.58370091889253</v>
      </c>
      <c r="J57" s="204">
        <f>NFM!J$65</f>
        <v>485.60319922500668</v>
      </c>
      <c r="K57" s="204">
        <f>NFM!K$65</f>
        <v>303.51300827468924</v>
      </c>
      <c r="L57" s="204">
        <f>NFM!L$65</f>
        <v>316.16291038686643</v>
      </c>
      <c r="M57" s="204">
        <f>NFM!M$65</f>
        <v>330.03167603410907</v>
      </c>
      <c r="N57" s="204">
        <f>NFM!N$65</f>
        <v>317.84108617823478</v>
      </c>
      <c r="O57" s="204">
        <f>NFM!O$65</f>
        <v>305.48480233366837</v>
      </c>
      <c r="P57" s="204">
        <f>NFM!P$65</f>
        <v>335.497953604592</v>
      </c>
      <c r="Q57" s="204">
        <f>NFM!Q$65</f>
        <v>351.63786924548748</v>
      </c>
      <c r="R57" s="204">
        <f>NFM!R$65</f>
        <v>318.80417467081986</v>
      </c>
      <c r="S57" s="204">
        <f>NFM!S$65</f>
        <v>378.61533484280005</v>
      </c>
      <c r="T57" s="204">
        <f>NFM!T$65</f>
        <v>447.47672837926285</v>
      </c>
      <c r="U57" s="204">
        <f>NFM!U$65</f>
        <v>427.75727135848075</v>
      </c>
      <c r="V57" s="204">
        <f>NFM!V$65</f>
        <v>412.12374562870929</v>
      </c>
      <c r="W57" s="204">
        <f>NFM!W$65</f>
        <v>418.60929173595724</v>
      </c>
      <c r="X57" s="204">
        <f>NFM!X$65</f>
        <v>301.41898977010777</v>
      </c>
      <c r="Y57" s="204">
        <f>NFM!Y$65</f>
        <v>273.2689180742035</v>
      </c>
    </row>
    <row r="58" spans="1:25" ht="12" customHeight="1" x14ac:dyDescent="0.25">
      <c r="A58" s="22" t="s">
        <v>46</v>
      </c>
      <c r="B58" s="211">
        <f>NFM!B$66</f>
        <v>270.62632948494041</v>
      </c>
      <c r="C58" s="211">
        <f>NFM!C$66</f>
        <v>317.74786060353489</v>
      </c>
      <c r="D58" s="211">
        <f>NFM!D$66</f>
        <v>281.65090442993312</v>
      </c>
      <c r="E58" s="211">
        <f>NFM!E$66</f>
        <v>293.88018980680448</v>
      </c>
      <c r="F58" s="211">
        <f>NFM!F$66</f>
        <v>334.12218677536032</v>
      </c>
      <c r="G58" s="211">
        <f>NFM!G$66</f>
        <v>364.55560065661609</v>
      </c>
      <c r="H58" s="211">
        <f>NFM!H$66</f>
        <v>394.42505354337243</v>
      </c>
      <c r="I58" s="211">
        <f>NFM!I$66</f>
        <v>522.56923629885102</v>
      </c>
      <c r="J58" s="211">
        <f>NFM!J$66</f>
        <v>482.45356980394388</v>
      </c>
      <c r="K58" s="211">
        <f>NFM!K$66</f>
        <v>301.26467749272138</v>
      </c>
      <c r="L58" s="211">
        <f>NFM!L$66</f>
        <v>312.99562368556349</v>
      </c>
      <c r="M58" s="211">
        <f>NFM!M$66</f>
        <v>326.03447762269229</v>
      </c>
      <c r="N58" s="211">
        <f>NFM!N$66</f>
        <v>314.94957024929653</v>
      </c>
      <c r="O58" s="211">
        <f>NFM!O$66</f>
        <v>303.10937914826138</v>
      </c>
      <c r="P58" s="211">
        <f>NFM!P$66</f>
        <v>334.05478944692322</v>
      </c>
      <c r="Q58" s="211">
        <f>NFM!Q$66</f>
        <v>349.97373240730087</v>
      </c>
      <c r="R58" s="211">
        <f>NFM!R$66</f>
        <v>316.6381941044732</v>
      </c>
      <c r="S58" s="211">
        <f>NFM!S$66</f>
        <v>376.02434731994822</v>
      </c>
      <c r="T58" s="211">
        <f>NFM!T$66</f>
        <v>444.25239346121958</v>
      </c>
      <c r="U58" s="211">
        <f>NFM!U$66</f>
        <v>425.1434204316883</v>
      </c>
      <c r="V58" s="211">
        <f>NFM!V$66</f>
        <v>408.05964332137461</v>
      </c>
      <c r="W58" s="211">
        <f>NFM!W$66</f>
        <v>413.23269803837542</v>
      </c>
      <c r="X58" s="211">
        <f>NFM!X$66</f>
        <v>295.31594655327228</v>
      </c>
      <c r="Y58" s="211">
        <f>NFM!Y$66</f>
        <v>267.49388278554397</v>
      </c>
    </row>
    <row r="59" spans="1:25" ht="12" customHeight="1" x14ac:dyDescent="0.25">
      <c r="A59" s="23" t="s">
        <v>80</v>
      </c>
      <c r="B59" s="212">
        <f>NFM!B$67</f>
        <v>0.54691989173964028</v>
      </c>
      <c r="C59" s="212">
        <f>NFM!C$67</f>
        <v>0.18708090765755839</v>
      </c>
      <c r="D59" s="212">
        <f>NFM!D$67</f>
        <v>0.71386196969967031</v>
      </c>
      <c r="E59" s="212">
        <f>NFM!E$67</f>
        <v>1.618853915761383</v>
      </c>
      <c r="F59" s="212">
        <f>NFM!F$67</f>
        <v>1.3432614567682959</v>
      </c>
      <c r="G59" s="212">
        <f>NFM!G$67</f>
        <v>1.4898647379140619</v>
      </c>
      <c r="H59" s="212">
        <f>NFM!H$67</f>
        <v>2.2515776434428059</v>
      </c>
      <c r="I59" s="212">
        <f>NFM!I$67</f>
        <v>3.0144646200415091</v>
      </c>
      <c r="J59" s="212">
        <f>NFM!J$67</f>
        <v>3.149629421062818</v>
      </c>
      <c r="K59" s="212">
        <f>NFM!K$67</f>
        <v>2.2483307819678942</v>
      </c>
      <c r="L59" s="212">
        <f>NFM!L$67</f>
        <v>3.1672867013029591</v>
      </c>
      <c r="M59" s="212">
        <f>NFM!M$67</f>
        <v>3.9971984114167669</v>
      </c>
      <c r="N59" s="212">
        <f>NFM!N$67</f>
        <v>2.891515928938269</v>
      </c>
      <c r="O59" s="212">
        <f>NFM!O$67</f>
        <v>2.3754231854069849</v>
      </c>
      <c r="P59" s="212">
        <f>NFM!P$67</f>
        <v>1.443164157668793</v>
      </c>
      <c r="Q59" s="212">
        <f>NFM!Q$67</f>
        <v>1.6641368381865831</v>
      </c>
      <c r="R59" s="212">
        <f>NFM!R$67</f>
        <v>2.165980566346688</v>
      </c>
      <c r="S59" s="212">
        <f>NFM!S$67</f>
        <v>2.5909875228518309</v>
      </c>
      <c r="T59" s="212">
        <f>NFM!T$67</f>
        <v>3.2243349180432839</v>
      </c>
      <c r="U59" s="212">
        <f>NFM!U$67</f>
        <v>2.6138509267924479</v>
      </c>
      <c r="V59" s="212">
        <f>NFM!V$67</f>
        <v>4.0641023073346672</v>
      </c>
      <c r="W59" s="212">
        <f>NFM!W$67</f>
        <v>5.3765936975818356</v>
      </c>
      <c r="X59" s="212">
        <f>NFM!X$67</f>
        <v>6.1030432168355091</v>
      </c>
      <c r="Y59" s="212">
        <f>NFM!Y$67</f>
        <v>5.7750352886595024</v>
      </c>
    </row>
    <row r="60" spans="1:25" ht="12" customHeight="1" x14ac:dyDescent="0.25">
      <c r="A60" s="18" t="s">
        <v>47</v>
      </c>
      <c r="B60" s="204">
        <f>NFM!B$68</f>
        <v>68.094699462705123</v>
      </c>
      <c r="C60" s="204">
        <f>NFM!C$68</f>
        <v>85.783901865881873</v>
      </c>
      <c r="D60" s="204">
        <f>NFM!D$68</f>
        <v>70.44687945912932</v>
      </c>
      <c r="E60" s="204">
        <f>NFM!E$68</f>
        <v>76.134849578181345</v>
      </c>
      <c r="F60" s="204">
        <f>NFM!F$68</f>
        <v>96.502509230525689</v>
      </c>
      <c r="G60" s="204">
        <f>NFM!G$68</f>
        <v>89.361706907193977</v>
      </c>
      <c r="H60" s="204">
        <f>NFM!H$68</f>
        <v>75.760327853969201</v>
      </c>
      <c r="I60" s="204">
        <f>NFM!I$68</f>
        <v>100.7068983111202</v>
      </c>
      <c r="J60" s="204">
        <f>NFM!J$68</f>
        <v>97.145133433965626</v>
      </c>
      <c r="K60" s="204">
        <f>NFM!K$68</f>
        <v>84.984504654815254</v>
      </c>
      <c r="L60" s="204">
        <f>NFM!L$68</f>
        <v>22.78338583190919</v>
      </c>
      <c r="M60" s="204">
        <f>NFM!M$68</f>
        <v>28.676230051169622</v>
      </c>
      <c r="N60" s="204">
        <f>NFM!N$68</f>
        <v>17.71649916247253</v>
      </c>
      <c r="O60" s="204">
        <f>NFM!O$68</f>
        <v>17.44436695962537</v>
      </c>
      <c r="P60" s="204">
        <f>NFM!P$68</f>
        <v>8.2709673309321925</v>
      </c>
      <c r="Q60" s="204">
        <f>NFM!Q$68</f>
        <v>8.4093128452977339</v>
      </c>
      <c r="R60" s="204">
        <f>NFM!R$68</f>
        <v>7.7005586053857078</v>
      </c>
      <c r="S60" s="204">
        <f>NFM!S$68</f>
        <v>32.683882394918612</v>
      </c>
      <c r="T60" s="204">
        <f>NFM!T$68</f>
        <v>50.571582048412779</v>
      </c>
      <c r="U60" s="204">
        <f>NFM!U$68</f>
        <v>41.740662784270391</v>
      </c>
      <c r="V60" s="204">
        <f>NFM!V$68</f>
        <v>25.10807902799894</v>
      </c>
      <c r="W60" s="204">
        <f>NFM!W$68</f>
        <v>37.899880738253167</v>
      </c>
      <c r="X60" s="204">
        <f>NFM!X$68</f>
        <v>40.880479855735523</v>
      </c>
      <c r="Y60" s="204">
        <f>NFM!Y$68</f>
        <v>7.966613310147296</v>
      </c>
    </row>
    <row r="61" spans="1:25" ht="12" customHeight="1" x14ac:dyDescent="0.25">
      <c r="A61" s="19" t="s">
        <v>19</v>
      </c>
      <c r="B61" s="205">
        <f>CHI!B$52</f>
        <v>2143.1430782459151</v>
      </c>
      <c r="C61" s="205">
        <f>CHI!C$52</f>
        <v>2618.1073086844376</v>
      </c>
      <c r="D61" s="205">
        <f>CHI!D$52</f>
        <v>2903.4134135855547</v>
      </c>
      <c r="E61" s="205">
        <f>CHI!E$52</f>
        <v>3117.0833190025787</v>
      </c>
      <c r="F61" s="205">
        <f>CHI!F$52</f>
        <v>2383.7291487532248</v>
      </c>
      <c r="G61" s="205">
        <f>CHI!G$52</f>
        <v>2285.4758383490966</v>
      </c>
      <c r="H61" s="205">
        <f>CHI!H$52</f>
        <v>2101.9515047291488</v>
      </c>
      <c r="I61" s="205">
        <f>CHI!I$52</f>
        <v>2124.9005159071357</v>
      </c>
      <c r="J61" s="205">
        <f>CHI!J$52</f>
        <v>2515.796388650042</v>
      </c>
      <c r="K61" s="205">
        <f>CHI!K$52</f>
        <v>2023.9854686156486</v>
      </c>
      <c r="L61" s="205">
        <f>CHI!L$52</f>
        <v>2028.4543422183995</v>
      </c>
      <c r="M61" s="205">
        <f>CHI!M$52</f>
        <v>2231.0730008598448</v>
      </c>
      <c r="N61" s="205">
        <f>CHI!N$52</f>
        <v>1958.305503009459</v>
      </c>
      <c r="O61" s="205">
        <f>CHI!O$52</f>
        <v>1644.7251074806527</v>
      </c>
      <c r="P61" s="205">
        <f>CHI!P$52</f>
        <v>1649.7432502149607</v>
      </c>
      <c r="Q61" s="205">
        <f>CHI!Q$52</f>
        <v>1416.2754944110056</v>
      </c>
      <c r="R61" s="205">
        <f>CHI!R$52</f>
        <v>1249.4338779019779</v>
      </c>
      <c r="S61" s="205">
        <f>CHI!S$52</f>
        <v>1341.83611349957</v>
      </c>
      <c r="T61" s="205">
        <f>CHI!T$52</f>
        <v>1428.17007738607</v>
      </c>
      <c r="U61" s="205">
        <f>CHI!U$52</f>
        <v>1477.1870163370597</v>
      </c>
      <c r="V61" s="205">
        <f>CHI!V$52</f>
        <v>1437.0538263112642</v>
      </c>
      <c r="W61" s="205">
        <f>CHI!W$52</f>
        <v>1583.3187446259669</v>
      </c>
      <c r="X61" s="205">
        <f>CHI!X$52</f>
        <v>988.45623387790192</v>
      </c>
      <c r="Y61" s="205">
        <f>CHI!Y$52</f>
        <v>855.52665520206324</v>
      </c>
    </row>
    <row r="62" spans="1:25" ht="12" customHeight="1" x14ac:dyDescent="0.25">
      <c r="A62" s="18" t="s">
        <v>59</v>
      </c>
      <c r="B62" s="204">
        <f>CHI!B$53</f>
        <v>1471.311289994743</v>
      </c>
      <c r="C62" s="204">
        <f>CHI!C$53</f>
        <v>1670.6845450797414</v>
      </c>
      <c r="D62" s="204">
        <f>CHI!D$53</f>
        <v>1878.2115394875395</v>
      </c>
      <c r="E62" s="204">
        <f>CHI!E$53</f>
        <v>1996.6023574788787</v>
      </c>
      <c r="F62" s="204">
        <f>CHI!F$53</f>
        <v>1458.4728259866981</v>
      </c>
      <c r="G62" s="204">
        <f>CHI!G$53</f>
        <v>1448.9045028276787</v>
      </c>
      <c r="H62" s="204">
        <f>CHI!H$53</f>
        <v>1179.3674540767749</v>
      </c>
      <c r="I62" s="204">
        <f>CHI!I$53</f>
        <v>1221.0922952583958</v>
      </c>
      <c r="J62" s="204">
        <f>CHI!J$53</f>
        <v>1451.9838117304694</v>
      </c>
      <c r="K62" s="204">
        <f>CHI!K$53</f>
        <v>1781.3885372386151</v>
      </c>
      <c r="L62" s="204">
        <f>CHI!L$53</f>
        <v>1325.2619015659138</v>
      </c>
      <c r="M62" s="204">
        <f>CHI!M$53</f>
        <v>1592.8194119687785</v>
      </c>
      <c r="N62" s="204">
        <f>CHI!N$53</f>
        <v>1205.6552555277451</v>
      </c>
      <c r="O62" s="204">
        <f>CHI!O$53</f>
        <v>1534.6934555286095</v>
      </c>
      <c r="P62" s="204">
        <f>CHI!P$53</f>
        <v>1390.4849608037207</v>
      </c>
      <c r="Q62" s="204">
        <f>CHI!Q$53</f>
        <v>1222.073880628014</v>
      </c>
      <c r="R62" s="204">
        <f>CHI!R$53</f>
        <v>963.96871872295446</v>
      </c>
      <c r="S62" s="204">
        <f>CHI!S$53</f>
        <v>666.64372698851616</v>
      </c>
      <c r="T62" s="204">
        <f>CHI!T$53</f>
        <v>433.9228177048189</v>
      </c>
      <c r="U62" s="204">
        <f>CHI!U$53</f>
        <v>765.84396186519496</v>
      </c>
      <c r="V62" s="204">
        <f>CHI!V$53</f>
        <v>498.01318602870663</v>
      </c>
      <c r="W62" s="204">
        <f>CHI!W$53</f>
        <v>1098.989445401146</v>
      </c>
      <c r="X62" s="204">
        <f>CHI!X$53</f>
        <v>499.40428836745906</v>
      </c>
      <c r="Y62" s="204">
        <f>CHI!Y$53</f>
        <v>468.08070084208873</v>
      </c>
    </row>
    <row r="63" spans="1:25" ht="12" customHeight="1" x14ac:dyDescent="0.25">
      <c r="A63" s="18" t="s">
        <v>49</v>
      </c>
      <c r="B63" s="204">
        <f>CHI!B$54</f>
        <v>649.70239280768067</v>
      </c>
      <c r="C63" s="204">
        <f>CHI!C$54</f>
        <v>926.78587139306455</v>
      </c>
      <c r="D63" s="204">
        <f>CHI!D$54</f>
        <v>1002.883436244795</v>
      </c>
      <c r="E63" s="204">
        <f>CHI!E$54</f>
        <v>1099.0968190195961</v>
      </c>
      <c r="F63" s="204">
        <f>CHI!F$54</f>
        <v>902.27564248620695</v>
      </c>
      <c r="G63" s="204">
        <f>CHI!G$54</f>
        <v>813.60273743068183</v>
      </c>
      <c r="H63" s="204">
        <f>CHI!H$54</f>
        <v>895.89061816597939</v>
      </c>
      <c r="I63" s="204">
        <f>CHI!I$54</f>
        <v>882.12141268337382</v>
      </c>
      <c r="J63" s="204">
        <f>CHI!J$54</f>
        <v>1041.2230066252821</v>
      </c>
      <c r="K63" s="204">
        <f>CHI!K$54</f>
        <v>208.11255639607941</v>
      </c>
      <c r="L63" s="204">
        <f>CHI!L$54</f>
        <v>697.14278046973516</v>
      </c>
      <c r="M63" s="204">
        <f>CHI!M$54</f>
        <v>608.65068466321611</v>
      </c>
      <c r="N63" s="204">
        <f>CHI!N$54</f>
        <v>729.23597271688072</v>
      </c>
      <c r="O63" s="204">
        <f>CHI!O$54</f>
        <v>86.810692870193719</v>
      </c>
      <c r="P63" s="204">
        <f>CHI!P$54</f>
        <v>230.5036319162557</v>
      </c>
      <c r="Q63" s="204">
        <f>CHI!Q$54</f>
        <v>161.6970757109556</v>
      </c>
      <c r="R63" s="204">
        <f>CHI!R$54</f>
        <v>254.48923484540339</v>
      </c>
      <c r="S63" s="204">
        <f>CHI!S$54</f>
        <v>638.83287566745014</v>
      </c>
      <c r="T63" s="204">
        <f>CHI!T$54</f>
        <v>952.82421582914469</v>
      </c>
      <c r="U63" s="204">
        <f>CHI!U$54</f>
        <v>669.43754190857055</v>
      </c>
      <c r="V63" s="204">
        <f>CHI!V$54</f>
        <v>903.65800915616023</v>
      </c>
      <c r="W63" s="204">
        <f>CHI!W$54</f>
        <v>437.48684197823638</v>
      </c>
      <c r="X63" s="204">
        <f>CHI!X$54</f>
        <v>469.44317508911871</v>
      </c>
      <c r="Y63" s="204">
        <f>CHI!Y$54</f>
        <v>361.30238115909339</v>
      </c>
    </row>
    <row r="64" spans="1:25" ht="12" customHeight="1" x14ac:dyDescent="0.25">
      <c r="A64" s="18" t="s">
        <v>50</v>
      </c>
      <c r="B64" s="204">
        <f>CHI!B$55</f>
        <v>22.129395443491539</v>
      </c>
      <c r="C64" s="204">
        <f>CHI!C$55</f>
        <v>20.63689221163159</v>
      </c>
      <c r="D64" s="204">
        <f>CHI!D$55</f>
        <v>22.318437853219891</v>
      </c>
      <c r="E64" s="204">
        <f>CHI!E$55</f>
        <v>21.3841425041037</v>
      </c>
      <c r="F64" s="204">
        <f>CHI!F$55</f>
        <v>22.980680280319682</v>
      </c>
      <c r="G64" s="204">
        <f>CHI!G$55</f>
        <v>22.968598090736119</v>
      </c>
      <c r="H64" s="204">
        <f>CHI!H$55</f>
        <v>26.6934324863944</v>
      </c>
      <c r="I64" s="204">
        <f>CHI!I$55</f>
        <v>21.686807965366111</v>
      </c>
      <c r="J64" s="204">
        <f>CHI!J$55</f>
        <v>22.589570294290908</v>
      </c>
      <c r="K64" s="204">
        <f>CHI!K$55</f>
        <v>34.48437498095425</v>
      </c>
      <c r="L64" s="204">
        <f>CHI!L$55</f>
        <v>6.0496601827506931</v>
      </c>
      <c r="M64" s="204">
        <f>CHI!M$55</f>
        <v>29.60290422785032</v>
      </c>
      <c r="N64" s="204">
        <f>CHI!N$55</f>
        <v>23.414274764833099</v>
      </c>
      <c r="O64" s="204">
        <f>CHI!O$55</f>
        <v>23.22095908184945</v>
      </c>
      <c r="P64" s="204">
        <f>CHI!P$55</f>
        <v>28.754657494984251</v>
      </c>
      <c r="Q64" s="204">
        <f>CHI!Q$55</f>
        <v>32.50453807203592</v>
      </c>
      <c r="R64" s="204">
        <f>CHI!R$55</f>
        <v>30.97592433361994</v>
      </c>
      <c r="S64" s="204">
        <f>CHI!S$55</f>
        <v>36.359510843603687</v>
      </c>
      <c r="T64" s="204">
        <f>CHI!T$55</f>
        <v>41.423043852106609</v>
      </c>
      <c r="U64" s="204">
        <f>CHI!U$55</f>
        <v>41.905512563294153</v>
      </c>
      <c r="V64" s="204">
        <f>CHI!V$55</f>
        <v>35.38263112639725</v>
      </c>
      <c r="W64" s="204">
        <f>CHI!W$55</f>
        <v>46.842457246584502</v>
      </c>
      <c r="X64" s="204">
        <f>CHI!X$55</f>
        <v>19.608770421324159</v>
      </c>
      <c r="Y64" s="204">
        <f>CHI!Y$55</f>
        <v>26.143573200881079</v>
      </c>
    </row>
    <row r="65" spans="1:25" ht="12" customHeight="1" x14ac:dyDescent="0.25">
      <c r="A65" s="19" t="s">
        <v>20</v>
      </c>
      <c r="B65" s="205">
        <f>NMM!B$51</f>
        <v>1167.7981083404984</v>
      </c>
      <c r="C65" s="205">
        <f>NMM!C$51</f>
        <v>1255.5592433361992</v>
      </c>
      <c r="D65" s="205">
        <f>NMM!D$51</f>
        <v>1373.1230438521065</v>
      </c>
      <c r="E65" s="205">
        <f>NMM!E$51</f>
        <v>851.33938091143557</v>
      </c>
      <c r="F65" s="205">
        <f>NMM!F$51</f>
        <v>1169.3520206362855</v>
      </c>
      <c r="G65" s="205">
        <f>NMM!G$51</f>
        <v>1096.2858125537402</v>
      </c>
      <c r="H65" s="205">
        <f>NMM!H$51</f>
        <v>1056.2406706792769</v>
      </c>
      <c r="I65" s="205">
        <f>NMM!I$51</f>
        <v>834.23903697334492</v>
      </c>
      <c r="J65" s="205">
        <f>NMM!J$51</f>
        <v>772.52269991401533</v>
      </c>
      <c r="K65" s="205">
        <f>NMM!K$51</f>
        <v>644.43809114359431</v>
      </c>
      <c r="L65" s="205">
        <f>NMM!L$51</f>
        <v>595.39836629406693</v>
      </c>
      <c r="M65" s="205">
        <f>NMM!M$51</f>
        <v>686.81066208082552</v>
      </c>
      <c r="N65" s="205">
        <f>NMM!N$51</f>
        <v>886.64178847807398</v>
      </c>
      <c r="O65" s="205">
        <f>NMM!O$51</f>
        <v>789.58718830610496</v>
      </c>
      <c r="P65" s="205">
        <f>NMM!P$51</f>
        <v>846.88667239896813</v>
      </c>
      <c r="Q65" s="205">
        <f>NMM!Q$51</f>
        <v>939.99802235597565</v>
      </c>
      <c r="R65" s="205">
        <f>NMM!R$51</f>
        <v>998.87506448839235</v>
      </c>
      <c r="S65" s="205">
        <f>NMM!S$51</f>
        <v>1020.908426483233</v>
      </c>
      <c r="T65" s="205">
        <f>NMM!T$51</f>
        <v>1129.5338779019778</v>
      </c>
      <c r="U65" s="205">
        <f>NMM!U$51</f>
        <v>1092.3547721410143</v>
      </c>
      <c r="V65" s="205">
        <f>NMM!V$51</f>
        <v>1202.2777300085979</v>
      </c>
      <c r="W65" s="205">
        <f>NMM!W$51</f>
        <v>1265.6338779019779</v>
      </c>
      <c r="X65" s="205">
        <f>NMM!X$51</f>
        <v>1064.5736027515045</v>
      </c>
      <c r="Y65" s="205">
        <f>NMM!Y$51</f>
        <v>1021.8043852106623</v>
      </c>
    </row>
    <row r="66" spans="1:25" ht="12" customHeight="1" x14ac:dyDescent="0.25">
      <c r="A66" s="18" t="s">
        <v>51</v>
      </c>
      <c r="B66" s="204">
        <f>NMM!B$52</f>
        <v>621.55079999999998</v>
      </c>
      <c r="C66" s="204">
        <f>NMM!C$52</f>
        <v>605.583656709754</v>
      </c>
      <c r="D66" s="204">
        <f>NMM!D$52</f>
        <v>625.96806676693973</v>
      </c>
      <c r="E66" s="204">
        <f>NMM!E$52</f>
        <v>591.90930853476084</v>
      </c>
      <c r="F66" s="204">
        <f>NMM!F$52</f>
        <v>766.22861290442643</v>
      </c>
      <c r="G66" s="204">
        <f>NMM!G$52</f>
        <v>843.09749194904759</v>
      </c>
      <c r="H66" s="204">
        <f>NMM!H$52</f>
        <v>967.04313293275231</v>
      </c>
      <c r="I66" s="204">
        <f>NMM!I$52</f>
        <v>803.58880785642339</v>
      </c>
      <c r="J66" s="204">
        <f>NMM!J$52</f>
        <v>594.19370641613523</v>
      </c>
      <c r="K66" s="204">
        <f>NMM!K$52</f>
        <v>550.74540173063372</v>
      </c>
      <c r="L66" s="204">
        <f>NMM!L$52</f>
        <v>519.55217716589425</v>
      </c>
      <c r="M66" s="204">
        <f>NMM!M$52</f>
        <v>596.98298652463006</v>
      </c>
      <c r="N66" s="204">
        <f>NMM!N$52</f>
        <v>786.97532838434256</v>
      </c>
      <c r="O66" s="204">
        <f>NMM!O$52</f>
        <v>643.99720676913182</v>
      </c>
      <c r="P66" s="204">
        <f>NMM!P$52</f>
        <v>702.16575650958816</v>
      </c>
      <c r="Q66" s="204">
        <f>NMM!Q$52</f>
        <v>741.72084573719724</v>
      </c>
      <c r="R66" s="204">
        <f>NMM!R$52</f>
        <v>665.02076363789797</v>
      </c>
      <c r="S66" s="204">
        <f>NMM!S$52</f>
        <v>736.61165920442124</v>
      </c>
      <c r="T66" s="204">
        <f>NMM!T$52</f>
        <v>760.59353634530157</v>
      </c>
      <c r="U66" s="204">
        <f>NMM!U$52</f>
        <v>712.76286680486828</v>
      </c>
      <c r="V66" s="204">
        <f>NMM!V$52</f>
        <v>756.97157400072729</v>
      </c>
      <c r="W66" s="204">
        <f>NMM!W$52</f>
        <v>771.8529862269437</v>
      </c>
      <c r="X66" s="204">
        <f>NMM!X$52</f>
        <v>686.71154823425752</v>
      </c>
      <c r="Y66" s="204">
        <f>NMM!Y$52</f>
        <v>709.06693264452406</v>
      </c>
    </row>
    <row r="67" spans="1:25" ht="12" customHeight="1" x14ac:dyDescent="0.25">
      <c r="A67" s="18" t="s">
        <v>52</v>
      </c>
      <c r="B67" s="204">
        <f>NMM!B$53</f>
        <v>468.42782973243732</v>
      </c>
      <c r="C67" s="204">
        <f>NMM!C$53</f>
        <v>567.95776599984663</v>
      </c>
      <c r="D67" s="204">
        <f>NMM!D$53</f>
        <v>663.64945855927931</v>
      </c>
      <c r="E67" s="204">
        <f>NMM!E$53</f>
        <v>174.63521022623769</v>
      </c>
      <c r="F67" s="204">
        <f>NMM!F$53</f>
        <v>318.16403375950011</v>
      </c>
      <c r="G67" s="204">
        <f>NMM!G$53</f>
        <v>208.03285785169879</v>
      </c>
      <c r="H67" s="204">
        <f>NMM!H$53</f>
        <v>60.465643146224508</v>
      </c>
      <c r="I67" s="204">
        <f>NMM!I$53</f>
        <v>24.646577552165201</v>
      </c>
      <c r="J67" s="204">
        <f>NMM!J$53</f>
        <v>168.66010740328721</v>
      </c>
      <c r="K67" s="204">
        <f>NMM!K$53</f>
        <v>41.386982675030161</v>
      </c>
      <c r="L67" s="204">
        <f>NMM!L$53</f>
        <v>32.058746883641668</v>
      </c>
      <c r="M67" s="204">
        <f>NMM!M$53</f>
        <v>47.98864787543981</v>
      </c>
      <c r="N67" s="204">
        <f>NMM!N$53</f>
        <v>49.421274134005778</v>
      </c>
      <c r="O67" s="204">
        <f>NMM!O$53</f>
        <v>101.60094977444381</v>
      </c>
      <c r="P67" s="204">
        <f>NMM!P$53</f>
        <v>101.81965750017601</v>
      </c>
      <c r="Q67" s="204">
        <f>NMM!Q$53</f>
        <v>124.33660145090511</v>
      </c>
      <c r="R67" s="204">
        <f>NMM!R$53</f>
        <v>254.05369023965969</v>
      </c>
      <c r="S67" s="204">
        <f>NMM!S$53</f>
        <v>202.10117355281179</v>
      </c>
      <c r="T67" s="204">
        <f>NMM!T$53</f>
        <v>290.38022637217767</v>
      </c>
      <c r="U67" s="204">
        <f>NMM!U$53</f>
        <v>314.41988491341249</v>
      </c>
      <c r="V67" s="204">
        <f>NMM!V$53</f>
        <v>355.72980062683598</v>
      </c>
      <c r="W67" s="204">
        <f>NMM!W$53</f>
        <v>394.72377523054263</v>
      </c>
      <c r="X67" s="204">
        <f>NMM!X$53</f>
        <v>285.07335664265378</v>
      </c>
      <c r="Y67" s="204">
        <f>NMM!Y$53</f>
        <v>227.40528874619051</v>
      </c>
    </row>
    <row r="68" spans="1:25" ht="12" customHeight="1" x14ac:dyDescent="0.25">
      <c r="A68" s="18" t="s">
        <v>60</v>
      </c>
      <c r="B68" s="204">
        <f>NMM!B$54</f>
        <v>77.819478608061317</v>
      </c>
      <c r="C68" s="204">
        <f>NMM!C$54</f>
        <v>82.017820626598379</v>
      </c>
      <c r="D68" s="204">
        <f>NMM!D$54</f>
        <v>83.505518525887553</v>
      </c>
      <c r="E68" s="204">
        <f>NMM!E$54</f>
        <v>84.794862150437055</v>
      </c>
      <c r="F68" s="204">
        <f>NMM!F$54</f>
        <v>84.959373972358875</v>
      </c>
      <c r="G68" s="204">
        <f>NMM!G$54</f>
        <v>45.155462752993778</v>
      </c>
      <c r="H68" s="204">
        <f>NMM!H$54</f>
        <v>28.731894600300219</v>
      </c>
      <c r="I68" s="204">
        <f>NMM!I$54</f>
        <v>6.00365156475634</v>
      </c>
      <c r="J68" s="204">
        <f>NMM!J$54</f>
        <v>9.6688860945929722</v>
      </c>
      <c r="K68" s="204">
        <f>NMM!K$54</f>
        <v>52.305706737930407</v>
      </c>
      <c r="L68" s="204">
        <f>NMM!L$54</f>
        <v>43.78744224453105</v>
      </c>
      <c r="M68" s="204">
        <f>NMM!M$54</f>
        <v>41.839027680755663</v>
      </c>
      <c r="N68" s="204">
        <f>NMM!N$54</f>
        <v>50.245185959725603</v>
      </c>
      <c r="O68" s="204">
        <f>NMM!O$54</f>
        <v>43.989031762529237</v>
      </c>
      <c r="P68" s="204">
        <f>NMM!P$54</f>
        <v>42.901258389203939</v>
      </c>
      <c r="Q68" s="204">
        <f>NMM!Q$54</f>
        <v>73.94057516787332</v>
      </c>
      <c r="R68" s="204">
        <f>NMM!R$54</f>
        <v>79.80061061083471</v>
      </c>
      <c r="S68" s="204">
        <f>NMM!S$54</f>
        <v>82.195593725999942</v>
      </c>
      <c r="T68" s="204">
        <f>NMM!T$54</f>
        <v>78.5601151844985</v>
      </c>
      <c r="U68" s="204">
        <f>NMM!U$54</f>
        <v>65.172020422733581</v>
      </c>
      <c r="V68" s="204">
        <f>NMM!V$54</f>
        <v>89.576355381034617</v>
      </c>
      <c r="W68" s="204">
        <f>NMM!W$54</f>
        <v>99.057116444491726</v>
      </c>
      <c r="X68" s="204">
        <f>NMM!X$54</f>
        <v>92.78869787459324</v>
      </c>
      <c r="Y68" s="204">
        <f>NMM!Y$54</f>
        <v>85.332163819947695</v>
      </c>
    </row>
    <row r="69" spans="1:25" ht="12" customHeight="1" x14ac:dyDescent="0.25">
      <c r="A69" s="19" t="s">
        <v>21</v>
      </c>
      <c r="B69" s="205">
        <f>PPA!B$52</f>
        <v>319.20730868443684</v>
      </c>
      <c r="C69" s="205">
        <f>PPA!C$52</f>
        <v>295.1913155631986</v>
      </c>
      <c r="D69" s="205">
        <f>PPA!D$52</f>
        <v>356.62330180567483</v>
      </c>
      <c r="E69" s="205">
        <f>PPA!E$52</f>
        <v>477.68761822871897</v>
      </c>
      <c r="F69" s="205">
        <f>PPA!F$52</f>
        <v>286.59114359415315</v>
      </c>
      <c r="G69" s="205">
        <f>PPA!G$52</f>
        <v>265.96208082545138</v>
      </c>
      <c r="H69" s="205">
        <f>PPA!H$52</f>
        <v>250.56577815993114</v>
      </c>
      <c r="I69" s="205">
        <f>PPA!I$52</f>
        <v>251.48813413585549</v>
      </c>
      <c r="J69" s="205">
        <f>PPA!J$52</f>
        <v>120.64582975064489</v>
      </c>
      <c r="K69" s="205">
        <f>PPA!K$52</f>
        <v>89.753482373172787</v>
      </c>
      <c r="L69" s="205">
        <f>PPA!L$52</f>
        <v>165.26792777300085</v>
      </c>
      <c r="M69" s="205">
        <f>PPA!M$52</f>
        <v>67.913413585554594</v>
      </c>
      <c r="N69" s="205">
        <f>PPA!N$52</f>
        <v>79.746001719690454</v>
      </c>
      <c r="O69" s="205">
        <f>PPA!O$52</f>
        <v>80.199742046431624</v>
      </c>
      <c r="P69" s="205">
        <f>PPA!P$52</f>
        <v>102.52226999140153</v>
      </c>
      <c r="Q69" s="205">
        <f>PPA!Q$52</f>
        <v>123.2803955288048</v>
      </c>
      <c r="R69" s="205">
        <f>PPA!R$52</f>
        <v>136.72347377472059</v>
      </c>
      <c r="S69" s="205">
        <f>PPA!S$52</f>
        <v>172.35588993981079</v>
      </c>
      <c r="T69" s="205">
        <f>PPA!T$52</f>
        <v>140.70154772141018</v>
      </c>
      <c r="U69" s="205">
        <f>PPA!U$52</f>
        <v>160.28607050730869</v>
      </c>
      <c r="V69" s="205">
        <f>PPA!V$52</f>
        <v>134.94875322441956</v>
      </c>
      <c r="W69" s="205">
        <f>PPA!W$52</f>
        <v>191.8075666380052</v>
      </c>
      <c r="X69" s="205">
        <f>PPA!X$52</f>
        <v>190.4033533963887</v>
      </c>
      <c r="Y69" s="205">
        <f>PPA!Y$52</f>
        <v>143.45227858985385</v>
      </c>
    </row>
    <row r="70" spans="1:25" ht="12" customHeight="1" x14ac:dyDescent="0.25">
      <c r="A70" s="18" t="s">
        <v>54</v>
      </c>
      <c r="B70" s="204">
        <f>PPA!B$53</f>
        <v>137.14058297340759</v>
      </c>
      <c r="C70" s="204">
        <f>PPA!C$53</f>
        <v>113.8355975209693</v>
      </c>
      <c r="D70" s="204">
        <f>PPA!D$53</f>
        <v>143.9548810586742</v>
      </c>
      <c r="E70" s="204">
        <f>PPA!E$53</f>
        <v>187.21243629080121</v>
      </c>
      <c r="F70" s="204">
        <f>PPA!F$53</f>
        <v>114.8101568843244</v>
      </c>
      <c r="G70" s="204">
        <f>PPA!G$53</f>
        <v>83.339798181796638</v>
      </c>
      <c r="H70" s="204">
        <f>PPA!H$53</f>
        <v>69.225753595989318</v>
      </c>
      <c r="I70" s="204">
        <f>PPA!I$53</f>
        <v>66.536478814205523</v>
      </c>
      <c r="J70" s="204">
        <f>PPA!J$53</f>
        <v>14.829823145979621</v>
      </c>
      <c r="K70" s="204">
        <f>PPA!K$53</f>
        <v>5.7565502252332426</v>
      </c>
      <c r="L70" s="204">
        <f>PPA!L$53</f>
        <v>0</v>
      </c>
      <c r="M70" s="204">
        <f>PPA!M$53</f>
        <v>0</v>
      </c>
      <c r="N70" s="204">
        <f>PPA!N$53</f>
        <v>0</v>
      </c>
      <c r="O70" s="204">
        <f>PPA!O$53</f>
        <v>0</v>
      </c>
      <c r="P70" s="204">
        <f>PPA!P$53</f>
        <v>0</v>
      </c>
      <c r="Q70" s="204">
        <f>PPA!Q$53</f>
        <v>0</v>
      </c>
      <c r="R70" s="204">
        <f>PPA!R$53</f>
        <v>0</v>
      </c>
      <c r="S70" s="204">
        <f>PPA!S$53</f>
        <v>0</v>
      </c>
      <c r="T70" s="204">
        <f>PPA!T$53</f>
        <v>0</v>
      </c>
      <c r="U70" s="204">
        <f>PPA!U$53</f>
        <v>0</v>
      </c>
      <c r="V70" s="204">
        <f>PPA!V$53</f>
        <v>0</v>
      </c>
      <c r="W70" s="204">
        <f>PPA!W$53</f>
        <v>0</v>
      </c>
      <c r="X70" s="204">
        <f>PPA!X$53</f>
        <v>0</v>
      </c>
      <c r="Y70" s="204">
        <f>PPA!Y$53</f>
        <v>0</v>
      </c>
    </row>
    <row r="71" spans="1:25" ht="12" customHeight="1" x14ac:dyDescent="0.25">
      <c r="A71" s="18" t="s">
        <v>61</v>
      </c>
      <c r="B71" s="204">
        <f>PPA!B$54</f>
        <v>126.9989594454933</v>
      </c>
      <c r="C71" s="204">
        <f>PPA!C$54</f>
        <v>130.43104956880089</v>
      </c>
      <c r="D71" s="204">
        <f>PPA!D$54</f>
        <v>151.1458675522903</v>
      </c>
      <c r="E71" s="204">
        <f>PPA!E$54</f>
        <v>208.06732537293999</v>
      </c>
      <c r="F71" s="204">
        <f>PPA!F$54</f>
        <v>122.3399692899637</v>
      </c>
      <c r="G71" s="204">
        <f>PPA!G$54</f>
        <v>136.74006972455689</v>
      </c>
      <c r="H71" s="204">
        <f>PPA!H$54</f>
        <v>138.11389116893929</v>
      </c>
      <c r="I71" s="204">
        <f>PPA!I$54</f>
        <v>141.56640250201659</v>
      </c>
      <c r="J71" s="204">
        <f>PPA!J$54</f>
        <v>97.490763199680458</v>
      </c>
      <c r="K71" s="204">
        <f>PPA!K$54</f>
        <v>76.255060871223449</v>
      </c>
      <c r="L71" s="204">
        <f>PPA!L$54</f>
        <v>136.756877523866</v>
      </c>
      <c r="M71" s="204">
        <f>PPA!M$54</f>
        <v>56.197391164147128</v>
      </c>
      <c r="N71" s="204">
        <f>PPA!N$54</f>
        <v>65.988690831636063</v>
      </c>
      <c r="O71" s="204">
        <f>PPA!O$54</f>
        <v>66.364154547602837</v>
      </c>
      <c r="P71" s="204">
        <f>PPA!P$54</f>
        <v>84.835731346135461</v>
      </c>
      <c r="Q71" s="204">
        <f>PPA!Q$54</f>
        <v>102.24762587178751</v>
      </c>
      <c r="R71" s="204">
        <f>PPA!R$54</f>
        <v>116.7870067832235</v>
      </c>
      <c r="S71" s="204">
        <f>PPA!S$54</f>
        <v>152.0387025890895</v>
      </c>
      <c r="T71" s="204">
        <f>PPA!T$54</f>
        <v>120.877338301328</v>
      </c>
      <c r="U71" s="204">
        <f>PPA!U$54</f>
        <v>136.4014808445591</v>
      </c>
      <c r="V71" s="204">
        <f>PPA!V$54</f>
        <v>112.836400114646</v>
      </c>
      <c r="W71" s="204">
        <f>PPA!W$54</f>
        <v>141.21761727333529</v>
      </c>
      <c r="X71" s="204">
        <f>PPA!X$54</f>
        <v>144.51389127734791</v>
      </c>
      <c r="Y71" s="204">
        <f>PPA!Y$54</f>
        <v>108.8785812950664</v>
      </c>
    </row>
    <row r="72" spans="1:25" ht="12" customHeight="1" x14ac:dyDescent="0.25">
      <c r="A72" s="18" t="s">
        <v>62</v>
      </c>
      <c r="B72" s="204">
        <f>PPA!B$55</f>
        <v>55.067766265535937</v>
      </c>
      <c r="C72" s="204">
        <f>PPA!C$55</f>
        <v>50.92466847342844</v>
      </c>
      <c r="D72" s="204">
        <f>PPA!D$55</f>
        <v>61.522553194710333</v>
      </c>
      <c r="E72" s="204">
        <f>PPA!E$55</f>
        <v>82.407856564977777</v>
      </c>
      <c r="F72" s="204">
        <f>PPA!F$55</f>
        <v>49.441017419865013</v>
      </c>
      <c r="G72" s="204">
        <f>PPA!G$55</f>
        <v>45.882212919097881</v>
      </c>
      <c r="H72" s="204">
        <f>PPA!H$55</f>
        <v>43.226133395002549</v>
      </c>
      <c r="I72" s="204">
        <f>PPA!I$55</f>
        <v>43.385252819633351</v>
      </c>
      <c r="J72" s="204">
        <f>PPA!J$55</f>
        <v>8.3252434049848194</v>
      </c>
      <c r="K72" s="204">
        <f>PPA!K$55</f>
        <v>7.7418712767160942</v>
      </c>
      <c r="L72" s="204">
        <f>PPA!L$55</f>
        <v>28.511050249134868</v>
      </c>
      <c r="M72" s="204">
        <f>PPA!M$55</f>
        <v>11.716022421407461</v>
      </c>
      <c r="N72" s="204">
        <f>PPA!N$55</f>
        <v>13.75731088805439</v>
      </c>
      <c r="O72" s="204">
        <f>PPA!O$55</f>
        <v>13.835587498828779</v>
      </c>
      <c r="P72" s="204">
        <f>PPA!P$55</f>
        <v>17.686538645266069</v>
      </c>
      <c r="Q72" s="204">
        <f>PPA!Q$55</f>
        <v>21.03276965701729</v>
      </c>
      <c r="R72" s="204">
        <f>PPA!R$55</f>
        <v>19.936466991497088</v>
      </c>
      <c r="S72" s="204">
        <f>PPA!S$55</f>
        <v>20.317187350721309</v>
      </c>
      <c r="T72" s="204">
        <f>PPA!T$55</f>
        <v>19.82420942008217</v>
      </c>
      <c r="U72" s="204">
        <f>PPA!U$55</f>
        <v>23.88458966274959</v>
      </c>
      <c r="V72" s="204">
        <f>PPA!V$55</f>
        <v>22.112353109773569</v>
      </c>
      <c r="W72" s="204">
        <f>PPA!W$55</f>
        <v>50.58994936466992</v>
      </c>
      <c r="X72" s="204">
        <f>PPA!X$55</f>
        <v>45.889462119040793</v>
      </c>
      <c r="Y72" s="204">
        <f>PPA!Y$55</f>
        <v>34.573697294787458</v>
      </c>
    </row>
    <row r="73" spans="1:25" ht="12" customHeight="1" x14ac:dyDescent="0.25">
      <c r="A73" s="20" t="s">
        <v>63</v>
      </c>
      <c r="B73" s="206">
        <f>FBT!B$12</f>
        <v>644.17798796216675</v>
      </c>
      <c r="C73" s="206">
        <f>FBT!C$12</f>
        <v>787.87601031814268</v>
      </c>
      <c r="D73" s="206">
        <f>FBT!D$12</f>
        <v>747.36809974204641</v>
      </c>
      <c r="E73" s="206">
        <f>FBT!E$12</f>
        <v>705.04153052450545</v>
      </c>
      <c r="F73" s="206">
        <f>FBT!F$12</f>
        <v>887.77618228718825</v>
      </c>
      <c r="G73" s="206">
        <f>FBT!G$12</f>
        <v>981.75434221840055</v>
      </c>
      <c r="H73" s="206">
        <f>FBT!H$12</f>
        <v>567.52476354256225</v>
      </c>
      <c r="I73" s="206">
        <f>FBT!I$12</f>
        <v>698.07257093723115</v>
      </c>
      <c r="J73" s="206">
        <f>FBT!J$12</f>
        <v>688.44221840068781</v>
      </c>
      <c r="K73" s="206">
        <f>FBT!K$12</f>
        <v>523.33370593293205</v>
      </c>
      <c r="L73" s="206">
        <f>FBT!L$12</f>
        <v>557.25640584694747</v>
      </c>
      <c r="M73" s="206">
        <f>FBT!M$12</f>
        <v>564.60576096302668</v>
      </c>
      <c r="N73" s="206">
        <f>FBT!N$12</f>
        <v>581.89802235597585</v>
      </c>
      <c r="O73" s="206">
        <f>FBT!O$12</f>
        <v>528.84359415305255</v>
      </c>
      <c r="P73" s="206">
        <f>FBT!P$12</f>
        <v>556.67497850386928</v>
      </c>
      <c r="Q73" s="206">
        <f>FBT!Q$12</f>
        <v>559.31461736887354</v>
      </c>
      <c r="R73" s="206">
        <f>FBT!R$12</f>
        <v>570.64350816852959</v>
      </c>
      <c r="S73" s="206">
        <f>FBT!S$12</f>
        <v>585.25485812553734</v>
      </c>
      <c r="T73" s="206">
        <f>FBT!T$12</f>
        <v>537.01840068787624</v>
      </c>
      <c r="U73" s="206">
        <f>FBT!U$12</f>
        <v>575.37523645743772</v>
      </c>
      <c r="V73" s="206">
        <f>FBT!V$12</f>
        <v>553.13207222699907</v>
      </c>
      <c r="W73" s="206">
        <f>FBT!W$12</f>
        <v>569.83645743766112</v>
      </c>
      <c r="X73" s="206">
        <f>FBT!X$12</f>
        <v>608.78890799656051</v>
      </c>
      <c r="Y73" s="206">
        <f>FBT!Y$12</f>
        <v>528.48409286328456</v>
      </c>
    </row>
    <row r="74" spans="1:25" ht="12" customHeight="1" x14ac:dyDescent="0.25">
      <c r="A74" s="14" t="s">
        <v>64</v>
      </c>
      <c r="B74" s="204">
        <f>TRE!B$12</f>
        <v>146.6920894239037</v>
      </c>
      <c r="C74" s="204">
        <f>TRE!C$12</f>
        <v>224.10086388500861</v>
      </c>
      <c r="D74" s="204">
        <f>TRE!D$12</f>
        <v>126.86302665520211</v>
      </c>
      <c r="E74" s="204">
        <f>TRE!E$12</f>
        <v>147.64496990541701</v>
      </c>
      <c r="F74" s="204">
        <f>TRE!F$12</f>
        <v>123.37110920034389</v>
      </c>
      <c r="G74" s="204">
        <f>TRE!G$12</f>
        <v>83.748925193465169</v>
      </c>
      <c r="H74" s="204">
        <f>TRE!H$12</f>
        <v>164.7511607910576</v>
      </c>
      <c r="I74" s="204">
        <f>TRE!I$12</f>
        <v>184.86913155631979</v>
      </c>
      <c r="J74" s="204">
        <f>TRE!J$12</f>
        <v>153.32949269131561</v>
      </c>
      <c r="K74" s="204">
        <f>TRE!K$12</f>
        <v>149.61547721410139</v>
      </c>
      <c r="L74" s="204">
        <f>TRE!L$12</f>
        <v>114.180309544282</v>
      </c>
      <c r="M74" s="204">
        <f>TRE!M$12</f>
        <v>164.82278589853831</v>
      </c>
      <c r="N74" s="204">
        <f>TRE!N$12</f>
        <v>166.17463456577809</v>
      </c>
      <c r="O74" s="204">
        <f>TRE!O$12</f>
        <v>205.31195184866721</v>
      </c>
      <c r="P74" s="204">
        <f>TRE!P$12</f>
        <v>207.12003439380911</v>
      </c>
      <c r="Q74" s="204">
        <f>TRE!Q$12</f>
        <v>226.09389509888209</v>
      </c>
      <c r="R74" s="204">
        <f>TRE!R$12</f>
        <v>211.92553740326741</v>
      </c>
      <c r="S74" s="204">
        <f>TRE!S$12</f>
        <v>231.7170249355116</v>
      </c>
      <c r="T74" s="204">
        <f>TRE!T$12</f>
        <v>297.50257953568359</v>
      </c>
      <c r="U74" s="204">
        <f>TRE!U$12</f>
        <v>291.21057609630259</v>
      </c>
      <c r="V74" s="204">
        <f>TRE!V$12</f>
        <v>313.74686156491828</v>
      </c>
      <c r="W74" s="204">
        <f>TRE!W$12</f>
        <v>284.45623387790198</v>
      </c>
      <c r="X74" s="204">
        <f>TRE!X$12</f>
        <v>355.32906276870159</v>
      </c>
      <c r="Y74" s="204">
        <f>TRE!Y$12</f>
        <v>303.05735167669809</v>
      </c>
    </row>
    <row r="75" spans="1:25" ht="12" customHeight="1" x14ac:dyDescent="0.25">
      <c r="A75" s="14" t="s">
        <v>65</v>
      </c>
      <c r="B75" s="204">
        <f>MAE!B$12</f>
        <v>700.93688736027525</v>
      </c>
      <c r="C75" s="204">
        <f>MAE!C$12</f>
        <v>789.69165950128968</v>
      </c>
      <c r="D75" s="204">
        <f>MAE!D$12</f>
        <v>812.58065348237324</v>
      </c>
      <c r="E75" s="204">
        <f>MAE!E$12</f>
        <v>638.51625107480652</v>
      </c>
      <c r="F75" s="204">
        <f>MAE!F$12</f>
        <v>596.72450558899391</v>
      </c>
      <c r="G75" s="204">
        <f>MAE!G$12</f>
        <v>518.85468615649177</v>
      </c>
      <c r="H75" s="204">
        <f>MAE!H$12</f>
        <v>506.44299226139287</v>
      </c>
      <c r="I75" s="204">
        <f>MAE!I$12</f>
        <v>473.59604471195189</v>
      </c>
      <c r="J75" s="204">
        <f>MAE!J$12</f>
        <v>464.83404987102313</v>
      </c>
      <c r="K75" s="204">
        <f>MAE!K$12</f>
        <v>325.20662080825451</v>
      </c>
      <c r="L75" s="204">
        <f>MAE!L$12</f>
        <v>364.88976784178851</v>
      </c>
      <c r="M75" s="204">
        <f>MAE!M$12</f>
        <v>362.27274290627679</v>
      </c>
      <c r="N75" s="204">
        <f>MAE!N$12</f>
        <v>359.81771281169381</v>
      </c>
      <c r="O75" s="204">
        <f>MAE!O$12</f>
        <v>360.21040412725711</v>
      </c>
      <c r="P75" s="204">
        <f>MAE!P$12</f>
        <v>401.43697334479788</v>
      </c>
      <c r="Q75" s="204">
        <f>MAE!Q$12</f>
        <v>351.49398108340489</v>
      </c>
      <c r="R75" s="204">
        <f>MAE!R$12</f>
        <v>361.36646603611348</v>
      </c>
      <c r="S75" s="204">
        <f>MAE!S$12</f>
        <v>395.85279449699061</v>
      </c>
      <c r="T75" s="204">
        <f>MAE!T$12</f>
        <v>427.39277730008598</v>
      </c>
      <c r="U75" s="204">
        <f>MAE!U$12</f>
        <v>429.54101461736877</v>
      </c>
      <c r="V75" s="204">
        <f>MAE!V$12</f>
        <v>342.10679277730009</v>
      </c>
      <c r="W75" s="204">
        <f>MAE!W$12</f>
        <v>382.23929492691309</v>
      </c>
      <c r="X75" s="204">
        <f>MAE!X$12</f>
        <v>345.03370593293209</v>
      </c>
      <c r="Y75" s="204">
        <f>MAE!Y$12</f>
        <v>365.08228718830611</v>
      </c>
    </row>
    <row r="76" spans="1:25" ht="12" customHeight="1" x14ac:dyDescent="0.25">
      <c r="A76" s="14" t="s">
        <v>66</v>
      </c>
      <c r="B76" s="204">
        <f>TEL!B$12</f>
        <v>287.22656921754083</v>
      </c>
      <c r="C76" s="204">
        <f>TEL!C$12</f>
        <v>320.42854686156488</v>
      </c>
      <c r="D76" s="204">
        <f>TEL!D$12</f>
        <v>421.0503869303526</v>
      </c>
      <c r="E76" s="204">
        <f>TEL!E$12</f>
        <v>349.79226139294917</v>
      </c>
      <c r="F76" s="204">
        <f>TEL!F$12</f>
        <v>338.61177987962162</v>
      </c>
      <c r="G76" s="204">
        <f>TEL!G$12</f>
        <v>191.72398968185729</v>
      </c>
      <c r="H76" s="204">
        <f>TEL!H$12</f>
        <v>266.88331900257953</v>
      </c>
      <c r="I76" s="204">
        <f>TEL!I$12</f>
        <v>297.12717110920039</v>
      </c>
      <c r="J76" s="204">
        <f>TEL!J$12</f>
        <v>251.6213241616509</v>
      </c>
      <c r="K76" s="204">
        <f>TEL!K$12</f>
        <v>182.6655202063628</v>
      </c>
      <c r="L76" s="204">
        <f>TEL!L$12</f>
        <v>180.76672398968191</v>
      </c>
      <c r="M76" s="204">
        <f>TEL!M$12</f>
        <v>176.74058469475489</v>
      </c>
      <c r="N76" s="204">
        <f>TEL!N$12</f>
        <v>162.78727429062769</v>
      </c>
      <c r="O76" s="204">
        <f>TEL!O$12</f>
        <v>171.3856405846947</v>
      </c>
      <c r="P76" s="204">
        <f>TEL!P$12</f>
        <v>178.27162510748059</v>
      </c>
      <c r="Q76" s="204">
        <f>TEL!Q$12</f>
        <v>171.30137575236449</v>
      </c>
      <c r="R76" s="204">
        <f>TEL!R$12</f>
        <v>149.59647463456579</v>
      </c>
      <c r="S76" s="204">
        <f>TEL!S$12</f>
        <v>164.6619948409286</v>
      </c>
      <c r="T76" s="204">
        <f>TEL!T$12</f>
        <v>148.0316423043852</v>
      </c>
      <c r="U76" s="204">
        <f>TEL!U$12</f>
        <v>170.41186586414449</v>
      </c>
      <c r="V76" s="204">
        <f>TEL!V$12</f>
        <v>132.55055889939811</v>
      </c>
      <c r="W76" s="204">
        <f>TEL!W$12</f>
        <v>139.6885640584695</v>
      </c>
      <c r="X76" s="204">
        <f>TEL!X$12</f>
        <v>120.6090283748925</v>
      </c>
      <c r="Y76" s="204">
        <f>TEL!Y$12</f>
        <v>107.32063628546859</v>
      </c>
    </row>
    <row r="77" spans="1:25" ht="12" customHeight="1" x14ac:dyDescent="0.25">
      <c r="A77" s="14" t="s">
        <v>67</v>
      </c>
      <c r="B77" s="204">
        <f>WWP!B$12</f>
        <v>171.54866723989679</v>
      </c>
      <c r="C77" s="204">
        <f>WWP!C$12</f>
        <v>187.44625967325879</v>
      </c>
      <c r="D77" s="204">
        <f>WWP!D$12</f>
        <v>200.61625107480651</v>
      </c>
      <c r="E77" s="204">
        <f>WWP!E$12</f>
        <v>120.90868443680139</v>
      </c>
      <c r="F77" s="204">
        <f>WWP!F$12</f>
        <v>229.1177987962167</v>
      </c>
      <c r="G77" s="204">
        <f>WWP!G$12</f>
        <v>201.5907996560619</v>
      </c>
      <c r="H77" s="204">
        <f>WWP!H$12</f>
        <v>243.29896818572661</v>
      </c>
      <c r="I77" s="204">
        <f>WWP!I$12</f>
        <v>317.62115219260528</v>
      </c>
      <c r="J77" s="204">
        <f>WWP!J$12</f>
        <v>247.60421324161649</v>
      </c>
      <c r="K77" s="204">
        <f>WWP!K$12</f>
        <v>193.76638005159069</v>
      </c>
      <c r="L77" s="204">
        <f>WWP!L$12</f>
        <v>263.39647463456572</v>
      </c>
      <c r="M77" s="204">
        <f>WWP!M$12</f>
        <v>225.4323301805675</v>
      </c>
      <c r="N77" s="204">
        <f>WWP!N$12</f>
        <v>254.2210662080825</v>
      </c>
      <c r="O77" s="204">
        <f>WWP!O$12</f>
        <v>259.27532244196038</v>
      </c>
      <c r="P77" s="204">
        <f>WWP!P$12</f>
        <v>274.35846947549442</v>
      </c>
      <c r="Q77" s="204">
        <f>WWP!Q$12</f>
        <v>289.66646603611349</v>
      </c>
      <c r="R77" s="204">
        <f>WWP!R$12</f>
        <v>331.97239896818581</v>
      </c>
      <c r="S77" s="204">
        <f>WWP!S$12</f>
        <v>329.5978503869303</v>
      </c>
      <c r="T77" s="204">
        <f>WWP!T$12</f>
        <v>344.12287188306112</v>
      </c>
      <c r="U77" s="204">
        <f>WWP!U$12</f>
        <v>322.26560619088559</v>
      </c>
      <c r="V77" s="204">
        <f>WWP!V$12</f>
        <v>282.48718830610483</v>
      </c>
      <c r="W77" s="204">
        <f>WWP!W$12</f>
        <v>286.27566638005158</v>
      </c>
      <c r="X77" s="204">
        <f>WWP!X$12</f>
        <v>278.37171109200341</v>
      </c>
      <c r="Y77" s="204">
        <f>WWP!Y$12</f>
        <v>204.67635425623391</v>
      </c>
    </row>
    <row r="78" spans="1:25" ht="12" customHeight="1" x14ac:dyDescent="0.25">
      <c r="A78" s="21" t="s">
        <v>68</v>
      </c>
      <c r="B78" s="207">
        <f>OIS!B$12</f>
        <v>837.83164230438615</v>
      </c>
      <c r="C78" s="207">
        <f>OIS!C$12</f>
        <v>575.55863740475945</v>
      </c>
      <c r="D78" s="207">
        <f>OIS!D$12</f>
        <v>829.22725709372241</v>
      </c>
      <c r="E78" s="207">
        <f>OIS!E$12</f>
        <v>920.49226139295081</v>
      </c>
      <c r="F78" s="207">
        <f>OIS!F$12</f>
        <v>835.17644024075537</v>
      </c>
      <c r="G78" s="207">
        <f>OIS!G$12</f>
        <v>823.1092863284606</v>
      </c>
      <c r="H78" s="207">
        <f>OIS!H$12</f>
        <v>895.42226999140246</v>
      </c>
      <c r="I78" s="207">
        <f>OIS!I$12</f>
        <v>830.85219260533142</v>
      </c>
      <c r="J78" s="207">
        <f>OIS!J$12</f>
        <v>1029.585898538262</v>
      </c>
      <c r="K78" s="207">
        <f>OIS!K$12</f>
        <v>655.78486672398981</v>
      </c>
      <c r="L78" s="207">
        <f>OIS!L$12</f>
        <v>639.76620808254563</v>
      </c>
      <c r="M78" s="207">
        <f>OIS!M$12</f>
        <v>700.69019776440041</v>
      </c>
      <c r="N78" s="207">
        <f>OIS!N$12</f>
        <v>651.33946689595928</v>
      </c>
      <c r="O78" s="207">
        <f>OIS!O$12</f>
        <v>597.06964746345466</v>
      </c>
      <c r="P78" s="207">
        <f>OIS!P$12</f>
        <v>561.65322441960507</v>
      </c>
      <c r="Q78" s="207">
        <f>OIS!Q$12</f>
        <v>566.75975924333625</v>
      </c>
      <c r="R78" s="207">
        <f>OIS!R$12</f>
        <v>563.34591573516911</v>
      </c>
      <c r="S78" s="207">
        <f>OIS!S$12</f>
        <v>543.65348237317198</v>
      </c>
      <c r="T78" s="207">
        <f>OIS!T$12</f>
        <v>520.86904557179787</v>
      </c>
      <c r="U78" s="207">
        <f>OIS!U$12</f>
        <v>560.00756663800428</v>
      </c>
      <c r="V78" s="207">
        <f>OIS!V$12</f>
        <v>574.87936371453145</v>
      </c>
      <c r="W78" s="207">
        <f>OIS!W$12</f>
        <v>594.52020636285351</v>
      </c>
      <c r="X78" s="207">
        <f>OIS!X$12</f>
        <v>580.02364574376656</v>
      </c>
      <c r="Y78" s="207">
        <f>OIS!Y$12</f>
        <v>649.11427343078265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1787.9072226999137</v>
      </c>
      <c r="C81" s="210">
        <v>1764.0871023215818</v>
      </c>
      <c r="D81" s="210">
        <v>1715.694668959587</v>
      </c>
      <c r="E81" s="210">
        <v>1555.7610490111779</v>
      </c>
      <c r="F81" s="210">
        <v>1938.9867583834907</v>
      </c>
      <c r="G81" s="210">
        <v>2458.6895958727428</v>
      </c>
      <c r="H81" s="210">
        <v>2502.1418744625967</v>
      </c>
      <c r="I81" s="210">
        <v>2324.3982803095441</v>
      </c>
      <c r="J81" s="210">
        <v>2241.9653482373174</v>
      </c>
      <c r="K81" s="210">
        <v>2090.5062768701632</v>
      </c>
      <c r="L81" s="210">
        <v>2015.2633705932928</v>
      </c>
      <c r="M81" s="210">
        <v>2177.0494411006016</v>
      </c>
      <c r="N81" s="210">
        <v>1671.046173688736</v>
      </c>
      <c r="O81" s="210">
        <v>1398.3172828890797</v>
      </c>
      <c r="P81" s="210">
        <v>1471.9460877042129</v>
      </c>
      <c r="Q81" s="210">
        <v>1074.5427343078245</v>
      </c>
      <c r="R81" s="210">
        <v>1079.0440240756664</v>
      </c>
      <c r="S81" s="210">
        <v>999.76010318142721</v>
      </c>
      <c r="T81" s="210">
        <v>942.12502149613067</v>
      </c>
      <c r="U81" s="210">
        <v>1054.5880481513327</v>
      </c>
      <c r="V81" s="210">
        <v>1219.1558039552881</v>
      </c>
      <c r="W81" s="210">
        <v>1099.2523645743768</v>
      </c>
      <c r="X81" s="210">
        <v>558.83319002579537</v>
      </c>
      <c r="Y81" s="210">
        <v>605.43439380911423</v>
      </c>
    </row>
    <row r="82" spans="1:25" ht="12" customHeight="1" x14ac:dyDescent="0.25">
      <c r="A82" s="24" t="s">
        <v>28</v>
      </c>
      <c r="B82" s="213">
        <v>0</v>
      </c>
      <c r="C82" s="213">
        <v>0</v>
      </c>
      <c r="D82" s="213">
        <v>0</v>
      </c>
      <c r="E82" s="213">
        <v>0</v>
      </c>
      <c r="F82" s="213">
        <v>0</v>
      </c>
      <c r="G82" s="213">
        <v>0</v>
      </c>
      <c r="H82" s="213">
        <v>0</v>
      </c>
      <c r="I82" s="213">
        <v>0</v>
      </c>
      <c r="J82" s="213">
        <v>0</v>
      </c>
      <c r="K82" s="213">
        <v>0</v>
      </c>
      <c r="L82" s="213">
        <v>0</v>
      </c>
      <c r="M82" s="213">
        <v>0</v>
      </c>
      <c r="N82" s="213">
        <v>0</v>
      </c>
      <c r="O82" s="213">
        <v>4.4088564058469473</v>
      </c>
      <c r="P82" s="213">
        <v>11.958727429062771</v>
      </c>
      <c r="Q82" s="213">
        <v>8.1866723989681844</v>
      </c>
      <c r="R82" s="213">
        <v>0.62957867583834903</v>
      </c>
      <c r="S82" s="213">
        <v>1.2552880481513331</v>
      </c>
      <c r="T82" s="213">
        <v>0.35709372312983662</v>
      </c>
      <c r="U82" s="213">
        <v>0.35709372312983662</v>
      </c>
      <c r="V82" s="213">
        <v>0.53723129836629402</v>
      </c>
      <c r="W82" s="213">
        <v>0.29226139294926912</v>
      </c>
      <c r="X82" s="213">
        <v>0.63112639724849517</v>
      </c>
      <c r="Y82" s="213">
        <v>0.88177128116938952</v>
      </c>
    </row>
    <row r="83" spans="1:25" ht="12" customHeight="1" x14ac:dyDescent="0.25">
      <c r="A83" s="14" t="s">
        <v>29</v>
      </c>
      <c r="B83" s="204">
        <v>983.9949269131555</v>
      </c>
      <c r="C83" s="204">
        <v>1005.6606190885639</v>
      </c>
      <c r="D83" s="204">
        <v>1121.7350816852966</v>
      </c>
      <c r="E83" s="204">
        <v>1003.9768701633707</v>
      </c>
      <c r="F83" s="204">
        <v>1296.7468615649182</v>
      </c>
      <c r="G83" s="204">
        <v>1385.817712811694</v>
      </c>
      <c r="H83" s="204">
        <v>1776.2820292347376</v>
      </c>
      <c r="I83" s="204">
        <v>1466.738521066208</v>
      </c>
      <c r="J83" s="204">
        <v>1297.5113499570077</v>
      </c>
      <c r="K83" s="204">
        <v>1323.8467755803954</v>
      </c>
      <c r="L83" s="204">
        <v>1252.8386070507306</v>
      </c>
      <c r="M83" s="204">
        <v>1260.8628546861562</v>
      </c>
      <c r="N83" s="204">
        <v>751.31272570937233</v>
      </c>
      <c r="O83" s="204">
        <v>621.83190025795352</v>
      </c>
      <c r="P83" s="204">
        <v>636.64256233877882</v>
      </c>
      <c r="Q83" s="204">
        <v>732.67162510748062</v>
      </c>
      <c r="R83" s="204">
        <v>802.89853826311264</v>
      </c>
      <c r="S83" s="204">
        <v>648.44110060189166</v>
      </c>
      <c r="T83" s="204">
        <v>569.49036973344801</v>
      </c>
      <c r="U83" s="204">
        <v>666.92338779019769</v>
      </c>
      <c r="V83" s="204">
        <v>760.90232158211518</v>
      </c>
      <c r="W83" s="204">
        <v>699.34901117798802</v>
      </c>
      <c r="X83" s="204">
        <v>529.24780739466894</v>
      </c>
      <c r="Y83" s="204">
        <v>581.49922613929482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218.7231298366294</v>
      </c>
      <c r="G84" s="204">
        <v>339.17110920034389</v>
      </c>
      <c r="H84" s="204">
        <v>397.83224419604471</v>
      </c>
      <c r="I84" s="204">
        <v>357.56680997420472</v>
      </c>
      <c r="J84" s="204">
        <v>162.12235597592431</v>
      </c>
      <c r="K84" s="204">
        <v>162.12235597592431</v>
      </c>
      <c r="L84" s="204">
        <v>22.99604471195185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0</v>
      </c>
      <c r="C85" s="204">
        <v>0</v>
      </c>
      <c r="D85" s="204">
        <v>0</v>
      </c>
      <c r="E85" s="204">
        <v>0</v>
      </c>
      <c r="F85" s="204">
        <v>0</v>
      </c>
      <c r="G85" s="204">
        <v>0</v>
      </c>
      <c r="H85" s="204">
        <v>11.49802235597592</v>
      </c>
      <c r="I85" s="204">
        <v>0</v>
      </c>
      <c r="J85" s="204">
        <v>0</v>
      </c>
      <c r="K85" s="204">
        <v>27.596990541702489</v>
      </c>
      <c r="L85" s="204">
        <v>31.042132416165089</v>
      </c>
      <c r="M85" s="204">
        <v>35.640928632846077</v>
      </c>
      <c r="N85" s="204">
        <v>0</v>
      </c>
      <c r="O85" s="204">
        <v>0</v>
      </c>
      <c r="P85" s="204">
        <v>0</v>
      </c>
      <c r="Q85" s="204">
        <v>0</v>
      </c>
      <c r="R85" s="204">
        <v>0</v>
      </c>
      <c r="S85" s="204">
        <v>0</v>
      </c>
      <c r="T85" s="204">
        <v>0</v>
      </c>
      <c r="U85" s="204">
        <v>0</v>
      </c>
      <c r="V85" s="204">
        <v>0</v>
      </c>
      <c r="W85" s="204">
        <v>0</v>
      </c>
      <c r="X85" s="204">
        <v>0</v>
      </c>
      <c r="Y85" s="204">
        <v>0</v>
      </c>
    </row>
    <row r="86" spans="1:25" ht="12" customHeight="1" x14ac:dyDescent="0.25">
      <c r="A86" s="18" t="s">
        <v>82</v>
      </c>
      <c r="B86" s="204">
        <v>0</v>
      </c>
      <c r="C86" s="204">
        <v>72.919690455717969</v>
      </c>
      <c r="D86" s="204">
        <v>0</v>
      </c>
      <c r="E86" s="204">
        <v>0</v>
      </c>
      <c r="F86" s="204">
        <v>0</v>
      </c>
      <c r="G86" s="204">
        <v>0</v>
      </c>
      <c r="H86" s="204">
        <v>48.270765262252787</v>
      </c>
      <c r="I86" s="204">
        <v>0</v>
      </c>
      <c r="J86" s="204">
        <v>0</v>
      </c>
      <c r="K86" s="204">
        <v>41.08151332760103</v>
      </c>
      <c r="L86" s="204">
        <v>150.97446259673259</v>
      </c>
      <c r="M86" s="204">
        <v>119.13637145313839</v>
      </c>
      <c r="N86" s="204">
        <v>0</v>
      </c>
      <c r="O86" s="204">
        <v>0</v>
      </c>
      <c r="P86" s="204">
        <v>0</v>
      </c>
      <c r="Q86" s="204">
        <v>0</v>
      </c>
      <c r="R86" s="204">
        <v>0</v>
      </c>
      <c r="S86" s="204">
        <v>0.2229578675838349</v>
      </c>
      <c r="T86" s="204">
        <v>0.74901117798796213</v>
      </c>
      <c r="U86" s="204">
        <v>0.1562338779019776</v>
      </c>
      <c r="V86" s="204">
        <v>0.31848667239896822</v>
      </c>
      <c r="W86" s="204">
        <v>8.9251934651762677E-2</v>
      </c>
      <c r="X86" s="204">
        <v>1.0102321582115219</v>
      </c>
      <c r="Y86" s="204">
        <v>0.11771281169389509</v>
      </c>
    </row>
    <row r="87" spans="1:25" ht="12" customHeight="1" x14ac:dyDescent="0.25">
      <c r="A87" s="18" t="s">
        <v>32</v>
      </c>
      <c r="B87" s="204">
        <v>0</v>
      </c>
      <c r="C87" s="204">
        <v>1.9298366294067071</v>
      </c>
      <c r="D87" s="204">
        <v>0</v>
      </c>
      <c r="E87" s="204">
        <v>0</v>
      </c>
      <c r="F87" s="204">
        <v>0</v>
      </c>
      <c r="G87" s="204">
        <v>0</v>
      </c>
      <c r="H87" s="204">
        <v>28.948151332760101</v>
      </c>
      <c r="I87" s="204">
        <v>4.8246775580395527</v>
      </c>
      <c r="J87" s="204">
        <v>22.19355116079106</v>
      </c>
      <c r="K87" s="204">
        <v>83.949527085124672</v>
      </c>
      <c r="L87" s="204">
        <v>64.850214961306961</v>
      </c>
      <c r="M87" s="204">
        <v>96.493723129836624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512.08323301805672</v>
      </c>
      <c r="C88" s="204">
        <f t="shared" si="5"/>
        <v>505.66543422183986</v>
      </c>
      <c r="D88" s="204">
        <f t="shared" si="5"/>
        <v>560.5427343078245</v>
      </c>
      <c r="E88" s="204">
        <f t="shared" si="5"/>
        <v>493.80206362854699</v>
      </c>
      <c r="F88" s="204">
        <f t="shared" si="5"/>
        <v>645.43800515907128</v>
      </c>
      <c r="G88" s="204">
        <f t="shared" si="5"/>
        <v>685.54024075666393</v>
      </c>
      <c r="H88" s="204">
        <f t="shared" si="5"/>
        <v>875.09036973344791</v>
      </c>
      <c r="I88" s="204">
        <f t="shared" si="5"/>
        <v>744.26586414445376</v>
      </c>
      <c r="J88" s="204">
        <f t="shared" si="5"/>
        <v>764.6699914015478</v>
      </c>
      <c r="K88" s="204">
        <f t="shared" si="5"/>
        <v>598.65288048151319</v>
      </c>
      <c r="L88" s="204">
        <f t="shared" si="5"/>
        <v>704.79793637145303</v>
      </c>
      <c r="M88" s="204">
        <f t="shared" si="5"/>
        <v>797.546861564918</v>
      </c>
      <c r="N88" s="204">
        <f t="shared" si="5"/>
        <v>751.31272570937233</v>
      </c>
      <c r="O88" s="204">
        <f t="shared" si="5"/>
        <v>614.48383490971617</v>
      </c>
      <c r="P88" s="204">
        <f t="shared" si="5"/>
        <v>636.64256233877882</v>
      </c>
      <c r="Q88" s="204">
        <f t="shared" si="5"/>
        <v>732.67162510748062</v>
      </c>
      <c r="R88" s="204">
        <f t="shared" si="5"/>
        <v>727.3181427343078</v>
      </c>
      <c r="S88" s="204">
        <f t="shared" si="5"/>
        <v>647.68065348237315</v>
      </c>
      <c r="T88" s="204">
        <f t="shared" si="5"/>
        <v>567.04496990541702</v>
      </c>
      <c r="U88" s="204">
        <f t="shared" si="5"/>
        <v>665.15159071367145</v>
      </c>
      <c r="V88" s="204">
        <f t="shared" si="5"/>
        <v>759.69509888220114</v>
      </c>
      <c r="W88" s="204">
        <f t="shared" si="5"/>
        <v>698.16629406706795</v>
      </c>
      <c r="X88" s="204">
        <f t="shared" si="5"/>
        <v>527.22072226999148</v>
      </c>
      <c r="Y88" s="204">
        <f t="shared" si="5"/>
        <v>580.93499570077381</v>
      </c>
    </row>
    <row r="89" spans="1:25" ht="12" customHeight="1" x14ac:dyDescent="0.25">
      <c r="A89" s="18" t="s">
        <v>83</v>
      </c>
      <c r="B89" s="204">
        <v>471.91169389509878</v>
      </c>
      <c r="C89" s="204">
        <v>425.14565778159931</v>
      </c>
      <c r="D89" s="204">
        <v>561.19234737747206</v>
      </c>
      <c r="E89" s="204">
        <v>510.17480653482369</v>
      </c>
      <c r="F89" s="204">
        <v>432.58572656921751</v>
      </c>
      <c r="G89" s="204">
        <v>361.10636285468621</v>
      </c>
      <c r="H89" s="204">
        <v>414.64247635425619</v>
      </c>
      <c r="I89" s="204">
        <v>360.08116938950991</v>
      </c>
      <c r="J89" s="204">
        <v>348.52545141874458</v>
      </c>
      <c r="K89" s="204">
        <v>410.4435081685296</v>
      </c>
      <c r="L89" s="204">
        <v>278.17781599312121</v>
      </c>
      <c r="M89" s="204">
        <v>212.04496990541699</v>
      </c>
      <c r="N89" s="204">
        <v>0</v>
      </c>
      <c r="O89" s="204">
        <v>7.3480653482373164</v>
      </c>
      <c r="P89" s="204">
        <v>0</v>
      </c>
      <c r="Q89" s="204">
        <v>0</v>
      </c>
      <c r="R89" s="204">
        <v>75.580395528804814</v>
      </c>
      <c r="S89" s="204">
        <v>0.5374892519346518</v>
      </c>
      <c r="T89" s="204">
        <v>1.6963886500429921</v>
      </c>
      <c r="U89" s="204">
        <v>1.615563198624248</v>
      </c>
      <c r="V89" s="204">
        <v>0.88873602751504721</v>
      </c>
      <c r="W89" s="204">
        <v>1.0934651762682721</v>
      </c>
      <c r="X89" s="204">
        <v>1.016852966466036</v>
      </c>
      <c r="Y89" s="204">
        <v>0.44651762682717111</v>
      </c>
    </row>
    <row r="90" spans="1:25" ht="12" customHeight="1" x14ac:dyDescent="0.25">
      <c r="A90" s="14" t="s">
        <v>34</v>
      </c>
      <c r="B90" s="204">
        <v>803.91229578675836</v>
      </c>
      <c r="C90" s="204">
        <v>758.42648323301796</v>
      </c>
      <c r="D90" s="204">
        <v>593.95958727429058</v>
      </c>
      <c r="E90" s="204">
        <v>551.78417884780731</v>
      </c>
      <c r="F90" s="204">
        <v>642.23989681857256</v>
      </c>
      <c r="G90" s="204">
        <v>1072.8718830610489</v>
      </c>
      <c r="H90" s="204">
        <v>725.85984522785895</v>
      </c>
      <c r="I90" s="204">
        <v>857.65975924333611</v>
      </c>
      <c r="J90" s="204">
        <v>944.45399828030952</v>
      </c>
      <c r="K90" s="204">
        <v>766.65950128976783</v>
      </c>
      <c r="L90" s="204">
        <v>762.42476354256223</v>
      </c>
      <c r="M90" s="204">
        <v>916.18658641444529</v>
      </c>
      <c r="N90" s="204">
        <v>919.73344797936363</v>
      </c>
      <c r="O90" s="204">
        <v>772.07652622527939</v>
      </c>
      <c r="P90" s="204">
        <v>823.34479793637138</v>
      </c>
      <c r="Q90" s="204">
        <v>333.68443680137568</v>
      </c>
      <c r="R90" s="204">
        <v>275.51590713671538</v>
      </c>
      <c r="S90" s="204">
        <v>350.06371453138428</v>
      </c>
      <c r="T90" s="204">
        <v>372.27755803955279</v>
      </c>
      <c r="U90" s="204">
        <v>387.30756663800508</v>
      </c>
      <c r="V90" s="204">
        <v>457.71625107480651</v>
      </c>
      <c r="W90" s="204">
        <v>399.61109200343941</v>
      </c>
      <c r="X90" s="204">
        <v>28.954256233877899</v>
      </c>
      <c r="Y90" s="204">
        <v>23.053396388650039</v>
      </c>
    </row>
    <row r="91" spans="1:25" ht="12" customHeight="1" x14ac:dyDescent="0.25">
      <c r="A91" s="18" t="s">
        <v>73</v>
      </c>
      <c r="B91" s="204">
        <v>803.91229578675836</v>
      </c>
      <c r="C91" s="204">
        <v>758.42648323301796</v>
      </c>
      <c r="D91" s="204">
        <v>593.95958727429058</v>
      </c>
      <c r="E91" s="204">
        <v>551.78417884780731</v>
      </c>
      <c r="F91" s="204">
        <v>642.23989681857256</v>
      </c>
      <c r="G91" s="204">
        <v>1072.8718830610489</v>
      </c>
      <c r="H91" s="204">
        <v>725.85984522785895</v>
      </c>
      <c r="I91" s="204">
        <v>847.69991401547713</v>
      </c>
      <c r="J91" s="204">
        <v>944.45399828030952</v>
      </c>
      <c r="K91" s="204">
        <v>766.65950128976783</v>
      </c>
      <c r="L91" s="204">
        <v>762.42476354256223</v>
      </c>
      <c r="M91" s="204">
        <v>916.18658641444529</v>
      </c>
      <c r="N91" s="204">
        <v>919.73344797936363</v>
      </c>
      <c r="O91" s="204">
        <v>772.07652622527939</v>
      </c>
      <c r="P91" s="204">
        <v>823.34479793637138</v>
      </c>
      <c r="Q91" s="204">
        <v>333.68443680137568</v>
      </c>
      <c r="R91" s="204">
        <v>275.51590713671538</v>
      </c>
      <c r="S91" s="204">
        <v>350.06371453138428</v>
      </c>
      <c r="T91" s="204">
        <v>372.27755803955279</v>
      </c>
      <c r="U91" s="204">
        <v>387.30756663800508</v>
      </c>
      <c r="V91" s="204">
        <v>457.71625107480651</v>
      </c>
      <c r="W91" s="204">
        <v>399.61109200343941</v>
      </c>
      <c r="X91" s="204">
        <v>28.954256233877899</v>
      </c>
      <c r="Y91" s="204">
        <v>23.053396388650039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9.9598452278589846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1787.9072226999137</v>
      </c>
      <c r="C94" s="210">
        <f t="shared" si="6"/>
        <v>1764.0871023215818</v>
      </c>
      <c r="D94" s="210">
        <f t="shared" si="6"/>
        <v>1715.694668959587</v>
      </c>
      <c r="E94" s="210">
        <f t="shared" si="6"/>
        <v>1555.7610490111779</v>
      </c>
      <c r="F94" s="210">
        <f t="shared" si="6"/>
        <v>1938.9867583834907</v>
      </c>
      <c r="G94" s="210">
        <f t="shared" si="6"/>
        <v>2458.6895958727428</v>
      </c>
      <c r="H94" s="210">
        <f t="shared" si="6"/>
        <v>2502.1418744625967</v>
      </c>
      <c r="I94" s="210">
        <f t="shared" si="6"/>
        <v>2324.3982803095441</v>
      </c>
      <c r="J94" s="210">
        <f t="shared" si="6"/>
        <v>2241.9653482373174</v>
      </c>
      <c r="K94" s="210">
        <f t="shared" si="6"/>
        <v>2090.5062768701632</v>
      </c>
      <c r="L94" s="210">
        <f t="shared" si="6"/>
        <v>2015.2633705932928</v>
      </c>
      <c r="M94" s="210">
        <f t="shared" si="6"/>
        <v>2177.0494411006016</v>
      </c>
      <c r="N94" s="210">
        <f t="shared" si="6"/>
        <v>1671.046173688736</v>
      </c>
      <c r="O94" s="210">
        <f t="shared" si="6"/>
        <v>1398.3172828890797</v>
      </c>
      <c r="P94" s="210">
        <f t="shared" si="6"/>
        <v>1471.9460877042129</v>
      </c>
      <c r="Q94" s="210">
        <f t="shared" si="6"/>
        <v>1074.5427343078245</v>
      </c>
      <c r="R94" s="210">
        <f t="shared" si="6"/>
        <v>1079.0440240756664</v>
      </c>
      <c r="S94" s="210">
        <f t="shared" si="6"/>
        <v>999.76010318142721</v>
      </c>
      <c r="T94" s="210">
        <f t="shared" si="6"/>
        <v>942.12502149613078</v>
      </c>
      <c r="U94" s="210">
        <f t="shared" si="6"/>
        <v>1054.5880481513327</v>
      </c>
      <c r="V94" s="210">
        <f t="shared" si="6"/>
        <v>1219.1558039552881</v>
      </c>
      <c r="W94" s="210">
        <f t="shared" si="6"/>
        <v>1099.2523645743768</v>
      </c>
      <c r="X94" s="210">
        <f t="shared" si="6"/>
        <v>558.83319002579537</v>
      </c>
      <c r="Y94" s="210">
        <f t="shared" si="6"/>
        <v>605.43439380911423</v>
      </c>
    </row>
    <row r="95" spans="1:25" ht="12" customHeight="1" x14ac:dyDescent="0.25">
      <c r="A95" s="24" t="s">
        <v>48</v>
      </c>
      <c r="B95" s="213">
        <f>CHI!B58</f>
        <v>1275.823989681857</v>
      </c>
      <c r="C95" s="213">
        <f>CHI!C58</f>
        <v>1248.2754944110061</v>
      </c>
      <c r="D95" s="213">
        <f>CHI!D58</f>
        <v>1156.1981083404989</v>
      </c>
      <c r="E95" s="213">
        <f>CHI!E58</f>
        <v>1063.005159071367</v>
      </c>
      <c r="F95" s="213">
        <f>CHI!F58</f>
        <v>1293.548753224419</v>
      </c>
      <c r="G95" s="213">
        <f>CHI!G58</f>
        <v>1774.179988466793</v>
      </c>
      <c r="H95" s="213">
        <f>CHI!H58</f>
        <v>1543.498366294067</v>
      </c>
      <c r="I95" s="213">
        <f>CHI!I58</f>
        <v>1595.3660361135001</v>
      </c>
      <c r="J95" s="213">
        <f>CHI!J58</f>
        <v>1480.4446259673259</v>
      </c>
      <c r="K95" s="213">
        <f>CHI!K58</f>
        <v>1105.136278145904</v>
      </c>
      <c r="L95" s="213">
        <f>CHI!L58</f>
        <v>814.18334835322548</v>
      </c>
      <c r="M95" s="213">
        <f>CHI!M58</f>
        <v>921.43533963886489</v>
      </c>
      <c r="N95" s="213">
        <f>CHI!N58</f>
        <v>927.71158997475345</v>
      </c>
      <c r="O95" s="213">
        <f>CHI!O58</f>
        <v>789.502213608175</v>
      </c>
      <c r="P95" s="213">
        <f>CHI!P58</f>
        <v>853.9921873597259</v>
      </c>
      <c r="Q95" s="213">
        <f>CHI!Q58</f>
        <v>354.85634256547178</v>
      </c>
      <c r="R95" s="213">
        <f>CHI!R58</f>
        <v>382.92241818206202</v>
      </c>
      <c r="S95" s="213">
        <f>CHI!S58</f>
        <v>387.89802503455581</v>
      </c>
      <c r="T95" s="213">
        <f>CHI!T58</f>
        <v>391.75337420226441</v>
      </c>
      <c r="U95" s="213">
        <f>CHI!U58</f>
        <v>397.27780091482589</v>
      </c>
      <c r="V95" s="213">
        <f>CHI!V58</f>
        <v>461.84515843141708</v>
      </c>
      <c r="W95" s="213">
        <f>CHI!W58</f>
        <v>404.2844642932497</v>
      </c>
      <c r="X95" s="213">
        <f>CHI!X58</f>
        <v>32.235765992483792</v>
      </c>
      <c r="Y95" s="213">
        <f>CHI!Y58</f>
        <v>25.634918976920989</v>
      </c>
    </row>
    <row r="96" spans="1:25" ht="12" customHeight="1" x14ac:dyDescent="0.25">
      <c r="A96" s="21" t="s">
        <v>27</v>
      </c>
      <c r="B96" s="207">
        <v>512.08323301805672</v>
      </c>
      <c r="C96" s="207">
        <v>515.81160791057573</v>
      </c>
      <c r="D96" s="207">
        <v>559.49656061908809</v>
      </c>
      <c r="E96" s="207">
        <v>492.75588993981091</v>
      </c>
      <c r="F96" s="207">
        <v>645.43800515907174</v>
      </c>
      <c r="G96" s="207">
        <v>684.50960740594974</v>
      </c>
      <c r="H96" s="207">
        <v>958.64350816852971</v>
      </c>
      <c r="I96" s="207">
        <v>729.03224419604408</v>
      </c>
      <c r="J96" s="207">
        <v>761.52072226999144</v>
      </c>
      <c r="K96" s="207">
        <v>985.36999872425918</v>
      </c>
      <c r="L96" s="207">
        <v>1201.0800222400674</v>
      </c>
      <c r="M96" s="207">
        <v>1255.6141014617367</v>
      </c>
      <c r="N96" s="207">
        <v>743.33458371398251</v>
      </c>
      <c r="O96" s="207">
        <v>608.81506928090471</v>
      </c>
      <c r="P96" s="207">
        <v>617.95390034448701</v>
      </c>
      <c r="Q96" s="207">
        <v>719.68639174235273</v>
      </c>
      <c r="R96" s="207">
        <v>696.12160589360428</v>
      </c>
      <c r="S96" s="207">
        <v>611.86207814687145</v>
      </c>
      <c r="T96" s="207">
        <v>550.37164729386632</v>
      </c>
      <c r="U96" s="207">
        <v>657.31024723650683</v>
      </c>
      <c r="V96" s="207">
        <v>757.31064552387102</v>
      </c>
      <c r="W96" s="207">
        <v>694.96790028112707</v>
      </c>
      <c r="X96" s="207">
        <v>526.59742403331154</v>
      </c>
      <c r="Y96" s="207">
        <v>579.79947483219325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29374.181736777544</v>
      </c>
      <c r="C98" s="203">
        <f t="shared" si="7"/>
        <v>31158.407810189085</v>
      </c>
      <c r="D98" s="203">
        <f t="shared" si="7"/>
        <v>32865.306490783987</v>
      </c>
      <c r="E98" s="203">
        <f t="shared" si="7"/>
        <v>32926.703830971965</v>
      </c>
      <c r="F98" s="203">
        <f t="shared" si="7"/>
        <v>34075.360478019276</v>
      </c>
      <c r="G98" s="203">
        <f t="shared" si="7"/>
        <v>34529.213772912262</v>
      </c>
      <c r="H98" s="203">
        <f t="shared" si="7"/>
        <v>33402.610294948601</v>
      </c>
      <c r="I98" s="203">
        <f t="shared" si="7"/>
        <v>32974.983296711936</v>
      </c>
      <c r="J98" s="203">
        <f t="shared" si="7"/>
        <v>31968.731732728796</v>
      </c>
      <c r="K98" s="203">
        <f t="shared" si="7"/>
        <v>21243.72000041814</v>
      </c>
      <c r="L98" s="203">
        <f t="shared" si="7"/>
        <v>22981.070693145248</v>
      </c>
      <c r="M98" s="203">
        <f t="shared" si="7"/>
        <v>25244.579941992473</v>
      </c>
      <c r="N98" s="203">
        <f t="shared" si="7"/>
        <v>24098.355052432911</v>
      </c>
      <c r="O98" s="203">
        <f t="shared" si="7"/>
        <v>21876.429009018906</v>
      </c>
      <c r="P98" s="203">
        <f t="shared" si="7"/>
        <v>22763.080202738598</v>
      </c>
      <c r="Q98" s="203">
        <f t="shared" si="7"/>
        <v>22435.719773711655</v>
      </c>
      <c r="R98" s="203">
        <f t="shared" si="7"/>
        <v>21662.796327944307</v>
      </c>
      <c r="S98" s="203">
        <f t="shared" si="7"/>
        <v>22128.425846906452</v>
      </c>
      <c r="T98" s="203">
        <f t="shared" si="7"/>
        <v>22622.262197588436</v>
      </c>
      <c r="U98" s="203">
        <f t="shared" si="7"/>
        <v>23002.347048212094</v>
      </c>
      <c r="V98" s="203">
        <f t="shared" si="7"/>
        <v>23600.498635581796</v>
      </c>
      <c r="W98" s="203">
        <f t="shared" si="7"/>
        <v>24572.739870265712</v>
      </c>
      <c r="X98" s="203">
        <f t="shared" si="7"/>
        <v>19679.466644181604</v>
      </c>
      <c r="Y98" s="203">
        <f t="shared" si="7"/>
        <v>16490.680686133073</v>
      </c>
    </row>
    <row r="99" spans="1:25" ht="12" customHeight="1" x14ac:dyDescent="0.25">
      <c r="A99" s="25" t="s">
        <v>14</v>
      </c>
      <c r="B99" s="209">
        <f>ISI!B$54</f>
        <v>8826.6323756013444</v>
      </c>
      <c r="C99" s="209">
        <f>ISI!C$54</f>
        <v>8150.1073008772601</v>
      </c>
      <c r="D99" s="209">
        <f>ISI!D$54</f>
        <v>9153.8185497236918</v>
      </c>
      <c r="E99" s="209">
        <f>ISI!E$54</f>
        <v>10317.835209240475</v>
      </c>
      <c r="F99" s="209">
        <f>ISI!F$54</f>
        <v>11351.262760829884</v>
      </c>
      <c r="G99" s="209">
        <f>ISI!G$54</f>
        <v>12005.520256213209</v>
      </c>
      <c r="H99" s="209">
        <f>ISI!H$54</f>
        <v>11902.898747904732</v>
      </c>
      <c r="I99" s="209">
        <f>ISI!I$54</f>
        <v>11100.521080837079</v>
      </c>
      <c r="J99" s="209">
        <f>ISI!J$54</f>
        <v>9022.6320716599057</v>
      </c>
      <c r="K99" s="209">
        <f>ISI!K$54</f>
        <v>5146.6097254302713</v>
      </c>
      <c r="L99" s="209">
        <f>ISI!L$54</f>
        <v>5867.5320302549871</v>
      </c>
      <c r="M99" s="209">
        <f>ISI!M$54</f>
        <v>6572.903994785509</v>
      </c>
      <c r="N99" s="209">
        <f>ISI!N$54</f>
        <v>6069.9758038430837</v>
      </c>
      <c r="O99" s="209">
        <f>ISI!O$54</f>
        <v>6333.5565999152177</v>
      </c>
      <c r="P99" s="209">
        <f>ISI!P$54</f>
        <v>6208.5864517265054</v>
      </c>
      <c r="Q99" s="209">
        <f>ISI!Q$54</f>
        <v>6809.2300964547021</v>
      </c>
      <c r="R99" s="209">
        <f>ISI!R$54</f>
        <v>6603.6612975860826</v>
      </c>
      <c r="S99" s="209">
        <f>ISI!S$54</f>
        <v>6294.8581419357288</v>
      </c>
      <c r="T99" s="209">
        <f>ISI!T$54</f>
        <v>5842.0270010073609</v>
      </c>
      <c r="U99" s="209">
        <f>ISI!U$54</f>
        <v>5990.4308669573829</v>
      </c>
      <c r="V99" s="209">
        <f>ISI!V$54</f>
        <v>5542.064767160462</v>
      </c>
      <c r="W99" s="209">
        <f>ISI!W$54</f>
        <v>6201.1621901808749</v>
      </c>
      <c r="X99" s="209">
        <f>ISI!X$54</f>
        <v>4653.5236683967414</v>
      </c>
      <c r="Y99" s="209">
        <f>ISI!Y$54</f>
        <v>2448.0159182229017</v>
      </c>
    </row>
    <row r="100" spans="1:25" ht="12" customHeight="1" x14ac:dyDescent="0.25">
      <c r="A100" s="14" t="s">
        <v>43</v>
      </c>
      <c r="B100" s="204">
        <f>ISI!B$55</f>
        <v>8345.8164003908842</v>
      </c>
      <c r="C100" s="204">
        <f>ISI!C$55</f>
        <v>7758.1040446700117</v>
      </c>
      <c r="D100" s="204">
        <f>ISI!D$55</f>
        <v>8903.6295412487889</v>
      </c>
      <c r="E100" s="204">
        <f>ISI!E$55</f>
        <v>9977.1084776636853</v>
      </c>
      <c r="F100" s="204">
        <f>ISI!F$55</f>
        <v>10922.047746206579</v>
      </c>
      <c r="G100" s="204">
        <f>ISI!G$55</f>
        <v>11367.389787058723</v>
      </c>
      <c r="H100" s="204">
        <f>ISI!H$55</f>
        <v>11186.934392270514</v>
      </c>
      <c r="I100" s="204">
        <f>ISI!I$55</f>
        <v>10449.176923688628</v>
      </c>
      <c r="J100" s="204">
        <f>ISI!J$55</f>
        <v>8406.128099140109</v>
      </c>
      <c r="K100" s="204">
        <f>ISI!K$55</f>
        <v>4789.6632821606663</v>
      </c>
      <c r="L100" s="204">
        <f>ISI!L$55</f>
        <v>5224.4058398413245</v>
      </c>
      <c r="M100" s="204">
        <f>ISI!M$55</f>
        <v>5655.082726042775</v>
      </c>
      <c r="N100" s="204">
        <f>ISI!N$55</f>
        <v>5311.4929974560109</v>
      </c>
      <c r="O100" s="204">
        <f>ISI!O$55</f>
        <v>5789.0741630752354</v>
      </c>
      <c r="P100" s="204">
        <f>ISI!P$55</f>
        <v>5624.9992986767584</v>
      </c>
      <c r="Q100" s="204">
        <f>ISI!Q$55</f>
        <v>6370.5599608625434</v>
      </c>
      <c r="R100" s="204">
        <f>ISI!R$55</f>
        <v>6191.3127317599265</v>
      </c>
      <c r="S100" s="204">
        <f>ISI!S$55</f>
        <v>5881.3448927961563</v>
      </c>
      <c r="T100" s="204">
        <f>ISI!T$55</f>
        <v>5265.5668684509174</v>
      </c>
      <c r="U100" s="204">
        <f>ISI!U$55</f>
        <v>5559.7318007192298</v>
      </c>
      <c r="V100" s="204">
        <f>ISI!V$55</f>
        <v>5235.4114044136631</v>
      </c>
      <c r="W100" s="204">
        <f>ISI!W$55</f>
        <v>5840.5277644185826</v>
      </c>
      <c r="X100" s="204">
        <f>ISI!X$55</f>
        <v>4271.8882382268393</v>
      </c>
      <c r="Y100" s="204">
        <f>ISI!Y$55</f>
        <v>2183.3083015048633</v>
      </c>
    </row>
    <row r="101" spans="1:25" ht="12" customHeight="1" x14ac:dyDescent="0.25">
      <c r="A101" s="14" t="s">
        <v>44</v>
      </c>
      <c r="B101" s="204">
        <f>ISI!B$56</f>
        <v>480.81597521046035</v>
      </c>
      <c r="C101" s="204">
        <f>ISI!C$56</f>
        <v>392.0032562072488</v>
      </c>
      <c r="D101" s="204">
        <f>ISI!D$56</f>
        <v>250.18900847490275</v>
      </c>
      <c r="E101" s="204">
        <f>ISI!E$56</f>
        <v>340.72673157678958</v>
      </c>
      <c r="F101" s="204">
        <f>ISI!F$56</f>
        <v>429.21501462330559</v>
      </c>
      <c r="G101" s="204">
        <f>ISI!G$56</f>
        <v>638.13046915448592</v>
      </c>
      <c r="H101" s="204">
        <f>ISI!H$56</f>
        <v>715.96435563421869</v>
      </c>
      <c r="I101" s="204">
        <f>ISI!I$56</f>
        <v>651.34415714845181</v>
      </c>
      <c r="J101" s="204">
        <f>ISI!J$56</f>
        <v>616.50397251979746</v>
      </c>
      <c r="K101" s="204">
        <f>ISI!K$56</f>
        <v>356.94644326960531</v>
      </c>
      <c r="L101" s="204">
        <f>ISI!L$56</f>
        <v>643.12619041366247</v>
      </c>
      <c r="M101" s="204">
        <f>ISI!M$56</f>
        <v>917.82126874273445</v>
      </c>
      <c r="N101" s="204">
        <f>ISI!N$56</f>
        <v>758.48280638707263</v>
      </c>
      <c r="O101" s="204">
        <f>ISI!O$56</f>
        <v>544.48243683998237</v>
      </c>
      <c r="P101" s="204">
        <f>ISI!P$56</f>
        <v>583.58715304974737</v>
      </c>
      <c r="Q101" s="204">
        <f>ISI!Q$56</f>
        <v>438.67013559215883</v>
      </c>
      <c r="R101" s="204">
        <f>ISI!R$56</f>
        <v>412.34856582615657</v>
      </c>
      <c r="S101" s="204">
        <f>ISI!S$56</f>
        <v>413.51324913957274</v>
      </c>
      <c r="T101" s="204">
        <f>ISI!T$56</f>
        <v>576.4601325564438</v>
      </c>
      <c r="U101" s="204">
        <f>ISI!U$56</f>
        <v>430.6990662381528</v>
      </c>
      <c r="V101" s="204">
        <f>ISI!V$56</f>
        <v>306.65336274679868</v>
      </c>
      <c r="W101" s="204">
        <f>ISI!W$56</f>
        <v>360.63442576229255</v>
      </c>
      <c r="X101" s="204">
        <f>ISI!X$56</f>
        <v>381.63543016990229</v>
      </c>
      <c r="Y101" s="204">
        <f>ISI!Y$56</f>
        <v>264.70761671803859</v>
      </c>
    </row>
    <row r="102" spans="1:25" ht="12" customHeight="1" x14ac:dyDescent="0.25">
      <c r="A102" s="13" t="s">
        <v>18</v>
      </c>
      <c r="B102" s="205">
        <f>NFM!B$73</f>
        <v>1111.0666776359456</v>
      </c>
      <c r="C102" s="205">
        <f>NFM!C$73</f>
        <v>1033.1428704684783</v>
      </c>
      <c r="D102" s="205">
        <f>NFM!D$73</f>
        <v>936.87931351047928</v>
      </c>
      <c r="E102" s="205">
        <f>NFM!E$73</f>
        <v>964.12896955841802</v>
      </c>
      <c r="F102" s="205">
        <f>NFM!F$73</f>
        <v>1135.1474064763231</v>
      </c>
      <c r="G102" s="205">
        <f>NFM!G$73</f>
        <v>1281.312867734229</v>
      </c>
      <c r="H102" s="205">
        <f>NFM!H$73</f>
        <v>1293.7285194322708</v>
      </c>
      <c r="I102" s="205">
        <f>NFM!I$73</f>
        <v>1168.1964733032612</v>
      </c>
      <c r="J102" s="205">
        <f>NFM!J$73</f>
        <v>1084.3117096725434</v>
      </c>
      <c r="K102" s="205">
        <f>NFM!K$73</f>
        <v>674.58216235790837</v>
      </c>
      <c r="L102" s="205">
        <f>NFM!L$73</f>
        <v>735.51099907455568</v>
      </c>
      <c r="M102" s="205">
        <f>NFM!M$73</f>
        <v>824.56885528394696</v>
      </c>
      <c r="N102" s="205">
        <f>NFM!N$73</f>
        <v>766.17659413887645</v>
      </c>
      <c r="O102" s="205">
        <f>NFM!O$73</f>
        <v>828.95397712653926</v>
      </c>
      <c r="P102" s="205">
        <f>NFM!P$73</f>
        <v>865.5408752695439</v>
      </c>
      <c r="Q102" s="205">
        <f>NFM!Q$73</f>
        <v>942.22093740657567</v>
      </c>
      <c r="R102" s="205">
        <f>NFM!R$73</f>
        <v>903.30240641285059</v>
      </c>
      <c r="S102" s="205">
        <f>NFM!S$73</f>
        <v>890.14243009350628</v>
      </c>
      <c r="T102" s="205">
        <f>NFM!T$73</f>
        <v>1181.7857226547392</v>
      </c>
      <c r="U102" s="205">
        <f>NFM!U$73</f>
        <v>1104.269250545703</v>
      </c>
      <c r="V102" s="205">
        <f>NFM!V$73</f>
        <v>1039.0003881380571</v>
      </c>
      <c r="W102" s="205">
        <f>NFM!W$73</f>
        <v>1132.7294053453645</v>
      </c>
      <c r="X102" s="205">
        <f>NFM!X$73</f>
        <v>611.15490629104784</v>
      </c>
      <c r="Y102" s="205">
        <f>NFM!Y$73</f>
        <v>397.33196556280933</v>
      </c>
    </row>
    <row r="103" spans="1:25" ht="12" customHeight="1" x14ac:dyDescent="0.25">
      <c r="A103" s="14" t="s">
        <v>45</v>
      </c>
      <c r="B103" s="204">
        <f>NFM!B$74</f>
        <v>512.73690465334505</v>
      </c>
      <c r="C103" s="204">
        <f>NFM!C$74</f>
        <v>424.88457520689718</v>
      </c>
      <c r="D103" s="204">
        <f>NFM!D$74</f>
        <v>402.5307017841327</v>
      </c>
      <c r="E103" s="204">
        <f>NFM!E$74</f>
        <v>360.39787987996039</v>
      </c>
      <c r="F103" s="204">
        <f>NFM!F$74</f>
        <v>468.88157692524862</v>
      </c>
      <c r="G103" s="204">
        <f>NFM!G$74</f>
        <v>535.20626127753701</v>
      </c>
      <c r="H103" s="204">
        <f>NFM!H$74</f>
        <v>529.23846339819636</v>
      </c>
      <c r="I103" s="204">
        <f>NFM!I$74</f>
        <v>27.17985205439868</v>
      </c>
      <c r="J103" s="204">
        <f>NFM!J$74</f>
        <v>2.4031672474839638</v>
      </c>
      <c r="K103" s="204">
        <f>NFM!K$74</f>
        <v>38.932198283058497</v>
      </c>
      <c r="L103" s="204">
        <f>NFM!L$74</f>
        <v>300.32048681423407</v>
      </c>
      <c r="M103" s="204">
        <f>NFM!M$74</f>
        <v>333.03306309240918</v>
      </c>
      <c r="N103" s="204">
        <f>NFM!N$74</f>
        <v>297.73398812738691</v>
      </c>
      <c r="O103" s="204">
        <f>NFM!O$74</f>
        <v>301.56374050771888</v>
      </c>
      <c r="P103" s="204">
        <f>NFM!P$74</f>
        <v>309.23946381275948</v>
      </c>
      <c r="Q103" s="204">
        <f>NFM!Q$74</f>
        <v>361.19016768352918</v>
      </c>
      <c r="R103" s="204">
        <f>NFM!R$74</f>
        <v>381.13407778055398</v>
      </c>
      <c r="S103" s="204">
        <f>NFM!S$74</f>
        <v>384.9277347799266</v>
      </c>
      <c r="T103" s="204">
        <f>NFM!T$74</f>
        <v>505.7278458792822</v>
      </c>
      <c r="U103" s="204">
        <f>NFM!U$74</f>
        <v>418.33518478098381</v>
      </c>
      <c r="V103" s="204">
        <f>NFM!V$74</f>
        <v>398.09096557006148</v>
      </c>
      <c r="W103" s="204">
        <f>NFM!W$74</f>
        <v>449.04801012707111</v>
      </c>
      <c r="X103" s="204">
        <f>NFM!X$74</f>
        <v>112.2429019232038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366.43810580049251</v>
      </c>
      <c r="C104" s="204">
        <f>NFM!C$75</f>
        <v>371.77650099992462</v>
      </c>
      <c r="D104" s="204">
        <f>NFM!D$75</f>
        <v>357.07125959665098</v>
      </c>
      <c r="E104" s="204">
        <f>NFM!E$75</f>
        <v>396.15177301539575</v>
      </c>
      <c r="F104" s="204">
        <f>NFM!F$75</f>
        <v>426.65085787592335</v>
      </c>
      <c r="G104" s="204">
        <f>NFM!G$75</f>
        <v>465.49411611037925</v>
      </c>
      <c r="H104" s="204">
        <f>NFM!H$75</f>
        <v>519.95522743124639</v>
      </c>
      <c r="I104" s="204">
        <f>NFM!I$75</f>
        <v>754.39595278206821</v>
      </c>
      <c r="J104" s="204">
        <f>NFM!J$75</f>
        <v>711.82419273688856</v>
      </c>
      <c r="K104" s="204">
        <f>NFM!K$75</f>
        <v>440.05029896052679</v>
      </c>
      <c r="L104" s="204">
        <f>NFM!L$75</f>
        <v>390.95582914849115</v>
      </c>
      <c r="M104" s="204">
        <f>NFM!M$75</f>
        <v>432.17947217492355</v>
      </c>
      <c r="N104" s="204">
        <f>NFM!N$75</f>
        <v>431.87560838253063</v>
      </c>
      <c r="O104" s="204">
        <f>NFM!O$75</f>
        <v>481.62726307662655</v>
      </c>
      <c r="P104" s="204">
        <f>NFM!P$75</f>
        <v>533.30316187459493</v>
      </c>
      <c r="Q104" s="204">
        <f>NFM!Q$75</f>
        <v>556.7714831096838</v>
      </c>
      <c r="R104" s="204">
        <f>NFM!R$75</f>
        <v>494.08854127641155</v>
      </c>
      <c r="S104" s="204">
        <f>NFM!S$75</f>
        <v>431.42273210703792</v>
      </c>
      <c r="T104" s="204">
        <f>NFM!T$75</f>
        <v>548.75273952564805</v>
      </c>
      <c r="U104" s="204">
        <f>NFM!U$75</f>
        <v>570.30669362976573</v>
      </c>
      <c r="V104" s="204">
        <f>NFM!V$75</f>
        <v>567.32280617671779</v>
      </c>
      <c r="W104" s="204">
        <f>NFM!W$75</f>
        <v>578.66071132259128</v>
      </c>
      <c r="X104" s="204">
        <f>NFM!X$75</f>
        <v>375.6757370689437</v>
      </c>
      <c r="Y104" s="204">
        <f>NFM!Y$75</f>
        <v>366.87887562986452</v>
      </c>
    </row>
    <row r="105" spans="1:25" ht="12" customHeight="1" x14ac:dyDescent="0.25">
      <c r="A105" s="26" t="s">
        <v>46</v>
      </c>
      <c r="B105" s="211">
        <f>NFM!B$76</f>
        <v>365.37421199636549</v>
      </c>
      <c r="C105" s="211">
        <f>NFM!C$76</f>
        <v>371.45287957456117</v>
      </c>
      <c r="D105" s="211">
        <f>NFM!D$76</f>
        <v>355.98558966348941</v>
      </c>
      <c r="E105" s="211">
        <f>NFM!E$76</f>
        <v>393.7427187660453</v>
      </c>
      <c r="F105" s="211">
        <f>NFM!F$76</f>
        <v>424.69573967707254</v>
      </c>
      <c r="G105" s="211">
        <f>NFM!G$76</f>
        <v>462.91400103226823</v>
      </c>
      <c r="H105" s="211">
        <f>NFM!H$76</f>
        <v>515.67739675113978</v>
      </c>
      <c r="I105" s="211">
        <f>NFM!I$76</f>
        <v>747.22167310758823</v>
      </c>
      <c r="J105" s="211">
        <f>NFM!J$76</f>
        <v>704.39211536064727</v>
      </c>
      <c r="K105" s="211">
        <f>NFM!K$76</f>
        <v>435.26893096992814</v>
      </c>
      <c r="L105" s="211">
        <f>NFM!L$76</f>
        <v>385.93002296902671</v>
      </c>
      <c r="M105" s="211">
        <f>NFM!M$76</f>
        <v>425.15428094072729</v>
      </c>
      <c r="N105" s="211">
        <f>NFM!N$76</f>
        <v>426.65959960865518</v>
      </c>
      <c r="O105" s="211">
        <f>NFM!O$76</f>
        <v>476.31409690922669</v>
      </c>
      <c r="P105" s="211">
        <f>NFM!P$76</f>
        <v>529.92773944035662</v>
      </c>
      <c r="Q105" s="211">
        <f>NFM!Q$76</f>
        <v>552.8384660816281</v>
      </c>
      <c r="R105" s="211">
        <f>NFM!R$76</f>
        <v>489.20882740836458</v>
      </c>
      <c r="S105" s="211">
        <f>NFM!S$76</f>
        <v>427.01459763824391</v>
      </c>
      <c r="T105" s="211">
        <f>NFM!T$76</f>
        <v>541.85779023633609</v>
      </c>
      <c r="U105" s="211">
        <f>NFM!U$76</f>
        <v>564.37907552789818</v>
      </c>
      <c r="V105" s="211">
        <f>NFM!V$76</f>
        <v>557.99092506039835</v>
      </c>
      <c r="W105" s="211">
        <f>NFM!W$76</f>
        <v>566.45754454451844</v>
      </c>
      <c r="X105" s="211">
        <f>NFM!X$76</f>
        <v>360.83159382996928</v>
      </c>
      <c r="Y105" s="211">
        <f>NFM!Y$76</f>
        <v>352.7142941992775</v>
      </c>
    </row>
    <row r="106" spans="1:25" ht="12" customHeight="1" x14ac:dyDescent="0.25">
      <c r="A106" s="27" t="s">
        <v>80</v>
      </c>
      <c r="B106" s="212">
        <f>NFM!B$77</f>
        <v>1.063893804127005</v>
      </c>
      <c r="C106" s="212">
        <f>NFM!C$77</f>
        <v>0.32362142536343641</v>
      </c>
      <c r="D106" s="212">
        <f>NFM!D$77</f>
        <v>1.085669933161594</v>
      </c>
      <c r="E106" s="212">
        <f>NFM!E$77</f>
        <v>2.4090542493504721</v>
      </c>
      <c r="F106" s="212">
        <f>NFM!F$77</f>
        <v>1.955118198850827</v>
      </c>
      <c r="G106" s="212">
        <f>NFM!G$77</f>
        <v>2.5801150781110209</v>
      </c>
      <c r="H106" s="212">
        <f>NFM!H$77</f>
        <v>4.2778306801066446</v>
      </c>
      <c r="I106" s="212">
        <f>NFM!I$77</f>
        <v>7.1742796744799406</v>
      </c>
      <c r="J106" s="212">
        <f>NFM!J$77</f>
        <v>7.432077376241331</v>
      </c>
      <c r="K106" s="212">
        <f>NFM!K$77</f>
        <v>4.7813679905986692</v>
      </c>
      <c r="L106" s="212">
        <f>NFM!L$77</f>
        <v>5.0258061794644373</v>
      </c>
      <c r="M106" s="212">
        <f>NFM!M$77</f>
        <v>7.0251912341962539</v>
      </c>
      <c r="N106" s="212">
        <f>NFM!N$77</f>
        <v>5.2160087738754637</v>
      </c>
      <c r="O106" s="212">
        <f>NFM!O$77</f>
        <v>5.3131661673998671</v>
      </c>
      <c r="P106" s="212">
        <f>NFM!P$77</f>
        <v>3.375422434238371</v>
      </c>
      <c r="Q106" s="212">
        <f>NFM!Q$77</f>
        <v>3.933017028055751</v>
      </c>
      <c r="R106" s="212">
        <f>NFM!R$77</f>
        <v>4.8797138680469354</v>
      </c>
      <c r="S106" s="212">
        <f>NFM!S$77</f>
        <v>4.4081344687940209</v>
      </c>
      <c r="T106" s="212">
        <f>NFM!T$77</f>
        <v>6.8949492893119606</v>
      </c>
      <c r="U106" s="212">
        <f>NFM!U$77</f>
        <v>5.9276181018675178</v>
      </c>
      <c r="V106" s="212">
        <f>NFM!V$77</f>
        <v>9.3318811163194564</v>
      </c>
      <c r="W106" s="212">
        <f>NFM!W$77</f>
        <v>12.203166778072831</v>
      </c>
      <c r="X106" s="212">
        <f>NFM!X$77</f>
        <v>14.84414323897443</v>
      </c>
      <c r="Y106" s="212">
        <f>NFM!Y$77</f>
        <v>14.16458143058701</v>
      </c>
    </row>
    <row r="107" spans="1:25" ht="12" customHeight="1" x14ac:dyDescent="0.25">
      <c r="A107" s="14" t="s">
        <v>47</v>
      </c>
      <c r="B107" s="204">
        <f>NFM!B$78</f>
        <v>231.89166718210805</v>
      </c>
      <c r="C107" s="204">
        <f>NFM!C$78</f>
        <v>236.48179426165652</v>
      </c>
      <c r="D107" s="204">
        <f>NFM!D$78</f>
        <v>177.27735212969563</v>
      </c>
      <c r="E107" s="204">
        <f>NFM!E$78</f>
        <v>207.579316663062</v>
      </c>
      <c r="F107" s="204">
        <f>NFM!F$78</f>
        <v>239.61497167515103</v>
      </c>
      <c r="G107" s="204">
        <f>NFM!G$78</f>
        <v>280.61249034631288</v>
      </c>
      <c r="H107" s="204">
        <f>NFM!H$78</f>
        <v>244.5348286028279</v>
      </c>
      <c r="I107" s="204">
        <f>NFM!I$78</f>
        <v>386.62066846679437</v>
      </c>
      <c r="J107" s="204">
        <f>NFM!J$78</f>
        <v>370.0843496881709</v>
      </c>
      <c r="K107" s="204">
        <f>NFM!K$78</f>
        <v>195.59966511432316</v>
      </c>
      <c r="L107" s="204">
        <f>NFM!L$78</f>
        <v>44.234683111830506</v>
      </c>
      <c r="M107" s="204">
        <f>NFM!M$78</f>
        <v>59.356320016614333</v>
      </c>
      <c r="N107" s="204">
        <f>NFM!N$78</f>
        <v>36.566997628958937</v>
      </c>
      <c r="O107" s="204">
        <f>NFM!O$78</f>
        <v>45.76297354219377</v>
      </c>
      <c r="P107" s="204">
        <f>NFM!P$78</f>
        <v>22.998249582189462</v>
      </c>
      <c r="Q107" s="204">
        <f>NFM!Q$78</f>
        <v>24.25928661336264</v>
      </c>
      <c r="R107" s="204">
        <f>NFM!R$78</f>
        <v>28.07978735588506</v>
      </c>
      <c r="S107" s="204">
        <f>NFM!S$78</f>
        <v>73.791963206541709</v>
      </c>
      <c r="T107" s="204">
        <f>NFM!T$78</f>
        <v>127.30513724980902</v>
      </c>
      <c r="U107" s="204">
        <f>NFM!U$78</f>
        <v>115.62737213495356</v>
      </c>
      <c r="V107" s="204">
        <f>NFM!V$78</f>
        <v>73.586616391277843</v>
      </c>
      <c r="W107" s="204">
        <f>NFM!W$78</f>
        <v>105.02068389570223</v>
      </c>
      <c r="X107" s="204">
        <f>NFM!X$78</f>
        <v>123.23626729890029</v>
      </c>
      <c r="Y107" s="204">
        <f>NFM!Y$78</f>
        <v>30.453089932944792</v>
      </c>
    </row>
    <row r="108" spans="1:25" ht="12" customHeight="1" x14ac:dyDescent="0.25">
      <c r="A108" s="13" t="s">
        <v>19</v>
      </c>
      <c r="B108" s="205">
        <f>CHI!B$79</f>
        <v>7397.1909916612058</v>
      </c>
      <c r="C108" s="205">
        <f>CHI!C$79</f>
        <v>8588.5436833248514</v>
      </c>
      <c r="D108" s="205">
        <f>CHI!D$79</f>
        <v>9123.023215359286</v>
      </c>
      <c r="E108" s="205">
        <f>CHI!E$79</f>
        <v>10205.973912720832</v>
      </c>
      <c r="F108" s="205">
        <f>CHI!F$79</f>
        <v>8667.1979915487827</v>
      </c>
      <c r="G108" s="205">
        <f>CHI!G$79</f>
        <v>8430.1560723631228</v>
      </c>
      <c r="H108" s="205">
        <f>CHI!H$79</f>
        <v>7290.6359053379529</v>
      </c>
      <c r="I108" s="205">
        <f>CHI!I$79</f>
        <v>7086.1638826965454</v>
      </c>
      <c r="J108" s="205">
        <f>CHI!J$79</f>
        <v>8278.2318848508785</v>
      </c>
      <c r="K108" s="205">
        <f>CHI!K$79</f>
        <v>6108.5863684936994</v>
      </c>
      <c r="L108" s="205">
        <f>CHI!L$79</f>
        <v>7248.3266981992911</v>
      </c>
      <c r="M108" s="205">
        <f>CHI!M$79</f>
        <v>7941.5946957691449</v>
      </c>
      <c r="N108" s="205">
        <f>CHI!N$79</f>
        <v>6600.9163675484479</v>
      </c>
      <c r="O108" s="205">
        <f>CHI!O$79</f>
        <v>5231.3920743905728</v>
      </c>
      <c r="P108" s="205">
        <f>CHI!P$79</f>
        <v>5328.786694549477</v>
      </c>
      <c r="Q108" s="205">
        <f>CHI!Q$79</f>
        <v>3794.5887741044526</v>
      </c>
      <c r="R108" s="205">
        <f>CHI!R$79</f>
        <v>3336.7656029987334</v>
      </c>
      <c r="S108" s="205">
        <f>CHI!S$79</f>
        <v>3645.6221332784644</v>
      </c>
      <c r="T108" s="205">
        <f>CHI!T$79</f>
        <v>3863.5627131842207</v>
      </c>
      <c r="U108" s="205">
        <f>CHI!U$79</f>
        <v>3943.4344715542416</v>
      </c>
      <c r="V108" s="205">
        <f>CHI!V$79</f>
        <v>4558.5107517182505</v>
      </c>
      <c r="W108" s="205">
        <f>CHI!W$79</f>
        <v>4029.8481349181934</v>
      </c>
      <c r="X108" s="205">
        <f>CHI!X$79</f>
        <v>2098.5377661983766</v>
      </c>
      <c r="Y108" s="205">
        <f>CHI!Y$79</f>
        <v>1808.7511572287449</v>
      </c>
    </row>
    <row r="109" spans="1:25" ht="12" customHeight="1" x14ac:dyDescent="0.25">
      <c r="A109" s="14" t="s">
        <v>59</v>
      </c>
      <c r="B109" s="204">
        <f>CHI!B$80</f>
        <v>5979.5356885479496</v>
      </c>
      <c r="C109" s="204">
        <f>CHI!C$80</f>
        <v>6461.026068159651</v>
      </c>
      <c r="D109" s="204">
        <f>CHI!D$80</f>
        <v>6846.220171919218</v>
      </c>
      <c r="E109" s="204">
        <f>CHI!E$80</f>
        <v>7715.2153179703828</v>
      </c>
      <c r="F109" s="204">
        <f>CHI!F$80</f>
        <v>6688.7593786567177</v>
      </c>
      <c r="G109" s="204">
        <f>CHI!G$80</f>
        <v>6628.9195608470054</v>
      </c>
      <c r="H109" s="204">
        <f>CHI!H$80</f>
        <v>5450.0786676961416</v>
      </c>
      <c r="I109" s="204">
        <f>CHI!I$80</f>
        <v>5239.079846773775</v>
      </c>
      <c r="J109" s="204">
        <f>CHI!J$80</f>
        <v>6104.7952584678178</v>
      </c>
      <c r="K109" s="204">
        <f>CHI!K$80</f>
        <v>5599.6629099872989</v>
      </c>
      <c r="L109" s="204">
        <f>CHI!L$80</f>
        <v>5829.1420990029037</v>
      </c>
      <c r="M109" s="204">
        <f>CHI!M$80</f>
        <v>6669.1502567636117</v>
      </c>
      <c r="N109" s="204">
        <f>CHI!N$80</f>
        <v>5115.848400666091</v>
      </c>
      <c r="O109" s="204">
        <f>CHI!O$80</f>
        <v>5011.1443666032919</v>
      </c>
      <c r="P109" s="204">
        <f>CHI!P$80</f>
        <v>4835.5666361542544</v>
      </c>
      <c r="Q109" s="204">
        <f>CHI!Q$80</f>
        <v>3440.0406913962697</v>
      </c>
      <c r="R109" s="204">
        <f>CHI!R$80</f>
        <v>2868.0953999704989</v>
      </c>
      <c r="S109" s="204">
        <f>CHI!S$80</f>
        <v>2480.9135173377454</v>
      </c>
      <c r="T109" s="204">
        <f>CHI!T$80</f>
        <v>2127.5423834463027</v>
      </c>
      <c r="U109" s="204">
        <f>CHI!U$80</f>
        <v>2640.896654432222</v>
      </c>
      <c r="V109" s="204">
        <f>CHI!V$80</f>
        <v>2793.3531092717863</v>
      </c>
      <c r="W109" s="204">
        <f>CHI!W$80</f>
        <v>3095.4073748338478</v>
      </c>
      <c r="X109" s="204">
        <f>CHI!X$80</f>
        <v>1240.1725701875716</v>
      </c>
      <c r="Y109" s="204">
        <f>CHI!Y$80</f>
        <v>1141.4397673192252</v>
      </c>
    </row>
    <row r="110" spans="1:25" ht="12" customHeight="1" x14ac:dyDescent="0.25">
      <c r="A110" s="14" t="s">
        <v>49</v>
      </c>
      <c r="B110" s="204">
        <f>CHI!B$81</f>
        <v>1365.8428987439227</v>
      </c>
      <c r="C110" s="204">
        <f>CHI!C$81</f>
        <v>2077.4859165447456</v>
      </c>
      <c r="D110" s="204">
        <f>CHI!D$81</f>
        <v>2223.1144427008512</v>
      </c>
      <c r="E110" s="204">
        <f>CHI!E$81</f>
        <v>2439.8184264424567</v>
      </c>
      <c r="F110" s="204">
        <f>CHI!F$81</f>
        <v>1924.4859623284779</v>
      </c>
      <c r="G110" s="204">
        <f>CHI!G$81</f>
        <v>1746.9206215299321</v>
      </c>
      <c r="H110" s="204">
        <f>CHI!H$81</f>
        <v>1779.1701717196058</v>
      </c>
      <c r="I110" s="204">
        <f>CHI!I$81</f>
        <v>1797.3858534432945</v>
      </c>
      <c r="J110" s="204">
        <f>CHI!J$81</f>
        <v>2122.0917943364902</v>
      </c>
      <c r="K110" s="204">
        <f>CHI!K$81</f>
        <v>429.46251391236103</v>
      </c>
      <c r="L110" s="204">
        <f>CHI!L$81</f>
        <v>1405.4963554758679</v>
      </c>
      <c r="M110" s="204">
        <f>CHI!M$81</f>
        <v>1205.9448803129658</v>
      </c>
      <c r="N110" s="204">
        <f>CHI!N$81</f>
        <v>1432.6218580493719</v>
      </c>
      <c r="O110" s="204">
        <f>CHI!O$81</f>
        <v>168.83472148302357</v>
      </c>
      <c r="P110" s="204">
        <f>CHI!P$81</f>
        <v>430.6407077253894</v>
      </c>
      <c r="Q110" s="204">
        <f>CHI!Q$81</f>
        <v>286.69697381281514</v>
      </c>
      <c r="R110" s="204">
        <f>CHI!R$81</f>
        <v>408.99551823757025</v>
      </c>
      <c r="S110" s="204">
        <f>CHI!S$81</f>
        <v>1091.0923249081225</v>
      </c>
      <c r="T110" s="204">
        <f>CHI!T$81</f>
        <v>1651.7788846617868</v>
      </c>
      <c r="U110" s="204">
        <f>CHI!U$81</f>
        <v>1214.1641729215701</v>
      </c>
      <c r="V110" s="204">
        <f>CHI!V$81</f>
        <v>1688.2508141440478</v>
      </c>
      <c r="W110" s="204">
        <f>CHI!W$81</f>
        <v>831.4233004072463</v>
      </c>
      <c r="X110" s="204">
        <f>CHI!X$81</f>
        <v>819.17777377068637</v>
      </c>
      <c r="Y110" s="204">
        <f>CHI!Y$81</f>
        <v>616.58569181771293</v>
      </c>
    </row>
    <row r="111" spans="1:25" ht="12" customHeight="1" x14ac:dyDescent="0.25">
      <c r="A111" s="14" t="s">
        <v>50</v>
      </c>
      <c r="B111" s="204">
        <f>CHI!B$82</f>
        <v>51.812404369333613</v>
      </c>
      <c r="C111" s="204">
        <f>CHI!C$82</f>
        <v>50.031698620454883</v>
      </c>
      <c r="D111" s="204">
        <f>CHI!D$82</f>
        <v>53.688600739217257</v>
      </c>
      <c r="E111" s="204">
        <f>CHI!E$82</f>
        <v>50.940168307991499</v>
      </c>
      <c r="F111" s="204">
        <f>CHI!F$82</f>
        <v>53.952650563587078</v>
      </c>
      <c r="G111" s="204">
        <f>CHI!G$82</f>
        <v>54.315889986184843</v>
      </c>
      <c r="H111" s="204">
        <f>CHI!H$82</f>
        <v>61.387065922205487</v>
      </c>
      <c r="I111" s="204">
        <f>CHI!I$82</f>
        <v>49.698182479475619</v>
      </c>
      <c r="J111" s="204">
        <f>CHI!J$82</f>
        <v>51.344832046571277</v>
      </c>
      <c r="K111" s="204">
        <f>CHI!K$82</f>
        <v>79.460944594040029</v>
      </c>
      <c r="L111" s="204">
        <f>CHI!L$82</f>
        <v>13.688243720519919</v>
      </c>
      <c r="M111" s="204">
        <f>CHI!M$82</f>
        <v>66.499558692567348</v>
      </c>
      <c r="N111" s="204">
        <f>CHI!N$82</f>
        <v>52.446108832985679</v>
      </c>
      <c r="O111" s="204">
        <f>CHI!O$82</f>
        <v>51.412986304257608</v>
      </c>
      <c r="P111" s="204">
        <f>CHI!P$82</f>
        <v>62.579350669832976</v>
      </c>
      <c r="Q111" s="204">
        <f>CHI!Q$82</f>
        <v>67.851108895367986</v>
      </c>
      <c r="R111" s="204">
        <f>CHI!R$82</f>
        <v>59.674684790664109</v>
      </c>
      <c r="S111" s="204">
        <f>CHI!S$82</f>
        <v>73.616291032596763</v>
      </c>
      <c r="T111" s="204">
        <f>CHI!T$82</f>
        <v>84.241445076131171</v>
      </c>
      <c r="U111" s="204">
        <f>CHI!U$82</f>
        <v>88.373644200449604</v>
      </c>
      <c r="V111" s="204">
        <f>CHI!V$82</f>
        <v>76.906828302416429</v>
      </c>
      <c r="W111" s="204">
        <f>CHI!W$82</f>
        <v>103.01745967709959</v>
      </c>
      <c r="X111" s="204">
        <f>CHI!X$82</f>
        <v>39.187422240118593</v>
      </c>
      <c r="Y111" s="204">
        <f>CHI!Y$82</f>
        <v>50.725698091806819</v>
      </c>
    </row>
    <row r="112" spans="1:25" ht="12" customHeight="1" x14ac:dyDescent="0.25">
      <c r="A112" s="13" t="s">
        <v>20</v>
      </c>
      <c r="B112" s="205">
        <f>NMM!B$59</f>
        <v>6527.0973365930467</v>
      </c>
      <c r="C112" s="205">
        <f>NMM!C$59</f>
        <v>7204.8513751266028</v>
      </c>
      <c r="D112" s="205">
        <f>NMM!D$59</f>
        <v>7382.8383595216101</v>
      </c>
      <c r="E112" s="205">
        <f>NMM!E$59</f>
        <v>6012.7604237135583</v>
      </c>
      <c r="F112" s="205">
        <f>NMM!F$59</f>
        <v>7265.2975044761697</v>
      </c>
      <c r="G112" s="205">
        <f>NMM!G$59</f>
        <v>6848.1743138221591</v>
      </c>
      <c r="H112" s="205">
        <f>NMM!H$59</f>
        <v>7026.7961315967159</v>
      </c>
      <c r="I112" s="205">
        <f>NMM!I$59</f>
        <v>7343.180591381044</v>
      </c>
      <c r="J112" s="205">
        <f>NMM!J$59</f>
        <v>7285.0287184288009</v>
      </c>
      <c r="K112" s="205">
        <f>NMM!K$59</f>
        <v>5480.6131924972897</v>
      </c>
      <c r="L112" s="205">
        <f>NMM!L$59</f>
        <v>4904.0895655610148</v>
      </c>
      <c r="M112" s="205">
        <f>NMM!M$59</f>
        <v>5586.8464057177525</v>
      </c>
      <c r="N112" s="205">
        <f>NMM!N$59</f>
        <v>6406.0096279273539</v>
      </c>
      <c r="O112" s="205">
        <f>NMM!O$59</f>
        <v>5535.5678632834461</v>
      </c>
      <c r="P112" s="205">
        <f>NMM!P$59</f>
        <v>6357.4796265550412</v>
      </c>
      <c r="Q112" s="205">
        <f>NMM!Q$59</f>
        <v>6910.983924503952</v>
      </c>
      <c r="R112" s="205">
        <f>NMM!R$59</f>
        <v>6921.216644699568</v>
      </c>
      <c r="S112" s="205">
        <f>NMM!S$59</f>
        <v>7184.064968325898</v>
      </c>
      <c r="T112" s="205">
        <f>NMM!T$59</f>
        <v>8069.1514452967895</v>
      </c>
      <c r="U112" s="205">
        <f>NMM!U$59</f>
        <v>8151.3434572359074</v>
      </c>
      <c r="V112" s="205">
        <f>NMM!V$59</f>
        <v>8681.8529451957238</v>
      </c>
      <c r="W112" s="205">
        <f>NMM!W$59</f>
        <v>9081.1243395956062</v>
      </c>
      <c r="X112" s="205">
        <f>NMM!X$59</f>
        <v>8343.695266561539</v>
      </c>
      <c r="Y112" s="205">
        <f>NMM!Y$59</f>
        <v>8084.1502990835879</v>
      </c>
    </row>
    <row r="113" spans="1:25" ht="12" customHeight="1" x14ac:dyDescent="0.25">
      <c r="A113" s="14" t="s">
        <v>51</v>
      </c>
      <c r="B113" s="204">
        <f>NMM!B$60</f>
        <v>5213.1263551532638</v>
      </c>
      <c r="C113" s="204">
        <f>NMM!C$60</f>
        <v>5471.1640878062453</v>
      </c>
      <c r="D113" s="204">
        <f>NMM!D$60</f>
        <v>5374.9858111252088</v>
      </c>
      <c r="E113" s="204">
        <f>NMM!E$60</f>
        <v>5283.2914989014052</v>
      </c>
      <c r="F113" s="204">
        <f>NMM!F$60</f>
        <v>6215.847861682385</v>
      </c>
      <c r="G113" s="204">
        <f>NMM!G$60</f>
        <v>6256.0224458333614</v>
      </c>
      <c r="H113" s="204">
        <f>NMM!H$60</f>
        <v>6752.9665016105801</v>
      </c>
      <c r="I113" s="204">
        <f>NMM!I$60</f>
        <v>7078.9385091758995</v>
      </c>
      <c r="J113" s="204">
        <f>NMM!J$60</f>
        <v>6705.9404541045787</v>
      </c>
      <c r="K113" s="204">
        <f>NMM!K$60</f>
        <v>5155.4217070830182</v>
      </c>
      <c r="L113" s="204">
        <f>NMM!L$60</f>
        <v>4611.571363402004</v>
      </c>
      <c r="M113" s="204">
        <f>NMM!M$60</f>
        <v>5219.8791582971644</v>
      </c>
      <c r="N113" s="204">
        <f>NMM!N$60</f>
        <v>5914.6101997422738</v>
      </c>
      <c r="O113" s="204">
        <f>NMM!O$60</f>
        <v>4973.2943372172931</v>
      </c>
      <c r="P113" s="204">
        <f>NMM!P$60</f>
        <v>5764.24892607949</v>
      </c>
      <c r="Q113" s="204">
        <f>NMM!Q$60</f>
        <v>6184.4776679400384</v>
      </c>
      <c r="R113" s="204">
        <f>NMM!R$60</f>
        <v>5847.2278848828846</v>
      </c>
      <c r="S113" s="204">
        <f>NMM!S$60</f>
        <v>6210.2663550929874</v>
      </c>
      <c r="T113" s="204">
        <f>NMM!T$60</f>
        <v>6795.6988016508549</v>
      </c>
      <c r="U113" s="204">
        <f>NMM!U$60</f>
        <v>6869.1622202310173</v>
      </c>
      <c r="V113" s="204">
        <f>NMM!V$60</f>
        <v>7187.4509285521617</v>
      </c>
      <c r="W113" s="204">
        <f>NMM!W$60</f>
        <v>7373.3771073145454</v>
      </c>
      <c r="X113" s="204">
        <f>NMM!X$60</f>
        <v>6890.4640786648306</v>
      </c>
      <c r="Y113" s="204">
        <f>NMM!Y$60</f>
        <v>6901.5357561617384</v>
      </c>
    </row>
    <row r="114" spans="1:25" ht="12" customHeight="1" x14ac:dyDescent="0.25">
      <c r="A114" s="14" t="s">
        <v>52</v>
      </c>
      <c r="B114" s="204">
        <f>NMM!B$61</f>
        <v>1106.4465004342455</v>
      </c>
      <c r="C114" s="204">
        <f>NMM!C$61</f>
        <v>1504.9253043333479</v>
      </c>
      <c r="D114" s="204">
        <f>NMM!D$61</f>
        <v>1786.5769133701535</v>
      </c>
      <c r="E114" s="204">
        <f>NMM!E$61</f>
        <v>494.38397558656391</v>
      </c>
      <c r="F114" s="204">
        <f>NMM!F$61</f>
        <v>848.89181188675207</v>
      </c>
      <c r="G114" s="204">
        <f>NMM!G$61</f>
        <v>476.75343627938821</v>
      </c>
      <c r="H114" s="204">
        <f>NMM!H$61</f>
        <v>196.12212300936926</v>
      </c>
      <c r="I114" s="204">
        <f>NMM!I$61</f>
        <v>182.20520708471668</v>
      </c>
      <c r="J114" s="204">
        <f>NMM!J$61</f>
        <v>488.02544253558847</v>
      </c>
      <c r="K114" s="204">
        <f>NMM!K$61</f>
        <v>187.92637242681388</v>
      </c>
      <c r="L114" s="204">
        <f>NMM!L$61</f>
        <v>172.77287541907646</v>
      </c>
      <c r="M114" s="204">
        <f>NMM!M$61</f>
        <v>253.09223753199791</v>
      </c>
      <c r="N114" s="204">
        <f>NMM!N$61</f>
        <v>345.07253405020214</v>
      </c>
      <c r="O114" s="204">
        <f>NMM!O$61</f>
        <v>429.98830590788555</v>
      </c>
      <c r="P114" s="204">
        <f>NMM!P$61</f>
        <v>471.89098154404053</v>
      </c>
      <c r="Q114" s="204">
        <f>NMM!Q$61</f>
        <v>560.48837588950312</v>
      </c>
      <c r="R114" s="204">
        <f>NMM!R$61</f>
        <v>897.8677217725608</v>
      </c>
      <c r="S114" s="204">
        <f>NMM!S$61</f>
        <v>804.27640040682718</v>
      </c>
      <c r="T114" s="204">
        <f>NMM!T$61</f>
        <v>1101.4519598461327</v>
      </c>
      <c r="U114" s="204">
        <f>NMM!U$61</f>
        <v>1139.3564042967992</v>
      </c>
      <c r="V114" s="204">
        <f>NMM!V$61</f>
        <v>1291.2726032837973</v>
      </c>
      <c r="W114" s="204">
        <f>NMM!W$61</f>
        <v>1467.9804454819191</v>
      </c>
      <c r="X114" s="204">
        <f>NMM!X$61</f>
        <v>1201.6569643970925</v>
      </c>
      <c r="Y114" s="204">
        <f>NMM!Y$61</f>
        <v>955.61352537278651</v>
      </c>
    </row>
    <row r="115" spans="1:25" ht="12" customHeight="1" x14ac:dyDescent="0.25">
      <c r="A115" s="14" t="s">
        <v>60</v>
      </c>
      <c r="B115" s="204">
        <f>NMM!B$62</f>
        <v>207.52448100553738</v>
      </c>
      <c r="C115" s="204">
        <f>NMM!C$62</f>
        <v>228.76198298700959</v>
      </c>
      <c r="D115" s="204">
        <f>NMM!D$62</f>
        <v>221.27563502624758</v>
      </c>
      <c r="E115" s="204">
        <f>NMM!E$62</f>
        <v>235.0849492255893</v>
      </c>
      <c r="F115" s="204">
        <f>NMM!F$62</f>
        <v>200.55783090703278</v>
      </c>
      <c r="G115" s="204">
        <f>NMM!G$62</f>
        <v>115.39843170940894</v>
      </c>
      <c r="H115" s="204">
        <f>NMM!H$62</f>
        <v>77.707506976766098</v>
      </c>
      <c r="I115" s="204">
        <f>NMM!I$62</f>
        <v>82.036875120427993</v>
      </c>
      <c r="J115" s="204">
        <f>NMM!J$62</f>
        <v>91.062821788633187</v>
      </c>
      <c r="K115" s="204">
        <f>NMM!K$62</f>
        <v>137.26511298745754</v>
      </c>
      <c r="L115" s="204">
        <f>NMM!L$62</f>
        <v>119.74532673993451</v>
      </c>
      <c r="M115" s="204">
        <f>NMM!M$62</f>
        <v>113.87500988859036</v>
      </c>
      <c r="N115" s="204">
        <f>NMM!N$62</f>
        <v>146.32689413487768</v>
      </c>
      <c r="O115" s="204">
        <f>NMM!O$62</f>
        <v>132.28522015826695</v>
      </c>
      <c r="P115" s="204">
        <f>NMM!P$62</f>
        <v>121.33971893151067</v>
      </c>
      <c r="Q115" s="204">
        <f>NMM!Q$62</f>
        <v>166.01788067441052</v>
      </c>
      <c r="R115" s="204">
        <f>NMM!R$62</f>
        <v>176.1210380441226</v>
      </c>
      <c r="S115" s="204">
        <f>NMM!S$62</f>
        <v>169.52221282608289</v>
      </c>
      <c r="T115" s="204">
        <f>NMM!T$62</f>
        <v>172.00068379980206</v>
      </c>
      <c r="U115" s="204">
        <f>NMM!U$62</f>
        <v>142.82483270809075</v>
      </c>
      <c r="V115" s="204">
        <f>NMM!V$62</f>
        <v>203.12941335976382</v>
      </c>
      <c r="W115" s="204">
        <f>NMM!W$62</f>
        <v>239.76678679914255</v>
      </c>
      <c r="X115" s="204">
        <f>NMM!X$62</f>
        <v>251.57422349961624</v>
      </c>
      <c r="Y115" s="204">
        <f>NMM!Y$62</f>
        <v>227.00101754906359</v>
      </c>
    </row>
    <row r="116" spans="1:25" ht="12" customHeight="1" x14ac:dyDescent="0.25">
      <c r="A116" s="13" t="s">
        <v>21</v>
      </c>
      <c r="B116" s="205">
        <f>PPA!B$57</f>
        <v>398.37203118091622</v>
      </c>
      <c r="C116" s="205">
        <f>PPA!C$57</f>
        <v>369.70884758679608</v>
      </c>
      <c r="D116" s="205">
        <f>PPA!D$57</f>
        <v>368.88452783910668</v>
      </c>
      <c r="E116" s="205">
        <f>PPA!E$57</f>
        <v>414.18100261637301</v>
      </c>
      <c r="F116" s="205">
        <f>PPA!F$57</f>
        <v>283.28245667905674</v>
      </c>
      <c r="G116" s="205">
        <f>PPA!G$57</f>
        <v>290.23274807897451</v>
      </c>
      <c r="H116" s="205">
        <f>PPA!H$57</f>
        <v>235.91988287915657</v>
      </c>
      <c r="I116" s="205">
        <f>PPA!I$57</f>
        <v>292.35121883891259</v>
      </c>
      <c r="J116" s="205">
        <f>PPA!J$57</f>
        <v>149.40522144138876</v>
      </c>
      <c r="K116" s="205">
        <f>PPA!K$57</f>
        <v>108.4525200013293</v>
      </c>
      <c r="L116" s="205">
        <f>PPA!L$57</f>
        <v>265.55664563778964</v>
      </c>
      <c r="M116" s="205">
        <f>PPA!M$57</f>
        <v>62.506620001988246</v>
      </c>
      <c r="N116" s="205">
        <f>PPA!N$57</f>
        <v>97.058492281561641</v>
      </c>
      <c r="O116" s="205">
        <f>PPA!O$57</f>
        <v>97.781534401491811</v>
      </c>
      <c r="P116" s="205">
        <f>PPA!P$57</f>
        <v>124.18868880164662</v>
      </c>
      <c r="Q116" s="205">
        <f>PPA!Q$57</f>
        <v>157.99960440194309</v>
      </c>
      <c r="R116" s="205">
        <f>PPA!R$57</f>
        <v>180.0769312819715</v>
      </c>
      <c r="S116" s="205">
        <f>PPA!S$57</f>
        <v>244.93825044168582</v>
      </c>
      <c r="T116" s="205">
        <f>PPA!T$57</f>
        <v>164.73897864158047</v>
      </c>
      <c r="U116" s="205">
        <f>PPA!U$57</f>
        <v>224.08461072168529</v>
      </c>
      <c r="V116" s="205">
        <f>PPA!V$57</f>
        <v>199.35266939787488</v>
      </c>
      <c r="W116" s="205">
        <f>PPA!W$57</f>
        <v>326.40430895771357</v>
      </c>
      <c r="X116" s="205">
        <f>PPA!X$57</f>
        <v>290.98948650781443</v>
      </c>
      <c r="Y116" s="205">
        <f>PPA!Y$57</f>
        <v>168.2792815196982</v>
      </c>
    </row>
    <row r="117" spans="1:25" ht="12" customHeight="1" x14ac:dyDescent="0.25">
      <c r="A117" s="14" t="s">
        <v>54</v>
      </c>
      <c r="B117" s="204">
        <f>PPA!B$58</f>
        <v>169.08506996735369</v>
      </c>
      <c r="C117" s="204">
        <f>PPA!C$58</f>
        <v>142.73980968723609</v>
      </c>
      <c r="D117" s="204">
        <f>PPA!D$58</f>
        <v>139.05297841632179</v>
      </c>
      <c r="E117" s="204">
        <f>PPA!E$58</f>
        <v>139.16213301005101</v>
      </c>
      <c r="F117" s="204">
        <f>PPA!F$58</f>
        <v>109.35049783610771</v>
      </c>
      <c r="G117" s="204">
        <f>PPA!G$58</f>
        <v>86.415703342451678</v>
      </c>
      <c r="H117" s="204">
        <f>PPA!H$58</f>
        <v>62.257336953865732</v>
      </c>
      <c r="I117" s="204">
        <f>PPA!I$58</f>
        <v>75.81469336763746</v>
      </c>
      <c r="J117" s="204">
        <f>PPA!J$58</f>
        <v>14.092273346578599</v>
      </c>
      <c r="K117" s="204">
        <f>PPA!K$58</f>
        <v>5.1782585463213504</v>
      </c>
      <c r="L117" s="204">
        <f>PPA!L$58</f>
        <v>0</v>
      </c>
      <c r="M117" s="204">
        <f>PPA!M$58</f>
        <v>0</v>
      </c>
      <c r="N117" s="204">
        <f>PPA!N$58</f>
        <v>0</v>
      </c>
      <c r="O117" s="204">
        <f>PPA!O$58</f>
        <v>0</v>
      </c>
      <c r="P117" s="204">
        <f>PPA!P$58</f>
        <v>0</v>
      </c>
      <c r="Q117" s="204">
        <f>PPA!Q$58</f>
        <v>0</v>
      </c>
      <c r="R117" s="204">
        <f>PPA!R$58</f>
        <v>0</v>
      </c>
      <c r="S117" s="204">
        <f>PPA!S$58</f>
        <v>0</v>
      </c>
      <c r="T117" s="204">
        <f>PPA!T$58</f>
        <v>0</v>
      </c>
      <c r="U117" s="204">
        <f>PPA!U$58</f>
        <v>0</v>
      </c>
      <c r="V117" s="204">
        <f>PPA!V$58</f>
        <v>0</v>
      </c>
      <c r="W117" s="204">
        <f>PPA!W$58</f>
        <v>0</v>
      </c>
      <c r="X117" s="204">
        <f>PPA!X$58</f>
        <v>0</v>
      </c>
      <c r="Y117" s="204">
        <f>PPA!Y$58</f>
        <v>0</v>
      </c>
    </row>
    <row r="118" spans="1:25" ht="12" customHeight="1" x14ac:dyDescent="0.25">
      <c r="A118" s="14" t="s">
        <v>61</v>
      </c>
      <c r="B118" s="204">
        <f>PPA!B$59</f>
        <v>164.189218918547</v>
      </c>
      <c r="C118" s="204">
        <f>PPA!C$59</f>
        <v>175.00707743799521</v>
      </c>
      <c r="D118" s="204">
        <f>PPA!D$59</f>
        <v>150.3794328658349</v>
      </c>
      <c r="E118" s="204">
        <f>PPA!E$59</f>
        <v>156.42068930072881</v>
      </c>
      <c r="F118" s="204">
        <f>PPA!F$59</f>
        <v>124.4880096966174</v>
      </c>
      <c r="G118" s="204">
        <f>PPA!G$59</f>
        <v>147.6040911184129</v>
      </c>
      <c r="H118" s="204">
        <f>PPA!H$59</f>
        <v>135.66109795572589</v>
      </c>
      <c r="I118" s="204">
        <f>PPA!I$59</f>
        <v>174.45085639124309</v>
      </c>
      <c r="J118" s="204">
        <f>PPA!J$59</f>
        <v>133.44182804948539</v>
      </c>
      <c r="K118" s="204">
        <f>PPA!K$59</f>
        <v>101.83833517878411</v>
      </c>
      <c r="L118" s="204">
        <f>PPA!L$59</f>
        <v>253.73257079518271</v>
      </c>
      <c r="M118" s="204">
        <f>PPA!M$59</f>
        <v>62.331282127858628</v>
      </c>
      <c r="N118" s="204">
        <f>PPA!N$59</f>
        <v>96.061343628609649</v>
      </c>
      <c r="O118" s="204">
        <f>PPA!O$59</f>
        <v>96.794259535605974</v>
      </c>
      <c r="P118" s="204">
        <f>PPA!P$59</f>
        <v>123.1864457167231</v>
      </c>
      <c r="Q118" s="204">
        <f>PPA!Q$59</f>
        <v>156.24883126378441</v>
      </c>
      <c r="R118" s="204">
        <f>PPA!R$59</f>
        <v>178.3726662475851</v>
      </c>
      <c r="S118" s="204">
        <f>PPA!S$59</f>
        <v>242.48256713981991</v>
      </c>
      <c r="T118" s="204">
        <f>PPA!T$59</f>
        <v>163.90402357603389</v>
      </c>
      <c r="U118" s="204">
        <f>PPA!U$59</f>
        <v>220.79395732872581</v>
      </c>
      <c r="V118" s="204">
        <f>PPA!V$59</f>
        <v>192.3823958401845</v>
      </c>
      <c r="W118" s="204">
        <f>PPA!W$59</f>
        <v>287.97270361785371</v>
      </c>
      <c r="X118" s="204">
        <f>PPA!X$59</f>
        <v>253.85320717763449</v>
      </c>
      <c r="Y118" s="204">
        <f>PPA!Y$59</f>
        <v>158.08106683674379</v>
      </c>
    </row>
    <row r="119" spans="1:25" ht="12" customHeight="1" x14ac:dyDescent="0.25">
      <c r="A119" s="14" t="s">
        <v>62</v>
      </c>
      <c r="B119" s="204">
        <f>PPA!B$60</f>
        <v>65.097742295015593</v>
      </c>
      <c r="C119" s="204">
        <f>PPA!C$60</f>
        <v>51.961960461564807</v>
      </c>
      <c r="D119" s="204">
        <f>PPA!D$60</f>
        <v>79.452116556950003</v>
      </c>
      <c r="E119" s="204">
        <f>PPA!E$60</f>
        <v>118.5981803055932</v>
      </c>
      <c r="F119" s="204">
        <f>PPA!F$60</f>
        <v>49.443949146331619</v>
      </c>
      <c r="G119" s="204">
        <f>PPA!G$60</f>
        <v>56.212953618109957</v>
      </c>
      <c r="H119" s="204">
        <f>PPA!H$60</f>
        <v>38.001447969564957</v>
      </c>
      <c r="I119" s="204">
        <f>PPA!I$60</f>
        <v>42.085669080032041</v>
      </c>
      <c r="J119" s="204">
        <f>PPA!J$60</f>
        <v>1.8711200453247701</v>
      </c>
      <c r="K119" s="204">
        <f>PPA!K$60</f>
        <v>1.4359262762238501</v>
      </c>
      <c r="L119" s="204">
        <f>PPA!L$60</f>
        <v>11.82407484260691</v>
      </c>
      <c r="M119" s="204">
        <f>PPA!M$60</f>
        <v>0.17533787412961629</v>
      </c>
      <c r="N119" s="204">
        <f>PPA!N$60</f>
        <v>0.99714865295199195</v>
      </c>
      <c r="O119" s="204">
        <f>PPA!O$60</f>
        <v>0.98727486588583901</v>
      </c>
      <c r="P119" s="204">
        <f>PPA!P$60</f>
        <v>1.002243084923514</v>
      </c>
      <c r="Q119" s="204">
        <f>PPA!Q$60</f>
        <v>1.7507731381586911</v>
      </c>
      <c r="R119" s="204">
        <f>PPA!R$60</f>
        <v>1.704265034386405</v>
      </c>
      <c r="S119" s="204">
        <f>PPA!S$60</f>
        <v>2.4556833018659132</v>
      </c>
      <c r="T119" s="204">
        <f>PPA!T$60</f>
        <v>0.83495506554659171</v>
      </c>
      <c r="U119" s="204">
        <f>PPA!U$60</f>
        <v>3.2906533929594759</v>
      </c>
      <c r="V119" s="204">
        <f>PPA!V$60</f>
        <v>6.9702735576903851</v>
      </c>
      <c r="W119" s="204">
        <f>PPA!W$60</f>
        <v>38.431605339859857</v>
      </c>
      <c r="X119" s="204">
        <f>PPA!X$60</f>
        <v>37.13627933017996</v>
      </c>
      <c r="Y119" s="204">
        <f>PPA!Y$60</f>
        <v>10.198214682954429</v>
      </c>
    </row>
    <row r="120" spans="1:25" ht="12" customHeight="1" x14ac:dyDescent="0.25">
      <c r="A120" s="15" t="s">
        <v>63</v>
      </c>
      <c r="B120" s="206">
        <f>FBT!B$33</f>
        <v>1168.0109831648449</v>
      </c>
      <c r="C120" s="206">
        <f>FBT!C$33</f>
        <v>1548.5272513479561</v>
      </c>
      <c r="D120" s="206">
        <f>FBT!D$33</f>
        <v>1244.2342391870441</v>
      </c>
      <c r="E120" s="206">
        <f>FBT!E$33</f>
        <v>1070.012333931857</v>
      </c>
      <c r="F120" s="206">
        <f>FBT!F$33</f>
        <v>1145.049454511304</v>
      </c>
      <c r="G120" s="206">
        <f>FBT!G$33</f>
        <v>1619.1384439883359</v>
      </c>
      <c r="H120" s="206">
        <f>FBT!H$33</f>
        <v>956.52137000527023</v>
      </c>
      <c r="I120" s="206">
        <f>FBT!I$33</f>
        <v>1374.010904878078</v>
      </c>
      <c r="J120" s="206">
        <f>FBT!J$33</f>
        <v>1271.0465427586189</v>
      </c>
      <c r="K120" s="206">
        <f>FBT!K$33</f>
        <v>855.29102867892652</v>
      </c>
      <c r="L120" s="206">
        <f>FBT!L$33</f>
        <v>939.81236467975623</v>
      </c>
      <c r="M120" s="206">
        <f>FBT!M$33</f>
        <v>931.41262202147686</v>
      </c>
      <c r="N120" s="206">
        <f>FBT!N$33</f>
        <v>974.59593837333409</v>
      </c>
      <c r="O120" s="206">
        <f>FBT!O$33</f>
        <v>857.73779677995219</v>
      </c>
      <c r="P120" s="206">
        <f>FBT!P$33</f>
        <v>879.71735910314169</v>
      </c>
      <c r="Q120" s="206">
        <f>FBT!Q$33</f>
        <v>859.59916588276542</v>
      </c>
      <c r="R120" s="206">
        <f>FBT!R$33</f>
        <v>910.00058546835999</v>
      </c>
      <c r="S120" s="206">
        <f>FBT!S$33</f>
        <v>926.34387582189822</v>
      </c>
      <c r="T120" s="206">
        <f>FBT!T$33</f>
        <v>810.47929129912973</v>
      </c>
      <c r="U120" s="206">
        <f>FBT!U$33</f>
        <v>904.31214270145267</v>
      </c>
      <c r="V120" s="206">
        <f>FBT!V$33</f>
        <v>876.33724619202758</v>
      </c>
      <c r="W120" s="206">
        <f>FBT!W$33</f>
        <v>891.47545199516071</v>
      </c>
      <c r="X120" s="206">
        <f>FBT!X$33</f>
        <v>1016.81861662781</v>
      </c>
      <c r="Y120" s="206">
        <f>FBT!Y$33</f>
        <v>824.24421480034266</v>
      </c>
    </row>
    <row r="121" spans="1:25" ht="12" customHeight="1" x14ac:dyDescent="0.25">
      <c r="A121" s="12" t="s">
        <v>64</v>
      </c>
      <c r="B121" s="204">
        <f>TRE!B$33</f>
        <v>256.94321938544351</v>
      </c>
      <c r="C121" s="204">
        <f>TRE!C$33</f>
        <v>399.98177999849258</v>
      </c>
      <c r="D121" s="204">
        <f>TRE!D$33</f>
        <v>180.22058927916439</v>
      </c>
      <c r="E121" s="204">
        <f>TRE!E$33</f>
        <v>237.1677310781603</v>
      </c>
      <c r="F121" s="204">
        <f>TRE!F$33</f>
        <v>145.47257963910539</v>
      </c>
      <c r="G121" s="204">
        <f>TRE!G$33</f>
        <v>73.715399999545639</v>
      </c>
      <c r="H121" s="204">
        <f>TRE!H$33</f>
        <v>208.1197799986262</v>
      </c>
      <c r="I121" s="204">
        <f>TRE!I$33</f>
        <v>221.19506999880431</v>
      </c>
      <c r="J121" s="204">
        <f>TRE!J$33</f>
        <v>173.18069999918831</v>
      </c>
      <c r="K121" s="204">
        <f>TRE!K$33</f>
        <v>153.6410699989643</v>
      </c>
      <c r="L121" s="204">
        <f>TRE!L$33</f>
        <v>156.06458999867289</v>
      </c>
      <c r="M121" s="204">
        <f>TRE!M$33</f>
        <v>166.31405999932781</v>
      </c>
      <c r="N121" s="204">
        <f>TRE!N$33</f>
        <v>152.07587999952781</v>
      </c>
      <c r="O121" s="204">
        <f>TRE!O$33</f>
        <v>205.79723999929331</v>
      </c>
      <c r="P121" s="204">
        <f>TRE!P$33</f>
        <v>178.98704999862079</v>
      </c>
      <c r="Q121" s="204">
        <f>TRE!Q$33</f>
        <v>216.45062999928871</v>
      </c>
      <c r="R121" s="204">
        <f>TRE!R$33</f>
        <v>195.64874999890441</v>
      </c>
      <c r="S121" s="204">
        <f>TRE!S$33</f>
        <v>227.99001311830139</v>
      </c>
      <c r="T121" s="204">
        <f>TRE!T$33</f>
        <v>339.3304157678931</v>
      </c>
      <c r="U121" s="204">
        <f>TRE!U$33</f>
        <v>291.96837227123859</v>
      </c>
      <c r="V121" s="204">
        <f>TRE!V$33</f>
        <v>338.02314443413962</v>
      </c>
      <c r="W121" s="204">
        <f>TRE!W$33</f>
        <v>270.08766804800928</v>
      </c>
      <c r="X121" s="204">
        <f>TRE!X$33</f>
        <v>360.06520535919122</v>
      </c>
      <c r="Y121" s="204">
        <f>TRE!Y$33</f>
        <v>246.52408391982439</v>
      </c>
    </row>
    <row r="122" spans="1:25" ht="12" customHeight="1" x14ac:dyDescent="0.25">
      <c r="A122" s="12" t="s">
        <v>65</v>
      </c>
      <c r="B122" s="204">
        <f>MAE!B$33</f>
        <v>944.38904780556936</v>
      </c>
      <c r="C122" s="204">
        <f>MAE!C$33</f>
        <v>1315.228160108426</v>
      </c>
      <c r="D122" s="204">
        <f>MAE!D$33</f>
        <v>1447.5378967292379</v>
      </c>
      <c r="E122" s="204">
        <f>MAE!E$33</f>
        <v>965.55084869790483</v>
      </c>
      <c r="F122" s="204">
        <f>MAE!F$33</f>
        <v>881.36885740621585</v>
      </c>
      <c r="G122" s="204">
        <f>MAE!G$33</f>
        <v>815.4936373510252</v>
      </c>
      <c r="H122" s="204">
        <f>MAE!H$33</f>
        <v>760.9399089694009</v>
      </c>
      <c r="I122" s="204">
        <f>MAE!I$33</f>
        <v>715.32538464786398</v>
      </c>
      <c r="J122" s="204">
        <f>MAE!J$33</f>
        <v>621.00606593787279</v>
      </c>
      <c r="K122" s="204">
        <f>MAE!K$33</f>
        <v>383.37812659890938</v>
      </c>
      <c r="L122" s="204">
        <f>MAE!L$33</f>
        <v>377.56518109804432</v>
      </c>
      <c r="M122" s="204">
        <f>MAE!M$33</f>
        <v>475.64644391878898</v>
      </c>
      <c r="N122" s="204">
        <f>MAE!N$33</f>
        <v>421.05972455925962</v>
      </c>
      <c r="O122" s="204">
        <f>MAE!O$33</f>
        <v>448.17333863878088</v>
      </c>
      <c r="P122" s="204">
        <f>MAE!P$33</f>
        <v>494.07685979845633</v>
      </c>
      <c r="Q122" s="204">
        <f>MAE!Q$33</f>
        <v>397.16879015914742</v>
      </c>
      <c r="R122" s="204">
        <f>MAE!R$33</f>
        <v>373.05978035917133</v>
      </c>
      <c r="S122" s="204">
        <f>MAE!S$33</f>
        <v>401.47762487916287</v>
      </c>
      <c r="T122" s="204">
        <f>MAE!T$33</f>
        <v>402.00449854260989</v>
      </c>
      <c r="U122" s="204">
        <f>MAE!U$33</f>
        <v>434.75388347641137</v>
      </c>
      <c r="V122" s="204">
        <f>MAE!V$33</f>
        <v>386.74392661473922</v>
      </c>
      <c r="W122" s="204">
        <f>MAE!W$33</f>
        <v>424.55130145367963</v>
      </c>
      <c r="X122" s="204">
        <f>MAE!X$33</f>
        <v>382.86722783881987</v>
      </c>
      <c r="Y122" s="204">
        <f>MAE!Y$33</f>
        <v>430.3157345985764</v>
      </c>
    </row>
    <row r="123" spans="1:25" ht="12" customHeight="1" x14ac:dyDescent="0.25">
      <c r="A123" s="12" t="s">
        <v>66</v>
      </c>
      <c r="B123" s="204">
        <f>TEL!B$33</f>
        <v>435.13192151893378</v>
      </c>
      <c r="C123" s="204">
        <f>TEL!C$33</f>
        <v>504.14522651873432</v>
      </c>
      <c r="D123" s="204">
        <f>TEL!D$33</f>
        <v>743.90444880729615</v>
      </c>
      <c r="E123" s="204">
        <f>TEL!E$33</f>
        <v>550.25185499871804</v>
      </c>
      <c r="F123" s="204">
        <f>TEL!F$33</f>
        <v>599.83868987876997</v>
      </c>
      <c r="G123" s="204">
        <f>TEL!G$33</f>
        <v>268.0343902789939</v>
      </c>
      <c r="H123" s="204">
        <f>TEL!H$33</f>
        <v>438.71917564195212</v>
      </c>
      <c r="I123" s="204">
        <f>TEL!I$33</f>
        <v>516.72611231876272</v>
      </c>
      <c r="J123" s="204">
        <f>TEL!J$33</f>
        <v>331.74802259797661</v>
      </c>
      <c r="K123" s="204">
        <f>TEL!K$33</f>
        <v>271.13302351772393</v>
      </c>
      <c r="L123" s="204">
        <f>TEL!L$33</f>
        <v>231.4452430785953</v>
      </c>
      <c r="M123" s="204">
        <f>TEL!M$33</f>
        <v>235.49646816868281</v>
      </c>
      <c r="N123" s="204">
        <f>TEL!N$33</f>
        <v>220.30727915857881</v>
      </c>
      <c r="O123" s="204">
        <f>TEL!O$33</f>
        <v>223.129097638768</v>
      </c>
      <c r="P123" s="204">
        <f>TEL!P$33</f>
        <v>234.69130763884971</v>
      </c>
      <c r="Q123" s="204">
        <f>TEL!Q$33</f>
        <v>239.51596463821511</v>
      </c>
      <c r="R123" s="204">
        <f>TEL!R$33</f>
        <v>201.2808477578069</v>
      </c>
      <c r="S123" s="204">
        <f>TEL!S$33</f>
        <v>240.35800355778471</v>
      </c>
      <c r="T123" s="204">
        <f>TEL!T$33</f>
        <v>202.3093907986723</v>
      </c>
      <c r="U123" s="204">
        <f>TEL!U$33</f>
        <v>257.31753335861998</v>
      </c>
      <c r="V123" s="204">
        <f>TEL!V$33</f>
        <v>185.44262039857361</v>
      </c>
      <c r="W123" s="204">
        <f>TEL!W$33</f>
        <v>188.39582243854909</v>
      </c>
      <c r="X123" s="204">
        <f>TEL!X$33</f>
        <v>154.83071123863189</v>
      </c>
      <c r="Y123" s="204">
        <f>TEL!Y$33</f>
        <v>151.06683815879171</v>
      </c>
    </row>
    <row r="124" spans="1:25" ht="12" customHeight="1" x14ac:dyDescent="0.25">
      <c r="A124" s="12" t="s">
        <v>67</v>
      </c>
      <c r="B124" s="204">
        <f>WWP!B$33</f>
        <v>131.97978971957929</v>
      </c>
      <c r="C124" s="204">
        <f>WWP!C$33</f>
        <v>247.12359551886189</v>
      </c>
      <c r="D124" s="204">
        <f>WWP!D$33</f>
        <v>96.944117399620467</v>
      </c>
      <c r="E124" s="204">
        <f>WWP!E$33</f>
        <v>56.118159359696612</v>
      </c>
      <c r="F124" s="204">
        <f>WWP!F$33</f>
        <v>225.88235639924551</v>
      </c>
      <c r="G124" s="204">
        <f>WWP!G$33</f>
        <v>181.0578625193852</v>
      </c>
      <c r="H124" s="204">
        <f>WWP!H$33</f>
        <v>159.71353307918599</v>
      </c>
      <c r="I124" s="204">
        <f>WWP!I$33</f>
        <v>236.14475831916789</v>
      </c>
      <c r="J124" s="204">
        <f>WWP!J$33</f>
        <v>142.144272360586</v>
      </c>
      <c r="K124" s="204">
        <f>WWP!K$33</f>
        <v>76.50588456033563</v>
      </c>
      <c r="L124" s="204">
        <f>WWP!L$33</f>
        <v>135.9696779994772</v>
      </c>
      <c r="M124" s="204">
        <f>WWP!M$33</f>
        <v>142.95177108057851</v>
      </c>
      <c r="N124" s="204">
        <f>WWP!N$33</f>
        <v>136.788860160436</v>
      </c>
      <c r="O124" s="204">
        <f>WWP!O$33</f>
        <v>116.2841940006016</v>
      </c>
      <c r="P124" s="204">
        <f>WWP!P$33</f>
        <v>106.5396240002936</v>
      </c>
      <c r="Q124" s="204">
        <f>WWP!Q$33</f>
        <v>152.9150788806574</v>
      </c>
      <c r="R124" s="204">
        <f>WWP!R$33</f>
        <v>138.2167648796821</v>
      </c>
      <c r="S124" s="204">
        <f>WWP!S$33</f>
        <v>101.8562551197525</v>
      </c>
      <c r="T124" s="204">
        <f>WWP!T$33</f>
        <v>125.8088340771627</v>
      </c>
      <c r="U124" s="204">
        <f>WWP!U$33</f>
        <v>99.124769159750755</v>
      </c>
      <c r="V124" s="204">
        <f>WWP!V$33</f>
        <v>93.456835200209454</v>
      </c>
      <c r="W124" s="204">
        <f>WWP!W$33</f>
        <v>101.45419380023731</v>
      </c>
      <c r="X124" s="204">
        <f>WWP!X$33</f>
        <v>120.57887843966409</v>
      </c>
      <c r="Y124" s="204">
        <f>WWP!Y$33</f>
        <v>135.78847992055461</v>
      </c>
    </row>
    <row r="125" spans="1:25" ht="12" customHeight="1" x14ac:dyDescent="0.25">
      <c r="A125" s="12" t="s">
        <v>68</v>
      </c>
      <c r="B125" s="204">
        <f>OIS!B$33</f>
        <v>1436.1143625107179</v>
      </c>
      <c r="C125" s="204">
        <f>OIS!C$33</f>
        <v>928.34715931262326</v>
      </c>
      <c r="D125" s="204">
        <f>OIS!D$33</f>
        <v>1354.9200134274461</v>
      </c>
      <c r="E125" s="204">
        <f>OIS!E$33</f>
        <v>1325.9033050559731</v>
      </c>
      <c r="F125" s="204">
        <f>OIS!F$33</f>
        <v>1324.8731801744229</v>
      </c>
      <c r="G125" s="204">
        <f>OIS!G$33</f>
        <v>1406.4591405632791</v>
      </c>
      <c r="H125" s="204">
        <f>OIS!H$33</f>
        <v>1734.83319010334</v>
      </c>
      <c r="I125" s="204">
        <f>OIS!I$33</f>
        <v>1574.9072194924131</v>
      </c>
      <c r="J125" s="204">
        <f>OIS!J$33</f>
        <v>2152.0998330210291</v>
      </c>
      <c r="K125" s="204">
        <f>OIS!K$33</f>
        <v>1185.330428282783</v>
      </c>
      <c r="L125" s="204">
        <f>OIS!L$33</f>
        <v>1158.029737563058</v>
      </c>
      <c r="M125" s="204">
        <f>OIS!M$33</f>
        <v>1286.1154652452781</v>
      </c>
      <c r="N125" s="204">
        <f>OIS!N$33</f>
        <v>1234.9286644424501</v>
      </c>
      <c r="O125" s="204">
        <f>OIS!O$33</f>
        <v>1099.360302844241</v>
      </c>
      <c r="P125" s="204">
        <f>OIS!P$33</f>
        <v>1060.158035297027</v>
      </c>
      <c r="Q125" s="204">
        <f>OIS!Q$33</f>
        <v>1107.8119572799501</v>
      </c>
      <c r="R125" s="204">
        <f>OIS!R$33</f>
        <v>1044.3024065011789</v>
      </c>
      <c r="S125" s="204">
        <f>OIS!S$33</f>
        <v>1003.262980334263</v>
      </c>
      <c r="T125" s="204">
        <f>OIS!T$33</f>
        <v>957.73722631827934</v>
      </c>
      <c r="U125" s="204">
        <f>OIS!U$33</f>
        <v>1048.1382702297051</v>
      </c>
      <c r="V125" s="204">
        <f>OIS!V$33</f>
        <v>1110.5036011317429</v>
      </c>
      <c r="W125" s="204">
        <f>OIS!W$33</f>
        <v>1169.527483532321</v>
      </c>
      <c r="X125" s="204">
        <f>OIS!X$33</f>
        <v>1269.6517807219691</v>
      </c>
      <c r="Y125" s="204">
        <f>OIS!Y$33</f>
        <v>1470.8064831172389</v>
      </c>
    </row>
    <row r="126" spans="1:25" ht="12" customHeight="1" x14ac:dyDescent="0.25">
      <c r="A126" s="28" t="s">
        <v>85</v>
      </c>
      <c r="B126" s="214">
        <f>Ind_Summary_emi!B43</f>
        <v>741.25300000000004</v>
      </c>
      <c r="C126" s="214">
        <f>Ind_Summary_emi!C43</f>
        <v>868.70056</v>
      </c>
      <c r="D126" s="214">
        <f>Ind_Summary_emi!D43</f>
        <v>832.10122000000001</v>
      </c>
      <c r="E126" s="214">
        <f>Ind_Summary_emi!E43</f>
        <v>806.82007999999996</v>
      </c>
      <c r="F126" s="214">
        <f>Ind_Summary_emi!F43</f>
        <v>1050.68724</v>
      </c>
      <c r="G126" s="214">
        <f>Ind_Summary_emi!G43</f>
        <v>1309.9186400000001</v>
      </c>
      <c r="H126" s="214">
        <f>Ind_Summary_emi!H43</f>
        <v>1393.78415</v>
      </c>
      <c r="I126" s="214">
        <f>Ind_Summary_emi!I43</f>
        <v>1346.2606000000001</v>
      </c>
      <c r="J126" s="214">
        <f>Ind_Summary_emi!J43</f>
        <v>1457.89669</v>
      </c>
      <c r="K126" s="214">
        <f>Ind_Summary_emi!K43</f>
        <v>799.59646999999995</v>
      </c>
      <c r="L126" s="214">
        <f>Ind_Summary_emi!L43</f>
        <v>961.16795999999999</v>
      </c>
      <c r="M126" s="214">
        <f>Ind_Summary_emi!M43</f>
        <v>1018.22254</v>
      </c>
      <c r="N126" s="214">
        <f>Ind_Summary_emi!N43</f>
        <v>1018.46182</v>
      </c>
      <c r="O126" s="214">
        <f>Ind_Summary_emi!O43</f>
        <v>898.69498999999996</v>
      </c>
      <c r="P126" s="214">
        <f>Ind_Summary_emi!P43</f>
        <v>924.32763</v>
      </c>
      <c r="Q126" s="214">
        <f>Ind_Summary_emi!Q43</f>
        <v>847.23485000000005</v>
      </c>
      <c r="R126" s="214">
        <f>Ind_Summary_emi!R43</f>
        <v>855.26431000000002</v>
      </c>
      <c r="S126" s="214">
        <f>Ind_Summary_emi!S43</f>
        <v>967.51116999999999</v>
      </c>
      <c r="T126" s="214">
        <f>Ind_Summary_emi!T43</f>
        <v>663.32668000000001</v>
      </c>
      <c r="U126" s="214">
        <f>Ind_Summary_emi!U43</f>
        <v>553.16941999999995</v>
      </c>
      <c r="V126" s="214">
        <f>Ind_Summary_emi!V43</f>
        <v>589.20974000000001</v>
      </c>
      <c r="W126" s="214">
        <f>Ind_Summary_emi!W43</f>
        <v>755.97956999999997</v>
      </c>
      <c r="X126" s="214">
        <f>Ind_Summary_emi!X43</f>
        <v>376.75313</v>
      </c>
      <c r="Y126" s="214">
        <f>Ind_Summary_emi!Y43</f>
        <v>325.40622999999999</v>
      </c>
    </row>
    <row r="128" spans="1:25" ht="12" customHeight="1" x14ac:dyDescent="0.25">
      <c r="A128" s="30" t="s">
        <v>86</v>
      </c>
      <c r="B128" s="203">
        <f t="shared" ref="B128:Y128" si="8">IF(B29=0,"",B29/B3*1000)</f>
        <v>227.31950887697923</v>
      </c>
      <c r="C128" s="203">
        <f t="shared" si="8"/>
        <v>206.81543228002337</v>
      </c>
      <c r="D128" s="203">
        <f t="shared" si="8"/>
        <v>210.19547488250799</v>
      </c>
      <c r="E128" s="203">
        <f t="shared" si="8"/>
        <v>200.86347015360622</v>
      </c>
      <c r="F128" s="203">
        <f t="shared" si="8"/>
        <v>180.11216808678608</v>
      </c>
      <c r="G128" s="203">
        <f t="shared" si="8"/>
        <v>164.72545452065819</v>
      </c>
      <c r="H128" s="203">
        <f t="shared" si="8"/>
        <v>141.53149171415299</v>
      </c>
      <c r="I128" s="203">
        <f t="shared" si="8"/>
        <v>120.52783093240353</v>
      </c>
      <c r="J128" s="203">
        <f t="shared" si="8"/>
        <v>102.14467781735917</v>
      </c>
      <c r="K128" s="203">
        <f t="shared" si="8"/>
        <v>83.728835923245569</v>
      </c>
      <c r="L128" s="203">
        <f t="shared" si="8"/>
        <v>92.529475478154794</v>
      </c>
      <c r="M128" s="203">
        <f t="shared" si="8"/>
        <v>99.016293436475891</v>
      </c>
      <c r="N128" s="203">
        <f t="shared" si="8"/>
        <v>98.382712944105322</v>
      </c>
      <c r="O128" s="203">
        <f t="shared" si="8"/>
        <v>101.79309978742181</v>
      </c>
      <c r="P128" s="203">
        <f t="shared" si="8"/>
        <v>104.56392338240195</v>
      </c>
      <c r="Q128" s="203">
        <f t="shared" si="8"/>
        <v>101.37658820208341</v>
      </c>
      <c r="R128" s="203">
        <f t="shared" si="8"/>
        <v>99.865493592798444</v>
      </c>
      <c r="S128" s="203">
        <f t="shared" si="8"/>
        <v>96.567178149413621</v>
      </c>
      <c r="T128" s="203">
        <f t="shared" si="8"/>
        <v>93.850498990142043</v>
      </c>
      <c r="U128" s="203">
        <f t="shared" si="8"/>
        <v>93.551792064404509</v>
      </c>
      <c r="V128" s="203">
        <f t="shared" si="8"/>
        <v>97.99068804525929</v>
      </c>
      <c r="W128" s="203">
        <f t="shared" si="8"/>
        <v>102.83730436209207</v>
      </c>
      <c r="X128" s="203">
        <f t="shared" si="8"/>
        <v>85.375124822234483</v>
      </c>
      <c r="Y128" s="203">
        <f t="shared" si="8"/>
        <v>73.87454456059092</v>
      </c>
    </row>
    <row r="129" spans="1:25" ht="12" customHeight="1" x14ac:dyDescent="0.25">
      <c r="A129" s="12" t="s">
        <v>14</v>
      </c>
      <c r="B129" s="204">
        <f t="shared" ref="B129:Y129" si="9">IF(B52=0,"",B52/B4*1000)</f>
        <v>1356.3177847207337</v>
      </c>
      <c r="C129" s="204">
        <f t="shared" si="9"/>
        <v>1096.3779134049933</v>
      </c>
      <c r="D129" s="204">
        <f t="shared" si="9"/>
        <v>1105.5899429761964</v>
      </c>
      <c r="E129" s="204">
        <f t="shared" si="9"/>
        <v>1410.4581342706053</v>
      </c>
      <c r="F129" s="204">
        <f t="shared" si="9"/>
        <v>1286.5877597000235</v>
      </c>
      <c r="G129" s="204">
        <f t="shared" si="9"/>
        <v>1507.6488951945221</v>
      </c>
      <c r="H129" s="204">
        <f t="shared" si="9"/>
        <v>1470.4359343681517</v>
      </c>
      <c r="I129" s="204">
        <f t="shared" si="9"/>
        <v>1181.3508766328935</v>
      </c>
      <c r="J129" s="204">
        <f t="shared" si="9"/>
        <v>997.53175995236893</v>
      </c>
      <c r="K129" s="204">
        <f t="shared" si="9"/>
        <v>1306.1037391688039</v>
      </c>
      <c r="L129" s="204">
        <f t="shared" si="9"/>
        <v>457.8997888411962</v>
      </c>
      <c r="M129" s="204">
        <f t="shared" si="9"/>
        <v>721.22624489340649</v>
      </c>
      <c r="N129" s="204">
        <f t="shared" si="9"/>
        <v>591.46929492037032</v>
      </c>
      <c r="O129" s="204">
        <f t="shared" si="9"/>
        <v>785.72380303516331</v>
      </c>
      <c r="P129" s="204">
        <f t="shared" si="9"/>
        <v>817.3524499726667</v>
      </c>
      <c r="Q129" s="204">
        <f t="shared" si="9"/>
        <v>950.59946484109798</v>
      </c>
      <c r="R129" s="204">
        <f t="shared" si="9"/>
        <v>1114.7643011760601</v>
      </c>
      <c r="S129" s="204">
        <f t="shared" si="9"/>
        <v>779.77099887647023</v>
      </c>
      <c r="T129" s="204">
        <f t="shared" si="9"/>
        <v>628.58208319856283</v>
      </c>
      <c r="U129" s="204">
        <f t="shared" si="9"/>
        <v>1050.1608779756309</v>
      </c>
      <c r="V129" s="204">
        <f t="shared" si="9"/>
        <v>3213.5743234989964</v>
      </c>
      <c r="W129" s="204">
        <f t="shared" si="9"/>
        <v>757.45373976041913</v>
      </c>
      <c r="X129" s="204">
        <f t="shared" si="9"/>
        <v>860.29906920932331</v>
      </c>
      <c r="Y129" s="204">
        <f t="shared" si="9"/>
        <v>1415.2765366617939</v>
      </c>
    </row>
    <row r="130" spans="1:25" ht="12" customHeight="1" x14ac:dyDescent="0.25">
      <c r="A130" s="13" t="s">
        <v>18</v>
      </c>
      <c r="B130" s="205">
        <f t="shared" ref="B130:Y130" si="10">IF(B55=0,"",B55/B5*1000)</f>
        <v>2491.9829532273734</v>
      </c>
      <c r="C130" s="205">
        <f t="shared" si="10"/>
        <v>2476.0448025463415</v>
      </c>
      <c r="D130" s="205">
        <f t="shared" si="10"/>
        <v>2362.6646731132328</v>
      </c>
      <c r="E130" s="205">
        <f t="shared" si="10"/>
        <v>2772.7146773710097</v>
      </c>
      <c r="F130" s="205">
        <f t="shared" si="10"/>
        <v>2530.409605300953</v>
      </c>
      <c r="G130" s="205">
        <f t="shared" si="10"/>
        <v>2851.6602835324329</v>
      </c>
      <c r="H130" s="205">
        <f t="shared" si="10"/>
        <v>2735.3886917587547</v>
      </c>
      <c r="I130" s="205">
        <f t="shared" si="10"/>
        <v>2308.2524975276901</v>
      </c>
      <c r="J130" s="205">
        <f t="shared" si="10"/>
        <v>2025.1121567830066</v>
      </c>
      <c r="K130" s="205">
        <f t="shared" si="10"/>
        <v>1212.5125261761593</v>
      </c>
      <c r="L130" s="205">
        <f t="shared" si="10"/>
        <v>517.89004279487654</v>
      </c>
      <c r="M130" s="205">
        <f t="shared" si="10"/>
        <v>485.10907926824837</v>
      </c>
      <c r="N130" s="205">
        <f t="shared" si="10"/>
        <v>700.264748864848</v>
      </c>
      <c r="O130" s="205">
        <f t="shared" si="10"/>
        <v>658.92698784292497</v>
      </c>
      <c r="P130" s="205">
        <f t="shared" si="10"/>
        <v>1122.0555049290028</v>
      </c>
      <c r="Q130" s="205">
        <f t="shared" si="10"/>
        <v>768.28102299184013</v>
      </c>
      <c r="R130" s="205">
        <f t="shared" si="10"/>
        <v>616.79049298962423</v>
      </c>
      <c r="S130" s="205">
        <f t="shared" si="10"/>
        <v>641.18265918708983</v>
      </c>
      <c r="T130" s="205">
        <f t="shared" si="10"/>
        <v>833.22793661199137</v>
      </c>
      <c r="U130" s="205">
        <f t="shared" si="10"/>
        <v>757.70621775427378</v>
      </c>
      <c r="V130" s="205">
        <f t="shared" si="10"/>
        <v>771.1925543678941</v>
      </c>
      <c r="W130" s="205">
        <f t="shared" si="10"/>
        <v>563.32178655151631</v>
      </c>
      <c r="X130" s="205">
        <f t="shared" si="10"/>
        <v>513.86223487819109</v>
      </c>
      <c r="Y130" s="205">
        <f t="shared" si="10"/>
        <v>751.4616999947948</v>
      </c>
    </row>
    <row r="131" spans="1:25" ht="12" customHeight="1" x14ac:dyDescent="0.25">
      <c r="A131" s="14" t="s">
        <v>45</v>
      </c>
      <c r="B131" s="204">
        <f t="shared" ref="B131:Y131" si="11">IF(B56=0,"",B56/B6*1000)</f>
        <v>5460.1409808616718</v>
      </c>
      <c r="C131" s="204">
        <f t="shared" si="11"/>
        <v>4501.3831149114149</v>
      </c>
      <c r="D131" s="204">
        <f t="shared" si="11"/>
        <v>4612.7137449210859</v>
      </c>
      <c r="E131" s="204">
        <f t="shared" si="11"/>
        <v>4935.4488163955593</v>
      </c>
      <c r="F131" s="204">
        <f t="shared" si="11"/>
        <v>4718.7128652930323</v>
      </c>
      <c r="G131" s="204">
        <f t="shared" si="11"/>
        <v>5102.6724434467887</v>
      </c>
      <c r="H131" s="204">
        <f t="shared" si="11"/>
        <v>4605.314870164776</v>
      </c>
      <c r="I131" s="204">
        <f t="shared" si="11"/>
        <v>1354.5489733451918</v>
      </c>
      <c r="J131" s="204">
        <f t="shared" si="11"/>
        <v>381.13703825169671</v>
      </c>
      <c r="K131" s="204">
        <f t="shared" si="11"/>
        <v>855.19608036733314</v>
      </c>
      <c r="L131" s="204">
        <f t="shared" si="11"/>
        <v>755.64915466019613</v>
      </c>
      <c r="M131" s="204">
        <f t="shared" si="11"/>
        <v>722.4998167869395</v>
      </c>
      <c r="N131" s="204">
        <f t="shared" si="11"/>
        <v>987.46926079015441</v>
      </c>
      <c r="O131" s="204">
        <f t="shared" si="11"/>
        <v>918.51232994709824</v>
      </c>
      <c r="P131" s="204">
        <f t="shared" si="11"/>
        <v>1460.0907958785117</v>
      </c>
      <c r="Q131" s="204">
        <f t="shared" si="11"/>
        <v>1044.5950873744637</v>
      </c>
      <c r="R131" s="204">
        <f t="shared" si="11"/>
        <v>929.33207007003728</v>
      </c>
      <c r="S131" s="204">
        <f t="shared" si="11"/>
        <v>1001.7537633519098</v>
      </c>
      <c r="T131" s="204">
        <f t="shared" si="11"/>
        <v>1396.6688627375179</v>
      </c>
      <c r="U131" s="204">
        <f t="shared" si="11"/>
        <v>1158.7791949308423</v>
      </c>
      <c r="V131" s="204">
        <f t="shared" si="11"/>
        <v>1110.5143071862522</v>
      </c>
      <c r="W131" s="204">
        <f t="shared" si="11"/>
        <v>581.3115614640717</v>
      </c>
      <c r="X131" s="204">
        <f t="shared" si="11"/>
        <v>507.04924769824265</v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>
        <f t="shared" ref="B132:Y132" si="12">IF(B57=0,"",B57/B7*1000)</f>
        <v>7254.2907639905898</v>
      </c>
      <c r="C132" s="204">
        <f t="shared" si="12"/>
        <v>7928.3271571305795</v>
      </c>
      <c r="D132" s="204">
        <f t="shared" si="12"/>
        <v>7399.6934511548397</v>
      </c>
      <c r="E132" s="204">
        <f t="shared" si="12"/>
        <v>9059.2675217616252</v>
      </c>
      <c r="F132" s="204">
        <f t="shared" si="12"/>
        <v>7885.5211998728764</v>
      </c>
      <c r="G132" s="204">
        <f t="shared" si="12"/>
        <v>9394.0810038905875</v>
      </c>
      <c r="H132" s="204">
        <f t="shared" si="12"/>
        <v>9689.0999131009448</v>
      </c>
      <c r="I132" s="204">
        <f t="shared" si="12"/>
        <v>11696.344401272099</v>
      </c>
      <c r="J132" s="204">
        <f t="shared" si="12"/>
        <v>10331.836618246436</v>
      </c>
      <c r="K132" s="204">
        <f t="shared" si="12"/>
        <v>2821.1383978209997</v>
      </c>
      <c r="L132" s="204">
        <f t="shared" si="12"/>
        <v>466.32657671591176</v>
      </c>
      <c r="M132" s="204">
        <f t="shared" si="12"/>
        <v>417.39602306799264</v>
      </c>
      <c r="N132" s="204">
        <f t="shared" si="12"/>
        <v>628.04890049071071</v>
      </c>
      <c r="O132" s="204">
        <f t="shared" si="12"/>
        <v>620.21223366834067</v>
      </c>
      <c r="P132" s="204">
        <f t="shared" si="12"/>
        <v>1083.3011550972265</v>
      </c>
      <c r="Q132" s="204">
        <f t="shared" si="12"/>
        <v>716.40429801932873</v>
      </c>
      <c r="R132" s="204">
        <f t="shared" si="12"/>
        <v>546.60242111818752</v>
      </c>
      <c r="S132" s="204">
        <f t="shared" si="12"/>
        <v>600.93201852342872</v>
      </c>
      <c r="T132" s="204">
        <f t="shared" si="12"/>
        <v>776.78312053200818</v>
      </c>
      <c r="U132" s="204">
        <f t="shared" si="12"/>
        <v>790.30545142341612</v>
      </c>
      <c r="V132" s="204">
        <f t="shared" si="12"/>
        <v>769.1962495552491</v>
      </c>
      <c r="W132" s="204">
        <f t="shared" si="12"/>
        <v>634.15796536354492</v>
      </c>
      <c r="X132" s="204">
        <f t="shared" si="12"/>
        <v>648.45227828341228</v>
      </c>
      <c r="Y132" s="204">
        <f t="shared" si="12"/>
        <v>815.44094098511323</v>
      </c>
    </row>
    <row r="133" spans="1:25" ht="12" customHeight="1" x14ac:dyDescent="0.25">
      <c r="A133" s="14" t="s">
        <v>47</v>
      </c>
      <c r="B133" s="204">
        <f t="shared" ref="B133:Y133" si="13">IF(B60=0,"",B60/B8*1000)</f>
        <v>455.94161720915122</v>
      </c>
      <c r="C133" s="204">
        <f t="shared" si="13"/>
        <v>535.42286417127673</v>
      </c>
      <c r="D133" s="204">
        <f t="shared" si="13"/>
        <v>462.0753472586868</v>
      </c>
      <c r="E133" s="204">
        <f t="shared" si="13"/>
        <v>584.20909399853679</v>
      </c>
      <c r="F133" s="204">
        <f t="shared" si="13"/>
        <v>567.76553718029186</v>
      </c>
      <c r="G133" s="204">
        <f t="shared" si="13"/>
        <v>574.00878537694814</v>
      </c>
      <c r="H133" s="204">
        <f t="shared" si="13"/>
        <v>463.16579348249564</v>
      </c>
      <c r="I133" s="204">
        <f t="shared" si="13"/>
        <v>450.71862764924526</v>
      </c>
      <c r="J133" s="204">
        <f t="shared" si="13"/>
        <v>406.57781835076349</v>
      </c>
      <c r="K133" s="204">
        <f t="shared" si="13"/>
        <v>409.61489270301144</v>
      </c>
      <c r="L133" s="204">
        <f t="shared" si="13"/>
        <v>379.45442244319628</v>
      </c>
      <c r="M133" s="204">
        <f t="shared" si="13"/>
        <v>630.55149140213143</v>
      </c>
      <c r="N133" s="204">
        <f t="shared" si="13"/>
        <v>708.65996649890462</v>
      </c>
      <c r="O133" s="204">
        <f t="shared" si="13"/>
        <v>378.85748778386153</v>
      </c>
      <c r="P133" s="204">
        <f t="shared" si="13"/>
        <v>413.54836654660608</v>
      </c>
      <c r="Q133" s="204">
        <f t="shared" si="13"/>
        <v>383.3662878055689</v>
      </c>
      <c r="R133" s="204">
        <f t="shared" si="13"/>
        <v>385.02793026928538</v>
      </c>
      <c r="S133" s="204">
        <f t="shared" si="13"/>
        <v>326.83882394918544</v>
      </c>
      <c r="T133" s="204">
        <f t="shared" si="13"/>
        <v>424.77364682100131</v>
      </c>
      <c r="U133" s="204">
        <f t="shared" si="13"/>
        <v>278.27108522846947</v>
      </c>
      <c r="V133" s="204">
        <f t="shared" si="13"/>
        <v>278.64933802942795</v>
      </c>
      <c r="W133" s="204">
        <f t="shared" si="13"/>
        <v>237.54623266510177</v>
      </c>
      <c r="X133" s="204">
        <f t="shared" si="13"/>
        <v>204.1380854223342</v>
      </c>
      <c r="Y133" s="204">
        <f t="shared" si="13"/>
        <v>203.57610852142935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1504.0510297809287</v>
      </c>
      <c r="C134" s="205">
        <f t="shared" si="14"/>
        <v>1638.9850689680318</v>
      </c>
      <c r="D134" s="205">
        <f t="shared" si="14"/>
        <v>1823.4595120633421</v>
      </c>
      <c r="E134" s="205">
        <f t="shared" si="14"/>
        <v>1933.8677624800237</v>
      </c>
      <c r="F134" s="205">
        <f t="shared" si="14"/>
        <v>1340.1378935042401</v>
      </c>
      <c r="G134" s="205">
        <f t="shared" si="14"/>
        <v>1367.8009712864957</v>
      </c>
      <c r="H134" s="205">
        <f t="shared" si="14"/>
        <v>1123.3369182473036</v>
      </c>
      <c r="I134" s="205">
        <f t="shared" si="14"/>
        <v>1151.4900038122157</v>
      </c>
      <c r="J134" s="205">
        <f t="shared" si="14"/>
        <v>1152.438898337959</v>
      </c>
      <c r="K134" s="205">
        <f t="shared" si="14"/>
        <v>1002.7351146023875</v>
      </c>
      <c r="L134" s="205">
        <f t="shared" si="14"/>
        <v>2818.8680564826286</v>
      </c>
      <c r="M134" s="205">
        <f t="shared" si="14"/>
        <v>1409.898812685783</v>
      </c>
      <c r="N134" s="205">
        <f t="shared" si="14"/>
        <v>900.31761833396843</v>
      </c>
      <c r="O134" s="205">
        <f t="shared" si="14"/>
        <v>973.46534807607873</v>
      </c>
      <c r="P134" s="205">
        <f t="shared" si="14"/>
        <v>773.52424904138149</v>
      </c>
      <c r="Q134" s="205">
        <f t="shared" si="14"/>
        <v>612.4387249106461</v>
      </c>
      <c r="R134" s="205">
        <f t="shared" si="14"/>
        <v>719.36376636090267</v>
      </c>
      <c r="S134" s="205">
        <f t="shared" si="14"/>
        <v>633.47582237628842</v>
      </c>
      <c r="T134" s="205">
        <f t="shared" si="14"/>
        <v>757.66680258735857</v>
      </c>
      <c r="U134" s="205">
        <f t="shared" si="14"/>
        <v>837.93005723194608</v>
      </c>
      <c r="V134" s="205">
        <f t="shared" si="14"/>
        <v>787.16143447347258</v>
      </c>
      <c r="W134" s="205">
        <f t="shared" si="14"/>
        <v>832.6127266768035</v>
      </c>
      <c r="X134" s="205">
        <f t="shared" si="14"/>
        <v>508.41244766908966</v>
      </c>
      <c r="Y134" s="205">
        <f t="shared" si="14"/>
        <v>476.35114432186151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2318.0407777768655</v>
      </c>
      <c r="C135" s="204">
        <f t="shared" si="15"/>
        <v>2398.8505522193423</v>
      </c>
      <c r="D135" s="204">
        <f t="shared" si="15"/>
        <v>2741.1539229780851</v>
      </c>
      <c r="E135" s="204">
        <f t="shared" si="15"/>
        <v>2867.1283181520953</v>
      </c>
      <c r="F135" s="204">
        <f t="shared" si="15"/>
        <v>1984.5571732290023</v>
      </c>
      <c r="G135" s="204">
        <f t="shared" si="15"/>
        <v>2056.6822702016093</v>
      </c>
      <c r="H135" s="204">
        <f t="shared" si="15"/>
        <v>1752.4804308995706</v>
      </c>
      <c r="I135" s="204">
        <f t="shared" si="15"/>
        <v>1679.02709165018</v>
      </c>
      <c r="J135" s="204">
        <f t="shared" si="15"/>
        <v>1623.1474727073996</v>
      </c>
      <c r="K135" s="204">
        <f t="shared" si="15"/>
        <v>2072.7991550999013</v>
      </c>
      <c r="L135" s="204">
        <f t="shared" si="15"/>
        <v>3460.9454184935034</v>
      </c>
      <c r="M135" s="204">
        <f t="shared" si="15"/>
        <v>2247.3845317308114</v>
      </c>
      <c r="N135" s="204">
        <f t="shared" si="15"/>
        <v>1177.945595735878</v>
      </c>
      <c r="O135" s="204">
        <f t="shared" si="15"/>
        <v>1677.339735998371</v>
      </c>
      <c r="P135" s="204">
        <f t="shared" si="15"/>
        <v>1487.6658694736352</v>
      </c>
      <c r="Q135" s="204">
        <f t="shared" si="15"/>
        <v>1110.3651162325561</v>
      </c>
      <c r="R135" s="204">
        <f t="shared" si="15"/>
        <v>1605.679934130638</v>
      </c>
      <c r="S135" s="204">
        <f t="shared" si="15"/>
        <v>1131.3981818951975</v>
      </c>
      <c r="T135" s="204">
        <f t="shared" si="15"/>
        <v>1470.0997575215972</v>
      </c>
      <c r="U135" s="204">
        <f t="shared" si="15"/>
        <v>3168.7885780542165</v>
      </c>
      <c r="V135" s="204">
        <f t="shared" si="15"/>
        <v>4379.0650004112686</v>
      </c>
      <c r="W135" s="204">
        <f t="shared" si="15"/>
        <v>1308.7830893378284</v>
      </c>
      <c r="X135" s="204">
        <f t="shared" si="15"/>
        <v>1719.699730123175</v>
      </c>
      <c r="Y135" s="204">
        <f t="shared" si="15"/>
        <v>3048.9809630507243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1830.9137534951185</v>
      </c>
      <c r="C136" s="204">
        <f t="shared" si="16"/>
        <v>1872.4302416141252</v>
      </c>
      <c r="D136" s="204">
        <f t="shared" si="16"/>
        <v>2142.8858260599191</v>
      </c>
      <c r="E136" s="204">
        <f t="shared" si="16"/>
        <v>2221.374072612286</v>
      </c>
      <c r="F136" s="204">
        <f t="shared" si="16"/>
        <v>1524.8328752146795</v>
      </c>
      <c r="G136" s="204">
        <f t="shared" si="16"/>
        <v>1581.1110008035992</v>
      </c>
      <c r="H136" s="204">
        <f t="shared" si="16"/>
        <v>1331.0499268488038</v>
      </c>
      <c r="I136" s="204">
        <f t="shared" si="16"/>
        <v>1275.7500205810691</v>
      </c>
      <c r="J136" s="204">
        <f t="shared" si="16"/>
        <v>1233.5628414398684</v>
      </c>
      <c r="K136" s="204">
        <f t="shared" si="16"/>
        <v>432.9734113229091</v>
      </c>
      <c r="L136" s="204">
        <f t="shared" si="16"/>
        <v>3202.7811799776082</v>
      </c>
      <c r="M136" s="204">
        <f t="shared" si="16"/>
        <v>2089.2266469275196</v>
      </c>
      <c r="N136" s="204">
        <f t="shared" si="16"/>
        <v>1055.3549722451876</v>
      </c>
      <c r="O136" s="204">
        <f t="shared" si="16"/>
        <v>273.17355936705428</v>
      </c>
      <c r="P136" s="204">
        <f t="shared" si="16"/>
        <v>364.48408030188301</v>
      </c>
      <c r="Q136" s="204">
        <f t="shared" si="16"/>
        <v>209.34836147749985</v>
      </c>
      <c r="R136" s="204">
        <f t="shared" si="16"/>
        <v>362.06748548344706</v>
      </c>
      <c r="S136" s="204">
        <f t="shared" si="16"/>
        <v>645.9908109418426</v>
      </c>
      <c r="T136" s="204">
        <f t="shared" si="16"/>
        <v>791.26129674482866</v>
      </c>
      <c r="U136" s="204">
        <f t="shared" si="16"/>
        <v>597.54014091777231</v>
      </c>
      <c r="V136" s="204">
        <f t="shared" si="16"/>
        <v>712.64932221811807</v>
      </c>
      <c r="W136" s="204">
        <f t="shared" si="16"/>
        <v>650.55573571171919</v>
      </c>
      <c r="X136" s="204">
        <f t="shared" si="16"/>
        <v>411.4869187973739</v>
      </c>
      <c r="Y136" s="204">
        <f t="shared" si="16"/>
        <v>376.91431336483043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50.832390711568912</v>
      </c>
      <c r="C137" s="204">
        <f t="shared" si="17"/>
        <v>50.832390711568912</v>
      </c>
      <c r="D137" s="204">
        <f t="shared" si="17"/>
        <v>50.832390711568934</v>
      </c>
      <c r="E137" s="204">
        <f t="shared" si="17"/>
        <v>50.832390711568912</v>
      </c>
      <c r="F137" s="204">
        <f t="shared" si="17"/>
        <v>50.832390711568898</v>
      </c>
      <c r="G137" s="204">
        <f t="shared" si="17"/>
        <v>50.832390711568891</v>
      </c>
      <c r="H137" s="204">
        <f t="shared" si="17"/>
        <v>50.832390711568898</v>
      </c>
      <c r="I137" s="204">
        <f t="shared" si="17"/>
        <v>50.832390711568912</v>
      </c>
      <c r="J137" s="204">
        <f t="shared" si="17"/>
        <v>50.832390711568891</v>
      </c>
      <c r="K137" s="204">
        <f t="shared" si="17"/>
        <v>50.832390711568927</v>
      </c>
      <c r="L137" s="204">
        <f t="shared" si="17"/>
        <v>50.832390711568905</v>
      </c>
      <c r="M137" s="204">
        <f t="shared" si="17"/>
        <v>50.832390711568898</v>
      </c>
      <c r="N137" s="204">
        <f t="shared" si="17"/>
        <v>50.832390711568891</v>
      </c>
      <c r="O137" s="204">
        <f t="shared" si="17"/>
        <v>50.83239071156892</v>
      </c>
      <c r="P137" s="204">
        <f t="shared" si="17"/>
        <v>50.832390711568927</v>
      </c>
      <c r="Q137" s="204">
        <f t="shared" si="17"/>
        <v>73.953008619132163</v>
      </c>
      <c r="R137" s="204">
        <f t="shared" si="17"/>
        <v>71.433588434869264</v>
      </c>
      <c r="S137" s="204">
        <f t="shared" si="17"/>
        <v>67.323519393120932</v>
      </c>
      <c r="T137" s="204">
        <f t="shared" si="17"/>
        <v>107.42257144926138</v>
      </c>
      <c r="U137" s="204">
        <f t="shared" si="17"/>
        <v>104.5300700614423</v>
      </c>
      <c r="V137" s="204">
        <f t="shared" si="17"/>
        <v>79.715204133416904</v>
      </c>
      <c r="W137" s="204">
        <f t="shared" si="17"/>
        <v>120.28099411194708</v>
      </c>
      <c r="X137" s="204">
        <f t="shared" si="17"/>
        <v>38.227187016933883</v>
      </c>
      <c r="Y137" s="204">
        <f t="shared" si="17"/>
        <v>38.227187016933883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756.08899650807086</v>
      </c>
      <c r="C138" s="205">
        <f t="shared" si="18"/>
        <v>766.26828316231411</v>
      </c>
      <c r="D138" s="205">
        <f t="shared" si="18"/>
        <v>820.06243355946071</v>
      </c>
      <c r="E138" s="205">
        <f t="shared" si="18"/>
        <v>531.20699945764079</v>
      </c>
      <c r="F138" s="205">
        <f t="shared" si="18"/>
        <v>623.06511169830821</v>
      </c>
      <c r="G138" s="205">
        <f t="shared" si="18"/>
        <v>588.29009906222291</v>
      </c>
      <c r="H138" s="205">
        <f t="shared" si="18"/>
        <v>475.91657750378113</v>
      </c>
      <c r="I138" s="205">
        <f t="shared" si="18"/>
        <v>314.6261764916955</v>
      </c>
      <c r="J138" s="205">
        <f t="shared" si="18"/>
        <v>241.49141352178995</v>
      </c>
      <c r="K138" s="205">
        <f t="shared" si="18"/>
        <v>314.12556418463566</v>
      </c>
      <c r="L138" s="205">
        <f t="shared" si="18"/>
        <v>588.11830152931634</v>
      </c>
      <c r="M138" s="205">
        <f t="shared" si="18"/>
        <v>638.80765622004242</v>
      </c>
      <c r="N138" s="205">
        <f t="shared" si="18"/>
        <v>429.79774965065343</v>
      </c>
      <c r="O138" s="205">
        <f t="shared" si="18"/>
        <v>490.51996728330261</v>
      </c>
      <c r="P138" s="205">
        <f t="shared" si="18"/>
        <v>437.47282486938377</v>
      </c>
      <c r="Q138" s="205">
        <f t="shared" si="18"/>
        <v>487.91476565597867</v>
      </c>
      <c r="R138" s="205">
        <f t="shared" si="18"/>
        <v>470.47468873779997</v>
      </c>
      <c r="S138" s="205">
        <f t="shared" si="18"/>
        <v>500.83649045681688</v>
      </c>
      <c r="T138" s="205">
        <f t="shared" si="18"/>
        <v>556.59002155236669</v>
      </c>
      <c r="U138" s="205">
        <f t="shared" si="18"/>
        <v>572.82174811000925</v>
      </c>
      <c r="V138" s="205">
        <f t="shared" si="18"/>
        <v>659.91064374496693</v>
      </c>
      <c r="W138" s="205">
        <f t="shared" si="18"/>
        <v>600.22183963794419</v>
      </c>
      <c r="X138" s="205">
        <f t="shared" si="18"/>
        <v>532.07125729674374</v>
      </c>
      <c r="Y138" s="205">
        <f t="shared" si="18"/>
        <v>507.14928787505562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806.30715238777816</v>
      </c>
      <c r="C139" s="204">
        <f t="shared" si="19"/>
        <v>819.26529311740933</v>
      </c>
      <c r="D139" s="204">
        <f t="shared" si="19"/>
        <v>874.53449222838367</v>
      </c>
      <c r="E139" s="204">
        <f t="shared" si="19"/>
        <v>650.28703708192256</v>
      </c>
      <c r="F139" s="204">
        <f t="shared" si="19"/>
        <v>712.70876098467977</v>
      </c>
      <c r="G139" s="204">
        <f t="shared" si="19"/>
        <v>635.47340075862314</v>
      </c>
      <c r="H139" s="204">
        <f t="shared" si="19"/>
        <v>504.48738078704537</v>
      </c>
      <c r="I139" s="204">
        <f t="shared" si="19"/>
        <v>319.38823656022259</v>
      </c>
      <c r="J139" s="204">
        <f t="shared" si="19"/>
        <v>244.21706261709789</v>
      </c>
      <c r="K139" s="204">
        <f t="shared" si="19"/>
        <v>328.85918775698735</v>
      </c>
      <c r="L139" s="204">
        <f t="shared" si="19"/>
        <v>653.61658373473813</v>
      </c>
      <c r="M139" s="204">
        <f t="shared" si="19"/>
        <v>730.31707060162228</v>
      </c>
      <c r="N139" s="204">
        <f t="shared" si="19"/>
        <v>482.8965164251955</v>
      </c>
      <c r="O139" s="204">
        <f t="shared" si="19"/>
        <v>554.81422326722054</v>
      </c>
      <c r="P139" s="204">
        <f t="shared" si="19"/>
        <v>483.74075841950537</v>
      </c>
      <c r="Q139" s="204">
        <f t="shared" si="19"/>
        <v>544.13627884946823</v>
      </c>
      <c r="R139" s="204">
        <f t="shared" si="19"/>
        <v>433.36970454838234</v>
      </c>
      <c r="S139" s="204">
        <f t="shared" si="19"/>
        <v>525.04457207827829</v>
      </c>
      <c r="T139" s="204">
        <f t="shared" si="19"/>
        <v>518.14336960356184</v>
      </c>
      <c r="U139" s="204">
        <f t="shared" si="19"/>
        <v>501.01731133740526</v>
      </c>
      <c r="V139" s="204">
        <f t="shared" si="19"/>
        <v>545.40332229434682</v>
      </c>
      <c r="W139" s="204">
        <f t="shared" si="19"/>
        <v>604.17616604941429</v>
      </c>
      <c r="X139" s="204">
        <f t="shared" si="19"/>
        <v>494.14187936668554</v>
      </c>
      <c r="Y139" s="204">
        <f t="shared" si="19"/>
        <v>553.42094410395816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1038.2091985397799</v>
      </c>
      <c r="C140" s="204">
        <f t="shared" si="20"/>
        <v>1021.4141328196391</v>
      </c>
      <c r="D140" s="204">
        <f t="shared" si="20"/>
        <v>1058.6123553403611</v>
      </c>
      <c r="E140" s="204">
        <f t="shared" si="20"/>
        <v>787.16379752901059</v>
      </c>
      <c r="F140" s="204">
        <f t="shared" si="20"/>
        <v>862.72446294853478</v>
      </c>
      <c r="G140" s="204">
        <f t="shared" si="20"/>
        <v>677.39222254682556</v>
      </c>
      <c r="H140" s="204">
        <f t="shared" si="20"/>
        <v>537.76574709531803</v>
      </c>
      <c r="I140" s="204">
        <f t="shared" si="20"/>
        <v>340.4565905678532</v>
      </c>
      <c r="J140" s="204">
        <f t="shared" si="20"/>
        <v>260.32677155733563</v>
      </c>
      <c r="K140" s="204">
        <f t="shared" si="20"/>
        <v>188.85998920293542</v>
      </c>
      <c r="L140" s="204">
        <f t="shared" si="20"/>
        <v>280.9421756769616</v>
      </c>
      <c r="M140" s="204">
        <f t="shared" si="20"/>
        <v>315.5015401738595</v>
      </c>
      <c r="N140" s="204">
        <f t="shared" si="20"/>
        <v>191.64574065385514</v>
      </c>
      <c r="O140" s="204">
        <f t="shared" si="20"/>
        <v>358.34626196001307</v>
      </c>
      <c r="P140" s="204">
        <f t="shared" si="20"/>
        <v>318.70760830263112</v>
      </c>
      <c r="Q140" s="204">
        <f t="shared" si="20"/>
        <v>424.39248111044355</v>
      </c>
      <c r="R140" s="204">
        <f t="shared" si="20"/>
        <v>812.87375589470957</v>
      </c>
      <c r="S140" s="204">
        <f t="shared" si="20"/>
        <v>606.73959987566604</v>
      </c>
      <c r="T140" s="204">
        <f t="shared" si="20"/>
        <v>909.79603792917226</v>
      </c>
      <c r="U140" s="204">
        <f t="shared" si="20"/>
        <v>1003.9136540917286</v>
      </c>
      <c r="V140" s="204">
        <f t="shared" si="20"/>
        <v>1598.9479116642003</v>
      </c>
      <c r="W140" s="204">
        <f t="shared" si="20"/>
        <v>803.60545909491884</v>
      </c>
      <c r="X140" s="204">
        <f t="shared" si="20"/>
        <v>1005.6678995966914</v>
      </c>
      <c r="Y140" s="204">
        <f t="shared" si="20"/>
        <v>581.85960503320359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241.31918632423751</v>
      </c>
      <c r="C141" s="204">
        <f t="shared" si="21"/>
        <v>238.90446424562725</v>
      </c>
      <c r="D141" s="204">
        <f t="shared" si="21"/>
        <v>251.72367573608108</v>
      </c>
      <c r="E141" s="204">
        <f t="shared" si="21"/>
        <v>180.19627719468835</v>
      </c>
      <c r="F141" s="204">
        <f t="shared" si="21"/>
        <v>196.26090697322684</v>
      </c>
      <c r="G141" s="204">
        <f t="shared" si="21"/>
        <v>196.60133990000458</v>
      </c>
      <c r="H141" s="204">
        <f t="shared" si="21"/>
        <v>151.17225064089544</v>
      </c>
      <c r="I141" s="204">
        <f t="shared" si="21"/>
        <v>95.134796274884508</v>
      </c>
      <c r="J141" s="204">
        <f t="shared" si="21"/>
        <v>81.917928104271752</v>
      </c>
      <c r="K141" s="204">
        <f t="shared" si="21"/>
        <v>331.73284712794043</v>
      </c>
      <c r="L141" s="204">
        <f t="shared" si="21"/>
        <v>423.56340215631423</v>
      </c>
      <c r="M141" s="204">
        <f t="shared" si="21"/>
        <v>396.15756234922719</v>
      </c>
      <c r="N141" s="204">
        <f t="shared" si="21"/>
        <v>286.53900751713712</v>
      </c>
      <c r="O141" s="204">
        <f t="shared" si="21"/>
        <v>265.91829039978512</v>
      </c>
      <c r="P141" s="204">
        <f t="shared" si="21"/>
        <v>260.24210824198792</v>
      </c>
      <c r="Q141" s="204">
        <f t="shared" si="21"/>
        <v>273.37761073972217</v>
      </c>
      <c r="R141" s="204">
        <f t="shared" si="21"/>
        <v>289.08070114205475</v>
      </c>
      <c r="S141" s="204">
        <f t="shared" si="21"/>
        <v>271.84484082074562</v>
      </c>
      <c r="T141" s="204">
        <f t="shared" si="21"/>
        <v>324.23935530566087</v>
      </c>
      <c r="U141" s="204">
        <f t="shared" si="21"/>
        <v>380.79741251863487</v>
      </c>
      <c r="V141" s="204">
        <f t="shared" si="21"/>
        <v>423.54766689529964</v>
      </c>
      <c r="W141" s="204">
        <f t="shared" si="21"/>
        <v>291.43919238236873</v>
      </c>
      <c r="X141" s="204">
        <f t="shared" si="21"/>
        <v>283.20467932740041</v>
      </c>
      <c r="Y141" s="204">
        <f t="shared" si="21"/>
        <v>248.97665627854408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376.40071989582469</v>
      </c>
      <c r="C142" s="205">
        <f t="shared" si="22"/>
        <v>303.87425193638245</v>
      </c>
      <c r="D142" s="205">
        <f t="shared" si="22"/>
        <v>308.62462539343841</v>
      </c>
      <c r="E142" s="205">
        <f t="shared" si="22"/>
        <v>440.19642421404558</v>
      </c>
      <c r="F142" s="205">
        <f t="shared" si="22"/>
        <v>267.98471566763664</v>
      </c>
      <c r="G142" s="205">
        <f t="shared" si="22"/>
        <v>236.83006203499366</v>
      </c>
      <c r="H142" s="205">
        <f t="shared" si="22"/>
        <v>211.35413324071604</v>
      </c>
      <c r="I142" s="205">
        <f t="shared" si="22"/>
        <v>177.9700875650222</v>
      </c>
      <c r="J142" s="205">
        <f t="shared" si="22"/>
        <v>67.422876953572967</v>
      </c>
      <c r="K142" s="205">
        <f t="shared" si="22"/>
        <v>51.409379798506627</v>
      </c>
      <c r="L142" s="205">
        <f t="shared" si="22"/>
        <v>122.94932032820341</v>
      </c>
      <c r="M142" s="205">
        <f t="shared" si="22"/>
        <v>46.77144201151647</v>
      </c>
      <c r="N142" s="205">
        <f t="shared" si="22"/>
        <v>72.199554252250053</v>
      </c>
      <c r="O142" s="205">
        <f t="shared" si="22"/>
        <v>75.261133934604274</v>
      </c>
      <c r="P142" s="205">
        <f t="shared" si="22"/>
        <v>112.18119879675351</v>
      </c>
      <c r="Q142" s="205">
        <f t="shared" si="22"/>
        <v>112.60519655860405</v>
      </c>
      <c r="R142" s="205">
        <f t="shared" si="22"/>
        <v>116.674902450047</v>
      </c>
      <c r="S142" s="205">
        <f t="shared" si="22"/>
        <v>132.0850482551333</v>
      </c>
      <c r="T142" s="205">
        <f t="shared" si="22"/>
        <v>109.23347498845509</v>
      </c>
      <c r="U142" s="205">
        <f t="shared" si="22"/>
        <v>117.22674469618178</v>
      </c>
      <c r="V142" s="205">
        <f t="shared" si="22"/>
        <v>111.40042985052573</v>
      </c>
      <c r="W142" s="205">
        <f t="shared" si="22"/>
        <v>184.30727012681498</v>
      </c>
      <c r="X142" s="205">
        <f t="shared" si="22"/>
        <v>179.55249805691301</v>
      </c>
      <c r="Y142" s="205">
        <f t="shared" si="22"/>
        <v>148.02629098117205</v>
      </c>
    </row>
    <row r="143" spans="1:25" ht="12" customHeight="1" x14ac:dyDescent="0.25">
      <c r="A143" s="14" t="s">
        <v>54</v>
      </c>
      <c r="B143" s="204">
        <f t="shared" ref="B143:Y143" si="23">IF(B70=0,"",B70/B18*1000)</f>
        <v>1814.5339243335229</v>
      </c>
      <c r="C143" s="204">
        <f t="shared" si="23"/>
        <v>1717.4772751348198</v>
      </c>
      <c r="D143" s="204">
        <f t="shared" si="23"/>
        <v>1605.1494280168588</v>
      </c>
      <c r="E143" s="204">
        <f t="shared" si="23"/>
        <v>2598.73955840996</v>
      </c>
      <c r="F143" s="204">
        <f t="shared" si="23"/>
        <v>1944.9708361745447</v>
      </c>
      <c r="G143" s="204">
        <f t="shared" si="23"/>
        <v>2119.3054230369885</v>
      </c>
      <c r="H143" s="204">
        <f t="shared" si="23"/>
        <v>2137.5841985125021</v>
      </c>
      <c r="I143" s="204">
        <f t="shared" si="23"/>
        <v>1613.4582935169121</v>
      </c>
      <c r="J143" s="204">
        <f t="shared" si="23"/>
        <v>893.63461415782933</v>
      </c>
      <c r="K143" s="204">
        <f t="shared" si="23"/>
        <v>951.59942542015847</v>
      </c>
      <c r="L143" s="204" t="str">
        <f t="shared" si="23"/>
        <v/>
      </c>
      <c r="M143" s="204" t="str">
        <f t="shared" si="23"/>
        <v/>
      </c>
      <c r="N143" s="204" t="str">
        <f t="shared" si="23"/>
        <v/>
      </c>
      <c r="O143" s="204" t="str">
        <f t="shared" si="23"/>
        <v/>
      </c>
      <c r="P143" s="204" t="str">
        <f t="shared" si="23"/>
        <v/>
      </c>
      <c r="Q143" s="204" t="str">
        <f t="shared" si="23"/>
        <v/>
      </c>
      <c r="R143" s="204" t="str">
        <f t="shared" si="23"/>
        <v/>
      </c>
      <c r="S143" s="204" t="str">
        <f t="shared" si="23"/>
        <v/>
      </c>
      <c r="T143" s="204" t="str">
        <f t="shared" si="23"/>
        <v/>
      </c>
      <c r="U143" s="204" t="str">
        <f t="shared" si="23"/>
        <v/>
      </c>
      <c r="V143" s="204" t="str">
        <f t="shared" si="23"/>
        <v/>
      </c>
      <c r="W143" s="204" t="str">
        <f t="shared" si="23"/>
        <v/>
      </c>
      <c r="X143" s="204" t="str">
        <f t="shared" si="23"/>
        <v/>
      </c>
      <c r="Y143" s="204" t="str">
        <f t="shared" si="23"/>
        <v/>
      </c>
    </row>
    <row r="144" spans="1:25" ht="12" customHeight="1" x14ac:dyDescent="0.25">
      <c r="A144" s="14" t="s">
        <v>61</v>
      </c>
      <c r="B144" s="204">
        <f t="shared" ref="B144:Y144" si="24">IF(B71=0,"",B71/B19*1000)</f>
        <v>284.54259686707604</v>
      </c>
      <c r="C144" s="204">
        <f t="shared" si="24"/>
        <v>253.19201885137321</v>
      </c>
      <c r="D144" s="204">
        <f t="shared" si="24"/>
        <v>239.49363843637377</v>
      </c>
      <c r="E144" s="204">
        <f t="shared" si="24"/>
        <v>356.93123466783425</v>
      </c>
      <c r="F144" s="204">
        <f t="shared" si="24"/>
        <v>222.53286969993988</v>
      </c>
      <c r="G144" s="204">
        <f t="shared" si="24"/>
        <v>273.47793618789558</v>
      </c>
      <c r="H144" s="204">
        <f t="shared" si="24"/>
        <v>264.21643290317309</v>
      </c>
      <c r="I144" s="204">
        <f t="shared" si="24"/>
        <v>184.05453938309574</v>
      </c>
      <c r="J144" s="204">
        <f t="shared" si="24"/>
        <v>100.7939406392497</v>
      </c>
      <c r="K144" s="204">
        <f t="shared" si="24"/>
        <v>98.834765609320456</v>
      </c>
      <c r="L144" s="204">
        <f t="shared" si="24"/>
        <v>258.73580166645257</v>
      </c>
      <c r="M144" s="204">
        <f t="shared" si="24"/>
        <v>141.93191674952664</v>
      </c>
      <c r="N144" s="204">
        <f t="shared" si="24"/>
        <v>198.36768002877633</v>
      </c>
      <c r="O144" s="204">
        <f t="shared" si="24"/>
        <v>198.74872107484268</v>
      </c>
      <c r="P144" s="204">
        <f t="shared" si="24"/>
        <v>263.84307696819593</v>
      </c>
      <c r="Q144" s="204">
        <f t="shared" si="24"/>
        <v>253.20487018445158</v>
      </c>
      <c r="R144" s="204">
        <f t="shared" si="24"/>
        <v>248.6602393625368</v>
      </c>
      <c r="S144" s="204">
        <f t="shared" si="24"/>
        <v>287.16851344968279</v>
      </c>
      <c r="T144" s="204">
        <f t="shared" si="24"/>
        <v>257.70305909441419</v>
      </c>
      <c r="U144" s="204">
        <f t="shared" si="24"/>
        <v>284.08262178754848</v>
      </c>
      <c r="V144" s="204">
        <f t="shared" si="24"/>
        <v>240.89191898842262</v>
      </c>
      <c r="W144" s="204">
        <f t="shared" si="24"/>
        <v>259.88006728868561</v>
      </c>
      <c r="X144" s="204">
        <f t="shared" si="24"/>
        <v>285.03028214957862</v>
      </c>
      <c r="Y144" s="204">
        <f t="shared" si="24"/>
        <v>265.10489723658731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168.84383885547288</v>
      </c>
      <c r="C145" s="204">
        <f t="shared" si="25"/>
        <v>130.57660088435242</v>
      </c>
      <c r="D145" s="204">
        <f t="shared" si="25"/>
        <v>141.51726808539422</v>
      </c>
      <c r="E145" s="204">
        <f t="shared" si="25"/>
        <v>191.55903803337733</v>
      </c>
      <c r="F145" s="204">
        <f t="shared" si="25"/>
        <v>107.33106238059032</v>
      </c>
      <c r="G145" s="204">
        <f t="shared" si="25"/>
        <v>78.608509680862056</v>
      </c>
      <c r="H145" s="204">
        <f t="shared" si="25"/>
        <v>68.568218228869569</v>
      </c>
      <c r="I145" s="204">
        <f t="shared" si="25"/>
        <v>71.984931659576617</v>
      </c>
      <c r="J145" s="204">
        <f t="shared" si="25"/>
        <v>10.334641250453434</v>
      </c>
      <c r="K145" s="204">
        <f t="shared" si="25"/>
        <v>7.9955881225848051</v>
      </c>
      <c r="L145" s="204">
        <f t="shared" si="25"/>
        <v>34.955539537216048</v>
      </c>
      <c r="M145" s="204">
        <f t="shared" si="25"/>
        <v>11.093864661658651</v>
      </c>
      <c r="N145" s="204">
        <f t="shared" si="25"/>
        <v>17.823500044967769</v>
      </c>
      <c r="O145" s="204">
        <f t="shared" si="25"/>
        <v>18.908572339817177</v>
      </c>
      <c r="P145" s="204">
        <f t="shared" si="25"/>
        <v>29.857739464745048</v>
      </c>
      <c r="Q145" s="204">
        <f t="shared" si="25"/>
        <v>30.438681820332256</v>
      </c>
      <c r="R145" s="204">
        <f t="shared" si="25"/>
        <v>28.392739472084386</v>
      </c>
      <c r="S145" s="204">
        <f t="shared" si="25"/>
        <v>26.200681982121797</v>
      </c>
      <c r="T145" s="204">
        <f t="shared" si="25"/>
        <v>24.204669131197516</v>
      </c>
      <c r="U145" s="204">
        <f t="shared" si="25"/>
        <v>26.92224390966469</v>
      </c>
      <c r="V145" s="204">
        <f t="shared" si="25"/>
        <v>29.761963633403102</v>
      </c>
      <c r="W145" s="204">
        <f t="shared" si="25"/>
        <v>101.72940346297912</v>
      </c>
      <c r="X145" s="204">
        <f t="shared" si="25"/>
        <v>82.919721583117848</v>
      </c>
      <c r="Y145" s="204">
        <f t="shared" si="25"/>
        <v>61.915647017885867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72.631199769797689</v>
      </c>
      <c r="C146" s="206">
        <f t="shared" si="26"/>
        <v>69.634959604967477</v>
      </c>
      <c r="D146" s="206">
        <f t="shared" si="26"/>
        <v>70.535479105201389</v>
      </c>
      <c r="E146" s="206">
        <f t="shared" si="26"/>
        <v>66.214042516119576</v>
      </c>
      <c r="F146" s="206">
        <f t="shared" si="26"/>
        <v>77.127439629028316</v>
      </c>
      <c r="G146" s="206">
        <f t="shared" si="26"/>
        <v>82.484978809028917</v>
      </c>
      <c r="H146" s="206">
        <f t="shared" si="26"/>
        <v>46.071060880545112</v>
      </c>
      <c r="I146" s="206">
        <f t="shared" si="26"/>
        <v>52.611197239522447</v>
      </c>
      <c r="J146" s="206">
        <f t="shared" si="26"/>
        <v>42.859145395142932</v>
      </c>
      <c r="K146" s="206">
        <f t="shared" si="26"/>
        <v>41.872091305859371</v>
      </c>
      <c r="L146" s="206">
        <f t="shared" si="26"/>
        <v>41.033613107196373</v>
      </c>
      <c r="M146" s="206">
        <f t="shared" si="26"/>
        <v>37.587800359079623</v>
      </c>
      <c r="N146" s="206">
        <f t="shared" si="26"/>
        <v>40.080412295970504</v>
      </c>
      <c r="O146" s="206">
        <f t="shared" si="26"/>
        <v>43.834801855955426</v>
      </c>
      <c r="P146" s="206">
        <f t="shared" si="26"/>
        <v>47.266924624383563</v>
      </c>
      <c r="Q146" s="206">
        <f t="shared" si="26"/>
        <v>45.216380745665376</v>
      </c>
      <c r="R146" s="206">
        <f t="shared" si="26"/>
        <v>51.227846066911489</v>
      </c>
      <c r="S146" s="206">
        <f t="shared" si="26"/>
        <v>45.898574369245367</v>
      </c>
      <c r="T146" s="206">
        <f t="shared" si="26"/>
        <v>37.65549566675061</v>
      </c>
      <c r="U146" s="206">
        <f t="shared" si="26"/>
        <v>41.904501149350885</v>
      </c>
      <c r="V146" s="206">
        <f t="shared" si="26"/>
        <v>43.062238096186739</v>
      </c>
      <c r="W146" s="206">
        <f t="shared" si="26"/>
        <v>55.244111826205192</v>
      </c>
      <c r="X146" s="206">
        <f t="shared" si="26"/>
        <v>68.510148810282971</v>
      </c>
      <c r="Y146" s="206">
        <f t="shared" si="26"/>
        <v>54.898312266354118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94.426564391776566</v>
      </c>
      <c r="C147" s="204">
        <f t="shared" si="27"/>
        <v>109.12070386233334</v>
      </c>
      <c r="D147" s="204">
        <f t="shared" si="27"/>
        <v>52.943425543630774</v>
      </c>
      <c r="E147" s="204">
        <f t="shared" si="27"/>
        <v>53.500689699242685</v>
      </c>
      <c r="F147" s="204">
        <f t="shared" si="27"/>
        <v>36.212719240314811</v>
      </c>
      <c r="G147" s="204">
        <f t="shared" si="27"/>
        <v>20.476883002077454</v>
      </c>
      <c r="H147" s="204">
        <f t="shared" si="27"/>
        <v>34.567645067187868</v>
      </c>
      <c r="I147" s="204">
        <f t="shared" si="27"/>
        <v>38.089288859542258</v>
      </c>
      <c r="J147" s="204">
        <f t="shared" si="27"/>
        <v>26.266161532866541</v>
      </c>
      <c r="K147" s="204">
        <f t="shared" si="27"/>
        <v>18.82510028315065</v>
      </c>
      <c r="L147" s="204">
        <f t="shared" si="27"/>
        <v>16.027646120139391</v>
      </c>
      <c r="M147" s="204">
        <f t="shared" si="27"/>
        <v>19.219784411798894</v>
      </c>
      <c r="N147" s="204">
        <f t="shared" si="27"/>
        <v>32.203473733500509</v>
      </c>
      <c r="O147" s="204">
        <f t="shared" si="27"/>
        <v>41.885731373217979</v>
      </c>
      <c r="P147" s="204">
        <f t="shared" si="27"/>
        <v>38.095806356186372</v>
      </c>
      <c r="Q147" s="204">
        <f t="shared" si="27"/>
        <v>35.582729665134238</v>
      </c>
      <c r="R147" s="204">
        <f t="shared" si="27"/>
        <v>28.33639065091711</v>
      </c>
      <c r="S147" s="204">
        <f t="shared" si="27"/>
        <v>25.855901582119678</v>
      </c>
      <c r="T147" s="204">
        <f t="shared" si="27"/>
        <v>33.808756406581722</v>
      </c>
      <c r="U147" s="204">
        <f t="shared" si="27"/>
        <v>34.985578255406509</v>
      </c>
      <c r="V147" s="204">
        <f t="shared" si="27"/>
        <v>43.695783944870371</v>
      </c>
      <c r="W147" s="204">
        <f t="shared" si="27"/>
        <v>44.951901676116492</v>
      </c>
      <c r="X147" s="204">
        <f t="shared" si="27"/>
        <v>58.372313317842668</v>
      </c>
      <c r="Y147" s="204">
        <f t="shared" si="27"/>
        <v>44.488748044142405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151.3086727507328</v>
      </c>
      <c r="C148" s="204">
        <f t="shared" si="28"/>
        <v>158.11238397474023</v>
      </c>
      <c r="D148" s="204">
        <f t="shared" si="28"/>
        <v>153.1735202091233</v>
      </c>
      <c r="E148" s="204">
        <f t="shared" si="28"/>
        <v>117.54542352864563</v>
      </c>
      <c r="F148" s="204">
        <f t="shared" si="28"/>
        <v>100.50932428405632</v>
      </c>
      <c r="G148" s="204">
        <f t="shared" si="28"/>
        <v>77.516758448899765</v>
      </c>
      <c r="H148" s="204">
        <f t="shared" si="28"/>
        <v>65.630352664949172</v>
      </c>
      <c r="I148" s="204">
        <f t="shared" si="28"/>
        <v>54.563356310520177</v>
      </c>
      <c r="J148" s="204">
        <f t="shared" si="28"/>
        <v>49.329901575191684</v>
      </c>
      <c r="K148" s="204">
        <f t="shared" si="28"/>
        <v>37.468321812834681</v>
      </c>
      <c r="L148" s="204">
        <f t="shared" si="28"/>
        <v>33.447379152766672</v>
      </c>
      <c r="M148" s="204">
        <f t="shared" si="28"/>
        <v>32.721765477525921</v>
      </c>
      <c r="N148" s="204">
        <f t="shared" si="28"/>
        <v>37.994260545781906</v>
      </c>
      <c r="O148" s="204">
        <f t="shared" si="28"/>
        <v>43.501963217627825</v>
      </c>
      <c r="P148" s="204">
        <f t="shared" si="28"/>
        <v>42.856290582507341</v>
      </c>
      <c r="Q148" s="204">
        <f t="shared" si="28"/>
        <v>38.376843605557617</v>
      </c>
      <c r="R148" s="204">
        <f t="shared" si="28"/>
        <v>37.938718150237598</v>
      </c>
      <c r="S148" s="204">
        <f t="shared" si="28"/>
        <v>41.928478843188707</v>
      </c>
      <c r="T148" s="204">
        <f t="shared" si="28"/>
        <v>45.256311910249202</v>
      </c>
      <c r="U148" s="204">
        <f t="shared" si="28"/>
        <v>44.742826068433423</v>
      </c>
      <c r="V148" s="204">
        <f t="shared" si="28"/>
        <v>37.941001647549264</v>
      </c>
      <c r="W148" s="204">
        <f t="shared" si="28"/>
        <v>38.230155208293617</v>
      </c>
      <c r="X148" s="204">
        <f t="shared" si="28"/>
        <v>40.733228300985417</v>
      </c>
      <c r="Y148" s="204">
        <f t="shared" si="28"/>
        <v>46.072979200947266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86.029782042558537</v>
      </c>
      <c r="C149" s="204">
        <f t="shared" si="29"/>
        <v>77.56315902876446</v>
      </c>
      <c r="D149" s="204">
        <f t="shared" si="29"/>
        <v>94.087801503388718</v>
      </c>
      <c r="E149" s="204">
        <f t="shared" si="29"/>
        <v>76.633698861077519</v>
      </c>
      <c r="F149" s="204">
        <f t="shared" si="29"/>
        <v>71.136150899613241</v>
      </c>
      <c r="G149" s="204">
        <f t="shared" si="29"/>
        <v>43.047219787820033</v>
      </c>
      <c r="H149" s="204">
        <f t="shared" si="29"/>
        <v>60.63545777020186</v>
      </c>
      <c r="I149" s="204">
        <f t="shared" si="29"/>
        <v>66.203515505250138</v>
      </c>
      <c r="J149" s="204">
        <f t="shared" si="29"/>
        <v>52.060653339993074</v>
      </c>
      <c r="K149" s="204">
        <f t="shared" si="29"/>
        <v>48.051795218664708</v>
      </c>
      <c r="L149" s="204">
        <f t="shared" si="29"/>
        <v>32.675139068488178</v>
      </c>
      <c r="M149" s="204">
        <f t="shared" si="29"/>
        <v>25.077626824729993</v>
      </c>
      <c r="N149" s="204">
        <f t="shared" si="29"/>
        <v>30.895758850975934</v>
      </c>
      <c r="O149" s="204">
        <f t="shared" si="29"/>
        <v>33.307823881757784</v>
      </c>
      <c r="P149" s="204">
        <f t="shared" si="29"/>
        <v>36.391938552977884</v>
      </c>
      <c r="Q149" s="204">
        <f t="shared" si="29"/>
        <v>35.035506775882844</v>
      </c>
      <c r="R149" s="204">
        <f t="shared" si="29"/>
        <v>31.467759638799414</v>
      </c>
      <c r="S149" s="204">
        <f t="shared" si="29"/>
        <v>34.390381671636561</v>
      </c>
      <c r="T149" s="204">
        <f t="shared" si="29"/>
        <v>32.579471415868227</v>
      </c>
      <c r="U149" s="204">
        <f t="shared" si="29"/>
        <v>39.141540785211063</v>
      </c>
      <c r="V149" s="204">
        <f t="shared" si="29"/>
        <v>35.440540193436483</v>
      </c>
      <c r="W149" s="204">
        <f t="shared" si="29"/>
        <v>38.709937159632489</v>
      </c>
      <c r="X149" s="204">
        <f t="shared" si="29"/>
        <v>32.940618026762138</v>
      </c>
      <c r="Y149" s="204">
        <f t="shared" si="29"/>
        <v>33.791132331696659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150.14030202666433</v>
      </c>
      <c r="C150" s="204">
        <f t="shared" si="30"/>
        <v>132.77612829286852</v>
      </c>
      <c r="D150" s="204">
        <f t="shared" si="30"/>
        <v>128.87566839063345</v>
      </c>
      <c r="E150" s="204">
        <f t="shared" si="30"/>
        <v>78.950778324622362</v>
      </c>
      <c r="F150" s="204">
        <f t="shared" si="30"/>
        <v>125.30300493794353</v>
      </c>
      <c r="G150" s="204">
        <f t="shared" si="30"/>
        <v>113.14712592353156</v>
      </c>
      <c r="H150" s="204">
        <f t="shared" si="30"/>
        <v>132.18951577379548</v>
      </c>
      <c r="I150" s="204">
        <f t="shared" si="30"/>
        <v>164.7618978913215</v>
      </c>
      <c r="J150" s="204">
        <f t="shared" si="30"/>
        <v>128.34559030993645</v>
      </c>
      <c r="K150" s="204">
        <f t="shared" si="30"/>
        <v>98.058386195034927</v>
      </c>
      <c r="L150" s="204">
        <f t="shared" si="30"/>
        <v>89.200980848787083</v>
      </c>
      <c r="M150" s="204">
        <f t="shared" si="30"/>
        <v>83.464514354236741</v>
      </c>
      <c r="N150" s="204">
        <f t="shared" si="30"/>
        <v>146.56296427659336</v>
      </c>
      <c r="O150" s="204">
        <f t="shared" si="30"/>
        <v>147.6395658891247</v>
      </c>
      <c r="P150" s="204">
        <f t="shared" si="30"/>
        <v>173.58842149955998</v>
      </c>
      <c r="Q150" s="204">
        <f t="shared" si="30"/>
        <v>185.29280749620818</v>
      </c>
      <c r="R150" s="204">
        <f t="shared" si="30"/>
        <v>245.90981646141208</v>
      </c>
      <c r="S150" s="204">
        <f t="shared" si="30"/>
        <v>210.83232413140209</v>
      </c>
      <c r="T150" s="204">
        <f t="shared" si="30"/>
        <v>210.33833665754096</v>
      </c>
      <c r="U150" s="204">
        <f t="shared" si="30"/>
        <v>227.22838076790472</v>
      </c>
      <c r="V150" s="204">
        <f t="shared" si="30"/>
        <v>195.04407408880127</v>
      </c>
      <c r="W150" s="204">
        <f t="shared" si="30"/>
        <v>148.70502466818337</v>
      </c>
      <c r="X150" s="204">
        <f t="shared" si="30"/>
        <v>204.96222617778344</v>
      </c>
      <c r="Y150" s="204">
        <f t="shared" si="30"/>
        <v>188.74617692386008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64.111968901724921</v>
      </c>
      <c r="C151" s="207">
        <f t="shared" si="31"/>
        <v>40.59911626794235</v>
      </c>
      <c r="D151" s="207">
        <f t="shared" si="31"/>
        <v>52.53864562493699</v>
      </c>
      <c r="E151" s="207">
        <f t="shared" si="31"/>
        <v>57.330324703204354</v>
      </c>
      <c r="F151" s="207">
        <f t="shared" si="31"/>
        <v>47.507779352358689</v>
      </c>
      <c r="G151" s="207">
        <f t="shared" si="31"/>
        <v>42.068828929499666</v>
      </c>
      <c r="H151" s="207">
        <f t="shared" si="31"/>
        <v>38.476180334383002</v>
      </c>
      <c r="I151" s="207">
        <f t="shared" si="31"/>
        <v>29.32216851330287</v>
      </c>
      <c r="J151" s="207">
        <f t="shared" si="31"/>
        <v>29.929466084040818</v>
      </c>
      <c r="K151" s="207">
        <f t="shared" si="31"/>
        <v>20.748612152563204</v>
      </c>
      <c r="L151" s="207">
        <f t="shared" si="31"/>
        <v>27.127907842651933</v>
      </c>
      <c r="M151" s="207">
        <f t="shared" si="31"/>
        <v>35.338737018352688</v>
      </c>
      <c r="N151" s="207">
        <f t="shared" si="31"/>
        <v>26.658267115644378</v>
      </c>
      <c r="O151" s="207">
        <f t="shared" si="31"/>
        <v>26.048784206427616</v>
      </c>
      <c r="P151" s="207">
        <f t="shared" si="31"/>
        <v>26.049950334304167</v>
      </c>
      <c r="Q151" s="207">
        <f t="shared" si="31"/>
        <v>26.167133887113682</v>
      </c>
      <c r="R151" s="207">
        <f t="shared" si="31"/>
        <v>26.089543567830553</v>
      </c>
      <c r="S151" s="207">
        <f t="shared" si="31"/>
        <v>25.377408483345484</v>
      </c>
      <c r="T151" s="207">
        <f t="shared" si="31"/>
        <v>21.491754884327598</v>
      </c>
      <c r="U151" s="207">
        <f t="shared" si="31"/>
        <v>20.740173832253387</v>
      </c>
      <c r="V151" s="207">
        <f t="shared" si="31"/>
        <v>22.484396964597043</v>
      </c>
      <c r="W151" s="207">
        <f t="shared" si="31"/>
        <v>21.934948450711421</v>
      </c>
      <c r="X151" s="207">
        <f t="shared" si="31"/>
        <v>18.093579897388452</v>
      </c>
      <c r="Y151" s="207">
        <f t="shared" si="31"/>
        <v>19.679323860074966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3.4149070361574547</v>
      </c>
      <c r="C153" s="215">
        <f t="shared" si="32"/>
        <v>3.438865577544417</v>
      </c>
      <c r="D153" s="215">
        <f t="shared" si="32"/>
        <v>3.4004345036699295</v>
      </c>
      <c r="E153" s="215">
        <f t="shared" si="32"/>
        <v>3.5231422303805577</v>
      </c>
      <c r="F153" s="215">
        <f t="shared" si="32"/>
        <v>3.6835209917395746</v>
      </c>
      <c r="G153" s="215">
        <f t="shared" si="32"/>
        <v>3.837580884814952</v>
      </c>
      <c r="H153" s="215">
        <f t="shared" si="32"/>
        <v>3.859876740152048</v>
      </c>
      <c r="I153" s="215">
        <f t="shared" si="32"/>
        <v>3.9554611272027533</v>
      </c>
      <c r="J153" s="215">
        <f t="shared" si="32"/>
        <v>3.8430048083060413</v>
      </c>
      <c r="K153" s="215">
        <f t="shared" si="32"/>
        <v>3.4572845780895038</v>
      </c>
      <c r="L153" s="215">
        <f t="shared" si="32"/>
        <v>3.5441668270267574</v>
      </c>
      <c r="M153" s="215">
        <f t="shared" si="32"/>
        <v>3.5758754946000102</v>
      </c>
      <c r="N153" s="215">
        <f t="shared" si="32"/>
        <v>3.571049568019244</v>
      </c>
      <c r="O153" s="215">
        <f t="shared" si="32"/>
        <v>3.4874812168917306</v>
      </c>
      <c r="P153" s="215">
        <f t="shared" si="32"/>
        <v>3.5415545840491816</v>
      </c>
      <c r="Q153" s="215">
        <f t="shared" si="32"/>
        <v>3.495260213506564</v>
      </c>
      <c r="R153" s="215">
        <f t="shared" si="32"/>
        <v>3.4584132343760627</v>
      </c>
      <c r="S153" s="215">
        <f t="shared" si="32"/>
        <v>3.4373030662134743</v>
      </c>
      <c r="T153" s="215">
        <f t="shared" si="32"/>
        <v>3.4211704482762957</v>
      </c>
      <c r="U153" s="215">
        <f t="shared" si="32"/>
        <v>3.4532543646081568</v>
      </c>
      <c r="V153" s="215">
        <f t="shared" si="32"/>
        <v>3.666363914072106</v>
      </c>
      <c r="W153" s="215">
        <f t="shared" si="32"/>
        <v>3.58394248559468</v>
      </c>
      <c r="X153" s="215">
        <f t="shared" si="32"/>
        <v>3.428630022835323</v>
      </c>
      <c r="Y153" s="215">
        <f t="shared" si="32"/>
        <v>3.3260751109604869</v>
      </c>
    </row>
    <row r="154" spans="1:25" ht="12" customHeight="1" x14ac:dyDescent="0.25">
      <c r="A154" s="25" t="s">
        <v>14</v>
      </c>
      <c r="B154" s="216">
        <f>ISI!B65</f>
        <v>5.4755052052981412</v>
      </c>
      <c r="C154" s="216">
        <f>ISI!C65</f>
        <v>5.8302724665442476</v>
      </c>
      <c r="D154" s="216">
        <f>ISI!D65</f>
        <v>6.8242345353358971</v>
      </c>
      <c r="E154" s="216">
        <f>ISI!E65</f>
        <v>7.0535523260210704</v>
      </c>
      <c r="F154" s="216">
        <f>ISI!F65</f>
        <v>6.5227370221000838</v>
      </c>
      <c r="G154" s="216">
        <f>ISI!G65</f>
        <v>6.4275067403587771</v>
      </c>
      <c r="H154" s="216">
        <f>ISI!H65</f>
        <v>6.2186476462469953</v>
      </c>
      <c r="I154" s="216">
        <f>ISI!I65</f>
        <v>6.5768088127543995</v>
      </c>
      <c r="J154" s="216">
        <f>ISI!J65</f>
        <v>6.0526422730615792</v>
      </c>
      <c r="K154" s="216">
        <f>ISI!K65</f>
        <v>5.4057619290692598</v>
      </c>
      <c r="L154" s="216">
        <f>ISI!L65</f>
        <v>5.3421468610210869</v>
      </c>
      <c r="M154" s="216">
        <f>ISI!M65</f>
        <v>4.7705653067997522</v>
      </c>
      <c r="N154" s="216">
        <f>ISI!N65</f>
        <v>5.1144328750636943</v>
      </c>
      <c r="O154" s="216">
        <f>ISI!O65</f>
        <v>5.2770660211703406</v>
      </c>
      <c r="P154" s="216">
        <f>ISI!P65</f>
        <v>5.2087980621193157</v>
      </c>
      <c r="Q154" s="216">
        <f>ISI!Q65</f>
        <v>5.2928927391339942</v>
      </c>
      <c r="R154" s="216">
        <f>ISI!R65</f>
        <v>5.3780060627474731</v>
      </c>
      <c r="S154" s="216">
        <f>ISI!S65</f>
        <v>5.8134817622666528</v>
      </c>
      <c r="T154" s="216">
        <f>ISI!T65</f>
        <v>6.2155851033748721</v>
      </c>
      <c r="U154" s="216">
        <f>ISI!U65</f>
        <v>6.2653085608978047</v>
      </c>
      <c r="V154" s="216">
        <f>ISI!V65</f>
        <v>6.3131033187769923</v>
      </c>
      <c r="W154" s="216">
        <f>ISI!W65</f>
        <v>6.6431850489231596</v>
      </c>
      <c r="X154" s="216">
        <f>ISI!X65</f>
        <v>5.6341520116758099</v>
      </c>
      <c r="Y154" s="216">
        <f>ISI!Y65</f>
        <v>4.9132652134612398</v>
      </c>
    </row>
    <row r="155" spans="1:25" ht="12" customHeight="1" x14ac:dyDescent="0.25">
      <c r="A155" s="14" t="s">
        <v>43</v>
      </c>
      <c r="B155" s="217">
        <f>ISI!B66</f>
        <v>6.0084917552899269</v>
      </c>
      <c r="C155" s="217">
        <f>ISI!C66</f>
        <v>6.4680652522373263</v>
      </c>
      <c r="D155" s="217">
        <f>ISI!D66</f>
        <v>7.3016324746227825</v>
      </c>
      <c r="E155" s="217">
        <f>ISI!E66</f>
        <v>7.5956805667573271</v>
      </c>
      <c r="F155" s="217">
        <f>ISI!F66</f>
        <v>7.0646558855605361</v>
      </c>
      <c r="G155" s="217">
        <f>ISI!G66</f>
        <v>7.0981460588390419</v>
      </c>
      <c r="H155" s="217">
        <f>ISI!H66</f>
        <v>6.9056803066990486</v>
      </c>
      <c r="I155" s="217">
        <f>ISI!I66</f>
        <v>7.3668168516416381</v>
      </c>
      <c r="J155" s="217">
        <f>ISI!J66</f>
        <v>6.835665694291249</v>
      </c>
      <c r="K155" s="217">
        <f>ISI!K66</f>
        <v>6.1201501095806883</v>
      </c>
      <c r="L155" s="217">
        <f>ISI!L66</f>
        <v>6.4413868121302045</v>
      </c>
      <c r="M155" s="217">
        <f>ISI!M66</f>
        <v>5.7223122423658985</v>
      </c>
      <c r="N155" s="217">
        <f>ISI!N66</f>
        <v>6.073594872345347</v>
      </c>
      <c r="O155" s="217">
        <f>ISI!O66</f>
        <v>5.975785818316826</v>
      </c>
      <c r="P155" s="217">
        <f>ISI!P66</f>
        <v>6.0070027327026825</v>
      </c>
      <c r="Q155" s="217">
        <f>ISI!Q66</f>
        <v>5.8937361082869053</v>
      </c>
      <c r="R155" s="217">
        <f>ISI!R66</f>
        <v>5.9715993345284613</v>
      </c>
      <c r="S155" s="217">
        <f>ISI!S66</f>
        <v>6.4214160500780775</v>
      </c>
      <c r="T155" s="217">
        <f>ISI!T66</f>
        <v>7.123949179869677</v>
      </c>
      <c r="U155" s="217">
        <f>ISI!U66</f>
        <v>7.0085277677274274</v>
      </c>
      <c r="V155" s="217">
        <f>ISI!V66</f>
        <v>6.8809951044065896</v>
      </c>
      <c r="W155" s="217">
        <f>ISI!W66</f>
        <v>7.2561826860870253</v>
      </c>
      <c r="X155" s="217">
        <f>ISI!X66</f>
        <v>6.4412791570726782</v>
      </c>
      <c r="Y155" s="217">
        <f>ISI!Y66</f>
        <v>5.9613263722364174</v>
      </c>
    </row>
    <row r="156" spans="1:25" ht="12" customHeight="1" x14ac:dyDescent="0.25">
      <c r="A156" s="14" t="s">
        <v>44</v>
      </c>
      <c r="B156" s="217">
        <f>ISI!B67</f>
        <v>2.1559514840500729</v>
      </c>
      <c r="C156" s="217">
        <f>ISI!C67</f>
        <v>1.9753513708604797</v>
      </c>
      <c r="D156" s="217">
        <f>ISI!D67</f>
        <v>2.0512896632086659</v>
      </c>
      <c r="E156" s="217">
        <f>ISI!E67</f>
        <v>2.2827473161271827</v>
      </c>
      <c r="F156" s="217">
        <f>ISI!F67</f>
        <v>2.2096241327780692</v>
      </c>
      <c r="G156" s="217">
        <f>ISI!G67</f>
        <v>2.3956028475475581</v>
      </c>
      <c r="H156" s="217">
        <f>ISI!H67</f>
        <v>2.4343897885854888</v>
      </c>
      <c r="I156" s="217">
        <f>ISI!I67</f>
        <v>2.4176108393912248</v>
      </c>
      <c r="J156" s="217">
        <f>ISI!J67</f>
        <v>2.362557148859497</v>
      </c>
      <c r="K156" s="217">
        <f>ISI!K67</f>
        <v>2.1064444102609041</v>
      </c>
      <c r="L156" s="217">
        <f>ISI!L67</f>
        <v>2.2386837682733551</v>
      </c>
      <c r="M156" s="217">
        <f>ISI!M67</f>
        <v>2.356090306778575</v>
      </c>
      <c r="N156" s="217">
        <f>ISI!N67</f>
        <v>2.4286175561949306</v>
      </c>
      <c r="O156" s="217">
        <f>ISI!O67</f>
        <v>2.3524956011869484</v>
      </c>
      <c r="P156" s="217">
        <f>ISI!P67</f>
        <v>2.2837832540565448</v>
      </c>
      <c r="Q156" s="217">
        <f>ISI!Q67</f>
        <v>2.1337957169726862</v>
      </c>
      <c r="R156" s="217">
        <f>ISI!R67</f>
        <v>2.1576688413917475</v>
      </c>
      <c r="S156" s="217">
        <f>ISI!S67</f>
        <v>2.477490036538422</v>
      </c>
      <c r="T156" s="217">
        <f>ISI!T67</f>
        <v>2.8713346135064581</v>
      </c>
      <c r="U156" s="217">
        <f>ISI!U67</f>
        <v>2.6448235946710437</v>
      </c>
      <c r="V156" s="217">
        <f>ISI!V67</f>
        <v>2.6206096580840623</v>
      </c>
      <c r="W156" s="217">
        <f>ISI!W67</f>
        <v>2.8052147213264784</v>
      </c>
      <c r="X156" s="217">
        <f>ISI!X67</f>
        <v>2.3450002224138728</v>
      </c>
      <c r="Y156" s="217">
        <f>ISI!Y67</f>
        <v>2.0053478194953369</v>
      </c>
    </row>
    <row r="157" spans="1:25" ht="12" customHeight="1" x14ac:dyDescent="0.25">
      <c r="A157" s="13" t="s">
        <v>18</v>
      </c>
      <c r="B157" s="218">
        <f>NFM!B96</f>
        <v>1.9452550217772135</v>
      </c>
      <c r="C157" s="218">
        <f>NFM!C96</f>
        <v>1.6969871853751342</v>
      </c>
      <c r="D157" s="218">
        <f>NFM!D96</f>
        <v>1.6947988556411528</v>
      </c>
      <c r="E157" s="218">
        <f>NFM!E96</f>
        <v>1.7386026283687905</v>
      </c>
      <c r="F157" s="218">
        <f>NFM!F96</f>
        <v>1.719797911842466</v>
      </c>
      <c r="G157" s="218">
        <f>NFM!G96</f>
        <v>1.8806589540033856</v>
      </c>
      <c r="H157" s="218">
        <f>NFM!H96</f>
        <v>1.8841015147559976</v>
      </c>
      <c r="I157" s="218">
        <f>NFM!I96</f>
        <v>1.8368521948981118</v>
      </c>
      <c r="J157" s="218">
        <f>NFM!J96</f>
        <v>1.8579517591367187</v>
      </c>
      <c r="K157" s="218">
        <f>NFM!K96</f>
        <v>1.6696909656375392</v>
      </c>
      <c r="L157" s="218">
        <f>NFM!L96</f>
        <v>1.5436611155462134</v>
      </c>
      <c r="M157" s="218">
        <f>NFM!M96</f>
        <v>1.6441178779878522</v>
      </c>
      <c r="N157" s="218">
        <f>NFM!N96</f>
        <v>1.6638237171835188</v>
      </c>
      <c r="O157" s="218">
        <f>NFM!O96</f>
        <v>1.9011301424326319</v>
      </c>
      <c r="P157" s="218">
        <f>NFM!P96</f>
        <v>1.8947241022866819</v>
      </c>
      <c r="Q157" s="218">
        <f>NFM!Q96</f>
        <v>1.9298761372688207</v>
      </c>
      <c r="R157" s="218">
        <f>NFM!R96</f>
        <v>1.9551481791983203</v>
      </c>
      <c r="S157" s="218">
        <f>NFM!S96</f>
        <v>1.5641583116583135</v>
      </c>
      <c r="T157" s="218">
        <f>NFM!T96</f>
        <v>1.6902188610374602</v>
      </c>
      <c r="U157" s="218">
        <f>NFM!U96</f>
        <v>1.7631722224532775</v>
      </c>
      <c r="V157" s="218">
        <f>NFM!V96</f>
        <v>1.773095611207953</v>
      </c>
      <c r="W157" s="218">
        <f>NFM!W96</f>
        <v>1.8120642770739737</v>
      </c>
      <c r="X157" s="218">
        <f>NFM!X96</f>
        <v>1.5990119712894084</v>
      </c>
      <c r="Y157" s="218">
        <f>NFM!Y96</f>
        <v>1.4128085580331429</v>
      </c>
    </row>
    <row r="158" spans="1:25" ht="12" customHeight="1" x14ac:dyDescent="0.25">
      <c r="A158" s="14" t="s">
        <v>45</v>
      </c>
      <c r="B158" s="217">
        <f>NFM!B97</f>
        <v>2.2110290454641275</v>
      </c>
      <c r="C158" s="217">
        <f>NFM!C97</f>
        <v>2.0716858664707458</v>
      </c>
      <c r="D158" s="217">
        <f>NFM!D97</f>
        <v>2.0128033367201694</v>
      </c>
      <c r="E158" s="217">
        <f>NFM!E97</f>
        <v>1.9703718448789187</v>
      </c>
      <c r="F158" s="217">
        <f>NFM!F97</f>
        <v>2.055785689497784</v>
      </c>
      <c r="G158" s="217">
        <f>NFM!G97</f>
        <v>2.3691817455819542</v>
      </c>
      <c r="H158" s="217">
        <f>NFM!H97</f>
        <v>2.470554861411046</v>
      </c>
      <c r="I158" s="217">
        <f>NFM!I97</f>
        <v>2.8058662150662275</v>
      </c>
      <c r="J158" s="217">
        <f>NFM!J97</f>
        <v>2.8021294861017285</v>
      </c>
      <c r="K158" s="217">
        <f>NFM!K97</f>
        <v>2.5087337175204047</v>
      </c>
      <c r="L158" s="217">
        <f>NFM!L97</f>
        <v>2.1837438596064689</v>
      </c>
      <c r="M158" s="217">
        <f>NFM!M97</f>
        <v>2.3318589852817788</v>
      </c>
      <c r="N158" s="217">
        <f>NFM!N97</f>
        <v>2.383132801547903</v>
      </c>
      <c r="O158" s="217">
        <f>NFM!O97</f>
        <v>2.6662743914817884</v>
      </c>
      <c r="P158" s="217">
        <f>NFM!P97</f>
        <v>2.7354852059326071</v>
      </c>
      <c r="Q158" s="217">
        <f>NFM!Q97</f>
        <v>2.8178020103268575</v>
      </c>
      <c r="R158" s="217">
        <f>NFM!R97</f>
        <v>2.8126416248161741</v>
      </c>
      <c r="S158" s="217">
        <f>NFM!S97</f>
        <v>2.4395254722412854</v>
      </c>
      <c r="T158" s="217">
        <f>NFM!T97</f>
        <v>2.5142747435432682</v>
      </c>
      <c r="U158" s="217">
        <f>NFM!U97</f>
        <v>2.6679720297961684</v>
      </c>
      <c r="V158" s="217">
        <f>NFM!V97</f>
        <v>2.6762561272290135</v>
      </c>
      <c r="W158" s="217">
        <f>NFM!W97</f>
        <v>2.6634676396794106</v>
      </c>
      <c r="X158" s="217">
        <f>NFM!X97</f>
        <v>2.8125155287156072</v>
      </c>
      <c r="Y158" s="217" t="str">
        <f>NFM!Y97</f>
        <v/>
      </c>
    </row>
    <row r="159" spans="1:25" ht="12" customHeight="1" x14ac:dyDescent="0.25">
      <c r="A159" s="14" t="s">
        <v>58</v>
      </c>
      <c r="B159" s="217">
        <f>NFM!B98</f>
        <v>1.3513062466256853</v>
      </c>
      <c r="C159" s="217">
        <f>NFM!C98</f>
        <v>1.1693477264021852</v>
      </c>
      <c r="D159" s="217">
        <f>NFM!D98</f>
        <v>1.2645744160986627</v>
      </c>
      <c r="E159" s="217">
        <f>NFM!E98</f>
        <v>1.3406194755314651</v>
      </c>
      <c r="F159" s="217">
        <f>NFM!F98</f>
        <v>1.2718175899316406</v>
      </c>
      <c r="G159" s="217">
        <f>NFM!G98</f>
        <v>1.271683875686485</v>
      </c>
      <c r="H159" s="217">
        <f>NFM!H98</f>
        <v>1.3107785701305226</v>
      </c>
      <c r="I159" s="217">
        <f>NFM!I98</f>
        <v>1.435348834948909</v>
      </c>
      <c r="J159" s="217">
        <f>NFM!J98</f>
        <v>1.4658556489597203</v>
      </c>
      <c r="K159" s="217">
        <f>NFM!K98</f>
        <v>1.4498564706072394</v>
      </c>
      <c r="L159" s="217">
        <f>NFM!L98</f>
        <v>1.2365644935078117</v>
      </c>
      <c r="M159" s="217">
        <f>NFM!M98</f>
        <v>1.309509067033485</v>
      </c>
      <c r="N159" s="217">
        <f>NFM!N98</f>
        <v>1.3587784184085914</v>
      </c>
      <c r="O159" s="217">
        <f>NFM!O98</f>
        <v>1.5765997502899181</v>
      </c>
      <c r="P159" s="217">
        <f>NFM!P98</f>
        <v>1.5895869293531677</v>
      </c>
      <c r="Q159" s="217">
        <f>NFM!Q98</f>
        <v>1.5833661041808533</v>
      </c>
      <c r="R159" s="217">
        <f>NFM!R98</f>
        <v>1.5498182913902585</v>
      </c>
      <c r="S159" s="217">
        <f>NFM!S98</f>
        <v>1.1394750619019784</v>
      </c>
      <c r="T159" s="217">
        <f>NFM!T98</f>
        <v>1.2263268785243908</v>
      </c>
      <c r="U159" s="217">
        <f>NFM!U98</f>
        <v>1.333248390655227</v>
      </c>
      <c r="V159" s="217">
        <f>NFM!V98</f>
        <v>1.3765836407005543</v>
      </c>
      <c r="W159" s="217">
        <f>NFM!W98</f>
        <v>1.3823408193423197</v>
      </c>
      <c r="X159" s="217">
        <f>NFM!X98</f>
        <v>1.2463572297003302</v>
      </c>
      <c r="Y159" s="217">
        <f>NFM!Y98</f>
        <v>1.3425561831742685</v>
      </c>
    </row>
    <row r="160" spans="1:25" ht="12" customHeight="1" x14ac:dyDescent="0.25">
      <c r="A160" s="26" t="s">
        <v>46</v>
      </c>
      <c r="B160" s="219">
        <f>NFM!B99</f>
        <v>1.3501059290563135</v>
      </c>
      <c r="C160" s="219">
        <f>NFM!C99</f>
        <v>1.1690177201162526</v>
      </c>
      <c r="D160" s="219">
        <f>NFM!D99</f>
        <v>1.2639248944859991</v>
      </c>
      <c r="E160" s="219">
        <f>NFM!E99</f>
        <v>1.3398069431794297</v>
      </c>
      <c r="F160" s="219">
        <f>NFM!F99</f>
        <v>1.2710791335823721</v>
      </c>
      <c r="G160" s="219">
        <f>NFM!G99</f>
        <v>1.2698035641161314</v>
      </c>
      <c r="H160" s="219">
        <f>NFM!H99</f>
        <v>1.3074154192754239</v>
      </c>
      <c r="I160" s="219">
        <f>NFM!I99</f>
        <v>1.4298998509745056</v>
      </c>
      <c r="J160" s="219">
        <f>NFM!J99</f>
        <v>1.4600205272538314</v>
      </c>
      <c r="K160" s="219">
        <f>NFM!K99</f>
        <v>1.4448057256245859</v>
      </c>
      <c r="L160" s="219">
        <f>NFM!L99</f>
        <v>1.2330205081612686</v>
      </c>
      <c r="M160" s="219">
        <f>NFM!M99</f>
        <v>1.3040163237973337</v>
      </c>
      <c r="N160" s="219">
        <f>NFM!N99</f>
        <v>1.35469179802638</v>
      </c>
      <c r="O160" s="219">
        <f>NFM!O99</f>
        <v>1.5714264541983864</v>
      </c>
      <c r="P160" s="219">
        <f>NFM!P99</f>
        <v>1.5863497730947964</v>
      </c>
      <c r="Q160" s="219">
        <f>NFM!Q99</f>
        <v>1.579657028197283</v>
      </c>
      <c r="R160" s="219">
        <f>NFM!R99</f>
        <v>1.5450088982220274</v>
      </c>
      <c r="S160" s="219">
        <f>NFM!S99</f>
        <v>1.1356035870595091</v>
      </c>
      <c r="T160" s="219">
        <f>NFM!T99</f>
        <v>1.2197070814062747</v>
      </c>
      <c r="U160" s="219">
        <f>NFM!U99</f>
        <v>1.3275027870708449</v>
      </c>
      <c r="V160" s="219">
        <f>NFM!V99</f>
        <v>1.3674249198442363</v>
      </c>
      <c r="W160" s="219">
        <f>NFM!W99</f>
        <v>1.370795552320774</v>
      </c>
      <c r="X160" s="219">
        <f>NFM!X99</f>
        <v>1.2218493381117792</v>
      </c>
      <c r="Y160" s="219">
        <f>NFM!Y99</f>
        <v>1.3185882627531214</v>
      </c>
    </row>
    <row r="161" spans="1:25" ht="12" customHeight="1" x14ac:dyDescent="0.25">
      <c r="A161" s="27" t="s">
        <v>80</v>
      </c>
      <c r="B161" s="220">
        <f>NFM!B100</f>
        <v>1.9452461323777719</v>
      </c>
      <c r="C161" s="220">
        <f>NFM!C100</f>
        <v>1.7298474195763907</v>
      </c>
      <c r="D161" s="220">
        <f>NFM!D100</f>
        <v>1.5208401333080503</v>
      </c>
      <c r="E161" s="220">
        <f>NFM!E100</f>
        <v>1.4881233111249821</v>
      </c>
      <c r="F161" s="220">
        <f>NFM!F100</f>
        <v>1.4555008550268205</v>
      </c>
      <c r="G161" s="220">
        <f>NFM!G100</f>
        <v>1.731778068473117</v>
      </c>
      <c r="H161" s="220">
        <f>NFM!H100</f>
        <v>1.8999258997640287</v>
      </c>
      <c r="I161" s="220">
        <f>NFM!I100</f>
        <v>2.3799515266432789</v>
      </c>
      <c r="J161" s="220">
        <f>NFM!J100</f>
        <v>2.3596672441970759</v>
      </c>
      <c r="K161" s="220">
        <f>NFM!K100</f>
        <v>2.1266301333176991</v>
      </c>
      <c r="L161" s="220">
        <f>NFM!L100</f>
        <v>1.5867859949012257</v>
      </c>
      <c r="M161" s="220">
        <f>NFM!M100</f>
        <v>1.7575287766879315</v>
      </c>
      <c r="N161" s="220">
        <f>NFM!N100</f>
        <v>1.8039011031112395</v>
      </c>
      <c r="O161" s="220">
        <f>NFM!O100</f>
        <v>2.236724049862111</v>
      </c>
      <c r="P161" s="220">
        <f>NFM!P100</f>
        <v>2.3389040091536368</v>
      </c>
      <c r="Q161" s="220">
        <f>NFM!Q100</f>
        <v>2.3633976111853734</v>
      </c>
      <c r="R161" s="220">
        <f>NFM!R100</f>
        <v>2.2528890350468109</v>
      </c>
      <c r="S161" s="220">
        <f>NFM!S100</f>
        <v>1.7013337308325225</v>
      </c>
      <c r="T161" s="220">
        <f>NFM!T100</f>
        <v>2.1384097696328088</v>
      </c>
      <c r="U161" s="220">
        <f>NFM!U100</f>
        <v>2.2677720604141394</v>
      </c>
      <c r="V161" s="220">
        <f>NFM!V100</f>
        <v>2.2961727856795813</v>
      </c>
      <c r="W161" s="220">
        <f>NFM!W100</f>
        <v>2.2696836444162218</v>
      </c>
      <c r="X161" s="220">
        <f>NFM!X100</f>
        <v>2.4322526830592022</v>
      </c>
      <c r="Y161" s="220">
        <f>NFM!Y100</f>
        <v>2.4527263856555384</v>
      </c>
    </row>
    <row r="162" spans="1:25" ht="12" customHeight="1" x14ac:dyDescent="0.25">
      <c r="A162" s="14" t="s">
        <v>47</v>
      </c>
      <c r="B162" s="217">
        <f>NFM!B101</f>
        <v>3.405429042375216</v>
      </c>
      <c r="C162" s="217">
        <f>NFM!C101</f>
        <v>2.7567152941047377</v>
      </c>
      <c r="D162" s="217">
        <f>NFM!D101</f>
        <v>2.5164684864791691</v>
      </c>
      <c r="E162" s="217">
        <f>NFM!E101</f>
        <v>2.726469124364697</v>
      </c>
      <c r="F162" s="217">
        <f>NFM!F101</f>
        <v>2.4829921375697865</v>
      </c>
      <c r="G162" s="217">
        <f>NFM!G101</f>
        <v>3.1401872240168953</v>
      </c>
      <c r="H162" s="217">
        <f>NFM!H101</f>
        <v>3.2277424811859015</v>
      </c>
      <c r="I162" s="217">
        <f>NFM!I101</f>
        <v>3.8390683751611796</v>
      </c>
      <c r="J162" s="217">
        <f>NFM!J101</f>
        <v>3.8096025668618347</v>
      </c>
      <c r="K162" s="217">
        <f>NFM!K101</f>
        <v>2.3015921068057952</v>
      </c>
      <c r="L162" s="217">
        <f>NFM!L101</f>
        <v>1.9415324587040867</v>
      </c>
      <c r="M162" s="217">
        <f>NFM!M101</f>
        <v>2.0698787780227534</v>
      </c>
      <c r="N162" s="217">
        <f>NFM!N101</f>
        <v>2.0640080917575374</v>
      </c>
      <c r="O162" s="217">
        <f>NFM!O101</f>
        <v>2.6233668236922116</v>
      </c>
      <c r="P162" s="217">
        <f>NFM!P101</f>
        <v>2.780599736645001</v>
      </c>
      <c r="Q162" s="217">
        <f>NFM!Q101</f>
        <v>2.8848120006532749</v>
      </c>
      <c r="R162" s="217">
        <f>NFM!R101</f>
        <v>3.6464610939063933</v>
      </c>
      <c r="S162" s="217">
        <f>NFM!S101</f>
        <v>2.257747788800458</v>
      </c>
      <c r="T162" s="217">
        <f>NFM!T101</f>
        <v>2.5173255827341587</v>
      </c>
      <c r="U162" s="217">
        <f>NFM!U101</f>
        <v>2.7701374252860869</v>
      </c>
      <c r="V162" s="217">
        <f>NFM!V101</f>
        <v>2.9307943594258528</v>
      </c>
      <c r="W162" s="217">
        <f>NFM!W101</f>
        <v>2.7710030176876677</v>
      </c>
      <c r="X162" s="217">
        <f>NFM!X101</f>
        <v>3.0145504097259335</v>
      </c>
      <c r="Y162" s="217">
        <f>NFM!Y101</f>
        <v>3.8225891915898376</v>
      </c>
    </row>
    <row r="163" spans="1:25" ht="12" customHeight="1" x14ac:dyDescent="0.25">
      <c r="A163" s="13" t="s">
        <v>19</v>
      </c>
      <c r="B163" s="218">
        <f>CHI!B100</f>
        <v>3.4515618983850289</v>
      </c>
      <c r="C163" s="218">
        <f>CHI!C100</f>
        <v>3.280439902075853</v>
      </c>
      <c r="D163" s="218">
        <f>CHI!D100</f>
        <v>3.1421716151999375</v>
      </c>
      <c r="E163" s="218">
        <f>CHI!E100</f>
        <v>3.2742063231041882</v>
      </c>
      <c r="F163" s="218">
        <f>CHI!F100</f>
        <v>3.6359827189603466</v>
      </c>
      <c r="G163" s="218">
        <f>CHI!G100</f>
        <v>3.6885780767879868</v>
      </c>
      <c r="H163" s="218">
        <f>CHI!H100</f>
        <v>3.4685081406183071</v>
      </c>
      <c r="I163" s="218">
        <f>CHI!I100</f>
        <v>3.3348214797112088</v>
      </c>
      <c r="J163" s="218">
        <f>CHI!J100</f>
        <v>3.2905015374844853</v>
      </c>
      <c r="K163" s="218">
        <f>CHI!K100</f>
        <v>3.0180979375666208</v>
      </c>
      <c r="L163" s="218">
        <f>CHI!L100</f>
        <v>3.5733250422941385</v>
      </c>
      <c r="M163" s="218">
        <f>CHI!M100</f>
        <v>3.5595404958549057</v>
      </c>
      <c r="N163" s="218">
        <f>CHI!N100</f>
        <v>3.3707286005193664</v>
      </c>
      <c r="O163" s="218">
        <f>CHI!O100</f>
        <v>3.1807090744810744</v>
      </c>
      <c r="P163" s="218">
        <f>CHI!P100</f>
        <v>3.2300703117622329</v>
      </c>
      <c r="Q163" s="218">
        <f>CHI!Q100</f>
        <v>2.6792730574516712</v>
      </c>
      <c r="R163" s="218">
        <f>CHI!R100</f>
        <v>2.6706220009031267</v>
      </c>
      <c r="S163" s="218">
        <f>CHI!S100</f>
        <v>2.7168907563312743</v>
      </c>
      <c r="T163" s="218">
        <f>CHI!T100</f>
        <v>2.7052539290387352</v>
      </c>
      <c r="U163" s="218">
        <f>CHI!U100</f>
        <v>2.6695566830343989</v>
      </c>
      <c r="V163" s="218">
        <f>CHI!V100</f>
        <v>3.172122482996599</v>
      </c>
      <c r="W163" s="218">
        <f>CHI!W100</f>
        <v>2.545190694290794</v>
      </c>
      <c r="X163" s="218">
        <f>CHI!X100</f>
        <v>2.1230457093334456</v>
      </c>
      <c r="Y163" s="218">
        <f>CHI!Y100</f>
        <v>2.1141961460003178</v>
      </c>
    </row>
    <row r="164" spans="1:25" ht="12" customHeight="1" x14ac:dyDescent="0.25">
      <c r="A164" s="14" t="s">
        <v>88</v>
      </c>
      <c r="B164" s="217">
        <f>CHI!B101</f>
        <v>4.0640860497776199</v>
      </c>
      <c r="C164" s="217">
        <f>CHI!C101</f>
        <v>3.8672926538931187</v>
      </c>
      <c r="D164" s="217">
        <f>CHI!D101</f>
        <v>3.6450740653990308</v>
      </c>
      <c r="E164" s="217">
        <f>CHI!E101</f>
        <v>3.8641721968676976</v>
      </c>
      <c r="F164" s="217">
        <f>CHI!F101</f>
        <v>4.5861391857826233</v>
      </c>
      <c r="G164" s="217">
        <f>CHI!G101</f>
        <v>4.5751252397311353</v>
      </c>
      <c r="H164" s="217">
        <f>CHI!H101</f>
        <v>4.6211879502496007</v>
      </c>
      <c r="I164" s="217">
        <f>CHI!I101</f>
        <v>4.2904863679163014</v>
      </c>
      <c r="J164" s="217">
        <f>CHI!J101</f>
        <v>4.2044513231811749</v>
      </c>
      <c r="K164" s="217">
        <f>CHI!K101</f>
        <v>3.1434259247381866</v>
      </c>
      <c r="L164" s="217">
        <f>CHI!L101</f>
        <v>4.3984831165185225</v>
      </c>
      <c r="M164" s="217">
        <f>CHI!M101</f>
        <v>4.187009655112325</v>
      </c>
      <c r="N164" s="217">
        <f>CHI!N101</f>
        <v>4.2432099700231118</v>
      </c>
      <c r="O164" s="217">
        <f>CHI!O101</f>
        <v>3.2652412431623059</v>
      </c>
      <c r="P164" s="217">
        <f>CHI!P101</f>
        <v>3.4776116049174859</v>
      </c>
      <c r="Q164" s="217">
        <f>CHI!Q101</f>
        <v>2.8149203955070705</v>
      </c>
      <c r="R164" s="217">
        <f>CHI!R101</f>
        <v>2.975299243911246</v>
      </c>
      <c r="S164" s="217">
        <f>CHI!S101</f>
        <v>3.7214983309675431</v>
      </c>
      <c r="T164" s="217">
        <f>CHI!T101</f>
        <v>4.9030433446659361</v>
      </c>
      <c r="U164" s="217">
        <f>CHI!U101</f>
        <v>3.4483482092101116</v>
      </c>
      <c r="V164" s="217">
        <f>CHI!V101</f>
        <v>5.6089942749242203</v>
      </c>
      <c r="W164" s="217">
        <f>CHI!W101</f>
        <v>2.8165942701151079</v>
      </c>
      <c r="X164" s="217">
        <f>CHI!X101</f>
        <v>2.4833038063042405</v>
      </c>
      <c r="Y164" s="217">
        <f>CHI!Y101</f>
        <v>2.4385533632678018</v>
      </c>
    </row>
    <row r="165" spans="1:25" ht="12" customHeight="1" x14ac:dyDescent="0.25">
      <c r="A165" s="14" t="s">
        <v>49</v>
      </c>
      <c r="B165" s="217">
        <f>CHI!B102</f>
        <v>2.1022593018958262</v>
      </c>
      <c r="C165" s="217">
        <f>CHI!C102</f>
        <v>2.2416029210955148</v>
      </c>
      <c r="D165" s="217">
        <f>CHI!D102</f>
        <v>2.2167226642261628</v>
      </c>
      <c r="E165" s="217">
        <f>CHI!E102</f>
        <v>2.2198394028824469</v>
      </c>
      <c r="F165" s="217">
        <f>CHI!F102</f>
        <v>2.1329246537406084</v>
      </c>
      <c r="G165" s="217">
        <f>CHI!G102</f>
        <v>2.1471420155819816</v>
      </c>
      <c r="H165" s="217">
        <f>CHI!H102</f>
        <v>1.9859234326639454</v>
      </c>
      <c r="I165" s="217">
        <f>CHI!I102</f>
        <v>2.0375719573292379</v>
      </c>
      <c r="J165" s="217">
        <f>CHI!J102</f>
        <v>2.0380761670013636</v>
      </c>
      <c r="K165" s="217">
        <f>CHI!K102</f>
        <v>2.0636069315058951</v>
      </c>
      <c r="L165" s="217">
        <f>CHI!L102</f>
        <v>2.0160810595052618</v>
      </c>
      <c r="M165" s="217">
        <f>CHI!M102</f>
        <v>1.9813415325085022</v>
      </c>
      <c r="N165" s="217">
        <f>CHI!N102</f>
        <v>1.9645518208761958</v>
      </c>
      <c r="O165" s="217">
        <f>CHI!O102</f>
        <v>1.9448608909904537</v>
      </c>
      <c r="P165" s="217">
        <f>CHI!P102</f>
        <v>1.8682599668618043</v>
      </c>
      <c r="Q165" s="217">
        <f>CHI!Q102</f>
        <v>1.7730498374955479</v>
      </c>
      <c r="R165" s="217">
        <f>CHI!R102</f>
        <v>1.6071230615551422</v>
      </c>
      <c r="S165" s="217">
        <f>CHI!S102</f>
        <v>1.7079464230267634</v>
      </c>
      <c r="T165" s="217">
        <f>CHI!T102</f>
        <v>1.7335609834647348</v>
      </c>
      <c r="U165" s="217">
        <f>CHI!U102</f>
        <v>1.8137079218174417</v>
      </c>
      <c r="V165" s="217">
        <f>CHI!V102</f>
        <v>1.8682408577560705</v>
      </c>
      <c r="W165" s="217">
        <f>CHI!W102</f>
        <v>1.900453272257745</v>
      </c>
      <c r="X165" s="217">
        <f>CHI!X102</f>
        <v>1.7449987926976984</v>
      </c>
      <c r="Y165" s="217">
        <f>CHI!Y102</f>
        <v>1.7065641522750161</v>
      </c>
    </row>
    <row r="166" spans="1:25" ht="12" customHeight="1" x14ac:dyDescent="0.25">
      <c r="A166" s="14" t="s">
        <v>50</v>
      </c>
      <c r="B166" s="217">
        <f>CHI!B103</f>
        <v>2.3413384473895387</v>
      </c>
      <c r="C166" s="217">
        <f>CHI!C103</f>
        <v>2.4243814479127566</v>
      </c>
      <c r="D166" s="217">
        <f>CHI!D103</f>
        <v>2.4055716216478644</v>
      </c>
      <c r="E166" s="217">
        <f>CHI!E103</f>
        <v>2.3821468781465462</v>
      </c>
      <c r="F166" s="217">
        <f>CHI!F103</f>
        <v>2.3477394883645522</v>
      </c>
      <c r="G166" s="217">
        <f>CHI!G103</f>
        <v>2.364789081667634</v>
      </c>
      <c r="H166" s="217">
        <f>CHI!H103</f>
        <v>2.2997067145071872</v>
      </c>
      <c r="I166" s="217">
        <f>CHI!I103</f>
        <v>2.2916319708665172</v>
      </c>
      <c r="J166" s="217">
        <f>CHI!J103</f>
        <v>2.2729441674925406</v>
      </c>
      <c r="K166" s="217">
        <f>CHI!K103</f>
        <v>2.3042593823413178</v>
      </c>
      <c r="L166" s="217">
        <f>CHI!L103</f>
        <v>2.2626467118845794</v>
      </c>
      <c r="M166" s="217">
        <f>CHI!M103</f>
        <v>2.2463863065842293</v>
      </c>
      <c r="N166" s="217">
        <f>CHI!N103</f>
        <v>2.239920277682772</v>
      </c>
      <c r="O166" s="217">
        <f>CHI!O103</f>
        <v>2.2140767796470695</v>
      </c>
      <c r="P166" s="217">
        <f>CHI!P103</f>
        <v>2.1763205032349577</v>
      </c>
      <c r="Q166" s="217">
        <f>CHI!Q103</f>
        <v>2.0874349527748306</v>
      </c>
      <c r="R166" s="217">
        <f>CHI!R103</f>
        <v>1.9264860072600245</v>
      </c>
      <c r="S166" s="217">
        <f>CHI!S103</f>
        <v>2.0246777067284785</v>
      </c>
      <c r="T166" s="217">
        <f>CHI!T103</f>
        <v>2.0336855344793063</v>
      </c>
      <c r="U166" s="217">
        <f>CHI!U103</f>
        <v>2.1088787320515388</v>
      </c>
      <c r="V166" s="217">
        <f>CHI!V103</f>
        <v>2.1735757306369452</v>
      </c>
      <c r="W166" s="217">
        <f>CHI!W103</f>
        <v>2.1992326135839311</v>
      </c>
      <c r="X166" s="217">
        <f>CHI!X103</f>
        <v>1.9984640239095781</v>
      </c>
      <c r="Y166" s="217">
        <f>CHI!Y103</f>
        <v>1.9402741049221721</v>
      </c>
    </row>
    <row r="167" spans="1:25" ht="12" customHeight="1" x14ac:dyDescent="0.25">
      <c r="A167" s="13" t="s">
        <v>20</v>
      </c>
      <c r="B167" s="218">
        <f>NMM!B76</f>
        <v>5.5892343804772811</v>
      </c>
      <c r="C167" s="218">
        <f>NMM!C76</f>
        <v>5.7383603468859734</v>
      </c>
      <c r="D167" s="218">
        <f>NMM!D76</f>
        <v>5.3766764694372036</v>
      </c>
      <c r="E167" s="218">
        <f>NMM!E76</f>
        <v>7.0627067871291898</v>
      </c>
      <c r="F167" s="218">
        <f>NMM!F76</f>
        <v>6.2130969770102817</v>
      </c>
      <c r="G167" s="218">
        <f>NMM!G76</f>
        <v>6.2467052254098743</v>
      </c>
      <c r="H167" s="218">
        <f>NMM!H76</f>
        <v>6.6526468130390457</v>
      </c>
      <c r="I167" s="218">
        <f>NMM!I76</f>
        <v>8.8022500337821867</v>
      </c>
      <c r="J167" s="218">
        <f>NMM!J76</f>
        <v>9.4301807820529433</v>
      </c>
      <c r="K167" s="218">
        <f>NMM!K76</f>
        <v>8.5044836235108487</v>
      </c>
      <c r="L167" s="218">
        <f>NMM!L76</f>
        <v>8.2366527071370701</v>
      </c>
      <c r="M167" s="218">
        <f>NMM!M76</f>
        <v>8.1344782691510975</v>
      </c>
      <c r="N167" s="218">
        <f>NMM!N76</f>
        <v>7.2250256091846383</v>
      </c>
      <c r="O167" s="218">
        <f>NMM!O76</f>
        <v>7.0107113505208405</v>
      </c>
      <c r="P167" s="218">
        <f>NMM!P76</f>
        <v>7.5068835462320678</v>
      </c>
      <c r="Q167" s="218">
        <f>NMM!Q76</f>
        <v>7.3521260259489933</v>
      </c>
      <c r="R167" s="218">
        <f>NMM!R76</f>
        <v>6.929011335611329</v>
      </c>
      <c r="S167" s="218">
        <f>NMM!S76</f>
        <v>7.0369337562166612</v>
      </c>
      <c r="T167" s="218">
        <f>NMM!T76</f>
        <v>7.1437887815145631</v>
      </c>
      <c r="U167" s="218">
        <f>NMM!U76</f>
        <v>7.4621759021194931</v>
      </c>
      <c r="V167" s="218">
        <f>NMM!V76</f>
        <v>7.2211708896359887</v>
      </c>
      <c r="W167" s="218">
        <f>NMM!W76</f>
        <v>7.1751590235947607</v>
      </c>
      <c r="X167" s="218">
        <f>NMM!X76</f>
        <v>7.837593610245797</v>
      </c>
      <c r="Y167" s="218">
        <f>NMM!Y76</f>
        <v>7.9116418133368089</v>
      </c>
    </row>
    <row r="168" spans="1:25" ht="12" customHeight="1" x14ac:dyDescent="0.25">
      <c r="A168" s="14" t="s">
        <v>51</v>
      </c>
      <c r="B168" s="217">
        <f>NMM!B77</f>
        <v>8.387289269281391</v>
      </c>
      <c r="C168" s="217">
        <f>NMM!C77</f>
        <v>9.0345306171769462</v>
      </c>
      <c r="D168" s="217">
        <f>NMM!D77</f>
        <v>8.5866773346545529</v>
      </c>
      <c r="E168" s="217">
        <f>NMM!E77</f>
        <v>8.9258462786806056</v>
      </c>
      <c r="F168" s="217">
        <f>NMM!F77</f>
        <v>8.112262785542443</v>
      </c>
      <c r="G168" s="217">
        <f>NMM!G77</f>
        <v>7.4202835443987336</v>
      </c>
      <c r="H168" s="217">
        <f>NMM!H77</f>
        <v>6.9831078590371192</v>
      </c>
      <c r="I168" s="217">
        <f>NMM!I77</f>
        <v>8.8091551798226249</v>
      </c>
      <c r="J168" s="217">
        <f>NMM!J77</f>
        <v>11.285781693231479</v>
      </c>
      <c r="K168" s="217">
        <f>NMM!K77</f>
        <v>9.3608075362642875</v>
      </c>
      <c r="L168" s="217">
        <f>NMM!L77</f>
        <v>8.87605050287282</v>
      </c>
      <c r="M168" s="217">
        <f>NMM!M77</f>
        <v>8.7437653603580632</v>
      </c>
      <c r="N168" s="217">
        <f>NMM!N77</f>
        <v>7.5156234082775466</v>
      </c>
      <c r="O168" s="217">
        <f>NMM!O77</f>
        <v>7.7225402298991366</v>
      </c>
      <c r="P168" s="217">
        <f>NMM!P77</f>
        <v>8.2092424369042529</v>
      </c>
      <c r="Q168" s="217">
        <f>NMM!Q77</f>
        <v>8.338012479335509</v>
      </c>
      <c r="R168" s="217">
        <f>NMM!R77</f>
        <v>8.7925493527397354</v>
      </c>
      <c r="S168" s="217">
        <f>NMM!S77</f>
        <v>8.4308553597975848</v>
      </c>
      <c r="T168" s="217">
        <f>NMM!T77</f>
        <v>8.9347312025613608</v>
      </c>
      <c r="U168" s="217">
        <f>NMM!U77</f>
        <v>9.6373738590278926</v>
      </c>
      <c r="V168" s="217">
        <f>NMM!V77</f>
        <v>9.4950077062540483</v>
      </c>
      <c r="W168" s="217">
        <f>NMM!W77</f>
        <v>9.5528257827412126</v>
      </c>
      <c r="X168" s="217">
        <f>NMM!X77</f>
        <v>10.034000587848409</v>
      </c>
      <c r="Y168" s="217">
        <f>NMM!Y77</f>
        <v>9.7332641509904949</v>
      </c>
    </row>
    <row r="169" spans="1:25" ht="12" customHeight="1" x14ac:dyDescent="0.25">
      <c r="A169" s="14" t="s">
        <v>52</v>
      </c>
      <c r="B169" s="217">
        <f>NMM!B78</f>
        <v>2.3620426247224464</v>
      </c>
      <c r="C169" s="217">
        <f>NMM!C78</f>
        <v>2.6497134019886865</v>
      </c>
      <c r="D169" s="217">
        <f>NMM!D78</f>
        <v>2.6920490785129916</v>
      </c>
      <c r="E169" s="217">
        <f>NMM!E78</f>
        <v>2.8309524462225903</v>
      </c>
      <c r="F169" s="217">
        <f>NMM!F78</f>
        <v>2.6680948247231129</v>
      </c>
      <c r="G169" s="217">
        <f>NMM!G78</f>
        <v>2.2917218039625902</v>
      </c>
      <c r="H169" s="217">
        <f>NMM!H78</f>
        <v>3.2435299254997703</v>
      </c>
      <c r="I169" s="217">
        <f>NMM!I78</f>
        <v>7.3927183885500547</v>
      </c>
      <c r="J169" s="217">
        <f>NMM!J78</f>
        <v>2.8935440042656868</v>
      </c>
      <c r="K169" s="217">
        <f>NMM!K78</f>
        <v>4.540712085788142</v>
      </c>
      <c r="L169" s="217">
        <f>NMM!L78</f>
        <v>5.3892585398350592</v>
      </c>
      <c r="M169" s="217">
        <f>NMM!M78</f>
        <v>5.2740022638047366</v>
      </c>
      <c r="N169" s="217">
        <f>NMM!N78</f>
        <v>6.9822670519286492</v>
      </c>
      <c r="O169" s="217">
        <f>NMM!O78</f>
        <v>4.2321288025600978</v>
      </c>
      <c r="P169" s="217">
        <f>NMM!P78</f>
        <v>4.634576398405434</v>
      </c>
      <c r="Q169" s="217">
        <f>NMM!Q78</f>
        <v>4.5078309150247655</v>
      </c>
      <c r="R169" s="217">
        <f>NMM!R78</f>
        <v>3.5341652424948595</v>
      </c>
      <c r="S169" s="217">
        <f>NMM!S78</f>
        <v>3.9795731329420452</v>
      </c>
      <c r="T169" s="217">
        <f>NMM!T78</f>
        <v>3.7931369281130451</v>
      </c>
      <c r="U169" s="217">
        <f>NMM!U78</f>
        <v>3.6236779509367367</v>
      </c>
      <c r="V169" s="217">
        <f>NMM!V78</f>
        <v>3.6299253000688427</v>
      </c>
      <c r="W169" s="217">
        <f>NMM!W78</f>
        <v>3.719006904574039</v>
      </c>
      <c r="X169" s="217">
        <f>NMM!X78</f>
        <v>4.2152552541183219</v>
      </c>
      <c r="Y169" s="217">
        <f>NMM!Y78</f>
        <v>4.2022484641478899</v>
      </c>
    </row>
    <row r="170" spans="1:25" ht="12" customHeight="1" x14ac:dyDescent="0.25">
      <c r="A170" s="14" t="s">
        <v>60</v>
      </c>
      <c r="B170" s="217">
        <f>NMM!B79</f>
        <v>2.6667421154379198</v>
      </c>
      <c r="C170" s="217">
        <f>NMM!C79</f>
        <v>2.7891741238589076</v>
      </c>
      <c r="D170" s="217">
        <f>NMM!D79</f>
        <v>2.6498324773308233</v>
      </c>
      <c r="E170" s="217">
        <f>NMM!E79</f>
        <v>2.7723961483482125</v>
      </c>
      <c r="F170" s="217">
        <f>NMM!F79</f>
        <v>2.3606321648778072</v>
      </c>
      <c r="G170" s="217">
        <f>NMM!G79</f>
        <v>2.5555807575409712</v>
      </c>
      <c r="H170" s="217">
        <f>NMM!H79</f>
        <v>2.704573020950527</v>
      </c>
      <c r="I170" s="217">
        <f>NMM!I79</f>
        <v>13.664496387834173</v>
      </c>
      <c r="J170" s="217">
        <f>NMM!J79</f>
        <v>9.4181295443698811</v>
      </c>
      <c r="K170" s="217">
        <f>NMM!K79</f>
        <v>2.6242855999480708</v>
      </c>
      <c r="L170" s="217">
        <f>NMM!L79</f>
        <v>2.7346956250885017</v>
      </c>
      <c r="M170" s="217">
        <f>NMM!M79</f>
        <v>2.7217413071233598</v>
      </c>
      <c r="N170" s="217">
        <f>NMM!N79</f>
        <v>2.912256992185621</v>
      </c>
      <c r="O170" s="217">
        <f>NMM!O79</f>
        <v>3.0072319134550769</v>
      </c>
      <c r="P170" s="217">
        <f>NMM!P79</f>
        <v>2.8283487125413949</v>
      </c>
      <c r="Q170" s="217">
        <f>NMM!Q79</f>
        <v>2.24528792611481</v>
      </c>
      <c r="R170" s="217">
        <f>NMM!R79</f>
        <v>2.207013664381789</v>
      </c>
      <c r="S170" s="217">
        <f>NMM!S79</f>
        <v>2.0624245794876468</v>
      </c>
      <c r="T170" s="217">
        <f>NMM!T79</f>
        <v>2.1894148626928347</v>
      </c>
      <c r="U170" s="217">
        <f>NMM!U79</f>
        <v>2.1915053696612112</v>
      </c>
      <c r="V170" s="217">
        <f>NMM!V79</f>
        <v>2.2676677622761487</v>
      </c>
      <c r="W170" s="217">
        <f>NMM!W79</f>
        <v>2.4204902727357283</v>
      </c>
      <c r="X170" s="217">
        <f>NMM!X79</f>
        <v>2.7112593372053402</v>
      </c>
      <c r="Y170" s="217">
        <f>NMM!Y79</f>
        <v>2.6602046331327021</v>
      </c>
    </row>
    <row r="171" spans="1:25" ht="12" customHeight="1" x14ac:dyDescent="0.25">
      <c r="A171" s="13" t="s">
        <v>21</v>
      </c>
      <c r="B171" s="218">
        <f>PPA!B74</f>
        <v>1.2480041037366734</v>
      </c>
      <c r="C171" s="218">
        <f>PPA!C74</f>
        <v>1.2524380904682941</v>
      </c>
      <c r="D171" s="218">
        <f>PPA!D74</f>
        <v>1.0343814494772219</v>
      </c>
      <c r="E171" s="218">
        <f>PPA!E74</f>
        <v>0.86705408892985225</v>
      </c>
      <c r="F171" s="218">
        <f>PPA!F74</f>
        <v>0.98845502734801216</v>
      </c>
      <c r="G171" s="218">
        <f>PPA!G74</f>
        <v>1.0912561188354206</v>
      </c>
      <c r="H171" s="218">
        <f>PPA!H74</f>
        <v>0.94154870075104036</v>
      </c>
      <c r="I171" s="218">
        <f>PPA!I74</f>
        <v>1.1624851400781502</v>
      </c>
      <c r="J171" s="218">
        <f>PPA!J74</f>
        <v>1.2383786638144461</v>
      </c>
      <c r="K171" s="218">
        <f>PPA!K74</f>
        <v>1.2083377394807986</v>
      </c>
      <c r="L171" s="218">
        <f>PPA!L74</f>
        <v>1.6068250459492512</v>
      </c>
      <c r="M171" s="218">
        <f>PPA!M74</f>
        <v>0.92038695600604603</v>
      </c>
      <c r="N171" s="218">
        <f>PPA!N74</f>
        <v>1.2170954052684058</v>
      </c>
      <c r="O171" s="218">
        <f>PPA!O74</f>
        <v>1.219225048690072</v>
      </c>
      <c r="P171" s="218">
        <f>PPA!P74</f>
        <v>1.2113337795979571</v>
      </c>
      <c r="Q171" s="218">
        <f>PPA!Q74</f>
        <v>1.2816279808659929</v>
      </c>
      <c r="R171" s="218">
        <f>PPA!R74</f>
        <v>1.3170886191692617</v>
      </c>
      <c r="S171" s="218">
        <f>PPA!S74</f>
        <v>1.4211191188605266</v>
      </c>
      <c r="T171" s="218">
        <f>PPA!T74</f>
        <v>1.1708398472471997</v>
      </c>
      <c r="U171" s="218">
        <f>PPA!U74</f>
        <v>1.3980292237026768</v>
      </c>
      <c r="V171" s="218">
        <f>PPA!V74</f>
        <v>1.4772472115125932</v>
      </c>
      <c r="W171" s="218">
        <f>PPA!W74</f>
        <v>1.7017280114591635</v>
      </c>
      <c r="X171" s="218">
        <f>PPA!X74</f>
        <v>1.5282792099886069</v>
      </c>
      <c r="Y171" s="218">
        <f>PPA!Y74</f>
        <v>1.17306802773644</v>
      </c>
    </row>
    <row r="172" spans="1:25" ht="12" customHeight="1" x14ac:dyDescent="0.25">
      <c r="A172" s="14" t="s">
        <v>54</v>
      </c>
      <c r="B172" s="217">
        <f>PPA!B75</f>
        <v>1.2329324135959108</v>
      </c>
      <c r="C172" s="217">
        <f>PPA!C75</f>
        <v>1.2539118939569183</v>
      </c>
      <c r="D172" s="217">
        <f>PPA!D75</f>
        <v>0.96594834015836906</v>
      </c>
      <c r="E172" s="217">
        <f>PPA!E75</f>
        <v>0.74333808035000093</v>
      </c>
      <c r="F172" s="217">
        <f>PPA!F75</f>
        <v>0.9524462016569013</v>
      </c>
      <c r="G172" s="217">
        <f>PPA!G75</f>
        <v>1.0369079986724385</v>
      </c>
      <c r="H172" s="217">
        <f>PPA!H75</f>
        <v>0.89933780016621867</v>
      </c>
      <c r="I172" s="217">
        <f>PPA!I75</f>
        <v>1.1394455300127941</v>
      </c>
      <c r="J172" s="217">
        <f>PPA!J75</f>
        <v>0.95026577241408494</v>
      </c>
      <c r="K172" s="217">
        <f>PPA!K75</f>
        <v>0.89954197283348447</v>
      </c>
      <c r="L172" s="217" t="str">
        <f>PPA!L75</f>
        <v/>
      </c>
      <c r="M172" s="217" t="str">
        <f>PPA!M75</f>
        <v/>
      </c>
      <c r="N172" s="217" t="str">
        <f>PPA!N75</f>
        <v/>
      </c>
      <c r="O172" s="217" t="str">
        <f>PPA!O75</f>
        <v/>
      </c>
      <c r="P172" s="217" t="str">
        <f>PPA!P75</f>
        <v/>
      </c>
      <c r="Q172" s="217" t="str">
        <f>PPA!Q75</f>
        <v/>
      </c>
      <c r="R172" s="217" t="str">
        <f>PPA!R75</f>
        <v/>
      </c>
      <c r="S172" s="217" t="str">
        <f>PPA!S75</f>
        <v/>
      </c>
      <c r="T172" s="217" t="str">
        <f>PPA!T75</f>
        <v/>
      </c>
      <c r="U172" s="217" t="str">
        <f>PPA!U75</f>
        <v/>
      </c>
      <c r="V172" s="217" t="str">
        <f>PPA!V75</f>
        <v/>
      </c>
      <c r="W172" s="217" t="str">
        <f>PPA!W75</f>
        <v/>
      </c>
      <c r="X172" s="217" t="str">
        <f>PPA!X75</f>
        <v/>
      </c>
      <c r="Y172" s="217" t="str">
        <f>PPA!Y75</f>
        <v/>
      </c>
    </row>
    <row r="173" spans="1:25" ht="12" customHeight="1" x14ac:dyDescent="0.25">
      <c r="A173" s="14" t="s">
        <v>61</v>
      </c>
      <c r="B173" s="217">
        <f>PPA!B76</f>
        <v>1.2928390880951697</v>
      </c>
      <c r="C173" s="217">
        <f>PPA!C76</f>
        <v>1.3417593281397384</v>
      </c>
      <c r="D173" s="217">
        <f>PPA!D76</f>
        <v>0.99492917207154052</v>
      </c>
      <c r="E173" s="217">
        <f>PPA!E76</f>
        <v>0.75177920906302942</v>
      </c>
      <c r="F173" s="217">
        <f>PPA!F76</f>
        <v>1.0175579609764533</v>
      </c>
      <c r="G173" s="217">
        <f>PPA!G76</f>
        <v>1.0794501671363779</v>
      </c>
      <c r="H173" s="217">
        <f>PPA!H76</f>
        <v>0.98224079278011822</v>
      </c>
      <c r="I173" s="217">
        <f>PPA!I76</f>
        <v>1.2322899593973795</v>
      </c>
      <c r="J173" s="217">
        <f>PPA!J76</f>
        <v>1.3687638056147946</v>
      </c>
      <c r="K173" s="217">
        <f>PPA!K76</f>
        <v>1.3354960840010959</v>
      </c>
      <c r="L173" s="217">
        <f>PPA!L76</f>
        <v>1.8553551045423862</v>
      </c>
      <c r="M173" s="217">
        <f>PPA!M76</f>
        <v>1.1091490340858527</v>
      </c>
      <c r="N173" s="217">
        <f>PPA!N76</f>
        <v>1.4557243433378779</v>
      </c>
      <c r="O173" s="217">
        <f>PPA!O76</f>
        <v>1.4585322482512106</v>
      </c>
      <c r="P173" s="217">
        <f>PPA!P76</f>
        <v>1.452058510748427</v>
      </c>
      <c r="Q173" s="217">
        <f>PPA!Q76</f>
        <v>1.5281414109283205</v>
      </c>
      <c r="R173" s="217">
        <f>PPA!R76</f>
        <v>1.5273331439915661</v>
      </c>
      <c r="S173" s="217">
        <f>PPA!S76</f>
        <v>1.5948739565028411</v>
      </c>
      <c r="T173" s="217">
        <f>PPA!T76</f>
        <v>1.3559532818918234</v>
      </c>
      <c r="U173" s="217">
        <f>PPA!U76</f>
        <v>1.6187064536369586</v>
      </c>
      <c r="V173" s="217">
        <f>PPA!V76</f>
        <v>1.7049675073355477</v>
      </c>
      <c r="W173" s="217">
        <f>PPA!W76</f>
        <v>2.0392123106033222</v>
      </c>
      <c r="X173" s="217">
        <f>PPA!X76</f>
        <v>1.7566007318316892</v>
      </c>
      <c r="Y173" s="217">
        <f>PPA!Y76</f>
        <v>1.4519023388845984</v>
      </c>
    </row>
    <row r="174" spans="1:25" ht="12" customHeight="1" x14ac:dyDescent="0.25">
      <c r="A174" s="14" t="s">
        <v>62</v>
      </c>
      <c r="B174" s="217">
        <f>PPA!B77</f>
        <v>1.182138784804077</v>
      </c>
      <c r="C174" s="217">
        <f>PPA!C77</f>
        <v>1.0203691456268902</v>
      </c>
      <c r="D174" s="217">
        <f>PPA!D77</f>
        <v>1.2914307425684219</v>
      </c>
      <c r="E174" s="217">
        <f>PPA!E77</f>
        <v>1.4391610854734429</v>
      </c>
      <c r="F174" s="217">
        <f>PPA!F77</f>
        <v>1.0000592974542111</v>
      </c>
      <c r="G174" s="217">
        <f>PPA!G77</f>
        <v>1.2251578562095038</v>
      </c>
      <c r="H174" s="217">
        <f>PPA!H77</f>
        <v>0.87913132600378208</v>
      </c>
      <c r="I174" s="217">
        <f>PPA!I77</f>
        <v>0.97004549575856791</v>
      </c>
      <c r="J174" s="217">
        <f>PPA!J77</f>
        <v>0.22475259332410857</v>
      </c>
      <c r="K174" s="217">
        <f>PPA!K77</f>
        <v>0.18547534890465572</v>
      </c>
      <c r="L174" s="217">
        <f>PPA!L77</f>
        <v>0.41471902084581036</v>
      </c>
      <c r="M174" s="217">
        <f>PPA!M77</f>
        <v>1.4965648564246493E-2</v>
      </c>
      <c r="N174" s="217">
        <f>PPA!N77</f>
        <v>7.248136362301924E-2</v>
      </c>
      <c r="O174" s="217">
        <f>PPA!O77</f>
        <v>7.1357639563149347E-2</v>
      </c>
      <c r="P174" s="217">
        <f>PPA!P77</f>
        <v>5.6666999972420931E-2</v>
      </c>
      <c r="Q174" s="217">
        <f>PPA!Q77</f>
        <v>8.3240256357515433E-2</v>
      </c>
      <c r="R174" s="217">
        <f>PPA!R77</f>
        <v>8.548480706803642E-2</v>
      </c>
      <c r="S174" s="217">
        <f>PPA!S77</f>
        <v>0.12086728637557849</v>
      </c>
      <c r="T174" s="217">
        <f>PPA!T77</f>
        <v>4.2117950222053842E-2</v>
      </c>
      <c r="U174" s="217">
        <f>PPA!U77</f>
        <v>0.13777307625642735</v>
      </c>
      <c r="V174" s="217">
        <f>PPA!V77</f>
        <v>0.31522079640676293</v>
      </c>
      <c r="W174" s="217">
        <f>PPA!W77</f>
        <v>0.75966878446213693</v>
      </c>
      <c r="X174" s="217">
        <f>PPA!X77</f>
        <v>0.80925505803152797</v>
      </c>
      <c r="Y174" s="217">
        <f>PPA!Y77</f>
        <v>0.29497032371171866</v>
      </c>
    </row>
    <row r="175" spans="1:25" ht="12" customHeight="1" x14ac:dyDescent="0.25">
      <c r="A175" s="15" t="s">
        <v>63</v>
      </c>
      <c r="B175" s="221">
        <f>FBT!B$38</f>
        <v>1.8131805261769414</v>
      </c>
      <c r="C175" s="221">
        <f>FBT!C$38</f>
        <v>1.9654453633163218</v>
      </c>
      <c r="D175" s="221">
        <f>FBT!D$38</f>
        <v>1.6648211766283452</v>
      </c>
      <c r="E175" s="221">
        <f>FBT!E$38</f>
        <v>1.5176585883328559</v>
      </c>
      <c r="F175" s="221">
        <f>FBT!F$38</f>
        <v>1.2897951954075852</v>
      </c>
      <c r="G175" s="221">
        <f>FBT!G$38</f>
        <v>1.649229725156788</v>
      </c>
      <c r="H175" s="221">
        <f>FBT!H$38</f>
        <v>1.68542666585074</v>
      </c>
      <c r="I175" s="221">
        <f>FBT!I$38</f>
        <v>1.968292355382669</v>
      </c>
      <c r="J175" s="221">
        <f>FBT!J$38</f>
        <v>1.8462646664978979</v>
      </c>
      <c r="K175" s="221">
        <f>FBT!K$38</f>
        <v>1.6343129039514541</v>
      </c>
      <c r="L175" s="221">
        <f>FBT!L$38</f>
        <v>1.6864989882913597</v>
      </c>
      <c r="M175" s="221">
        <f>FBT!M$38</f>
        <v>1.6496690016637479</v>
      </c>
      <c r="N175" s="221">
        <f>FBT!N$38</f>
        <v>1.6748569352880966</v>
      </c>
      <c r="O175" s="221">
        <f>FBT!O$38</f>
        <v>1.6219120478402058</v>
      </c>
      <c r="P175" s="221">
        <f>FBT!P$38</f>
        <v>1.5803069889497954</v>
      </c>
      <c r="Q175" s="221">
        <f>FBT!Q$38</f>
        <v>1.5368794935603323</v>
      </c>
      <c r="R175" s="221">
        <f>FBT!R$38</f>
        <v>1.5946919091202685</v>
      </c>
      <c r="S175" s="221">
        <f>FBT!S$38</f>
        <v>1.5828042483727613</v>
      </c>
      <c r="T175" s="221">
        <f>FBT!T$38</f>
        <v>1.5092207087522005</v>
      </c>
      <c r="U175" s="221">
        <f>FBT!U$38</f>
        <v>1.5716911076487516</v>
      </c>
      <c r="V175" s="221">
        <f>FBT!V$38</f>
        <v>1.5843182671793958</v>
      </c>
      <c r="W175" s="221">
        <f>FBT!W$38</f>
        <v>1.5644408853792691</v>
      </c>
      <c r="X175" s="221">
        <f>FBT!X$38</f>
        <v>1.6702318377876142</v>
      </c>
      <c r="Y175" s="221">
        <f>FBT!Y$38</f>
        <v>1.5596386455733291</v>
      </c>
    </row>
    <row r="176" spans="1:25" ht="12" customHeight="1" x14ac:dyDescent="0.25">
      <c r="A176" s="12" t="s">
        <v>64</v>
      </c>
      <c r="B176" s="217">
        <f>TRE!B$38</f>
        <v>1.751581972787513</v>
      </c>
      <c r="C176" s="217">
        <f>TRE!C$38</f>
        <v>1.7848292642179755</v>
      </c>
      <c r="D176" s="217">
        <f>TRE!D$38</f>
        <v>1.4205919094850346</v>
      </c>
      <c r="E176" s="217">
        <f>TRE!E$38</f>
        <v>1.6063380366435278</v>
      </c>
      <c r="F176" s="217">
        <f>TRE!F$38</f>
        <v>1.1791462408177804</v>
      </c>
      <c r="G176" s="217">
        <f>TRE!G$38</f>
        <v>0.88019517658595059</v>
      </c>
      <c r="H176" s="217">
        <f>TRE!H$38</f>
        <v>1.2632371086147915</v>
      </c>
      <c r="I176" s="217">
        <f>TRE!I$38</f>
        <v>1.1964954242856816</v>
      </c>
      <c r="J176" s="217">
        <f>TRE!J$38</f>
        <v>1.1294676383482032</v>
      </c>
      <c r="K176" s="217">
        <f>TRE!K$38</f>
        <v>1.0269062590302889</v>
      </c>
      <c r="L176" s="217">
        <f>TRE!L$38</f>
        <v>1.3668257742649323</v>
      </c>
      <c r="M176" s="217">
        <f>TRE!M$38</f>
        <v>1.0090477423534601</v>
      </c>
      <c r="N176" s="217">
        <f>TRE!N$38</f>
        <v>0.91515699972447073</v>
      </c>
      <c r="O176" s="217">
        <f>TRE!O$38</f>
        <v>1.00236366244759</v>
      </c>
      <c r="P176" s="217">
        <f>TRE!P$38</f>
        <v>0.86417062705919856</v>
      </c>
      <c r="Q176" s="217">
        <f>TRE!Q$38</f>
        <v>0.95734840564635371</v>
      </c>
      <c r="R176" s="217">
        <f>TRE!R$38</f>
        <v>0.92319572429163954</v>
      </c>
      <c r="S176" s="217">
        <f>TRE!S$38</f>
        <v>0.98391567551737957</v>
      </c>
      <c r="T176" s="217">
        <f>TRE!T$38</f>
        <v>1.1405965497761088</v>
      </c>
      <c r="U176" s="217">
        <f>TRE!U$38</f>
        <v>1.0026022275189805</v>
      </c>
      <c r="V176" s="217">
        <f>TRE!V$38</f>
        <v>1.0773753807389026</v>
      </c>
      <c r="W176" s="217">
        <f>TRE!W$38</f>
        <v>0.94948760435301216</v>
      </c>
      <c r="X176" s="217">
        <f>TRE!X$38</f>
        <v>1.0133288916858809</v>
      </c>
      <c r="Y176" s="217">
        <f>TRE!Y$38</f>
        <v>0.81345686734178468</v>
      </c>
    </row>
    <row r="177" spans="1:25" ht="12" customHeight="1" x14ac:dyDescent="0.25">
      <c r="A177" s="12" t="s">
        <v>65</v>
      </c>
      <c r="B177" s="217">
        <f>MAE!B$38</f>
        <v>1.3473239386246796</v>
      </c>
      <c r="C177" s="217">
        <f>MAE!C$38</f>
        <v>1.6654958226848007</v>
      </c>
      <c r="D177" s="217">
        <f>MAE!D$38</f>
        <v>1.7814082707060639</v>
      </c>
      <c r="E177" s="217">
        <f>MAE!E$38</f>
        <v>1.5121789728493285</v>
      </c>
      <c r="F177" s="217">
        <f>MAE!F$38</f>
        <v>1.4770113329538312</v>
      </c>
      <c r="G177" s="217">
        <f>MAE!G$38</f>
        <v>1.5717187472892249</v>
      </c>
      <c r="H177" s="217">
        <f>MAE!H$38</f>
        <v>1.5025183892299834</v>
      </c>
      <c r="I177" s="217">
        <f>MAE!I$38</f>
        <v>1.5104124973909685</v>
      </c>
      <c r="J177" s="217">
        <f>MAE!J$38</f>
        <v>1.3359737009588315</v>
      </c>
      <c r="K177" s="217">
        <f>MAE!K$38</f>
        <v>1.1788755273372906</v>
      </c>
      <c r="L177" s="217">
        <f>MAE!L$38</f>
        <v>1.0347376505820567</v>
      </c>
      <c r="M177" s="217">
        <f>MAE!M$38</f>
        <v>1.3129512314478569</v>
      </c>
      <c r="N177" s="217">
        <f>MAE!N$38</f>
        <v>1.1702028820899544</v>
      </c>
      <c r="O177" s="217">
        <f>MAE!O$38</f>
        <v>1.2441987613451824</v>
      </c>
      <c r="P177" s="217">
        <f>MAE!P$38</f>
        <v>1.2307706878162645</v>
      </c>
      <c r="Q177" s="217">
        <f>MAE!Q$38</f>
        <v>1.129944782937562</v>
      </c>
      <c r="R177" s="217">
        <f>MAE!R$38</f>
        <v>1.0323586038608499</v>
      </c>
      <c r="S177" s="217">
        <f>MAE!S$38</f>
        <v>1.0142093992018415</v>
      </c>
      <c r="T177" s="217">
        <f>MAE!T$38</f>
        <v>0.94059731444724404</v>
      </c>
      <c r="U177" s="217">
        <f>MAE!U$38</f>
        <v>1.0121359047952294</v>
      </c>
      <c r="V177" s="217">
        <f>MAE!V$38</f>
        <v>1.1304771924435197</v>
      </c>
      <c r="W177" s="217">
        <f>MAE!W$38</f>
        <v>1.1106950726634657</v>
      </c>
      <c r="X177" s="217">
        <f>MAE!X$38</f>
        <v>1.1096516695480234</v>
      </c>
      <c r="Y177" s="217">
        <f>MAE!Y$38</f>
        <v>1.1786814909939016</v>
      </c>
    </row>
    <row r="178" spans="1:25" ht="12" customHeight="1" x14ac:dyDescent="0.25">
      <c r="A178" s="12" t="s">
        <v>66</v>
      </c>
      <c r="B178" s="217">
        <f>TEL!B$38</f>
        <v>1.5149431429840037</v>
      </c>
      <c r="C178" s="217">
        <f>TEL!C$38</f>
        <v>1.5733467927766771</v>
      </c>
      <c r="D178" s="217">
        <f>TEL!D$38</f>
        <v>1.7667824847061546</v>
      </c>
      <c r="E178" s="217">
        <f>TEL!E$38</f>
        <v>1.5730818423697968</v>
      </c>
      <c r="F178" s="217">
        <f>TEL!F$38</f>
        <v>1.7714643303077524</v>
      </c>
      <c r="G178" s="217">
        <f>TEL!G$38</f>
        <v>1.3980221813856704</v>
      </c>
      <c r="H178" s="217">
        <f>TEL!H$38</f>
        <v>1.6438613596442562</v>
      </c>
      <c r="I178" s="217">
        <f>TEL!I$38</f>
        <v>1.739073913670639</v>
      </c>
      <c r="J178" s="217">
        <f>TEL!J$38</f>
        <v>1.3184416054692143</v>
      </c>
      <c r="K178" s="217">
        <f>TEL!K$38</f>
        <v>1.4843141891880673</v>
      </c>
      <c r="L178" s="217">
        <f>TEL!L$38</f>
        <v>1.2803531422730552</v>
      </c>
      <c r="M178" s="217">
        <f>TEL!M$38</f>
        <v>1.3324413777141455</v>
      </c>
      <c r="N178" s="217">
        <f>TEL!N$38</f>
        <v>1.3533446033702818</v>
      </c>
      <c r="O178" s="217">
        <f>TEL!O$38</f>
        <v>1.3019124407245946</v>
      </c>
      <c r="P178" s="217">
        <f>TEL!P$38</f>
        <v>1.3164815628811006</v>
      </c>
      <c r="Q178" s="217">
        <f>TEL!Q$38</f>
        <v>1.3982138998373399</v>
      </c>
      <c r="R178" s="217">
        <f>TEL!R$38</f>
        <v>1.3454919191745371</v>
      </c>
      <c r="S178" s="217">
        <f>TEL!S$38</f>
        <v>1.4597054031197794</v>
      </c>
      <c r="T178" s="217">
        <f>TEL!T$38</f>
        <v>1.3666631515354011</v>
      </c>
      <c r="U178" s="217">
        <f>TEL!U$38</f>
        <v>1.5099742735271633</v>
      </c>
      <c r="V178" s="217">
        <f>TEL!V$38</f>
        <v>1.3990331081087253</v>
      </c>
      <c r="W178" s="217">
        <f>TEL!W$38</f>
        <v>1.3486846522360425</v>
      </c>
      <c r="X178" s="217">
        <f>TEL!X$38</f>
        <v>1.2837406396921394</v>
      </c>
      <c r="Y178" s="217">
        <f>TEL!Y$38</f>
        <v>1.4076215291620147</v>
      </c>
    </row>
    <row r="179" spans="1:25" ht="12" customHeight="1" x14ac:dyDescent="0.25">
      <c r="A179" s="12" t="s">
        <v>67</v>
      </c>
      <c r="B179" s="217">
        <f>WWP!B$38</f>
        <v>0.76934313651656849</v>
      </c>
      <c r="C179" s="217">
        <f>WWP!C$38</f>
        <v>1.3183703742588826</v>
      </c>
      <c r="D179" s="217">
        <f>WWP!D$38</f>
        <v>0.48323162695065813</v>
      </c>
      <c r="E179" s="217">
        <f>WWP!E$38</f>
        <v>0.46413671293420949</v>
      </c>
      <c r="F179" s="217">
        <f>WWP!F$38</f>
        <v>0.98587869465414657</v>
      </c>
      <c r="G179" s="217">
        <f>WWP!G$38</f>
        <v>0.8981454651119577</v>
      </c>
      <c r="H179" s="217">
        <f>WWP!H$38</f>
        <v>0.65644969343752346</v>
      </c>
      <c r="I179" s="217">
        <f>WWP!I$38</f>
        <v>0.74347932021847796</v>
      </c>
      <c r="J179" s="217">
        <f>WWP!J$38</f>
        <v>0.5740785687757225</v>
      </c>
      <c r="K179" s="217">
        <f>WWP!K$38</f>
        <v>0.39483570132220969</v>
      </c>
      <c r="L179" s="217">
        <f>WWP!L$38</f>
        <v>0.51621677240790909</v>
      </c>
      <c r="M179" s="217">
        <f>WWP!M$38</f>
        <v>0.63412275855054401</v>
      </c>
      <c r="N179" s="217">
        <f>WWP!N$38</f>
        <v>0.53807051555858454</v>
      </c>
      <c r="O179" s="217">
        <f>WWP!O$38</f>
        <v>0.44849696031766462</v>
      </c>
      <c r="P179" s="217">
        <f>WWP!P$38</f>
        <v>0.3883227086226681</v>
      </c>
      <c r="Q179" s="217">
        <f>WWP!Q$38</f>
        <v>0.52790052287789868</v>
      </c>
      <c r="R179" s="217">
        <f>WWP!R$38</f>
        <v>0.41635017040355798</v>
      </c>
      <c r="S179" s="217">
        <f>WWP!S$38</f>
        <v>0.30903191571237099</v>
      </c>
      <c r="T179" s="217">
        <f>WWP!T$38</f>
        <v>0.36559277036347271</v>
      </c>
      <c r="U179" s="217">
        <f>WWP!U$38</f>
        <v>0.30758718043599353</v>
      </c>
      <c r="V179" s="217">
        <f>WWP!V$38</f>
        <v>0.33083565934657205</v>
      </c>
      <c r="W179" s="217">
        <f>WWP!W$38</f>
        <v>0.3543933547797582</v>
      </c>
      <c r="X179" s="217">
        <f>WWP!X$38</f>
        <v>0.43315780172724555</v>
      </c>
      <c r="Y179" s="217">
        <f>WWP!Y$38</f>
        <v>0.66343022580205468</v>
      </c>
    </row>
    <row r="180" spans="1:25" ht="12" customHeight="1" x14ac:dyDescent="0.25">
      <c r="A180" s="16" t="s">
        <v>68</v>
      </c>
      <c r="B180" s="222">
        <f>OIS!B$38</f>
        <v>1.7140846561497785</v>
      </c>
      <c r="C180" s="222">
        <f>OIS!C$38</f>
        <v>1.6129497482630368</v>
      </c>
      <c r="D180" s="222">
        <f>OIS!D$38</f>
        <v>1.6339549886193718</v>
      </c>
      <c r="E180" s="222">
        <f>OIS!E$38</f>
        <v>1.4404285192463508</v>
      </c>
      <c r="F180" s="222">
        <f>OIS!F$38</f>
        <v>1.586339264781587</v>
      </c>
      <c r="G180" s="222">
        <f>OIS!G$38</f>
        <v>1.7087149469991929</v>
      </c>
      <c r="H180" s="222">
        <f>OIS!H$38</f>
        <v>1.9374469993023484</v>
      </c>
      <c r="I180" s="222">
        <f>OIS!I$38</f>
        <v>1.8955323624457474</v>
      </c>
      <c r="J180" s="222">
        <f>OIS!J$38</f>
        <v>2.0902576813420213</v>
      </c>
      <c r="K180" s="222">
        <f>OIS!K$38</f>
        <v>1.8074989046395167</v>
      </c>
      <c r="L180" s="222">
        <f>OIS!L$38</f>
        <v>1.8100826879147134</v>
      </c>
      <c r="M180" s="222">
        <f>OIS!M$38</f>
        <v>1.8354980123151667</v>
      </c>
      <c r="N180" s="222">
        <f>OIS!N$38</f>
        <v>1.8959831657793731</v>
      </c>
      <c r="O180" s="222">
        <f>OIS!O$38</f>
        <v>1.8412597383147506</v>
      </c>
      <c r="P180" s="222">
        <f>OIS!P$38</f>
        <v>1.8875668992954884</v>
      </c>
      <c r="Q180" s="222">
        <f>OIS!Q$38</f>
        <v>1.954641167112775</v>
      </c>
      <c r="R180" s="222">
        <f>OIS!R$38</f>
        <v>1.8537498494834372</v>
      </c>
      <c r="S180" s="222">
        <f>OIS!S$38</f>
        <v>1.8454089100189155</v>
      </c>
      <c r="T180" s="222">
        <f>OIS!T$38</f>
        <v>1.838729397457086</v>
      </c>
      <c r="U180" s="222">
        <f>OIS!U$38</f>
        <v>1.8716501930896845</v>
      </c>
      <c r="V180" s="222">
        <f>OIS!V$38</f>
        <v>1.9317158889759471</v>
      </c>
      <c r="W180" s="222">
        <f>OIS!W$38</f>
        <v>1.967178694711216</v>
      </c>
      <c r="X180" s="222">
        <f>OIS!X$38</f>
        <v>2.1889655534541004</v>
      </c>
      <c r="Y180" s="222">
        <f>OIS!Y$38</f>
        <v>2.2658668023790978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RO: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8601.7515047283741</v>
      </c>
      <c r="C5" s="223">
        <f t="shared" si="0"/>
        <v>9060.6646603603185</v>
      </c>
      <c r="D5" s="223">
        <f t="shared" si="0"/>
        <v>9665.0314703346703</v>
      </c>
      <c r="E5" s="223">
        <f t="shared" si="0"/>
        <v>9345.8343938084145</v>
      </c>
      <c r="F5" s="223">
        <f t="shared" si="0"/>
        <v>9250.7577815985096</v>
      </c>
      <c r="G5" s="223">
        <f t="shared" si="0"/>
        <v>8997.6510748055971</v>
      </c>
      <c r="H5" s="223">
        <f t="shared" si="0"/>
        <v>8653.8023215814519</v>
      </c>
      <c r="I5" s="223">
        <f t="shared" si="0"/>
        <v>8336.5711951842859</v>
      </c>
      <c r="J5" s="223">
        <f t="shared" si="0"/>
        <v>8318.6811693892632</v>
      </c>
      <c r="K5" s="223">
        <f t="shared" si="0"/>
        <v>6144.6257953563636</v>
      </c>
      <c r="L5" s="223">
        <f t="shared" si="0"/>
        <v>6484.1955288042018</v>
      </c>
      <c r="M5" s="223">
        <f t="shared" si="0"/>
        <v>7059.6920894236137</v>
      </c>
      <c r="N5" s="223">
        <f t="shared" si="0"/>
        <v>6748.2555460012954</v>
      </c>
      <c r="O5" s="223">
        <f t="shared" si="0"/>
        <v>6272.8449699050179</v>
      </c>
      <c r="P5" s="223">
        <f t="shared" si="0"/>
        <v>6427.4260533099041</v>
      </c>
      <c r="Q5" s="223">
        <f t="shared" si="0"/>
        <v>6418.8982803091003</v>
      </c>
      <c r="R5" s="223">
        <f t="shared" si="0"/>
        <v>6263.7963886496136</v>
      </c>
      <c r="S5" s="223">
        <f t="shared" si="0"/>
        <v>6437.7290627680759</v>
      </c>
      <c r="T5" s="223">
        <f t="shared" si="0"/>
        <v>6612.4335339633126</v>
      </c>
      <c r="U5" s="223">
        <f t="shared" si="0"/>
        <v>6661.0636285462824</v>
      </c>
      <c r="V5" s="223">
        <f t="shared" si="0"/>
        <v>6437.031126396706</v>
      </c>
      <c r="W5" s="223">
        <f t="shared" si="0"/>
        <v>6856.3432502145515</v>
      </c>
      <c r="X5" s="223">
        <f t="shared" si="0"/>
        <v>5739.7463456564528</v>
      </c>
      <c r="Y5" s="223">
        <f t="shared" si="0"/>
        <v>4958.0000859834536</v>
      </c>
    </row>
    <row r="6" spans="1:25" ht="12" customHeight="1" x14ac:dyDescent="0.25">
      <c r="A6" s="173" t="s">
        <v>91</v>
      </c>
      <c r="B6" s="224">
        <v>63.658350784109189</v>
      </c>
      <c r="C6" s="224">
        <v>64.780086738852901</v>
      </c>
      <c r="D6" s="224">
        <v>74.57112709253046</v>
      </c>
      <c r="E6" s="224">
        <v>70.743302101962215</v>
      </c>
      <c r="F6" s="224">
        <v>71.047880896459247</v>
      </c>
      <c r="G6" s="224">
        <v>64.988122462242288</v>
      </c>
      <c r="H6" s="224">
        <v>61.096362139024492</v>
      </c>
      <c r="I6" s="224">
        <v>58.332718087959776</v>
      </c>
      <c r="J6" s="224">
        <v>59.085831723377943</v>
      </c>
      <c r="K6" s="224">
        <v>47.721421976013914</v>
      </c>
      <c r="L6" s="224">
        <v>50.519569593711218</v>
      </c>
      <c r="M6" s="224">
        <v>52.53176859858651</v>
      </c>
      <c r="N6" s="224">
        <v>52.886944261333497</v>
      </c>
      <c r="O6" s="224">
        <v>51.035647132907073</v>
      </c>
      <c r="P6" s="224">
        <v>53.478290465139366</v>
      </c>
      <c r="Q6" s="224">
        <v>53.857349341731449</v>
      </c>
      <c r="R6" s="224">
        <v>54.650046078379987</v>
      </c>
      <c r="S6" s="224">
        <v>55.867267347520198</v>
      </c>
      <c r="T6" s="224">
        <v>57.771943317878069</v>
      </c>
      <c r="U6" s="224">
        <v>58.521316433863113</v>
      </c>
      <c r="V6" s="224">
        <v>57.018663782563799</v>
      </c>
      <c r="W6" s="224">
        <v>59.864911625232736</v>
      </c>
      <c r="X6" s="224">
        <v>56.581612172846079</v>
      </c>
      <c r="Y6" s="224">
        <v>53.54984771304516</v>
      </c>
    </row>
    <row r="7" spans="1:25" ht="12" customHeight="1" x14ac:dyDescent="0.25">
      <c r="A7" s="173" t="s">
        <v>92</v>
      </c>
      <c r="B7" s="224">
        <v>102.03080309924206</v>
      </c>
      <c r="C7" s="224">
        <v>102.30434506414059</v>
      </c>
      <c r="D7" s="224">
        <v>115.47886440231181</v>
      </c>
      <c r="E7" s="224">
        <v>107.17627750159937</v>
      </c>
      <c r="F7" s="224">
        <v>109.63619428508127</v>
      </c>
      <c r="G7" s="224">
        <v>101.52160108928129</v>
      </c>
      <c r="H7" s="224">
        <v>112.59606415621833</v>
      </c>
      <c r="I7" s="224">
        <v>98.925864125432582</v>
      </c>
      <c r="J7" s="224">
        <v>106.07343645739981</v>
      </c>
      <c r="K7" s="224">
        <v>84.140516479856373</v>
      </c>
      <c r="L7" s="224">
        <v>89.478307733055132</v>
      </c>
      <c r="M7" s="224">
        <v>99.346897556267038</v>
      </c>
      <c r="N7" s="224">
        <v>95.637905824497594</v>
      </c>
      <c r="O7" s="224">
        <v>85.126734731221077</v>
      </c>
      <c r="P7" s="224">
        <v>95.612578783488004</v>
      </c>
      <c r="Q7" s="224">
        <v>93.273495461789935</v>
      </c>
      <c r="R7" s="224">
        <v>94.962013953001218</v>
      </c>
      <c r="S7" s="224">
        <v>98.525241452775887</v>
      </c>
      <c r="T7" s="224">
        <v>102.64542727189979</v>
      </c>
      <c r="U7" s="224">
        <v>102.96266104232492</v>
      </c>
      <c r="V7" s="224">
        <v>100.58832769616104</v>
      </c>
      <c r="W7" s="224">
        <v>103.49851735358013</v>
      </c>
      <c r="X7" s="224">
        <v>91.098651112673735</v>
      </c>
      <c r="Y7" s="224">
        <v>83.610580386835736</v>
      </c>
    </row>
    <row r="8" spans="1:25" ht="12" customHeight="1" x14ac:dyDescent="0.25">
      <c r="A8" s="173" t="s">
        <v>93</v>
      </c>
      <c r="B8" s="224">
        <v>204.2140265592482</v>
      </c>
      <c r="C8" s="224">
        <v>204.01482756943756</v>
      </c>
      <c r="D8" s="224">
        <v>222.24006531953114</v>
      </c>
      <c r="E8" s="224">
        <v>222.92084155999913</v>
      </c>
      <c r="F8" s="224">
        <v>239.31625157529095</v>
      </c>
      <c r="G8" s="224">
        <v>228.47434680089074</v>
      </c>
      <c r="H8" s="224">
        <v>241.64803034083542</v>
      </c>
      <c r="I8" s="224">
        <v>215.34562697246761</v>
      </c>
      <c r="J8" s="224">
        <v>209.13811166904117</v>
      </c>
      <c r="K8" s="224">
        <v>162.15118826632082</v>
      </c>
      <c r="L8" s="224">
        <v>177.13340499718711</v>
      </c>
      <c r="M8" s="224">
        <v>186.1813764594005</v>
      </c>
      <c r="N8" s="224">
        <v>179.95679460258069</v>
      </c>
      <c r="O8" s="224">
        <v>166.42711533627573</v>
      </c>
      <c r="P8" s="224">
        <v>180.90097034678794</v>
      </c>
      <c r="Q8" s="224">
        <v>186.51672676609695</v>
      </c>
      <c r="R8" s="224">
        <v>185.76148454522402</v>
      </c>
      <c r="S8" s="224">
        <v>185.22239535400874</v>
      </c>
      <c r="T8" s="224">
        <v>183.62722954981444</v>
      </c>
      <c r="U8" s="224">
        <v>186.20690669757076</v>
      </c>
      <c r="V8" s="224">
        <v>178.08958133599489</v>
      </c>
      <c r="W8" s="224">
        <v>185.16319984337679</v>
      </c>
      <c r="X8" s="224">
        <v>165.20295132783261</v>
      </c>
      <c r="Y8" s="224">
        <v>145.23596647633059</v>
      </c>
    </row>
    <row r="9" spans="1:25" ht="12" customHeight="1" x14ac:dyDescent="0.25">
      <c r="A9" s="173" t="s">
        <v>94</v>
      </c>
      <c r="B9" s="224">
        <v>151.9256403482936</v>
      </c>
      <c r="C9" s="224">
        <v>150.22583488608166</v>
      </c>
      <c r="D9" s="224">
        <v>179.35799515872776</v>
      </c>
      <c r="E9" s="224">
        <v>167.43376597570852</v>
      </c>
      <c r="F9" s="224">
        <v>179.74733020491828</v>
      </c>
      <c r="G9" s="224">
        <v>165.10938975245611</v>
      </c>
      <c r="H9" s="224">
        <v>190.44953718570861</v>
      </c>
      <c r="I9" s="224">
        <v>164.20514361068797</v>
      </c>
      <c r="J9" s="224">
        <v>179.53402140103503</v>
      </c>
      <c r="K9" s="224">
        <v>143.34269962809364</v>
      </c>
      <c r="L9" s="224">
        <v>152.1965293280991</v>
      </c>
      <c r="M9" s="224">
        <v>167.20648113269195</v>
      </c>
      <c r="N9" s="224">
        <v>163.56402912512837</v>
      </c>
      <c r="O9" s="224">
        <v>145.78157797427281</v>
      </c>
      <c r="P9" s="224">
        <v>162.85342226095548</v>
      </c>
      <c r="Q9" s="224">
        <v>160.30258839854307</v>
      </c>
      <c r="R9" s="224">
        <v>162.04622635400753</v>
      </c>
      <c r="S9" s="224">
        <v>169.53986628297758</v>
      </c>
      <c r="T9" s="224">
        <v>173.21423351656833</v>
      </c>
      <c r="U9" s="224">
        <v>171.75350913075127</v>
      </c>
      <c r="V9" s="224">
        <v>169.13574970915587</v>
      </c>
      <c r="W9" s="224">
        <v>174.15879551430359</v>
      </c>
      <c r="X9" s="224">
        <v>152.52054478826813</v>
      </c>
      <c r="Y9" s="224">
        <v>138.26330776951386</v>
      </c>
    </row>
    <row r="10" spans="1:25" ht="12" customHeight="1" x14ac:dyDescent="0.25">
      <c r="A10" s="36" t="s">
        <v>95</v>
      </c>
      <c r="B10" s="225">
        <f t="shared" ref="B10:Y10" si="1">SUM(B11:B15)</f>
        <v>205.84536569641926</v>
      </c>
      <c r="C10" s="225">
        <f t="shared" si="1"/>
        <v>229.23976441460664</v>
      </c>
      <c r="D10" s="225">
        <f t="shared" si="1"/>
        <v>259.11443777696684</v>
      </c>
      <c r="E10" s="225">
        <f t="shared" si="1"/>
        <v>275.6606313122403</v>
      </c>
      <c r="F10" s="225">
        <f t="shared" si="1"/>
        <v>216.47492937882427</v>
      </c>
      <c r="G10" s="225">
        <f t="shared" si="1"/>
        <v>194.94478932524862</v>
      </c>
      <c r="H10" s="225">
        <f t="shared" si="1"/>
        <v>180.51558486240759</v>
      </c>
      <c r="I10" s="225">
        <f t="shared" si="1"/>
        <v>186.63611240862434</v>
      </c>
      <c r="J10" s="225">
        <f t="shared" si="1"/>
        <v>178.34185297668952</v>
      </c>
      <c r="K10" s="225">
        <f t="shared" si="1"/>
        <v>133.58797167362994</v>
      </c>
      <c r="L10" s="225">
        <f t="shared" si="1"/>
        <v>140.40668982242272</v>
      </c>
      <c r="M10" s="225">
        <f t="shared" si="1"/>
        <v>144.4958665092386</v>
      </c>
      <c r="N10" s="225">
        <f t="shared" si="1"/>
        <v>131.84724446946797</v>
      </c>
      <c r="O10" s="225">
        <f t="shared" si="1"/>
        <v>118.88506397954426</v>
      </c>
      <c r="P10" s="225">
        <f t="shared" si="1"/>
        <v>121.43620079502173</v>
      </c>
      <c r="Q10" s="225">
        <f t="shared" si="1"/>
        <v>113.70944509495838</v>
      </c>
      <c r="R10" s="225">
        <f t="shared" si="1"/>
        <v>108.08018129313697</v>
      </c>
      <c r="S10" s="225">
        <f t="shared" si="1"/>
        <v>116.66762614127529</v>
      </c>
      <c r="T10" s="225">
        <f t="shared" si="1"/>
        <v>117.86441616825037</v>
      </c>
      <c r="U10" s="225">
        <f t="shared" si="1"/>
        <v>120.26447422877831</v>
      </c>
      <c r="V10" s="225">
        <f t="shared" si="1"/>
        <v>117.16407443653361</v>
      </c>
      <c r="W10" s="225">
        <f t="shared" si="1"/>
        <v>137.22160433957023</v>
      </c>
      <c r="X10" s="225">
        <f t="shared" si="1"/>
        <v>107.24931461098774</v>
      </c>
      <c r="Y10" s="225">
        <f t="shared" si="1"/>
        <v>87.589112006893743</v>
      </c>
    </row>
    <row r="11" spans="1:25" ht="12" customHeight="1" x14ac:dyDescent="0.25">
      <c r="A11" s="37" t="s">
        <v>82</v>
      </c>
      <c r="B11" s="226">
        <v>13.540260751985389</v>
      </c>
      <c r="C11" s="226">
        <v>18.271255256395783</v>
      </c>
      <c r="D11" s="226">
        <v>16.887435817265786</v>
      </c>
      <c r="E11" s="226">
        <v>9.7886977358689986</v>
      </c>
      <c r="F11" s="226">
        <v>8.3405226574137856</v>
      </c>
      <c r="G11" s="226">
        <v>7.051722589757496</v>
      </c>
      <c r="H11" s="226">
        <v>8.2668603999218977</v>
      </c>
      <c r="I11" s="226">
        <v>17.996560756744685</v>
      </c>
      <c r="J11" s="226">
        <v>8.9047619600519177</v>
      </c>
      <c r="K11" s="226">
        <v>2.8247530927862359</v>
      </c>
      <c r="L11" s="226">
        <v>2.851199364109918</v>
      </c>
      <c r="M11" s="226">
        <v>3.8183494668171321</v>
      </c>
      <c r="N11" s="226">
        <v>4.1405311528332938</v>
      </c>
      <c r="O11" s="226">
        <v>3.6223092019445433</v>
      </c>
      <c r="P11" s="226">
        <v>3.5168230289307201</v>
      </c>
      <c r="Q11" s="226">
        <v>4.7526470104435186</v>
      </c>
      <c r="R11" s="226">
        <v>4.5140161119749855</v>
      </c>
      <c r="S11" s="226">
        <v>4.5685818675696996</v>
      </c>
      <c r="T11" s="226">
        <v>4.8158360450153648</v>
      </c>
      <c r="U11" s="226">
        <v>4.8381102532728333</v>
      </c>
      <c r="V11" s="226">
        <v>4.7017826244675334</v>
      </c>
      <c r="W11" s="226">
        <v>5.5955752809566786</v>
      </c>
      <c r="X11" s="226">
        <v>5.6271735047246558</v>
      </c>
      <c r="Y11" s="226">
        <v>4.8411569260581881</v>
      </c>
    </row>
    <row r="12" spans="1:25" ht="12" customHeight="1" x14ac:dyDescent="0.25">
      <c r="A12" s="37" t="s">
        <v>73</v>
      </c>
      <c r="B12" s="226">
        <v>174.48871323157638</v>
      </c>
      <c r="C12" s="226">
        <v>193.62364305960048</v>
      </c>
      <c r="D12" s="226">
        <v>219.80254385985066</v>
      </c>
      <c r="E12" s="226">
        <v>241.22096531089522</v>
      </c>
      <c r="F12" s="226">
        <v>180.46485051470734</v>
      </c>
      <c r="G12" s="226">
        <v>164.77599934885308</v>
      </c>
      <c r="H12" s="226">
        <v>146.36780920976872</v>
      </c>
      <c r="I12" s="226">
        <v>147.73245484520916</v>
      </c>
      <c r="J12" s="226">
        <v>144.5079188148103</v>
      </c>
      <c r="K12" s="226">
        <v>108.11624806728994</v>
      </c>
      <c r="L12" s="226">
        <v>109.91256489586731</v>
      </c>
      <c r="M12" s="226">
        <v>111.99579363128183</v>
      </c>
      <c r="N12" s="226">
        <v>99.635836760812438</v>
      </c>
      <c r="O12" s="226">
        <v>86.751459734268906</v>
      </c>
      <c r="P12" s="226">
        <v>86.631838837074028</v>
      </c>
      <c r="Q12" s="226">
        <v>75.282272346915931</v>
      </c>
      <c r="R12" s="226">
        <v>65.358263375570658</v>
      </c>
      <c r="S12" s="226">
        <v>74.656699055930133</v>
      </c>
      <c r="T12" s="226">
        <v>74.923258814780922</v>
      </c>
      <c r="U12" s="226">
        <v>78.14533471602553</v>
      </c>
      <c r="V12" s="226">
        <v>79.938927625130546</v>
      </c>
      <c r="W12" s="226">
        <v>99.394814708323693</v>
      </c>
      <c r="X12" s="226">
        <v>71.043607893584877</v>
      </c>
      <c r="Y12" s="226">
        <v>49.179874165175406</v>
      </c>
    </row>
    <row r="13" spans="1:25" ht="12" customHeight="1" x14ac:dyDescent="0.25">
      <c r="A13" s="37" t="s">
        <v>96</v>
      </c>
      <c r="B13" s="226">
        <v>0.28658641444493754</v>
      </c>
      <c r="C13" s="226">
        <v>0.74041272570871153</v>
      </c>
      <c r="D13" s="226">
        <v>0.45382631126365586</v>
      </c>
      <c r="E13" s="226">
        <v>1.2420464316405302</v>
      </c>
      <c r="F13" s="226">
        <v>0.54935511607802245</v>
      </c>
      <c r="G13" s="226">
        <v>0.54935511607872878</v>
      </c>
      <c r="H13" s="226">
        <v>0.59716251074872961</v>
      </c>
      <c r="I13" s="226">
        <v>0.64496990541842569</v>
      </c>
      <c r="J13" s="226">
        <v>0.35829750644766029</v>
      </c>
      <c r="K13" s="226">
        <v>0.16723989681774254</v>
      </c>
      <c r="L13" s="226">
        <v>2.6512467755728268</v>
      </c>
      <c r="M13" s="226">
        <v>1.5047291487495329</v>
      </c>
      <c r="N13" s="226">
        <v>0.81212381771197339</v>
      </c>
      <c r="O13" s="226">
        <v>0.26276870163280985</v>
      </c>
      <c r="P13" s="226">
        <v>0.57325881341316864</v>
      </c>
      <c r="Q13" s="226">
        <v>0.5493551160787542</v>
      </c>
      <c r="R13" s="226">
        <v>3.6543422183997278</v>
      </c>
      <c r="S13" s="226">
        <v>1.2260533104038847</v>
      </c>
      <c r="T13" s="226">
        <v>1.0624247635418962</v>
      </c>
      <c r="U13" s="226">
        <v>0.70825451418736918</v>
      </c>
      <c r="V13" s="226">
        <v>0.74789337919138499</v>
      </c>
      <c r="W13" s="226">
        <v>0.94127257093685113</v>
      </c>
      <c r="X13" s="226">
        <v>0.85528804815105008</v>
      </c>
      <c r="Y13" s="226">
        <v>0.82648323301765791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17.529805298412548</v>
      </c>
      <c r="C15" s="227">
        <v>16.604453372901652</v>
      </c>
      <c r="D15" s="227">
        <v>21.970631788586704</v>
      </c>
      <c r="E15" s="227">
        <v>23.408921833835585</v>
      </c>
      <c r="F15" s="227">
        <v>27.120201090625137</v>
      </c>
      <c r="G15" s="227">
        <v>22.567712270559323</v>
      </c>
      <c r="H15" s="227">
        <v>25.283752741968232</v>
      </c>
      <c r="I15" s="227">
        <v>20.262126901252074</v>
      </c>
      <c r="J15" s="227">
        <v>24.570874695379644</v>
      </c>
      <c r="K15" s="227">
        <v>22.479730616736003</v>
      </c>
      <c r="L15" s="227">
        <v>24.991678786872654</v>
      </c>
      <c r="M15" s="227">
        <v>27.17699426239011</v>
      </c>
      <c r="N15" s="227">
        <v>27.25875273811026</v>
      </c>
      <c r="O15" s="227">
        <v>28.248526341698</v>
      </c>
      <c r="P15" s="227">
        <v>30.71428011560382</v>
      </c>
      <c r="Q15" s="227">
        <v>33.125170621520169</v>
      </c>
      <c r="R15" s="227">
        <v>34.553559587191593</v>
      </c>
      <c r="S15" s="227">
        <v>36.21629190737157</v>
      </c>
      <c r="T15" s="227">
        <v>37.062896544912192</v>
      </c>
      <c r="U15" s="227">
        <v>36.572774745292584</v>
      </c>
      <c r="V15" s="227">
        <v>31.775470807744156</v>
      </c>
      <c r="W15" s="227">
        <v>31.289941779353022</v>
      </c>
      <c r="X15" s="227">
        <v>29.72324516452716</v>
      </c>
      <c r="Y15" s="227">
        <v>32.741597682642492</v>
      </c>
    </row>
    <row r="16" spans="1:25" ht="12" customHeight="1" x14ac:dyDescent="0.25">
      <c r="A16" s="39" t="s">
        <v>97</v>
      </c>
      <c r="B16" s="228">
        <f t="shared" ref="B16:Y16" si="2">SUM(B17:B26)</f>
        <v>2705.7900814167815</v>
      </c>
      <c r="C16" s="228">
        <f t="shared" si="2"/>
        <v>3050.9580831490166</v>
      </c>
      <c r="D16" s="228">
        <f t="shared" si="2"/>
        <v>3314.0280951863897</v>
      </c>
      <c r="E16" s="228">
        <f t="shared" si="2"/>
        <v>3346.3133355280042</v>
      </c>
      <c r="F16" s="228">
        <f t="shared" si="2"/>
        <v>2928.6248432684956</v>
      </c>
      <c r="G16" s="228">
        <f t="shared" si="2"/>
        <v>2805.9409609886225</v>
      </c>
      <c r="H16" s="228">
        <f t="shared" si="2"/>
        <v>2455.6287587594861</v>
      </c>
      <c r="I16" s="228">
        <f t="shared" si="2"/>
        <v>2580.068875627057</v>
      </c>
      <c r="J16" s="228">
        <f t="shared" si="2"/>
        <v>2624.2364639308485</v>
      </c>
      <c r="K16" s="228">
        <f t="shared" si="2"/>
        <v>1940.4397453488266</v>
      </c>
      <c r="L16" s="228">
        <f t="shared" si="2"/>
        <v>2128.2400884906506</v>
      </c>
      <c r="M16" s="228">
        <f t="shared" si="2"/>
        <v>2138.8305749489268</v>
      </c>
      <c r="N16" s="228">
        <f t="shared" si="2"/>
        <v>1996.4644487803412</v>
      </c>
      <c r="O16" s="228">
        <f t="shared" si="2"/>
        <v>1799.6617589628165</v>
      </c>
      <c r="P16" s="228">
        <f t="shared" si="2"/>
        <v>1834.2059356972027</v>
      </c>
      <c r="Q16" s="228">
        <f t="shared" si="2"/>
        <v>1750.9735033419515</v>
      </c>
      <c r="R16" s="228">
        <f t="shared" si="2"/>
        <v>1701.1679309904873</v>
      </c>
      <c r="S16" s="228">
        <f t="shared" si="2"/>
        <v>1796.9037912833955</v>
      </c>
      <c r="T16" s="228">
        <f t="shared" si="2"/>
        <v>1836.6541847703661</v>
      </c>
      <c r="U16" s="228">
        <f t="shared" si="2"/>
        <v>1929.9390045104137</v>
      </c>
      <c r="V16" s="228">
        <f t="shared" si="2"/>
        <v>1771.9283778381134</v>
      </c>
      <c r="W16" s="228">
        <f t="shared" si="2"/>
        <v>1911.8009662104801</v>
      </c>
      <c r="X16" s="228">
        <f t="shared" si="2"/>
        <v>1552.7629648551763</v>
      </c>
      <c r="Y16" s="228">
        <f t="shared" si="2"/>
        <v>1286.6163223617827</v>
      </c>
    </row>
    <row r="17" spans="1:25" ht="12" customHeight="1" x14ac:dyDescent="0.25">
      <c r="A17" s="46" t="s">
        <v>28</v>
      </c>
      <c r="B17" s="229">
        <v>86.896882631185775</v>
      </c>
      <c r="C17" s="229">
        <v>94.746141439496256</v>
      </c>
      <c r="D17" s="229">
        <v>110.53355500937322</v>
      </c>
      <c r="E17" s="229">
        <v>96.598230349520719</v>
      </c>
      <c r="F17" s="229">
        <v>112.52120391991744</v>
      </c>
      <c r="G17" s="229">
        <v>150.11122632209324</v>
      </c>
      <c r="H17" s="229">
        <v>136.75447720272953</v>
      </c>
      <c r="I17" s="229">
        <v>92.403995902584739</v>
      </c>
      <c r="J17" s="229">
        <v>90.795459275401711</v>
      </c>
      <c r="K17" s="229">
        <v>88.821940327058186</v>
      </c>
      <c r="L17" s="229">
        <v>111.12765109801562</v>
      </c>
      <c r="M17" s="229">
        <v>132.92358251348676</v>
      </c>
      <c r="N17" s="229">
        <v>134.07625586348988</v>
      </c>
      <c r="O17" s="229">
        <v>118.41249454653618</v>
      </c>
      <c r="P17" s="229">
        <v>114.52341535553043</v>
      </c>
      <c r="Q17" s="229">
        <v>127.77479623005584</v>
      </c>
      <c r="R17" s="229">
        <v>108.52504278125129</v>
      </c>
      <c r="S17" s="229">
        <v>97.074923044972365</v>
      </c>
      <c r="T17" s="229">
        <v>90.030793250780718</v>
      </c>
      <c r="U17" s="229">
        <v>87.821250247317948</v>
      </c>
      <c r="V17" s="229">
        <v>73.408760057766528</v>
      </c>
      <c r="W17" s="229">
        <v>83.762963773441157</v>
      </c>
      <c r="X17" s="229">
        <v>43.393428343618744</v>
      </c>
      <c r="Y17" s="229">
        <v>17.030205211903006</v>
      </c>
    </row>
    <row r="18" spans="1:25" ht="12" customHeight="1" x14ac:dyDescent="0.25">
      <c r="A18" s="46" t="s">
        <v>30</v>
      </c>
      <c r="B18" s="229">
        <v>53.202923473752456</v>
      </c>
      <c r="C18" s="229">
        <v>191.53052450552829</v>
      </c>
      <c r="D18" s="229">
        <v>346.41014617356524</v>
      </c>
      <c r="E18" s="229">
        <v>250.64488392082808</v>
      </c>
      <c r="F18" s="229">
        <v>92.218400687841324</v>
      </c>
      <c r="G18" s="229">
        <v>34.492003439367821</v>
      </c>
      <c r="H18" s="229">
        <v>0</v>
      </c>
      <c r="I18" s="229">
        <v>172.45984522778539</v>
      </c>
      <c r="J18" s="229">
        <v>175.92003439375142</v>
      </c>
      <c r="K18" s="229">
        <v>167.87136715384551</v>
      </c>
      <c r="L18" s="229">
        <v>148.32476354248075</v>
      </c>
      <c r="M18" s="229">
        <v>178.21960447110317</v>
      </c>
      <c r="N18" s="229">
        <v>151.77411865855601</v>
      </c>
      <c r="O18" s="229">
        <v>180.51926053298243</v>
      </c>
      <c r="P18" s="229">
        <v>185.11848667229927</v>
      </c>
      <c r="Q18" s="229">
        <v>217.31298366282147</v>
      </c>
      <c r="R18" s="229">
        <v>169.02123817701488</v>
      </c>
      <c r="S18" s="229">
        <v>198.32699914001182</v>
      </c>
      <c r="T18" s="229">
        <v>257.8368873600657</v>
      </c>
      <c r="U18" s="229">
        <v>420.04178847779224</v>
      </c>
      <c r="V18" s="229">
        <v>361.93585554575293</v>
      </c>
      <c r="W18" s="229">
        <v>355.94041272548804</v>
      </c>
      <c r="X18" s="229">
        <v>360.44643164191189</v>
      </c>
      <c r="Y18" s="229">
        <v>363.04935511570432</v>
      </c>
    </row>
    <row r="19" spans="1:25" ht="12" customHeight="1" x14ac:dyDescent="0.25">
      <c r="A19" s="46" t="s">
        <v>31</v>
      </c>
      <c r="B19" s="229">
        <v>2.5815466383752401</v>
      </c>
      <c r="C19" s="229">
        <v>8.9270692930556823</v>
      </c>
      <c r="D19" s="229">
        <v>13.802692221805403</v>
      </c>
      <c r="E19" s="229">
        <v>16.378052746581698</v>
      </c>
      <c r="F19" s="229">
        <v>7.6509663295806911</v>
      </c>
      <c r="G19" s="229">
        <v>17.355542422818573</v>
      </c>
      <c r="H19" s="229">
        <v>39.596081837140247</v>
      </c>
      <c r="I19" s="229">
        <v>60.437395282806612</v>
      </c>
      <c r="J19" s="229">
        <v>61.595728461097941</v>
      </c>
      <c r="K19" s="229">
        <v>68.914137662063908</v>
      </c>
      <c r="L19" s="229">
        <v>77.255151283144116</v>
      </c>
      <c r="M19" s="229">
        <v>70.097763669387874</v>
      </c>
      <c r="N19" s="229">
        <v>65.586255452694516</v>
      </c>
      <c r="O19" s="229">
        <v>57.603018404881304</v>
      </c>
      <c r="P19" s="229">
        <v>67.486551177663515</v>
      </c>
      <c r="Q19" s="229">
        <v>33.471809001577284</v>
      </c>
      <c r="R19" s="229">
        <v>33.603451801747148</v>
      </c>
      <c r="S19" s="229">
        <v>34.477031739317255</v>
      </c>
      <c r="T19" s="229">
        <v>32.022700781397837</v>
      </c>
      <c r="U19" s="229">
        <v>32.006257947406837</v>
      </c>
      <c r="V19" s="229">
        <v>27.683943004322483</v>
      </c>
      <c r="W19" s="229">
        <v>30.451120473511676</v>
      </c>
      <c r="X19" s="229">
        <v>25.589217030749413</v>
      </c>
      <c r="Y19" s="229">
        <v>21.437651412773427</v>
      </c>
    </row>
    <row r="20" spans="1:25" ht="12" customHeight="1" x14ac:dyDescent="0.25">
      <c r="A20" s="46" t="s">
        <v>82</v>
      </c>
      <c r="B20" s="229">
        <v>117.36317451714233</v>
      </c>
      <c r="C20" s="229">
        <v>178.34055958452203</v>
      </c>
      <c r="D20" s="229">
        <v>160.63674792433395</v>
      </c>
      <c r="E20" s="229">
        <v>86.493690738729171</v>
      </c>
      <c r="F20" s="229">
        <v>113.60360680265715</v>
      </c>
      <c r="G20" s="229">
        <v>74.014429383330736</v>
      </c>
      <c r="H20" s="229">
        <v>79.527495247370695</v>
      </c>
      <c r="I20" s="229">
        <v>190.13335334041443</v>
      </c>
      <c r="J20" s="229">
        <v>136.52110356722909</v>
      </c>
      <c r="K20" s="229">
        <v>37.586699530402342</v>
      </c>
      <c r="L20" s="229">
        <v>39.991270693417981</v>
      </c>
      <c r="M20" s="229">
        <v>40.642281338630561</v>
      </c>
      <c r="N20" s="229">
        <v>45.546309084316725</v>
      </c>
      <c r="O20" s="229">
        <v>41.504547536087614</v>
      </c>
      <c r="P20" s="229">
        <v>41.089068231134291</v>
      </c>
      <c r="Q20" s="229">
        <v>53.038556049868404</v>
      </c>
      <c r="R20" s="229">
        <v>54.00027376431688</v>
      </c>
      <c r="S20" s="229">
        <v>52.163941967081222</v>
      </c>
      <c r="T20" s="229">
        <v>53.765614088271121</v>
      </c>
      <c r="U20" s="229">
        <v>55.050178955609155</v>
      </c>
      <c r="V20" s="229">
        <v>55.470852896871058</v>
      </c>
      <c r="W20" s="229">
        <v>62.636441877621081</v>
      </c>
      <c r="X20" s="229">
        <v>62.681628009993403</v>
      </c>
      <c r="Y20" s="229">
        <v>65.935734550819788</v>
      </c>
    </row>
    <row r="21" spans="1:25" ht="12" customHeight="1" x14ac:dyDescent="0.25">
      <c r="A21" s="46" t="s">
        <v>32</v>
      </c>
      <c r="B21" s="229">
        <v>218.38620193012181</v>
      </c>
      <c r="C21" s="229">
        <v>242.47133822147259</v>
      </c>
      <c r="D21" s="229">
        <v>116.11163255035289</v>
      </c>
      <c r="E21" s="229">
        <v>93.31249545619751</v>
      </c>
      <c r="F21" s="229">
        <v>131.82835272967472</v>
      </c>
      <c r="G21" s="229">
        <v>70.993969090805649</v>
      </c>
      <c r="H21" s="229">
        <v>80.487248968652921</v>
      </c>
      <c r="I21" s="229">
        <v>62.607413826790733</v>
      </c>
      <c r="J21" s="229">
        <v>19.193960906522758</v>
      </c>
      <c r="K21" s="229">
        <v>18.742942639735631</v>
      </c>
      <c r="L21" s="229">
        <v>14.683566464902924</v>
      </c>
      <c r="M21" s="229">
        <v>25.223687296959188</v>
      </c>
      <c r="N21" s="229">
        <v>24.906321200329735</v>
      </c>
      <c r="O21" s="229">
        <v>6.6476474760757194</v>
      </c>
      <c r="P21" s="229">
        <v>3.743787338388878</v>
      </c>
      <c r="Q21" s="229">
        <v>1.7882813143155831</v>
      </c>
      <c r="R21" s="229">
        <v>6.7952676599469717</v>
      </c>
      <c r="S21" s="229">
        <v>6.1529986321009202</v>
      </c>
      <c r="T21" s="229">
        <v>0.27292274157258767</v>
      </c>
      <c r="U21" s="229">
        <v>0.22432759716503364</v>
      </c>
      <c r="V21" s="229">
        <v>0.3433072132238974</v>
      </c>
      <c r="W21" s="229">
        <v>0.43992822995284786</v>
      </c>
      <c r="X21" s="229">
        <v>0.77137138816623241</v>
      </c>
      <c r="Y21" s="229">
        <v>0.36228323940938084</v>
      </c>
    </row>
    <row r="22" spans="1:25" ht="12" customHeight="1" x14ac:dyDescent="0.25">
      <c r="A22" s="46" t="s">
        <v>33</v>
      </c>
      <c r="B22" s="229">
        <v>52.229988771211225</v>
      </c>
      <c r="C22" s="229">
        <v>43.239956624253061</v>
      </c>
      <c r="D22" s="229">
        <v>160.51137772496452</v>
      </c>
      <c r="E22" s="229">
        <v>51.938869295824254</v>
      </c>
      <c r="F22" s="229">
        <v>68.19929454545715</v>
      </c>
      <c r="G22" s="229">
        <v>117.99505106174172</v>
      </c>
      <c r="H22" s="229">
        <v>108.42358206056528</v>
      </c>
      <c r="I22" s="229">
        <v>130.35631953280964</v>
      </c>
      <c r="J22" s="229">
        <v>112.43611957866533</v>
      </c>
      <c r="K22" s="229">
        <v>52.092265312510321</v>
      </c>
      <c r="L22" s="229">
        <v>28.291965130028856</v>
      </c>
      <c r="M22" s="229">
        <v>16.870607310279105</v>
      </c>
      <c r="N22" s="229">
        <v>14.145418789343072</v>
      </c>
      <c r="O22" s="229">
        <v>17.123870882167701</v>
      </c>
      <c r="P22" s="229">
        <v>18.679010108907118</v>
      </c>
      <c r="Q22" s="229">
        <v>28.131332241295794</v>
      </c>
      <c r="R22" s="229">
        <v>27.025658688626855</v>
      </c>
      <c r="S22" s="229">
        <v>31.239879402966203</v>
      </c>
      <c r="T22" s="229">
        <v>32.889366973013978</v>
      </c>
      <c r="U22" s="229">
        <v>53.408497628066499</v>
      </c>
      <c r="V22" s="229">
        <v>54.755006095076361</v>
      </c>
      <c r="W22" s="229">
        <v>47.601052674428757</v>
      </c>
      <c r="X22" s="229">
        <v>35.783876728148186</v>
      </c>
      <c r="Y22" s="229">
        <v>36.399968481313913</v>
      </c>
    </row>
    <row r="23" spans="1:25" ht="12" customHeight="1" x14ac:dyDescent="0.25">
      <c r="A23" s="46" t="s">
        <v>73</v>
      </c>
      <c r="B23" s="229">
        <v>1380.1601016979528</v>
      </c>
      <c r="C23" s="229">
        <v>1523.8832053247381</v>
      </c>
      <c r="D23" s="229">
        <v>1499.6528530423334</v>
      </c>
      <c r="E23" s="229">
        <v>1830.6171132451345</v>
      </c>
      <c r="F23" s="229">
        <v>1549.7518041254607</v>
      </c>
      <c r="G23" s="229">
        <v>1645.9057111308191</v>
      </c>
      <c r="H23" s="229">
        <v>1285.9747200152922</v>
      </c>
      <c r="I23" s="229">
        <v>1145.4852032892968</v>
      </c>
      <c r="J23" s="229">
        <v>1444.9684543747808</v>
      </c>
      <c r="K23" s="229">
        <v>1058.7114601420071</v>
      </c>
      <c r="L23" s="229">
        <v>1173.9953574926153</v>
      </c>
      <c r="M23" s="229">
        <v>1175.9668555783594</v>
      </c>
      <c r="N23" s="229">
        <v>1035.2754402706464</v>
      </c>
      <c r="O23" s="229">
        <v>866.23383687131081</v>
      </c>
      <c r="P23" s="229">
        <v>881.01382988688715</v>
      </c>
      <c r="Q23" s="229">
        <v>771.4346476000145</v>
      </c>
      <c r="R23" s="229">
        <v>742.53875378452574</v>
      </c>
      <c r="S23" s="229">
        <v>826.71635597367447</v>
      </c>
      <c r="T23" s="229">
        <v>796.78120492423909</v>
      </c>
      <c r="U23" s="229">
        <v>760.77897868493017</v>
      </c>
      <c r="V23" s="229">
        <v>817.4679712642826</v>
      </c>
      <c r="W23" s="229">
        <v>944.80961619148627</v>
      </c>
      <c r="X23" s="229">
        <v>623.34349569313804</v>
      </c>
      <c r="Y23" s="229">
        <v>482.48278487066295</v>
      </c>
    </row>
    <row r="24" spans="1:25" ht="12" customHeight="1" x14ac:dyDescent="0.25">
      <c r="A24" s="46" t="s">
        <v>36</v>
      </c>
      <c r="B24" s="229">
        <v>34.286699668403678</v>
      </c>
      <c r="C24" s="229">
        <v>48.882325910478002</v>
      </c>
      <c r="D24" s="229">
        <v>56.690789653063291</v>
      </c>
      <c r="E24" s="229">
        <v>47.209410448933212</v>
      </c>
      <c r="F24" s="229">
        <v>46.584974063890058</v>
      </c>
      <c r="G24" s="229">
        <v>50.207806877317552</v>
      </c>
      <c r="H24" s="229">
        <v>54.364663809359712</v>
      </c>
      <c r="I24" s="229">
        <v>49.925612552143718</v>
      </c>
      <c r="J24" s="229">
        <v>35.053594521195535</v>
      </c>
      <c r="K24" s="229">
        <v>19.259303882868203</v>
      </c>
      <c r="L24" s="229">
        <v>18.956033960183017</v>
      </c>
      <c r="M24" s="229">
        <v>18.527102349667732</v>
      </c>
      <c r="N24" s="229">
        <v>21.523489014996461</v>
      </c>
      <c r="O24" s="229">
        <v>19.905818151432577</v>
      </c>
      <c r="P24" s="229">
        <v>17.931844446482245</v>
      </c>
      <c r="Q24" s="229">
        <v>16.599057864557938</v>
      </c>
      <c r="R24" s="229">
        <v>16.493054520976724</v>
      </c>
      <c r="S24" s="229">
        <v>14.943589439992818</v>
      </c>
      <c r="T24" s="229">
        <v>16.592650669547496</v>
      </c>
      <c r="U24" s="229">
        <v>16.24928088710065</v>
      </c>
      <c r="V24" s="229">
        <v>15.130181939493875</v>
      </c>
      <c r="W24" s="229">
        <v>16.360756995517395</v>
      </c>
      <c r="X24" s="229">
        <v>14.80622426535707</v>
      </c>
      <c r="Y24" s="229">
        <v>7.9660703975786493</v>
      </c>
    </row>
    <row r="25" spans="1:25" ht="12" customHeight="1" x14ac:dyDescent="0.25">
      <c r="A25" s="46" t="s">
        <v>38</v>
      </c>
      <c r="B25" s="229">
        <v>292.30577791053884</v>
      </c>
      <c r="C25" s="229">
        <v>279.1739355910255</v>
      </c>
      <c r="D25" s="229">
        <v>402.67821490262236</v>
      </c>
      <c r="E25" s="229">
        <v>529.63623851003445</v>
      </c>
      <c r="F25" s="229">
        <v>327.28455476813457</v>
      </c>
      <c r="G25" s="229">
        <v>289.77295986830103</v>
      </c>
      <c r="H25" s="229">
        <v>327.82834860442023</v>
      </c>
      <c r="I25" s="229">
        <v>368.50668422237277</v>
      </c>
      <c r="J25" s="229">
        <v>224.23532785496994</v>
      </c>
      <c r="K25" s="229">
        <v>190.85957710802566</v>
      </c>
      <c r="L25" s="229">
        <v>232.96402788055639</v>
      </c>
      <c r="M25" s="229">
        <v>188.96708698186544</v>
      </c>
      <c r="N25" s="229">
        <v>224.94528584613357</v>
      </c>
      <c r="O25" s="229">
        <v>233.04110119102498</v>
      </c>
      <c r="P25" s="229">
        <v>240.93395795752338</v>
      </c>
      <c r="Q25" s="229">
        <v>230.57070661766559</v>
      </c>
      <c r="R25" s="229">
        <v>268.32529299382372</v>
      </c>
      <c r="S25" s="229">
        <v>264.49663600223022</v>
      </c>
      <c r="T25" s="229">
        <v>268.13255129052476</v>
      </c>
      <c r="U25" s="229">
        <v>261.82370633811661</v>
      </c>
      <c r="V25" s="229">
        <v>209.26345424981989</v>
      </c>
      <c r="W25" s="229">
        <v>212.79712554780971</v>
      </c>
      <c r="X25" s="229">
        <v>225.35795383585426</v>
      </c>
      <c r="Y25" s="229">
        <v>149.77488301180406</v>
      </c>
    </row>
    <row r="26" spans="1:25" ht="12" customHeight="1" x14ac:dyDescent="0.25">
      <c r="A26" s="46" t="s">
        <v>39</v>
      </c>
      <c r="B26" s="229">
        <v>468.37678417809707</v>
      </c>
      <c r="C26" s="229">
        <v>439.76302665444757</v>
      </c>
      <c r="D26" s="229">
        <v>447.00008598397562</v>
      </c>
      <c r="E26" s="229">
        <v>343.48435081622034</v>
      </c>
      <c r="F26" s="229">
        <v>478.98168529588202</v>
      </c>
      <c r="G26" s="229">
        <v>355.09226139202707</v>
      </c>
      <c r="H26" s="229">
        <v>342.6721410139553</v>
      </c>
      <c r="I26" s="229">
        <v>307.75305245005228</v>
      </c>
      <c r="J26" s="229">
        <v>323.516680997234</v>
      </c>
      <c r="K26" s="229">
        <v>237.58005159030964</v>
      </c>
      <c r="L26" s="229">
        <v>282.65030094530579</v>
      </c>
      <c r="M26" s="229">
        <v>291.39200343918776</v>
      </c>
      <c r="N26" s="229">
        <v>278.68555459983492</v>
      </c>
      <c r="O26" s="229">
        <v>258.67016337031686</v>
      </c>
      <c r="P26" s="229">
        <v>263.68598452238621</v>
      </c>
      <c r="Q26" s="229">
        <v>270.85133275977932</v>
      </c>
      <c r="R26" s="229">
        <v>274.8398968182571</v>
      </c>
      <c r="S26" s="229">
        <v>271.31143594104827</v>
      </c>
      <c r="T26" s="229">
        <v>288.32949269095286</v>
      </c>
      <c r="U26" s="229">
        <v>242.53473774690866</v>
      </c>
      <c r="V26" s="229">
        <v>156.46904557150378</v>
      </c>
      <c r="W26" s="229">
        <v>157.00154772122318</v>
      </c>
      <c r="X26" s="229">
        <v>160.58933791823918</v>
      </c>
      <c r="Y26" s="229">
        <v>142.17738606981308</v>
      </c>
    </row>
    <row r="27" spans="1:25" ht="12" customHeight="1" x14ac:dyDescent="0.25">
      <c r="A27" s="39" t="s">
        <v>98</v>
      </c>
      <c r="B27" s="228">
        <f t="shared" ref="B27:Y27" si="3">SUM(B28:B37)</f>
        <v>5168.2872368242797</v>
      </c>
      <c r="C27" s="228">
        <f t="shared" si="3"/>
        <v>5259.1417185381824</v>
      </c>
      <c r="D27" s="228">
        <f t="shared" si="3"/>
        <v>5500.2408853982115</v>
      </c>
      <c r="E27" s="228">
        <f t="shared" si="3"/>
        <v>5155.5862398289</v>
      </c>
      <c r="F27" s="228">
        <f t="shared" si="3"/>
        <v>5505.9103519894406</v>
      </c>
      <c r="G27" s="228">
        <f t="shared" si="3"/>
        <v>5436.6718643868562</v>
      </c>
      <c r="H27" s="228">
        <f t="shared" si="3"/>
        <v>5411.8679841377716</v>
      </c>
      <c r="I27" s="228">
        <f t="shared" si="3"/>
        <v>5033.0568543520576</v>
      </c>
      <c r="J27" s="228">
        <f t="shared" si="3"/>
        <v>4962.2714512308721</v>
      </c>
      <c r="K27" s="228">
        <f t="shared" si="3"/>
        <v>3633.2422519836223</v>
      </c>
      <c r="L27" s="228">
        <f t="shared" si="3"/>
        <v>3746.2209388390756</v>
      </c>
      <c r="M27" s="228">
        <f t="shared" si="3"/>
        <v>4271.0991242185028</v>
      </c>
      <c r="N27" s="228">
        <f t="shared" si="3"/>
        <v>4127.8981789379459</v>
      </c>
      <c r="O27" s="228">
        <f t="shared" si="3"/>
        <v>3905.9270717879808</v>
      </c>
      <c r="P27" s="228">
        <f t="shared" si="3"/>
        <v>3978.9386549613091</v>
      </c>
      <c r="Q27" s="228">
        <f t="shared" si="3"/>
        <v>4060.2651719040296</v>
      </c>
      <c r="R27" s="228">
        <f t="shared" si="3"/>
        <v>3957.1285054353766</v>
      </c>
      <c r="S27" s="228">
        <f t="shared" si="3"/>
        <v>4015.0028749061225</v>
      </c>
      <c r="T27" s="228">
        <f t="shared" si="3"/>
        <v>4140.6560993685353</v>
      </c>
      <c r="U27" s="228">
        <f t="shared" si="3"/>
        <v>4091.4157565025798</v>
      </c>
      <c r="V27" s="228">
        <f t="shared" si="3"/>
        <v>4043.1063515981832</v>
      </c>
      <c r="W27" s="228">
        <f t="shared" si="3"/>
        <v>4284.6352553280085</v>
      </c>
      <c r="X27" s="228">
        <f t="shared" si="3"/>
        <v>3614.3303067886686</v>
      </c>
      <c r="Y27" s="228">
        <f t="shared" si="3"/>
        <v>3163.1349492690515</v>
      </c>
    </row>
    <row r="28" spans="1:25" ht="12" customHeight="1" x14ac:dyDescent="0.25">
      <c r="A28" s="18" t="s">
        <v>28</v>
      </c>
      <c r="B28" s="230">
        <v>66.911027944910501</v>
      </c>
      <c r="C28" s="230">
        <v>83.215423478818423</v>
      </c>
      <c r="D28" s="230">
        <v>87.893530115304301</v>
      </c>
      <c r="E28" s="230">
        <v>76.820428291923804</v>
      </c>
      <c r="F28" s="230">
        <v>246.30244182384874</v>
      </c>
      <c r="G28" s="230">
        <v>352.88834375529279</v>
      </c>
      <c r="H28" s="230">
        <v>285.08455977061521</v>
      </c>
      <c r="I28" s="230">
        <v>258.07725947144809</v>
      </c>
      <c r="J28" s="230">
        <v>255.44572731101289</v>
      </c>
      <c r="K28" s="230">
        <v>211.76051883029345</v>
      </c>
      <c r="L28" s="230">
        <v>212.84130848925855</v>
      </c>
      <c r="M28" s="230">
        <v>243.20427647189595</v>
      </c>
      <c r="N28" s="230">
        <v>356.29390750710343</v>
      </c>
      <c r="O28" s="230">
        <v>322.7762414809788</v>
      </c>
      <c r="P28" s="230">
        <v>278.96265515177811</v>
      </c>
      <c r="Q28" s="230">
        <v>327.38754254896389</v>
      </c>
      <c r="R28" s="230">
        <v>308.43531835374438</v>
      </c>
      <c r="S28" s="230">
        <v>283.07907523533709</v>
      </c>
      <c r="T28" s="230">
        <v>285.96671319805836</v>
      </c>
      <c r="U28" s="230">
        <v>313.28829403471121</v>
      </c>
      <c r="V28" s="230">
        <v>283.12752541084905</v>
      </c>
      <c r="W28" s="230">
        <v>359.57074215949081</v>
      </c>
      <c r="X28" s="230">
        <v>256.69814517314825</v>
      </c>
      <c r="Y28" s="230">
        <v>137.00668214837211</v>
      </c>
    </row>
    <row r="29" spans="1:25" ht="12" customHeight="1" x14ac:dyDescent="0.25">
      <c r="A29" s="18" t="s">
        <v>42</v>
      </c>
      <c r="B29" s="230">
        <v>140.5387790197764</v>
      </c>
      <c r="C29" s="230">
        <v>16.375752364574371</v>
      </c>
      <c r="D29" s="230">
        <v>8.8230438521066201</v>
      </c>
      <c r="E29" s="230">
        <v>105.18271711092</v>
      </c>
      <c r="F29" s="230">
        <v>78.099742046431629</v>
      </c>
      <c r="G29" s="230">
        <v>66.76268271711092</v>
      </c>
      <c r="H29" s="230">
        <v>178.87360275150471</v>
      </c>
      <c r="I29" s="230">
        <v>142.34307824591571</v>
      </c>
      <c r="J29" s="230">
        <v>209.10576096302671</v>
      </c>
      <c r="K29" s="230">
        <v>149.83293207222701</v>
      </c>
      <c r="L29" s="230">
        <v>200.2880481513327</v>
      </c>
      <c r="M29" s="230">
        <v>393.01805674978499</v>
      </c>
      <c r="N29" s="230">
        <v>247.52579535683569</v>
      </c>
      <c r="O29" s="230">
        <v>222.33233018056751</v>
      </c>
      <c r="P29" s="230">
        <v>204.69690455717969</v>
      </c>
      <c r="Q29" s="230">
        <v>241.1907996560619</v>
      </c>
      <c r="R29" s="230">
        <v>254.97747205503009</v>
      </c>
      <c r="S29" s="230">
        <v>213.29793637145309</v>
      </c>
      <c r="T29" s="230">
        <v>206.82312983662939</v>
      </c>
      <c r="U29" s="230">
        <v>217.52665520206361</v>
      </c>
      <c r="V29" s="230">
        <v>201.2522785898538</v>
      </c>
      <c r="W29" s="230">
        <v>244.0974204643164</v>
      </c>
      <c r="X29" s="230">
        <v>208.5312983662941</v>
      </c>
      <c r="Y29" s="230">
        <v>116.36061908856399</v>
      </c>
    </row>
    <row r="30" spans="1:25" ht="12" customHeight="1" x14ac:dyDescent="0.25">
      <c r="A30" s="18" t="s">
        <v>31</v>
      </c>
      <c r="B30" s="230">
        <v>3.0672065860443629</v>
      </c>
      <c r="C30" s="230">
        <v>10.278519700925399</v>
      </c>
      <c r="D30" s="230">
        <v>6.5326474170595983</v>
      </c>
      <c r="E30" s="230">
        <v>10.735790761586834</v>
      </c>
      <c r="F30" s="230">
        <v>7.0356200848647097</v>
      </c>
      <c r="G30" s="230">
        <v>21.734569357061048</v>
      </c>
      <c r="H30" s="230">
        <v>159.32008325314351</v>
      </c>
      <c r="I30" s="230">
        <v>69.47971563722777</v>
      </c>
      <c r="J30" s="230">
        <v>77.518974892298473</v>
      </c>
      <c r="K30" s="230">
        <v>100.11759062684406</v>
      </c>
      <c r="L30" s="230">
        <v>110.14734226801671</v>
      </c>
      <c r="M30" s="230">
        <v>94.31049084479956</v>
      </c>
      <c r="N30" s="230">
        <v>86.175309465620174</v>
      </c>
      <c r="O30" s="230">
        <v>86.110481165196063</v>
      </c>
      <c r="P30" s="230">
        <v>90.02359499602521</v>
      </c>
      <c r="Q30" s="230">
        <v>60.804373285611021</v>
      </c>
      <c r="R30" s="230">
        <v>59.522945446748118</v>
      </c>
      <c r="S30" s="230">
        <v>58.320388724999162</v>
      </c>
      <c r="T30" s="230">
        <v>58.937402400029505</v>
      </c>
      <c r="U30" s="230">
        <v>59.152813419747062</v>
      </c>
      <c r="V30" s="230">
        <v>52.360768947526168</v>
      </c>
      <c r="W30" s="230">
        <v>53.246557944373109</v>
      </c>
      <c r="X30" s="230">
        <v>59.173293717315943</v>
      </c>
      <c r="Y30" s="230">
        <v>56.582296996512916</v>
      </c>
    </row>
    <row r="31" spans="1:25" ht="12" customHeight="1" x14ac:dyDescent="0.25">
      <c r="A31" s="18" t="s">
        <v>82</v>
      </c>
      <c r="B31" s="230">
        <v>273.74935922786278</v>
      </c>
      <c r="C31" s="230">
        <v>287.12275093724213</v>
      </c>
      <c r="D31" s="230">
        <v>329.83230808987059</v>
      </c>
      <c r="E31" s="230">
        <v>296.0458144488756</v>
      </c>
      <c r="F31" s="230">
        <v>221.08648103004077</v>
      </c>
      <c r="G31" s="230">
        <v>288.66729600627548</v>
      </c>
      <c r="H31" s="230">
        <v>304.53393326070398</v>
      </c>
      <c r="I31" s="230">
        <v>398.84919166380388</v>
      </c>
      <c r="J31" s="230">
        <v>283.87576817865192</v>
      </c>
      <c r="K31" s="230">
        <v>198.8881174541975</v>
      </c>
      <c r="L31" s="230">
        <v>178.99751274556741</v>
      </c>
      <c r="M31" s="230">
        <v>231.81237005439746</v>
      </c>
      <c r="N31" s="230">
        <v>260.45744179208469</v>
      </c>
      <c r="O31" s="230">
        <v>227.51630749240627</v>
      </c>
      <c r="P31" s="230">
        <v>223.98310272101835</v>
      </c>
      <c r="Q31" s="230">
        <v>257.4207487883553</v>
      </c>
      <c r="R31" s="230">
        <v>244.53515122430997</v>
      </c>
      <c r="S31" s="230">
        <v>247.81984073972555</v>
      </c>
      <c r="T31" s="230">
        <v>247.19223860274096</v>
      </c>
      <c r="U31" s="230">
        <v>256.98926883067088</v>
      </c>
      <c r="V31" s="230">
        <v>264.38084685183418</v>
      </c>
      <c r="W31" s="230">
        <v>295.91759591106972</v>
      </c>
      <c r="X31" s="230">
        <v>294.69300416026039</v>
      </c>
      <c r="Y31" s="230">
        <v>318.15311712157433</v>
      </c>
    </row>
    <row r="32" spans="1:25" ht="12" customHeight="1" x14ac:dyDescent="0.25">
      <c r="A32" s="18" t="s">
        <v>32</v>
      </c>
      <c r="B32" s="230">
        <v>493.73787373625828</v>
      </c>
      <c r="C32" s="230">
        <v>498.60063082409908</v>
      </c>
      <c r="D32" s="230">
        <v>263.10857381250173</v>
      </c>
      <c r="E32" s="230">
        <v>154.67649852488591</v>
      </c>
      <c r="F32" s="230">
        <v>189.49580892122802</v>
      </c>
      <c r="G32" s="230">
        <v>212.69760442596129</v>
      </c>
      <c r="H32" s="230">
        <v>277.50441053263677</v>
      </c>
      <c r="I32" s="230">
        <v>44.500582733828352</v>
      </c>
      <c r="J32" s="230">
        <v>29.052900658395561</v>
      </c>
      <c r="K32" s="230">
        <v>42.048028985371836</v>
      </c>
      <c r="L32" s="230">
        <v>21.970947722543336</v>
      </c>
      <c r="M32" s="230">
        <v>27.847851825998671</v>
      </c>
      <c r="N32" s="230">
        <v>19.25249221325582</v>
      </c>
      <c r="O32" s="230">
        <v>14.97015132014096</v>
      </c>
      <c r="P32" s="230">
        <v>8.4740974423505868</v>
      </c>
      <c r="Q32" s="230">
        <v>4.7905664930790852</v>
      </c>
      <c r="R32" s="230">
        <v>12.941361746759817</v>
      </c>
      <c r="S32" s="230">
        <v>2.7642842569790433</v>
      </c>
      <c r="T32" s="230">
        <v>3.0478855129415994</v>
      </c>
      <c r="U32" s="230">
        <v>2.7458357734282592</v>
      </c>
      <c r="V32" s="230">
        <v>3.1505019011355175</v>
      </c>
      <c r="W32" s="230">
        <v>3.6776126126954747</v>
      </c>
      <c r="X32" s="230">
        <v>3.9775538052989439</v>
      </c>
      <c r="Y32" s="230">
        <v>2.9259368809689512</v>
      </c>
    </row>
    <row r="33" spans="1:25" ht="12" customHeight="1" x14ac:dyDescent="0.25">
      <c r="A33" s="18" t="s">
        <v>33</v>
      </c>
      <c r="B33" s="230">
        <v>185.90431905338028</v>
      </c>
      <c r="C33" s="230">
        <v>246.69753262768154</v>
      </c>
      <c r="D33" s="230">
        <v>337.45844170753753</v>
      </c>
      <c r="E33" s="230">
        <v>236.06869734218088</v>
      </c>
      <c r="F33" s="230">
        <v>376.35040450871304</v>
      </c>
      <c r="G33" s="230">
        <v>284.04003062355486</v>
      </c>
      <c r="H33" s="230">
        <v>153.50057959033765</v>
      </c>
      <c r="I33" s="230">
        <v>173.61246808541901</v>
      </c>
      <c r="J33" s="230">
        <v>195.25493803096487</v>
      </c>
      <c r="K33" s="230">
        <v>110.53413193598495</v>
      </c>
      <c r="L33" s="230">
        <v>53.412850003247144</v>
      </c>
      <c r="M33" s="230">
        <v>167.69138753064956</v>
      </c>
      <c r="N33" s="230">
        <v>241.09568181254861</v>
      </c>
      <c r="O33" s="230">
        <v>198.99504571284521</v>
      </c>
      <c r="P33" s="230">
        <v>262.53440347664747</v>
      </c>
      <c r="Q33" s="230">
        <v>306.70787670109468</v>
      </c>
      <c r="R33" s="230">
        <v>300.22730777740929</v>
      </c>
      <c r="S33" s="230">
        <v>309.26012059703373</v>
      </c>
      <c r="T33" s="230">
        <v>298.24270525398521</v>
      </c>
      <c r="U33" s="230">
        <v>318.99339403143472</v>
      </c>
      <c r="V33" s="230">
        <v>303.99271531506992</v>
      </c>
      <c r="W33" s="230">
        <v>232.36489745454807</v>
      </c>
      <c r="X33" s="230">
        <v>214.72945087288366</v>
      </c>
      <c r="Y33" s="230">
        <v>254.48825163906434</v>
      </c>
    </row>
    <row r="34" spans="1:25" ht="12" customHeight="1" x14ac:dyDescent="0.25">
      <c r="A34" s="18" t="s">
        <v>73</v>
      </c>
      <c r="B34" s="230">
        <v>2421.5549683894724</v>
      </c>
      <c r="C34" s="230">
        <v>2513.4045875571919</v>
      </c>
      <c r="D34" s="230">
        <v>2708.296107826965</v>
      </c>
      <c r="E34" s="230">
        <v>2489.3184132754404</v>
      </c>
      <c r="F34" s="230">
        <v>2370.6646867183867</v>
      </c>
      <c r="G34" s="230">
        <v>2223.8625715495618</v>
      </c>
      <c r="H34" s="230">
        <v>2084.166499149831</v>
      </c>
      <c r="I34" s="230">
        <v>2038.4556866634298</v>
      </c>
      <c r="J34" s="230">
        <v>2149.0017007570982</v>
      </c>
      <c r="K34" s="230">
        <v>1514.1315351269022</v>
      </c>
      <c r="L34" s="230">
        <v>1509.7149494945784</v>
      </c>
      <c r="M34" s="230">
        <v>1663.2745820887246</v>
      </c>
      <c r="N34" s="230">
        <v>1454.5819301912406</v>
      </c>
      <c r="O34" s="230">
        <v>1437.8335340049107</v>
      </c>
      <c r="P34" s="230">
        <v>1490.64943015824</v>
      </c>
      <c r="Q34" s="230">
        <v>1393.0628736902149</v>
      </c>
      <c r="R34" s="230">
        <v>1280.1965340006946</v>
      </c>
      <c r="S34" s="230">
        <v>1330.5658099746947</v>
      </c>
      <c r="T34" s="230">
        <v>1412.7977718585719</v>
      </c>
      <c r="U34" s="230">
        <v>1336.7798138561379</v>
      </c>
      <c r="V34" s="230">
        <v>1332.9349755731835</v>
      </c>
      <c r="W34" s="230">
        <v>1397.2896361681173</v>
      </c>
      <c r="X34" s="230">
        <v>1095.9396375998633</v>
      </c>
      <c r="Y34" s="230">
        <v>919.60767630380064</v>
      </c>
    </row>
    <row r="35" spans="1:25" ht="12" customHeight="1" x14ac:dyDescent="0.25">
      <c r="A35" s="18" t="s">
        <v>36</v>
      </c>
      <c r="B35" s="230">
        <v>400.29103034019477</v>
      </c>
      <c r="C35" s="230">
        <v>343.87107047817193</v>
      </c>
      <c r="D35" s="230">
        <v>414.26080106060817</v>
      </c>
      <c r="E35" s="230">
        <v>451.59402893197813</v>
      </c>
      <c r="F35" s="230">
        <v>475.86171553198255</v>
      </c>
      <c r="G35" s="230">
        <v>517.44292399112601</v>
      </c>
      <c r="H35" s="230">
        <v>502.65975579511144</v>
      </c>
      <c r="I35" s="230">
        <v>480.60843731887934</v>
      </c>
      <c r="J35" s="230">
        <v>336.52370556478894</v>
      </c>
      <c r="K35" s="230">
        <v>163.94748889443179</v>
      </c>
      <c r="L35" s="230">
        <v>153.01301161161405</v>
      </c>
      <c r="M35" s="230">
        <v>123.18020633476903</v>
      </c>
      <c r="N35" s="230">
        <v>167.23644219738529</v>
      </c>
      <c r="O35" s="230">
        <v>175.78059629396722</v>
      </c>
      <c r="P35" s="230">
        <v>155.70908418636387</v>
      </c>
      <c r="Q35" s="230">
        <v>152.38443310706714</v>
      </c>
      <c r="R35" s="230">
        <v>142.48278382812038</v>
      </c>
      <c r="S35" s="230">
        <v>135.29346988932787</v>
      </c>
      <c r="T35" s="230">
        <v>131.42033299339323</v>
      </c>
      <c r="U35" s="230">
        <v>131.95269675692347</v>
      </c>
      <c r="V35" s="230">
        <v>129.89036836145195</v>
      </c>
      <c r="W35" s="230">
        <v>134.1155972607165</v>
      </c>
      <c r="X35" s="230">
        <v>108.90701735115192</v>
      </c>
      <c r="Y35" s="230">
        <v>51.618538372842686</v>
      </c>
    </row>
    <row r="36" spans="1:25" ht="12" customHeight="1" x14ac:dyDescent="0.25">
      <c r="A36" s="18" t="s">
        <v>38</v>
      </c>
      <c r="B36" s="230">
        <v>10.025434471232415</v>
      </c>
      <c r="C36" s="230">
        <v>12.982212302353673</v>
      </c>
      <c r="D36" s="230">
        <v>7.1812004026227214</v>
      </c>
      <c r="E36" s="230">
        <v>6.1906746455974826</v>
      </c>
      <c r="F36" s="230">
        <v>4.8546541742558134</v>
      </c>
      <c r="G36" s="230">
        <v>14.77957667512112</v>
      </c>
      <c r="H36" s="230">
        <v>9.8520469243845241</v>
      </c>
      <c r="I36" s="230">
        <v>20.573367368340882</v>
      </c>
      <c r="J36" s="230">
        <v>28.368025541418689</v>
      </c>
      <c r="K36" s="230">
        <v>38.360887208397372</v>
      </c>
      <c r="L36" s="230">
        <v>47.70389989244444</v>
      </c>
      <c r="M36" s="230">
        <v>46.391726431720116</v>
      </c>
      <c r="N36" s="230">
        <v>60.069417507262756</v>
      </c>
      <c r="O36" s="230">
        <v>77.74531325437485</v>
      </c>
      <c r="P36" s="230">
        <v>80.242224329664907</v>
      </c>
      <c r="Q36" s="230">
        <v>78.758958042695582</v>
      </c>
      <c r="R36" s="230">
        <v>95.843150686313891</v>
      </c>
      <c r="S36" s="230">
        <v>112.05271911384881</v>
      </c>
      <c r="T36" s="230">
        <v>139.55730253578645</v>
      </c>
      <c r="U36" s="230">
        <v>122.75178807288944</v>
      </c>
      <c r="V36" s="230">
        <v>267.98254746987027</v>
      </c>
      <c r="W36" s="230">
        <v>303.77045828710004</v>
      </c>
      <c r="X36" s="230">
        <v>310.79552853731866</v>
      </c>
      <c r="Y36" s="230">
        <v>322.49201294692341</v>
      </c>
    </row>
    <row r="37" spans="1:25" ht="12" customHeight="1" x14ac:dyDescent="0.25">
      <c r="A37" s="47" t="s">
        <v>40</v>
      </c>
      <c r="B37" s="231">
        <v>1172.507238055148</v>
      </c>
      <c r="C37" s="231">
        <v>1246.593238267124</v>
      </c>
      <c r="D37" s="231">
        <v>1336.854231113635</v>
      </c>
      <c r="E37" s="231">
        <v>1328.9531764955107</v>
      </c>
      <c r="F37" s="231">
        <v>1536.1587971496886</v>
      </c>
      <c r="G37" s="231">
        <v>1453.7962652857909</v>
      </c>
      <c r="H37" s="231">
        <v>1456.3725131095036</v>
      </c>
      <c r="I37" s="231">
        <v>1406.5570671637649</v>
      </c>
      <c r="J37" s="231">
        <v>1398.1239493332157</v>
      </c>
      <c r="K37" s="231">
        <v>1103.621020848972</v>
      </c>
      <c r="L37" s="231">
        <v>1258.1310684604732</v>
      </c>
      <c r="M37" s="231">
        <v>1280.3681758857631</v>
      </c>
      <c r="N37" s="231">
        <v>1235.2097608946092</v>
      </c>
      <c r="O37" s="231">
        <v>1141.8670708825935</v>
      </c>
      <c r="P37" s="231">
        <v>1183.6631579420412</v>
      </c>
      <c r="Q37" s="231">
        <v>1237.7569995908857</v>
      </c>
      <c r="R37" s="231">
        <v>1257.9664803162459</v>
      </c>
      <c r="S37" s="231">
        <v>1322.5492300027231</v>
      </c>
      <c r="T37" s="231">
        <v>1356.670617176399</v>
      </c>
      <c r="U37" s="231">
        <v>1331.2351965245737</v>
      </c>
      <c r="V37" s="231">
        <v>1204.0338231774085</v>
      </c>
      <c r="W37" s="231">
        <v>1260.5847370655808</v>
      </c>
      <c r="X37" s="231">
        <v>1060.8853772051334</v>
      </c>
      <c r="Y37" s="231">
        <v>983.89981777042794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0.99999999999999989</v>
      </c>
      <c r="C41" s="232">
        <f t="shared" si="4"/>
        <v>1</v>
      </c>
      <c r="D41" s="232">
        <f t="shared" si="4"/>
        <v>0.99999999999999989</v>
      </c>
      <c r="E41" s="232">
        <f t="shared" si="4"/>
        <v>0.99999999999999989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0.99999999999999989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7.4006265757754399E-3</v>
      </c>
      <c r="C42" s="233">
        <f t="shared" si="5"/>
        <v>7.1495954399747944E-3</v>
      </c>
      <c r="D42" s="233">
        <f t="shared" si="5"/>
        <v>7.7155596773187014E-3</v>
      </c>
      <c r="E42" s="233">
        <f t="shared" si="5"/>
        <v>7.5695009264051833E-3</v>
      </c>
      <c r="F42" s="233">
        <f t="shared" si="5"/>
        <v>7.6802228070209332E-3</v>
      </c>
      <c r="G42" s="233">
        <f t="shared" si="5"/>
        <v>7.2227875833300662E-3</v>
      </c>
      <c r="H42" s="233">
        <f t="shared" si="5"/>
        <v>7.0600598290370175E-3</v>
      </c>
      <c r="I42" s="233">
        <f t="shared" si="5"/>
        <v>6.9972074516266745E-3</v>
      </c>
      <c r="J42" s="233">
        <f t="shared" si="5"/>
        <v>7.1027883531345724E-3</v>
      </c>
      <c r="K42" s="233">
        <f t="shared" si="5"/>
        <v>7.7663674836111422E-3</v>
      </c>
      <c r="L42" s="233">
        <f t="shared" si="5"/>
        <v>7.7911854090908176E-3</v>
      </c>
      <c r="M42" s="233">
        <f t="shared" si="5"/>
        <v>7.4410849557144708E-3</v>
      </c>
      <c r="N42" s="233">
        <f t="shared" si="5"/>
        <v>7.8371282623806177E-3</v>
      </c>
      <c r="O42" s="233">
        <f t="shared" si="5"/>
        <v>8.1359650011691327E-3</v>
      </c>
      <c r="P42" s="233">
        <f t="shared" si="5"/>
        <v>8.3203276119528258E-3</v>
      </c>
      <c r="Q42" s="233">
        <f t="shared" si="5"/>
        <v>8.390435085557698E-3</v>
      </c>
      <c r="R42" s="233">
        <f t="shared" si="5"/>
        <v>8.7247481698813269E-3</v>
      </c>
      <c r="S42" s="233">
        <f t="shared" si="5"/>
        <v>8.6781016726259295E-3</v>
      </c>
      <c r="T42" s="233">
        <f t="shared" si="5"/>
        <v>8.736865636704727E-3</v>
      </c>
      <c r="U42" s="233">
        <f t="shared" si="5"/>
        <v>8.7855813571675583E-3</v>
      </c>
      <c r="V42" s="233">
        <f t="shared" si="5"/>
        <v>8.8579133241633804E-3</v>
      </c>
      <c r="W42" s="233">
        <f t="shared" si="5"/>
        <v>8.7313177652474476E-3</v>
      </c>
      <c r="X42" s="233">
        <f t="shared" si="5"/>
        <v>9.8578593487261262E-3</v>
      </c>
      <c r="Y42" s="233">
        <f t="shared" si="5"/>
        <v>1.0800695196523616E-2</v>
      </c>
    </row>
    <row r="43" spans="1:25" ht="12" customHeight="1" x14ac:dyDescent="0.25">
      <c r="A43" s="173" t="s">
        <v>92</v>
      </c>
      <c r="B43" s="233">
        <f t="shared" ref="B43:Y43" si="6">IF(B7=0,0,B7/B$5)</f>
        <v>1.1861631092592693E-2</v>
      </c>
      <c r="C43" s="233">
        <f t="shared" si="6"/>
        <v>1.1291041981910433E-2</v>
      </c>
      <c r="D43" s="233">
        <f t="shared" si="6"/>
        <v>1.1948110542294296E-2</v>
      </c>
      <c r="E43" s="233">
        <f t="shared" si="6"/>
        <v>1.1467812608856339E-2</v>
      </c>
      <c r="F43" s="233">
        <f t="shared" si="6"/>
        <v>1.1851590634355189E-2</v>
      </c>
      <c r="G43" s="233">
        <f t="shared" si="6"/>
        <v>1.1283122700051442E-2</v>
      </c>
      <c r="H43" s="233">
        <f t="shared" si="6"/>
        <v>1.3011166649302639E-2</v>
      </c>
      <c r="I43" s="233">
        <f t="shared" si="6"/>
        <v>1.1866493047234842E-2</v>
      </c>
      <c r="J43" s="233">
        <f t="shared" si="6"/>
        <v>1.2751232352518141E-2</v>
      </c>
      <c r="K43" s="233">
        <f t="shared" si="6"/>
        <v>1.3693350788496074E-2</v>
      </c>
      <c r="L43" s="233">
        <f t="shared" si="6"/>
        <v>1.3799446259073018E-2</v>
      </c>
      <c r="M43" s="233">
        <f t="shared" si="6"/>
        <v>1.407241226640781E-2</v>
      </c>
      <c r="N43" s="233">
        <f t="shared" si="6"/>
        <v>1.4172241281106819E-2</v>
      </c>
      <c r="O43" s="233">
        <f t="shared" si="6"/>
        <v>1.3570674094391026E-2</v>
      </c>
      <c r="P43" s="233">
        <f t="shared" si="6"/>
        <v>1.4875718209819123E-2</v>
      </c>
      <c r="Q43" s="233">
        <f t="shared" si="6"/>
        <v>1.4531075488128528E-2</v>
      </c>
      <c r="R43" s="233">
        <f t="shared" si="6"/>
        <v>1.5160456704033078E-2</v>
      </c>
      <c r="S43" s="233">
        <f t="shared" si="6"/>
        <v>1.5304347308212484E-2</v>
      </c>
      <c r="T43" s="233">
        <f t="shared" si="6"/>
        <v>1.5523093993260439E-2</v>
      </c>
      <c r="U43" s="233">
        <f t="shared" si="6"/>
        <v>1.5457390408503816E-2</v>
      </c>
      <c r="V43" s="233">
        <f t="shared" si="6"/>
        <v>1.562650944527403E-2</v>
      </c>
      <c r="W43" s="233">
        <f t="shared" si="6"/>
        <v>1.5095294033060758E-2</v>
      </c>
      <c r="X43" s="233">
        <f t="shared" si="6"/>
        <v>1.5871546515572512E-2</v>
      </c>
      <c r="Y43" s="233">
        <f t="shared" si="6"/>
        <v>1.6863771467694719E-2</v>
      </c>
    </row>
    <row r="44" spans="1:25" ht="12" customHeight="1" x14ac:dyDescent="0.25">
      <c r="A44" s="173" t="s">
        <v>93</v>
      </c>
      <c r="B44" s="233">
        <f t="shared" ref="B44:Y44" si="7">IF(B8=0,0,B8/B$5)</f>
        <v>2.3740981874097612E-2</v>
      </c>
      <c r="C44" s="233">
        <f t="shared" si="7"/>
        <v>2.2516541028384605E-2</v>
      </c>
      <c r="D44" s="233">
        <f t="shared" si="7"/>
        <v>2.2994241250187637E-2</v>
      </c>
      <c r="E44" s="233">
        <f t="shared" si="7"/>
        <v>2.3852427955248542E-2</v>
      </c>
      <c r="F44" s="233">
        <f t="shared" si="7"/>
        <v>2.5869907874070144E-2</v>
      </c>
      <c r="G44" s="233">
        <f t="shared" si="7"/>
        <v>2.5392665808151173E-2</v>
      </c>
      <c r="H44" s="233">
        <f t="shared" si="7"/>
        <v>2.7923913831287412E-2</v>
      </c>
      <c r="I44" s="233">
        <f t="shared" si="7"/>
        <v>2.583143860114389E-2</v>
      </c>
      <c r="J44" s="233">
        <f t="shared" si="7"/>
        <v>2.5140777415369506E-2</v>
      </c>
      <c r="K44" s="233">
        <f t="shared" si="7"/>
        <v>2.6389107110291767E-2</v>
      </c>
      <c r="L44" s="233">
        <f t="shared" si="7"/>
        <v>2.7317714928601727E-2</v>
      </c>
      <c r="M44" s="233">
        <f t="shared" si="7"/>
        <v>2.6372449973891314E-2</v>
      </c>
      <c r="N44" s="233">
        <f t="shared" si="7"/>
        <v>2.6667157664059533E-2</v>
      </c>
      <c r="O44" s="233">
        <f t="shared" si="7"/>
        <v>2.6531361150281343E-2</v>
      </c>
      <c r="P44" s="233">
        <f t="shared" si="7"/>
        <v>2.8145165552488954E-2</v>
      </c>
      <c r="Q44" s="233">
        <f t="shared" si="7"/>
        <v>2.9057436123931735E-2</v>
      </c>
      <c r="R44" s="233">
        <f t="shared" si="7"/>
        <v>2.965637339071802E-2</v>
      </c>
      <c r="S44" s="233">
        <f t="shared" si="7"/>
        <v>2.8771387168997659E-2</v>
      </c>
      <c r="T44" s="233">
        <f t="shared" si="7"/>
        <v>2.7769992485618723E-2</v>
      </c>
      <c r="U44" s="233">
        <f t="shared" si="7"/>
        <v>2.7954530549681712E-2</v>
      </c>
      <c r="V44" s="233">
        <f t="shared" si="7"/>
        <v>2.766641606030032E-2</v>
      </c>
      <c r="W44" s="233">
        <f t="shared" si="7"/>
        <v>2.7006115809266491E-2</v>
      </c>
      <c r="X44" s="233">
        <f t="shared" si="7"/>
        <v>2.8782273880944193E-2</v>
      </c>
      <c r="Y44" s="233">
        <f t="shared" si="7"/>
        <v>2.9293256143121272E-2</v>
      </c>
    </row>
    <row r="45" spans="1:25" ht="12" customHeight="1" x14ac:dyDescent="0.25">
      <c r="A45" s="173" t="s">
        <v>94</v>
      </c>
      <c r="B45" s="233">
        <f t="shared" ref="B45:Y45" si="8">IF(B9=0,0,B9/B$5)</f>
        <v>1.7662174995962187E-2</v>
      </c>
      <c r="C45" s="233">
        <f t="shared" si="8"/>
        <v>1.6580001635344441E-2</v>
      </c>
      <c r="D45" s="233">
        <f t="shared" si="8"/>
        <v>1.8557414500846643E-2</v>
      </c>
      <c r="E45" s="233">
        <f t="shared" si="8"/>
        <v>1.7915336279298172E-2</v>
      </c>
      <c r="F45" s="233">
        <f t="shared" si="8"/>
        <v>1.9430552009746638E-2</v>
      </c>
      <c r="G45" s="233">
        <f t="shared" si="8"/>
        <v>1.8350277020052531E-2</v>
      </c>
      <c r="H45" s="233">
        <f t="shared" si="8"/>
        <v>2.2007613544713443E-2</v>
      </c>
      <c r="I45" s="233">
        <f t="shared" si="8"/>
        <v>1.9696964107442989E-2</v>
      </c>
      <c r="J45" s="233">
        <f t="shared" si="8"/>
        <v>2.1582029380050872E-2</v>
      </c>
      <c r="K45" s="233">
        <f t="shared" si="8"/>
        <v>2.3328141436443704E-2</v>
      </c>
      <c r="L45" s="233">
        <f t="shared" si="8"/>
        <v>2.3471921636540591E-2</v>
      </c>
      <c r="M45" s="233">
        <f t="shared" si="8"/>
        <v>2.3684670523122415E-2</v>
      </c>
      <c r="N45" s="233">
        <f t="shared" si="8"/>
        <v>2.4237972022569425E-2</v>
      </c>
      <c r="O45" s="233">
        <f t="shared" si="8"/>
        <v>2.3240105354696849E-2</v>
      </c>
      <c r="P45" s="233">
        <f t="shared" si="8"/>
        <v>2.5337268902081191E-2</v>
      </c>
      <c r="Q45" s="233">
        <f t="shared" si="8"/>
        <v>2.4973536173691125E-2</v>
      </c>
      <c r="R45" s="233">
        <f t="shared" si="8"/>
        <v>2.5870289565549306E-2</v>
      </c>
      <c r="S45" s="233">
        <f t="shared" si="8"/>
        <v>2.6335352828607442E-2</v>
      </c>
      <c r="T45" s="233">
        <f t="shared" si="8"/>
        <v>2.6195232455175764E-2</v>
      </c>
      <c r="U45" s="233">
        <f t="shared" si="8"/>
        <v>2.5784697265868173E-2</v>
      </c>
      <c r="V45" s="233">
        <f t="shared" si="8"/>
        <v>2.6275428281769701E-2</v>
      </c>
      <c r="W45" s="233">
        <f t="shared" si="8"/>
        <v>2.5401119687065512E-2</v>
      </c>
      <c r="X45" s="233">
        <f t="shared" si="8"/>
        <v>2.6572697747120462E-2</v>
      </c>
      <c r="Y45" s="233">
        <f t="shared" si="8"/>
        <v>2.7886911127813822E-2</v>
      </c>
    </row>
    <row r="46" spans="1:25" ht="12" customHeight="1" x14ac:dyDescent="0.25">
      <c r="A46" s="173" t="s">
        <v>95</v>
      </c>
      <c r="B46" s="233">
        <f t="shared" ref="B46:Y46" si="9">IF(B10=0,0,B10/B$5)</f>
        <v>2.3930633846288896E-2</v>
      </c>
      <c r="C46" s="233">
        <f t="shared" si="9"/>
        <v>2.5300546152812853E-2</v>
      </c>
      <c r="D46" s="233">
        <f t="shared" si="9"/>
        <v>2.680947688295468E-2</v>
      </c>
      <c r="E46" s="233">
        <f t="shared" si="9"/>
        <v>2.9495561305351675E-2</v>
      </c>
      <c r="F46" s="233">
        <f t="shared" si="9"/>
        <v>2.3400778021605263E-2</v>
      </c>
      <c r="G46" s="233">
        <f t="shared" si="9"/>
        <v>2.1666186841932032E-2</v>
      </c>
      <c r="H46" s="233">
        <f t="shared" si="9"/>
        <v>2.0859684350799799E-2</v>
      </c>
      <c r="I46" s="233">
        <f t="shared" si="9"/>
        <v>2.2387634920749768E-2</v>
      </c>
      <c r="J46" s="233">
        <f t="shared" si="9"/>
        <v>2.1438717189083342E-2</v>
      </c>
      <c r="K46" s="233">
        <f t="shared" si="9"/>
        <v>2.1740619546691594E-2</v>
      </c>
      <c r="L46" s="233">
        <f t="shared" si="9"/>
        <v>2.165367919562354E-2</v>
      </c>
      <c r="M46" s="233">
        <f t="shared" si="9"/>
        <v>2.0467729283223726E-2</v>
      </c>
      <c r="N46" s="233">
        <f t="shared" si="9"/>
        <v>1.9537974454389855E-2</v>
      </c>
      <c r="O46" s="233">
        <f t="shared" si="9"/>
        <v>1.8952335750351629E-2</v>
      </c>
      <c r="P46" s="233">
        <f t="shared" si="9"/>
        <v>1.8893441914043688E-2</v>
      </c>
      <c r="Q46" s="233">
        <f t="shared" si="9"/>
        <v>1.771479156224964E-2</v>
      </c>
      <c r="R46" s="233">
        <f t="shared" si="9"/>
        <v>1.7254740509922217E-2</v>
      </c>
      <c r="S46" s="233">
        <f t="shared" si="9"/>
        <v>1.8122481546483549E-2</v>
      </c>
      <c r="T46" s="233">
        <f t="shared" si="9"/>
        <v>1.7824665543005564E-2</v>
      </c>
      <c r="U46" s="233">
        <f t="shared" si="9"/>
        <v>1.8054845432399054E-2</v>
      </c>
      <c r="V46" s="233">
        <f t="shared" si="9"/>
        <v>1.8201570279204042E-2</v>
      </c>
      <c r="W46" s="233">
        <f t="shared" si="9"/>
        <v>2.0013817764341982E-2</v>
      </c>
      <c r="X46" s="233">
        <f t="shared" si="9"/>
        <v>1.8685375302716738E-2</v>
      </c>
      <c r="Y46" s="233">
        <f t="shared" si="9"/>
        <v>1.7666218331563389E-2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0.31456268876512083</v>
      </c>
      <c r="C47" s="234">
        <f t="shared" si="10"/>
        <v>0.33672563741341333</v>
      </c>
      <c r="D47" s="234">
        <f t="shared" si="10"/>
        <v>0.34288849502024799</v>
      </c>
      <c r="E47" s="234">
        <f t="shared" si="10"/>
        <v>0.35805399438116797</v>
      </c>
      <c r="F47" s="234">
        <f t="shared" si="10"/>
        <v>0.31658215601472983</v>
      </c>
      <c r="G47" s="234">
        <f t="shared" si="10"/>
        <v>0.31185260882649279</v>
      </c>
      <c r="H47" s="234">
        <f t="shared" si="10"/>
        <v>0.28376298273366712</v>
      </c>
      <c r="I47" s="234">
        <f t="shared" si="10"/>
        <v>0.30948801554258454</v>
      </c>
      <c r="J47" s="234">
        <f t="shared" si="10"/>
        <v>0.31546304161618849</v>
      </c>
      <c r="K47" s="234">
        <f t="shared" si="10"/>
        <v>0.31579461629954131</v>
      </c>
      <c r="L47" s="234">
        <f t="shared" si="10"/>
        <v>0.32821960396421529</v>
      </c>
      <c r="M47" s="234">
        <f t="shared" si="10"/>
        <v>0.30296371964340885</v>
      </c>
      <c r="N47" s="234">
        <f t="shared" si="10"/>
        <v>0.29584896943675376</v>
      </c>
      <c r="O47" s="234">
        <f t="shared" si="10"/>
        <v>0.28689721611118768</v>
      </c>
      <c r="P47" s="234">
        <f t="shared" si="10"/>
        <v>0.28537176787162716</v>
      </c>
      <c r="Q47" s="234">
        <f t="shared" si="10"/>
        <v>0.27278411759745691</v>
      </c>
      <c r="R47" s="234">
        <f t="shared" si="10"/>
        <v>0.27158736099294489</v>
      </c>
      <c r="S47" s="234">
        <f t="shared" si="10"/>
        <v>0.27912075419197091</v>
      </c>
      <c r="T47" s="234">
        <f t="shared" si="10"/>
        <v>0.27775767806765772</v>
      </c>
      <c r="U47" s="234">
        <f t="shared" si="10"/>
        <v>0.28973435957578531</v>
      </c>
      <c r="V47" s="234">
        <f t="shared" si="10"/>
        <v>0.27527105944413788</v>
      </c>
      <c r="W47" s="234">
        <f t="shared" si="10"/>
        <v>0.27883682255124193</v>
      </c>
      <c r="X47" s="234">
        <f t="shared" si="10"/>
        <v>0.27052815078321851</v>
      </c>
      <c r="Y47" s="234">
        <f t="shared" si="10"/>
        <v>0.25950308593158755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0.60084126285016226</v>
      </c>
      <c r="C48" s="235">
        <f t="shared" si="11"/>
        <v>0.58043663634815956</v>
      </c>
      <c r="D48" s="235">
        <f t="shared" si="11"/>
        <v>0.56908670212614998</v>
      </c>
      <c r="E48" s="235">
        <f t="shared" si="11"/>
        <v>0.55164536654367202</v>
      </c>
      <c r="F48" s="235">
        <f t="shared" si="11"/>
        <v>0.59518479263847202</v>
      </c>
      <c r="G48" s="235">
        <f t="shared" si="11"/>
        <v>0.60423235121998997</v>
      </c>
      <c r="H48" s="235">
        <f t="shared" si="11"/>
        <v>0.62537457906119254</v>
      </c>
      <c r="I48" s="235">
        <f t="shared" si="11"/>
        <v>0.6037322463292174</v>
      </c>
      <c r="J48" s="235">
        <f t="shared" si="11"/>
        <v>0.59652141369365519</v>
      </c>
      <c r="K48" s="235">
        <f t="shared" si="11"/>
        <v>0.59128779733492443</v>
      </c>
      <c r="L48" s="235">
        <f t="shared" si="11"/>
        <v>0.57774644860685498</v>
      </c>
      <c r="M48" s="235">
        <f t="shared" si="11"/>
        <v>0.60499793335423147</v>
      </c>
      <c r="N48" s="235">
        <f t="shared" si="11"/>
        <v>0.61169855687873997</v>
      </c>
      <c r="O48" s="235">
        <f t="shared" si="11"/>
        <v>0.62267234253792236</v>
      </c>
      <c r="P48" s="235">
        <f t="shared" si="11"/>
        <v>0.6190563099379871</v>
      </c>
      <c r="Q48" s="235">
        <f t="shared" si="11"/>
        <v>0.63254860796898449</v>
      </c>
      <c r="R48" s="235">
        <f t="shared" si="11"/>
        <v>0.63174603066695112</v>
      </c>
      <c r="S48" s="235">
        <f t="shared" si="11"/>
        <v>0.62366757528310202</v>
      </c>
      <c r="T48" s="235">
        <f t="shared" si="11"/>
        <v>0.62619247181857707</v>
      </c>
      <c r="U48" s="235">
        <f t="shared" si="11"/>
        <v>0.61422859541059427</v>
      </c>
      <c r="V48" s="235">
        <f t="shared" si="11"/>
        <v>0.62810110316515066</v>
      </c>
      <c r="W48" s="235">
        <f t="shared" si="11"/>
        <v>0.62491551238977594</v>
      </c>
      <c r="X48" s="235">
        <f t="shared" si="11"/>
        <v>0.6297020964217015</v>
      </c>
      <c r="Y48" s="235">
        <f t="shared" si="11"/>
        <v>0.63798606180169559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RO: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3780.4248349566333</v>
      </c>
      <c r="C5" s="223">
        <f t="shared" si="0"/>
        <v>3991.8747769374986</v>
      </c>
      <c r="D5" s="223">
        <f t="shared" si="0"/>
        <v>4219.041670503535</v>
      </c>
      <c r="E5" s="223">
        <f t="shared" si="0"/>
        <v>4124.8779564631459</v>
      </c>
      <c r="F5" s="223">
        <f t="shared" si="0"/>
        <v>4130.0602125786581</v>
      </c>
      <c r="G5" s="223">
        <f t="shared" si="0"/>
        <v>4027.7389889239275</v>
      </c>
      <c r="H5" s="223">
        <f t="shared" si="0"/>
        <v>3896.9886424828219</v>
      </c>
      <c r="I5" s="223">
        <f t="shared" si="0"/>
        <v>3762.8021409672465</v>
      </c>
      <c r="J5" s="223">
        <f t="shared" si="0"/>
        <v>3668.9591044800363</v>
      </c>
      <c r="K5" s="223">
        <f t="shared" si="0"/>
        <v>2737.6573505512843</v>
      </c>
      <c r="L5" s="223">
        <f t="shared" si="0"/>
        <v>2937.3232715918207</v>
      </c>
      <c r="M5" s="223">
        <f t="shared" si="0"/>
        <v>3171.1097245733772</v>
      </c>
      <c r="N5" s="223">
        <f t="shared" si="0"/>
        <v>3060.7648699580377</v>
      </c>
      <c r="O5" s="223">
        <f t="shared" si="0"/>
        <v>2842.5635851137199</v>
      </c>
      <c r="P5" s="223">
        <f t="shared" si="0"/>
        <v>2932.6833245812272</v>
      </c>
      <c r="Q5" s="223">
        <f t="shared" si="0"/>
        <v>2947.6505225362289</v>
      </c>
      <c r="R5" s="223">
        <f t="shared" si="0"/>
        <v>2886.2228224513315</v>
      </c>
      <c r="S5" s="223">
        <f t="shared" si="0"/>
        <v>2986.6085464588532</v>
      </c>
      <c r="T5" s="223">
        <f t="shared" si="0"/>
        <v>3071.948872998204</v>
      </c>
      <c r="U5" s="223">
        <f t="shared" si="0"/>
        <v>3086.9468690839167</v>
      </c>
      <c r="V5" s="223">
        <f t="shared" si="0"/>
        <v>2981.0859850527568</v>
      </c>
      <c r="W5" s="223">
        <f t="shared" si="0"/>
        <v>3229.8630818685524</v>
      </c>
      <c r="X5" s="223">
        <f t="shared" si="0"/>
        <v>2741.14469028444</v>
      </c>
      <c r="Y5" s="223">
        <f t="shared" si="0"/>
        <v>2376.5823956610711</v>
      </c>
    </row>
    <row r="6" spans="1:25" ht="12" customHeight="1" x14ac:dyDescent="0.25">
      <c r="A6" s="173" t="s">
        <v>91</v>
      </c>
      <c r="B6" s="224">
        <v>28.354197512170362</v>
      </c>
      <c r="C6" s="224">
        <v>28.837956033983225</v>
      </c>
      <c r="D6" s="224">
        <v>33.258822911763644</v>
      </c>
      <c r="E6" s="224">
        <v>32.082967614167039</v>
      </c>
      <c r="F6" s="224">
        <v>31.997076955482385</v>
      </c>
      <c r="G6" s="224">
        <v>29.297206083290607</v>
      </c>
      <c r="H6" s="224">
        <v>27.357493331784969</v>
      </c>
      <c r="I6" s="224">
        <v>26.526616844656449</v>
      </c>
      <c r="J6" s="224">
        <v>26.728092672982299</v>
      </c>
      <c r="K6" s="224">
        <v>21.754335483751333</v>
      </c>
      <c r="L6" s="224">
        <v>22.949882040968728</v>
      </c>
      <c r="M6" s="224">
        <v>23.757558365114686</v>
      </c>
      <c r="N6" s="224">
        <v>24.051126601188948</v>
      </c>
      <c r="O6" s="224">
        <v>23.294287177155098</v>
      </c>
      <c r="P6" s="224">
        <v>24.276360606395126</v>
      </c>
      <c r="Q6" s="224">
        <v>24.431835233758655</v>
      </c>
      <c r="R6" s="224">
        <v>24.685571910465384</v>
      </c>
      <c r="S6" s="224">
        <v>25.308708161781603</v>
      </c>
      <c r="T6" s="224">
        <v>26.188180270554422</v>
      </c>
      <c r="U6" s="224">
        <v>26.58300722745722</v>
      </c>
      <c r="V6" s="224">
        <v>25.886518267172086</v>
      </c>
      <c r="W6" s="224">
        <v>27.429694276757299</v>
      </c>
      <c r="X6" s="224">
        <v>26.215280391353225</v>
      </c>
      <c r="Y6" s="224">
        <v>24.945698469173699</v>
      </c>
    </row>
    <row r="7" spans="1:25" ht="12" customHeight="1" x14ac:dyDescent="0.25">
      <c r="A7" s="173" t="s">
        <v>92</v>
      </c>
      <c r="B7" s="224">
        <v>10.104761902276213</v>
      </c>
      <c r="C7" s="224">
        <v>10.198391301772734</v>
      </c>
      <c r="D7" s="224">
        <v>11.474239539213455</v>
      </c>
      <c r="E7" s="224">
        <v>10.832313572045289</v>
      </c>
      <c r="F7" s="224">
        <v>11.101617942769442</v>
      </c>
      <c r="G7" s="224">
        <v>10.20557227166978</v>
      </c>
      <c r="H7" s="224">
        <v>10.872974561930569</v>
      </c>
      <c r="I7" s="224">
        <v>9.8343281895357553</v>
      </c>
      <c r="J7" s="224">
        <v>10.495977420430926</v>
      </c>
      <c r="K7" s="224">
        <v>8.3763048046115642</v>
      </c>
      <c r="L7" s="224">
        <v>8.8825327403747618</v>
      </c>
      <c r="M7" s="224">
        <v>9.7392158557457247</v>
      </c>
      <c r="N7" s="224">
        <v>9.4691624874658924</v>
      </c>
      <c r="O7" s="224">
        <v>8.6598068456228976</v>
      </c>
      <c r="P7" s="224">
        <v>9.5915919241136205</v>
      </c>
      <c r="Q7" s="224">
        <v>9.4106298828629242</v>
      </c>
      <c r="R7" s="224">
        <v>9.5612422761288922</v>
      </c>
      <c r="S7" s="224">
        <v>9.920620247800068</v>
      </c>
      <c r="T7" s="224">
        <v>10.361703544013732</v>
      </c>
      <c r="U7" s="224">
        <v>10.41178354477228</v>
      </c>
      <c r="V7" s="224">
        <v>10.086151662579043</v>
      </c>
      <c r="W7" s="224">
        <v>10.764616831479088</v>
      </c>
      <c r="X7" s="224">
        <v>9.5732633307814332</v>
      </c>
      <c r="Y7" s="224">
        <v>8.8636423093914445</v>
      </c>
    </row>
    <row r="8" spans="1:25" ht="12" customHeight="1" x14ac:dyDescent="0.25">
      <c r="A8" s="173" t="s">
        <v>93</v>
      </c>
      <c r="B8" s="224">
        <v>116.57084231319169</v>
      </c>
      <c r="C8" s="224">
        <v>116.91170811811104</v>
      </c>
      <c r="D8" s="224">
        <v>126.61714706727616</v>
      </c>
      <c r="E8" s="224">
        <v>129.10112084074859</v>
      </c>
      <c r="F8" s="224">
        <v>139.72187992951871</v>
      </c>
      <c r="G8" s="224">
        <v>133.71647514884384</v>
      </c>
      <c r="H8" s="224">
        <v>138.32254322182308</v>
      </c>
      <c r="I8" s="224">
        <v>125.27023978251782</v>
      </c>
      <c r="J8" s="224">
        <v>120.356552371555</v>
      </c>
      <c r="K8" s="224">
        <v>94.110022935015195</v>
      </c>
      <c r="L8" s="224">
        <v>103.04653691135844</v>
      </c>
      <c r="M8" s="224">
        <v>107.50813298623882</v>
      </c>
      <c r="N8" s="224">
        <v>104.47128897317346</v>
      </c>
      <c r="O8" s="224">
        <v>98.172839148619772</v>
      </c>
      <c r="P8" s="224">
        <v>105.65668585397222</v>
      </c>
      <c r="Q8" s="224">
        <v>109.49238721179482</v>
      </c>
      <c r="R8" s="224">
        <v>108.61000007228976</v>
      </c>
      <c r="S8" s="224">
        <v>108.17970357882109</v>
      </c>
      <c r="T8" s="224">
        <v>107.24697409069023</v>
      </c>
      <c r="U8" s="224">
        <v>108.92436227639597</v>
      </c>
      <c r="V8" s="224">
        <v>103.4080401756229</v>
      </c>
      <c r="W8" s="224">
        <v>110.10432184039185</v>
      </c>
      <c r="X8" s="224">
        <v>99.466665193849323</v>
      </c>
      <c r="Y8" s="224">
        <v>87.838400685654506</v>
      </c>
    </row>
    <row r="9" spans="1:25" ht="12" customHeight="1" x14ac:dyDescent="0.25">
      <c r="A9" s="173" t="s">
        <v>94</v>
      </c>
      <c r="B9" s="224">
        <v>55.595556431871358</v>
      </c>
      <c r="C9" s="224">
        <v>55.33731220889193</v>
      </c>
      <c r="D9" s="224">
        <v>67.113308050126847</v>
      </c>
      <c r="E9" s="224">
        <v>63.220960091755352</v>
      </c>
      <c r="F9" s="224">
        <v>69.560907828536102</v>
      </c>
      <c r="G9" s="224">
        <v>63.066026781757856</v>
      </c>
      <c r="H9" s="224">
        <v>70.191148767399397</v>
      </c>
      <c r="I9" s="224">
        <v>62.009001895691597</v>
      </c>
      <c r="J9" s="224">
        <v>68.17433286516291</v>
      </c>
      <c r="K9" s="224">
        <v>54.650012608618077</v>
      </c>
      <c r="L9" s="224">
        <v>57.845307915692267</v>
      </c>
      <c r="M9" s="224">
        <v>62.545901651749503</v>
      </c>
      <c r="N9" s="224">
        <v>62.198015421884101</v>
      </c>
      <c r="O9" s="224">
        <v>57.127562739318471</v>
      </c>
      <c r="P9" s="224">
        <v>62.716099738657384</v>
      </c>
      <c r="Q9" s="224">
        <v>62.332216444480743</v>
      </c>
      <c r="R9" s="224">
        <v>62.907300957164587</v>
      </c>
      <c r="S9" s="224">
        <v>65.965848846352628</v>
      </c>
      <c r="T9" s="224">
        <v>67.386286146133017</v>
      </c>
      <c r="U9" s="224">
        <v>66.62806850196111</v>
      </c>
      <c r="V9" s="224">
        <v>65.262284533360543</v>
      </c>
      <c r="W9" s="224">
        <v>69.750512044910266</v>
      </c>
      <c r="X9" s="224">
        <v>61.675015919727983</v>
      </c>
      <c r="Y9" s="224">
        <v>56.207113914781331</v>
      </c>
    </row>
    <row r="10" spans="1:25" ht="12" customHeight="1" x14ac:dyDescent="0.25">
      <c r="A10" s="36" t="s">
        <v>95</v>
      </c>
      <c r="B10" s="225">
        <f t="shared" ref="B10:Y10" si="1">SUM(B11:B15)</f>
        <v>119.45248115400602</v>
      </c>
      <c r="C10" s="225">
        <f t="shared" si="1"/>
        <v>130.45663767109821</v>
      </c>
      <c r="D10" s="225">
        <f t="shared" si="1"/>
        <v>148.99980923094131</v>
      </c>
      <c r="E10" s="225">
        <f t="shared" si="1"/>
        <v>158.21279565686422</v>
      </c>
      <c r="F10" s="225">
        <f t="shared" si="1"/>
        <v>126.71049808065263</v>
      </c>
      <c r="G10" s="225">
        <f t="shared" si="1"/>
        <v>112.7129991881684</v>
      </c>
      <c r="H10" s="225">
        <f t="shared" si="1"/>
        <v>106.69901525760865</v>
      </c>
      <c r="I10" s="225">
        <f t="shared" si="1"/>
        <v>109.70446455177921</v>
      </c>
      <c r="J10" s="225">
        <f t="shared" si="1"/>
        <v>101.1014731918419</v>
      </c>
      <c r="K10" s="225">
        <f t="shared" si="1"/>
        <v>76.923236731053237</v>
      </c>
      <c r="L10" s="225">
        <f t="shared" si="1"/>
        <v>81.959124623451089</v>
      </c>
      <c r="M10" s="225">
        <f t="shared" si="1"/>
        <v>83.132234885244358</v>
      </c>
      <c r="N10" s="225">
        <f t="shared" si="1"/>
        <v>77.105074169945453</v>
      </c>
      <c r="O10" s="225">
        <f t="shared" si="1"/>
        <v>71.686599591689088</v>
      </c>
      <c r="P10" s="225">
        <f t="shared" si="1"/>
        <v>73.812835768496015</v>
      </c>
      <c r="Q10" s="225">
        <f t="shared" si="1"/>
        <v>71.276237398572604</v>
      </c>
      <c r="R10" s="225">
        <f t="shared" si="1"/>
        <v>68.923499059271023</v>
      </c>
      <c r="S10" s="225">
        <f t="shared" si="1"/>
        <v>73.598509699141772</v>
      </c>
      <c r="T10" s="225">
        <f t="shared" si="1"/>
        <v>73.938626682185316</v>
      </c>
      <c r="U10" s="225">
        <f t="shared" si="1"/>
        <v>76.290370556864019</v>
      </c>
      <c r="V10" s="225">
        <f t="shared" si="1"/>
        <v>72.781523544307532</v>
      </c>
      <c r="W10" s="225">
        <f t="shared" si="1"/>
        <v>88.842780181112872</v>
      </c>
      <c r="X10" s="225">
        <f t="shared" si="1"/>
        <v>73.702210337027211</v>
      </c>
      <c r="Y10" s="225">
        <f t="shared" si="1"/>
        <v>60.931315074719201</v>
      </c>
    </row>
    <row r="11" spans="1:25" ht="12" customHeight="1" x14ac:dyDescent="0.25">
      <c r="A11" s="37" t="s">
        <v>82</v>
      </c>
      <c r="B11" s="226">
        <v>8.0735076311951932</v>
      </c>
      <c r="C11" s="226">
        <v>11.016159250928164</v>
      </c>
      <c r="D11" s="226">
        <v>10.129616155751094</v>
      </c>
      <c r="E11" s="226">
        <v>5.9182056074117755</v>
      </c>
      <c r="F11" s="226">
        <v>5.0201468966596838</v>
      </c>
      <c r="G11" s="226">
        <v>4.2494907535035056</v>
      </c>
      <c r="H11" s="226">
        <v>4.9905507605301302</v>
      </c>
      <c r="I11" s="226">
        <v>10.868358907962644</v>
      </c>
      <c r="J11" s="226">
        <v>5.3670483955478874</v>
      </c>
      <c r="K11" s="226">
        <v>1.7386630339241353</v>
      </c>
      <c r="L11" s="226">
        <v>1.7289724057041189</v>
      </c>
      <c r="M11" s="226">
        <v>2.3726435639132015</v>
      </c>
      <c r="N11" s="226">
        <v>2.5757017062439074</v>
      </c>
      <c r="O11" s="226">
        <v>2.2325668489764263</v>
      </c>
      <c r="P11" s="226">
        <v>2.1954409228137055</v>
      </c>
      <c r="Q11" s="226">
        <v>2.9571577175048143</v>
      </c>
      <c r="R11" s="226">
        <v>2.8009503230051847</v>
      </c>
      <c r="S11" s="226">
        <v>2.8292542145870927</v>
      </c>
      <c r="T11" s="226">
        <v>2.9731007209673428</v>
      </c>
      <c r="U11" s="226">
        <v>2.9761261452061936</v>
      </c>
      <c r="V11" s="226">
        <v>2.9109186574943031</v>
      </c>
      <c r="W11" s="226">
        <v>3.4765858009798052</v>
      </c>
      <c r="X11" s="226">
        <v>3.426126795974854</v>
      </c>
      <c r="Y11" s="226">
        <v>2.9965443271448819</v>
      </c>
    </row>
    <row r="12" spans="1:25" ht="12" customHeight="1" x14ac:dyDescent="0.25">
      <c r="A12" s="37" t="s">
        <v>73</v>
      </c>
      <c r="B12" s="226">
        <v>97.111822122764124</v>
      </c>
      <c r="C12" s="226">
        <v>105.50267235671659</v>
      </c>
      <c r="D12" s="226">
        <v>120.63826698621052</v>
      </c>
      <c r="E12" s="226">
        <v>132.02198476043543</v>
      </c>
      <c r="F12" s="226">
        <v>99.333088283586889</v>
      </c>
      <c r="G12" s="226">
        <v>89.963755471048287</v>
      </c>
      <c r="H12" s="226">
        <v>81.294308706761683</v>
      </c>
      <c r="I12" s="226">
        <v>82.02496800683501</v>
      </c>
      <c r="J12" s="226">
        <v>75.871187903833615</v>
      </c>
      <c r="K12" s="226">
        <v>56.804373278868695</v>
      </c>
      <c r="L12" s="226">
        <v>57.807461152852781</v>
      </c>
      <c r="M12" s="226">
        <v>57.928087970511029</v>
      </c>
      <c r="N12" s="226">
        <v>51.933910204026859</v>
      </c>
      <c r="O12" s="226">
        <v>46.555382593230185</v>
      </c>
      <c r="P12" s="226">
        <v>46.692778316790559</v>
      </c>
      <c r="Q12" s="226">
        <v>41.585909584738062</v>
      </c>
      <c r="R12" s="226">
        <v>36.171076271386326</v>
      </c>
      <c r="S12" s="226">
        <v>41.082279217453554</v>
      </c>
      <c r="T12" s="226">
        <v>40.641723926211213</v>
      </c>
      <c r="U12" s="226">
        <v>43.662092389673241</v>
      </c>
      <c r="V12" s="226">
        <v>43.867386286450724</v>
      </c>
      <c r="W12" s="226">
        <v>59.277809582434401</v>
      </c>
      <c r="X12" s="226">
        <v>46.204787392659263</v>
      </c>
      <c r="Y12" s="226">
        <v>31.33710287106906</v>
      </c>
    </row>
    <row r="13" spans="1:25" ht="12" customHeight="1" x14ac:dyDescent="0.25">
      <c r="A13" s="37" t="s">
        <v>96</v>
      </c>
      <c r="B13" s="226">
        <v>0.21851652687471784</v>
      </c>
      <c r="C13" s="226">
        <v>0.54578230434697128</v>
      </c>
      <c r="D13" s="226">
        <v>0.35436445175143216</v>
      </c>
      <c r="E13" s="226">
        <v>0.92345044349012761</v>
      </c>
      <c r="F13" s="226">
        <v>0.40326343796503639</v>
      </c>
      <c r="G13" s="226">
        <v>0.40326343796554714</v>
      </c>
      <c r="H13" s="226">
        <v>0.44148752615572562</v>
      </c>
      <c r="I13" s="226">
        <v>0.47633264276880849</v>
      </c>
      <c r="J13" s="226">
        <v>0.26686969686281958</v>
      </c>
      <c r="K13" s="226">
        <v>0.12761457255899222</v>
      </c>
      <c r="L13" s="226">
        <v>2.1786995293128388</v>
      </c>
      <c r="M13" s="226">
        <v>1.1566653405661644</v>
      </c>
      <c r="N13" s="226">
        <v>0.63577489849295632</v>
      </c>
      <c r="O13" s="226">
        <v>0.20134432641903741</v>
      </c>
      <c r="P13" s="226">
        <v>0.4455352465978199</v>
      </c>
      <c r="Q13" s="226">
        <v>0.42675653501533989</v>
      </c>
      <c r="R13" s="226">
        <v>2.8657380784429565</v>
      </c>
      <c r="S13" s="226">
        <v>0.95765135541900404</v>
      </c>
      <c r="T13" s="226">
        <v>0.82629727266487663</v>
      </c>
      <c r="U13" s="226">
        <v>0.55182164855596905</v>
      </c>
      <c r="V13" s="226">
        <v>0.5825165864830395</v>
      </c>
      <c r="W13" s="226">
        <v>0.73281594036848774</v>
      </c>
      <c r="X13" s="226">
        <v>0.6674180516406808</v>
      </c>
      <c r="Y13" s="226">
        <v>0.64406474510370082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14.048634873171983</v>
      </c>
      <c r="C15" s="227">
        <v>13.39202375910649</v>
      </c>
      <c r="D15" s="227">
        <v>17.877561637228268</v>
      </c>
      <c r="E15" s="227">
        <v>19.349154845526858</v>
      </c>
      <c r="F15" s="227">
        <v>21.953999462441022</v>
      </c>
      <c r="G15" s="227">
        <v>18.096489525651052</v>
      </c>
      <c r="H15" s="227">
        <v>19.972668264161115</v>
      </c>
      <c r="I15" s="227">
        <v>16.334804994212753</v>
      </c>
      <c r="J15" s="227">
        <v>19.596367195597598</v>
      </c>
      <c r="K15" s="227">
        <v>18.252585845701418</v>
      </c>
      <c r="L15" s="227">
        <v>20.243991535581358</v>
      </c>
      <c r="M15" s="227">
        <v>21.674838010253961</v>
      </c>
      <c r="N15" s="227">
        <v>21.959687361181729</v>
      </c>
      <c r="O15" s="227">
        <v>22.697305823063438</v>
      </c>
      <c r="P15" s="227">
        <v>24.479081282293937</v>
      </c>
      <c r="Q15" s="227">
        <v>26.306413561314386</v>
      </c>
      <c r="R15" s="227">
        <v>27.085734386436563</v>
      </c>
      <c r="S15" s="227">
        <v>28.72932491168212</v>
      </c>
      <c r="T15" s="227">
        <v>29.49750476234189</v>
      </c>
      <c r="U15" s="227">
        <v>29.100330373428609</v>
      </c>
      <c r="V15" s="227">
        <v>25.42070201387947</v>
      </c>
      <c r="W15" s="227">
        <v>25.355568857330177</v>
      </c>
      <c r="X15" s="227">
        <v>23.403878096752411</v>
      </c>
      <c r="Y15" s="227">
        <v>25.953603131401564</v>
      </c>
    </row>
    <row r="16" spans="1:25" ht="12" customHeight="1" x14ac:dyDescent="0.25">
      <c r="A16" s="39" t="s">
        <v>97</v>
      </c>
      <c r="B16" s="228">
        <f t="shared" ref="B16:Y16" si="2">SUM(B17:B26)</f>
        <v>1248.3431910183965</v>
      </c>
      <c r="C16" s="228">
        <f t="shared" si="2"/>
        <v>1415.2761031801388</v>
      </c>
      <c r="D16" s="228">
        <f t="shared" si="2"/>
        <v>1512.9677446495593</v>
      </c>
      <c r="E16" s="228">
        <f t="shared" si="2"/>
        <v>1531.2975153414172</v>
      </c>
      <c r="F16" s="228">
        <f t="shared" si="2"/>
        <v>1348.9140910002116</v>
      </c>
      <c r="G16" s="228">
        <f t="shared" si="2"/>
        <v>1293.8758256943991</v>
      </c>
      <c r="H16" s="228">
        <f t="shared" si="2"/>
        <v>1139.4295001914179</v>
      </c>
      <c r="I16" s="228">
        <f t="shared" si="2"/>
        <v>1187.1838457658455</v>
      </c>
      <c r="J16" s="228">
        <f t="shared" si="2"/>
        <v>1194.6280807197863</v>
      </c>
      <c r="K16" s="228">
        <f t="shared" si="2"/>
        <v>887.20586963351684</v>
      </c>
      <c r="L16" s="228">
        <f t="shared" si="2"/>
        <v>987.84695442204952</v>
      </c>
      <c r="M16" s="228">
        <f t="shared" si="2"/>
        <v>979.91477954851575</v>
      </c>
      <c r="N16" s="228">
        <f t="shared" si="2"/>
        <v>917.50438594898787</v>
      </c>
      <c r="O16" s="228">
        <f t="shared" si="2"/>
        <v>827.94917643914641</v>
      </c>
      <c r="P16" s="228">
        <f t="shared" si="2"/>
        <v>847.89282607221719</v>
      </c>
      <c r="Q16" s="228">
        <f t="shared" si="2"/>
        <v>811.0686550725884</v>
      </c>
      <c r="R16" s="228">
        <f t="shared" si="2"/>
        <v>789.72995957015178</v>
      </c>
      <c r="S16" s="228">
        <f t="shared" si="2"/>
        <v>844.28087367532066</v>
      </c>
      <c r="T16" s="228">
        <f t="shared" si="2"/>
        <v>864.66432370529128</v>
      </c>
      <c r="U16" s="228">
        <f t="shared" si="2"/>
        <v>902.7901455201295</v>
      </c>
      <c r="V16" s="228">
        <f t="shared" si="2"/>
        <v>831.01278279142673</v>
      </c>
      <c r="W16" s="228">
        <f t="shared" si="2"/>
        <v>928.34576593916574</v>
      </c>
      <c r="X16" s="228">
        <f t="shared" si="2"/>
        <v>761.93634681875596</v>
      </c>
      <c r="Y16" s="228">
        <f t="shared" si="2"/>
        <v>631.21502976150623</v>
      </c>
    </row>
    <row r="17" spans="1:25" ht="12" customHeight="1" x14ac:dyDescent="0.25">
      <c r="A17" s="46" t="s">
        <v>28</v>
      </c>
      <c r="B17" s="229">
        <v>31.684561889759173</v>
      </c>
      <c r="C17" s="229">
        <v>34.519487184270851</v>
      </c>
      <c r="D17" s="229">
        <v>40.843788731928875</v>
      </c>
      <c r="E17" s="229">
        <v>35.512478501176794</v>
      </c>
      <c r="F17" s="229">
        <v>42.515490329756197</v>
      </c>
      <c r="G17" s="229">
        <v>57.986214373952002</v>
      </c>
      <c r="H17" s="229">
        <v>53.035049069811251</v>
      </c>
      <c r="I17" s="229">
        <v>35.117789111334972</v>
      </c>
      <c r="J17" s="229">
        <v>34.098933588270519</v>
      </c>
      <c r="K17" s="229">
        <v>33.202154907170787</v>
      </c>
      <c r="L17" s="229">
        <v>42.812822267653509</v>
      </c>
      <c r="M17" s="229">
        <v>51.753373756330774</v>
      </c>
      <c r="N17" s="229">
        <v>52.028806880335232</v>
      </c>
      <c r="O17" s="229">
        <v>46.413147354188467</v>
      </c>
      <c r="P17" s="229">
        <v>45.164105511503124</v>
      </c>
      <c r="Q17" s="229">
        <v>50.849390690551573</v>
      </c>
      <c r="R17" s="229">
        <v>44.07907546109908</v>
      </c>
      <c r="S17" s="229">
        <v>39.431661443713615</v>
      </c>
      <c r="T17" s="229">
        <v>37.321936387247916</v>
      </c>
      <c r="U17" s="229">
        <v>36.698387663846503</v>
      </c>
      <c r="V17" s="229">
        <v>31.117140827174811</v>
      </c>
      <c r="W17" s="229">
        <v>35.599393736598252</v>
      </c>
      <c r="X17" s="229">
        <v>18.266717032702385</v>
      </c>
      <c r="Y17" s="229">
        <v>6.9347585978648301</v>
      </c>
    </row>
    <row r="18" spans="1:25" ht="12" customHeight="1" x14ac:dyDescent="0.25">
      <c r="A18" s="46" t="s">
        <v>30</v>
      </c>
      <c r="B18" s="229">
        <v>21.712265117424998</v>
      </c>
      <c r="C18" s="229">
        <v>78.464373203362115</v>
      </c>
      <c r="D18" s="229">
        <v>141.94676779495234</v>
      </c>
      <c r="E18" s="229">
        <v>103.64269697332199</v>
      </c>
      <c r="F18" s="229">
        <v>38.104053317351614</v>
      </c>
      <c r="G18" s="229">
        <v>14.250201704416083</v>
      </c>
      <c r="H18" s="229">
        <v>0</v>
      </c>
      <c r="I18" s="229">
        <v>71.84875987903709</v>
      </c>
      <c r="J18" s="229">
        <v>73.313924379662822</v>
      </c>
      <c r="K18" s="229">
        <v>69.676807321688116</v>
      </c>
      <c r="L18" s="229">
        <v>61.874021061065413</v>
      </c>
      <c r="M18" s="229">
        <v>74.139198241147085</v>
      </c>
      <c r="N18" s="229">
        <v>63.204177362450835</v>
      </c>
      <c r="O18" s="229">
        <v>74.947989009984099</v>
      </c>
      <c r="P18" s="229">
        <v>76.849557057147081</v>
      </c>
      <c r="Q18" s="229">
        <v>90.07829691193362</v>
      </c>
      <c r="R18" s="229">
        <v>70.078079356993229</v>
      </c>
      <c r="S18" s="229">
        <v>82.365794372810285</v>
      </c>
      <c r="T18" s="229">
        <v>107.19726743166324</v>
      </c>
      <c r="U18" s="229">
        <v>174.36116738106563</v>
      </c>
      <c r="V18" s="229">
        <v>150.58359550505861</v>
      </c>
      <c r="W18" s="229">
        <v>158.16826283659205</v>
      </c>
      <c r="X18" s="229">
        <v>157.61299236896548</v>
      </c>
      <c r="Y18" s="229">
        <v>158.98382241850356</v>
      </c>
    </row>
    <row r="19" spans="1:25" ht="12" customHeight="1" x14ac:dyDescent="0.25">
      <c r="A19" s="46" t="s">
        <v>31</v>
      </c>
      <c r="B19" s="229">
        <v>1.3833215399866117</v>
      </c>
      <c r="C19" s="229">
        <v>4.3718195278744751</v>
      </c>
      <c r="D19" s="229">
        <v>6.5331090205196229</v>
      </c>
      <c r="E19" s="229">
        <v>8.034019732588483</v>
      </c>
      <c r="F19" s="229">
        <v>3.7873397984688486</v>
      </c>
      <c r="G19" s="229">
        <v>8.7039182036675111</v>
      </c>
      <c r="H19" s="229">
        <v>18.431736338306067</v>
      </c>
      <c r="I19" s="229">
        <v>26.604126958801999</v>
      </c>
      <c r="J19" s="229">
        <v>27.435517626624506</v>
      </c>
      <c r="K19" s="229">
        <v>30.118081502676862</v>
      </c>
      <c r="L19" s="229">
        <v>34.348093006009016</v>
      </c>
      <c r="M19" s="229">
        <v>30.790385340010943</v>
      </c>
      <c r="N19" s="229">
        <v>29.092617492853194</v>
      </c>
      <c r="O19" s="229">
        <v>26.37685017832818</v>
      </c>
      <c r="P19" s="229">
        <v>29.845153460901223</v>
      </c>
      <c r="Q19" s="229">
        <v>15.073134882780174</v>
      </c>
      <c r="R19" s="229">
        <v>15.098450545534448</v>
      </c>
      <c r="S19" s="229">
        <v>15.501928632531154</v>
      </c>
      <c r="T19" s="229">
        <v>14.412680685591617</v>
      </c>
      <c r="U19" s="229">
        <v>14.483673284391836</v>
      </c>
      <c r="V19" s="229">
        <v>12.484600794356323</v>
      </c>
      <c r="W19" s="229">
        <v>14.264051514233946</v>
      </c>
      <c r="X19" s="229">
        <v>11.922052743788131</v>
      </c>
      <c r="Y19" s="229">
        <v>10.260641663959749</v>
      </c>
    </row>
    <row r="20" spans="1:25" ht="12" customHeight="1" x14ac:dyDescent="0.25">
      <c r="A20" s="46" t="s">
        <v>82</v>
      </c>
      <c r="B20" s="229">
        <v>53.947357457919551</v>
      </c>
      <c r="C20" s="229">
        <v>82.488491739396565</v>
      </c>
      <c r="D20" s="229">
        <v>74.327384455563859</v>
      </c>
      <c r="E20" s="229">
        <v>41.48809855512625</v>
      </c>
      <c r="F20" s="229">
        <v>51.217884040112736</v>
      </c>
      <c r="G20" s="229">
        <v>31.372822180072195</v>
      </c>
      <c r="H20" s="229">
        <v>35.866810621433103</v>
      </c>
      <c r="I20" s="229">
        <v>86.380504413975146</v>
      </c>
      <c r="J20" s="229">
        <v>61.272284748367156</v>
      </c>
      <c r="K20" s="229">
        <v>16.877130299888627</v>
      </c>
      <c r="L20" s="229">
        <v>18.249141619875573</v>
      </c>
      <c r="M20" s="229">
        <v>18.379512846613782</v>
      </c>
      <c r="N20" s="229">
        <v>20.675835308281101</v>
      </c>
      <c r="O20" s="229">
        <v>18.615937271796145</v>
      </c>
      <c r="P20" s="229">
        <v>18.339234072749761</v>
      </c>
      <c r="Q20" s="229">
        <v>23.684492012939945</v>
      </c>
      <c r="R20" s="229">
        <v>24.365096899862863</v>
      </c>
      <c r="S20" s="229">
        <v>23.493329462933374</v>
      </c>
      <c r="T20" s="229">
        <v>24.4438613553999</v>
      </c>
      <c r="U20" s="229">
        <v>25.168410905519167</v>
      </c>
      <c r="V20" s="229">
        <v>24.811986913911088</v>
      </c>
      <c r="W20" s="229">
        <v>28.482789047138287</v>
      </c>
      <c r="X20" s="229">
        <v>28.409172376386</v>
      </c>
      <c r="Y20" s="229">
        <v>29.23328038674067</v>
      </c>
    </row>
    <row r="21" spans="1:25" ht="12" customHeight="1" x14ac:dyDescent="0.25">
      <c r="A21" s="46" t="s">
        <v>32</v>
      </c>
      <c r="B21" s="229">
        <v>89.332120009586475</v>
      </c>
      <c r="C21" s="229">
        <v>97.779481886361665</v>
      </c>
      <c r="D21" s="229">
        <v>48.742787622342568</v>
      </c>
      <c r="E21" s="229">
        <v>40.07699664965056</v>
      </c>
      <c r="F21" s="229">
        <v>55.964499611486737</v>
      </c>
      <c r="G21" s="229">
        <v>30.714222985490949</v>
      </c>
      <c r="H21" s="229">
        <v>33.734971323566903</v>
      </c>
      <c r="I21" s="229">
        <v>26.54226134158624</v>
      </c>
      <c r="J21" s="229">
        <v>7.779297463052484</v>
      </c>
      <c r="K21" s="229">
        <v>7.5407661053663375</v>
      </c>
      <c r="L21" s="229">
        <v>6.0326085573346173</v>
      </c>
      <c r="M21" s="229">
        <v>9.9687027677670859</v>
      </c>
      <c r="N21" s="229">
        <v>9.9731398171422843</v>
      </c>
      <c r="O21" s="229">
        <v>2.641486214053109</v>
      </c>
      <c r="P21" s="229">
        <v>1.4750928993725099</v>
      </c>
      <c r="Q21" s="229">
        <v>0.67357980272764151</v>
      </c>
      <c r="R21" s="229">
        <v>2.7179885090116747</v>
      </c>
      <c r="S21" s="229">
        <v>2.5011905197875128</v>
      </c>
      <c r="T21" s="229">
        <v>0.10588045971949143</v>
      </c>
      <c r="U21" s="229">
        <v>8.7742881035383358E-2</v>
      </c>
      <c r="V21" s="229">
        <v>0.13388478902540107</v>
      </c>
      <c r="W21" s="229">
        <v>0.16973385119223786</v>
      </c>
      <c r="X21" s="229">
        <v>0.312384959839415</v>
      </c>
      <c r="Y21" s="229">
        <v>0.14462775767034092</v>
      </c>
    </row>
    <row r="22" spans="1:25" ht="12" customHeight="1" x14ac:dyDescent="0.25">
      <c r="A22" s="46" t="s">
        <v>33</v>
      </c>
      <c r="B22" s="229">
        <v>22.347466663581244</v>
      </c>
      <c r="C22" s="229">
        <v>17.934114262943556</v>
      </c>
      <c r="D22" s="229">
        <v>68.499554021844773</v>
      </c>
      <c r="E22" s="229">
        <v>24.217282398084702</v>
      </c>
      <c r="F22" s="229">
        <v>27.811118327549686</v>
      </c>
      <c r="G22" s="229">
        <v>47.485941140997284</v>
      </c>
      <c r="H22" s="229">
        <v>44.711334424898411</v>
      </c>
      <c r="I22" s="229">
        <v>53.696790572337598</v>
      </c>
      <c r="J22" s="229">
        <v>44.111498983567195</v>
      </c>
      <c r="K22" s="229">
        <v>22.219738801585052</v>
      </c>
      <c r="L22" s="229">
        <v>11.878808073933396</v>
      </c>
      <c r="M22" s="229">
        <v>7.2172487637726341</v>
      </c>
      <c r="N22" s="229">
        <v>6.1615626815302047</v>
      </c>
      <c r="O22" s="229">
        <v>7.1613380964146591</v>
      </c>
      <c r="P22" s="229">
        <v>7.6958534867905</v>
      </c>
      <c r="Q22" s="229">
        <v>11.354546675005531</v>
      </c>
      <c r="R22" s="229">
        <v>10.881967289590001</v>
      </c>
      <c r="S22" s="229">
        <v>12.802769815787642</v>
      </c>
      <c r="T22" s="229">
        <v>13.134190341647335</v>
      </c>
      <c r="U22" s="229">
        <v>21.373454516230577</v>
      </c>
      <c r="V22" s="229">
        <v>21.976179606070232</v>
      </c>
      <c r="W22" s="229">
        <v>19.732218258700584</v>
      </c>
      <c r="X22" s="229">
        <v>14.888685682383322</v>
      </c>
      <c r="Y22" s="229">
        <v>14.997508954055503</v>
      </c>
    </row>
    <row r="23" spans="1:25" ht="12" customHeight="1" x14ac:dyDescent="0.25">
      <c r="A23" s="46" t="s">
        <v>73</v>
      </c>
      <c r="B23" s="229">
        <v>652.03206617325623</v>
      </c>
      <c r="C23" s="229">
        <v>727.88213979867726</v>
      </c>
      <c r="D23" s="229">
        <v>711.02259305177915</v>
      </c>
      <c r="E23" s="229">
        <v>856.35468889977585</v>
      </c>
      <c r="F23" s="229">
        <v>726.56461126588579</v>
      </c>
      <c r="G23" s="229">
        <v>781.8678524425909</v>
      </c>
      <c r="H23" s="229">
        <v>614.88765349612038</v>
      </c>
      <c r="I23" s="229">
        <v>553.81127174020241</v>
      </c>
      <c r="J23" s="229">
        <v>679.21426336525963</v>
      </c>
      <c r="K23" s="229">
        <v>500.65949861206656</v>
      </c>
      <c r="L23" s="229">
        <v>571.3476378170152</v>
      </c>
      <c r="M23" s="229">
        <v>560.6723347806178</v>
      </c>
      <c r="N23" s="229">
        <v>497.05498458048527</v>
      </c>
      <c r="O23" s="229">
        <v>421.41115644781036</v>
      </c>
      <c r="P23" s="229">
        <v>432.6778991978249</v>
      </c>
      <c r="Q23" s="229">
        <v>386.28845343930232</v>
      </c>
      <c r="R23" s="229">
        <v>373.76867150380622</v>
      </c>
      <c r="S23" s="229">
        <v>420.78286025554661</v>
      </c>
      <c r="T23" s="229">
        <v>408.43739480115585</v>
      </c>
      <c r="U23" s="229">
        <v>395.39761769978793</v>
      </c>
      <c r="V23" s="229">
        <v>416.15187728705337</v>
      </c>
      <c r="W23" s="229">
        <v>495.54268199596891</v>
      </c>
      <c r="X23" s="229">
        <v>334.74997905431263</v>
      </c>
      <c r="Y23" s="229">
        <v>256.618042493112</v>
      </c>
    </row>
    <row r="24" spans="1:25" ht="12" customHeight="1" x14ac:dyDescent="0.25">
      <c r="A24" s="46" t="s">
        <v>36</v>
      </c>
      <c r="B24" s="229">
        <v>15.199032496576192</v>
      </c>
      <c r="C24" s="229">
        <v>24.570842663657537</v>
      </c>
      <c r="D24" s="229">
        <v>27.293101781059217</v>
      </c>
      <c r="E24" s="229">
        <v>21.454469837671617</v>
      </c>
      <c r="F24" s="229">
        <v>21.035973880825043</v>
      </c>
      <c r="G24" s="229">
        <v>22.877356335479796</v>
      </c>
      <c r="H24" s="229">
        <v>25.402422419441478</v>
      </c>
      <c r="I24" s="229">
        <v>23.378572326528566</v>
      </c>
      <c r="J24" s="229">
        <v>16.03303216331425</v>
      </c>
      <c r="K24" s="229">
        <v>8.8623475766104818</v>
      </c>
      <c r="L24" s="229">
        <v>8.8781718964325975</v>
      </c>
      <c r="M24" s="229">
        <v>8.8358972792759634</v>
      </c>
      <c r="N24" s="229">
        <v>10.067040713009799</v>
      </c>
      <c r="O24" s="229">
        <v>9.1147656897499356</v>
      </c>
      <c r="P24" s="229">
        <v>8.2405560629085066</v>
      </c>
      <c r="Q24" s="229">
        <v>7.5430104041701966</v>
      </c>
      <c r="R24" s="229">
        <v>7.4926492155423485</v>
      </c>
      <c r="S24" s="229">
        <v>6.8006941309714328</v>
      </c>
      <c r="T24" s="229">
        <v>7.6747261497925834</v>
      </c>
      <c r="U24" s="229">
        <v>7.4326867744833498</v>
      </c>
      <c r="V24" s="229">
        <v>6.8643562834090517</v>
      </c>
      <c r="W24" s="229">
        <v>7.445145146565034</v>
      </c>
      <c r="X24" s="229">
        <v>6.7935090199276136</v>
      </c>
      <c r="Y24" s="229">
        <v>3.690023925696214</v>
      </c>
    </row>
    <row r="25" spans="1:25" ht="12" customHeight="1" x14ac:dyDescent="0.25">
      <c r="A25" s="46" t="s">
        <v>38</v>
      </c>
      <c r="B25" s="229">
        <v>118.57722388538006</v>
      </c>
      <c r="C25" s="229">
        <v>113.38762826989054</v>
      </c>
      <c r="D25" s="229">
        <v>165.32925264464663</v>
      </c>
      <c r="E25" s="229">
        <v>218.03544700148586</v>
      </c>
      <c r="F25" s="229">
        <v>134.28194075497754</v>
      </c>
      <c r="G25" s="229">
        <v>119.1878733976092</v>
      </c>
      <c r="H25" s="229">
        <v>137.50287612319951</v>
      </c>
      <c r="I25" s="229">
        <v>150.3363836066828</v>
      </c>
      <c r="J25" s="229">
        <v>87.306928339293677</v>
      </c>
      <c r="K25" s="229">
        <v>73.591834031479763</v>
      </c>
      <c r="L25" s="229">
        <v>90.471537178326642</v>
      </c>
      <c r="M25" s="229">
        <v>72.633631279123236</v>
      </c>
      <c r="N25" s="229">
        <v>86.919494234812859</v>
      </c>
      <c r="O25" s="229">
        <v>90.483233855282634</v>
      </c>
      <c r="P25" s="229">
        <v>94.289442790320876</v>
      </c>
      <c r="Q25" s="229">
        <v>89.82425985123281</v>
      </c>
      <c r="R25" s="229">
        <v>104.32611260242919</v>
      </c>
      <c r="S25" s="229">
        <v>103.92651132304822</v>
      </c>
      <c r="T25" s="229">
        <v>105.34694027193291</v>
      </c>
      <c r="U25" s="229">
        <v>103.96187426999273</v>
      </c>
      <c r="V25" s="229">
        <v>83.222223233153869</v>
      </c>
      <c r="W25" s="229">
        <v>84.929386220456948</v>
      </c>
      <c r="X25" s="229">
        <v>90.328105543097521</v>
      </c>
      <c r="Y25" s="229">
        <v>60.725341592547835</v>
      </c>
    </row>
    <row r="26" spans="1:25" ht="12" customHeight="1" x14ac:dyDescent="0.25">
      <c r="A26" s="46" t="s">
        <v>39</v>
      </c>
      <c r="B26" s="229">
        <v>242.12777578492597</v>
      </c>
      <c r="C26" s="229">
        <v>233.87772464370443</v>
      </c>
      <c r="D26" s="229">
        <v>228.42940552492232</v>
      </c>
      <c r="E26" s="229">
        <v>182.4813367925351</v>
      </c>
      <c r="F26" s="229">
        <v>247.63117967379722</v>
      </c>
      <c r="G26" s="229">
        <v>179.42942293012308</v>
      </c>
      <c r="H26" s="229">
        <v>175.85664637464092</v>
      </c>
      <c r="I26" s="229">
        <v>159.46738581535882</v>
      </c>
      <c r="J26" s="229">
        <v>164.06240006237419</v>
      </c>
      <c r="K26" s="229">
        <v>124.45751047498439</v>
      </c>
      <c r="L26" s="229">
        <v>141.95411294440356</v>
      </c>
      <c r="M26" s="229">
        <v>145.52449449385645</v>
      </c>
      <c r="N26" s="229">
        <v>142.3267268780871</v>
      </c>
      <c r="O26" s="229">
        <v>130.78327232153885</v>
      </c>
      <c r="P26" s="229">
        <v>133.31593153269873</v>
      </c>
      <c r="Q26" s="229">
        <v>135.69949040194459</v>
      </c>
      <c r="R26" s="229">
        <v>136.92186818628286</v>
      </c>
      <c r="S26" s="229">
        <v>136.67413371819083</v>
      </c>
      <c r="T26" s="229">
        <v>146.5894458211404</v>
      </c>
      <c r="U26" s="229">
        <v>123.82513014377628</v>
      </c>
      <c r="V26" s="229">
        <v>83.666937552213952</v>
      </c>
      <c r="W26" s="229">
        <v>84.012103331719416</v>
      </c>
      <c r="X26" s="229">
        <v>98.652748037353518</v>
      </c>
      <c r="Y26" s="229">
        <v>89.626981971355519</v>
      </c>
    </row>
    <row r="27" spans="1:25" ht="12" customHeight="1" x14ac:dyDescent="0.25">
      <c r="A27" s="39" t="s">
        <v>98</v>
      </c>
      <c r="B27" s="228">
        <f t="shared" ref="B27:Y27" si="3">SUM(B28:B37)</f>
        <v>2202.0038046247214</v>
      </c>
      <c r="C27" s="228">
        <f t="shared" si="3"/>
        <v>2234.8566684235025</v>
      </c>
      <c r="D27" s="228">
        <f t="shared" si="3"/>
        <v>2318.6105990546544</v>
      </c>
      <c r="E27" s="228">
        <f t="shared" si="3"/>
        <v>2200.1302833461486</v>
      </c>
      <c r="F27" s="228">
        <f t="shared" si="3"/>
        <v>2402.0541408414874</v>
      </c>
      <c r="G27" s="228">
        <f t="shared" si="3"/>
        <v>2384.864883755798</v>
      </c>
      <c r="H27" s="228">
        <f t="shared" si="3"/>
        <v>2404.1159671508576</v>
      </c>
      <c r="I27" s="228">
        <f t="shared" si="3"/>
        <v>2242.2736439372202</v>
      </c>
      <c r="J27" s="228">
        <f t="shared" si="3"/>
        <v>2147.4745952382768</v>
      </c>
      <c r="K27" s="228">
        <f t="shared" si="3"/>
        <v>1594.6375683547178</v>
      </c>
      <c r="L27" s="228">
        <f t="shared" si="3"/>
        <v>1674.7929329379258</v>
      </c>
      <c r="M27" s="228">
        <f t="shared" si="3"/>
        <v>1904.5119012807686</v>
      </c>
      <c r="N27" s="228">
        <f t="shared" si="3"/>
        <v>1865.965816355392</v>
      </c>
      <c r="O27" s="228">
        <f t="shared" si="3"/>
        <v>1755.673313172168</v>
      </c>
      <c r="P27" s="228">
        <f t="shared" si="3"/>
        <v>1808.7369246173757</v>
      </c>
      <c r="Q27" s="228">
        <f t="shared" si="3"/>
        <v>1859.6385612921706</v>
      </c>
      <c r="R27" s="228">
        <f t="shared" si="3"/>
        <v>1821.80524860586</v>
      </c>
      <c r="S27" s="228">
        <f t="shared" si="3"/>
        <v>1859.3542822496352</v>
      </c>
      <c r="T27" s="228">
        <f t="shared" si="3"/>
        <v>1922.1627785593357</v>
      </c>
      <c r="U27" s="228">
        <f t="shared" si="3"/>
        <v>1895.3191314563364</v>
      </c>
      <c r="V27" s="228">
        <f t="shared" si="3"/>
        <v>1872.6486840782882</v>
      </c>
      <c r="W27" s="228">
        <f t="shared" si="3"/>
        <v>1994.6253907547352</v>
      </c>
      <c r="X27" s="228">
        <f t="shared" si="3"/>
        <v>1708.5759082929449</v>
      </c>
      <c r="Y27" s="228">
        <f t="shared" si="3"/>
        <v>1506.581195445845</v>
      </c>
    </row>
    <row r="28" spans="1:25" ht="12" customHeight="1" x14ac:dyDescent="0.25">
      <c r="A28" s="18" t="s">
        <v>28</v>
      </c>
      <c r="B28" s="230">
        <v>17.855476646486196</v>
      </c>
      <c r="C28" s="230">
        <v>22.561569235175259</v>
      </c>
      <c r="D28" s="230">
        <v>23.012768596042008</v>
      </c>
      <c r="E28" s="230">
        <v>20.606239923603439</v>
      </c>
      <c r="F28" s="230">
        <v>90.567331837729697</v>
      </c>
      <c r="G28" s="230">
        <v>133.34308794665216</v>
      </c>
      <c r="H28" s="230">
        <v>107.15578575067012</v>
      </c>
      <c r="I28" s="230">
        <v>97.265682030149307</v>
      </c>
      <c r="J28" s="230">
        <v>97.63766533000512</v>
      </c>
      <c r="K28" s="230">
        <v>81.105060550685167</v>
      </c>
      <c r="L28" s="230">
        <v>80.687080898823183</v>
      </c>
      <c r="M28" s="230">
        <v>88.012577930588364</v>
      </c>
      <c r="N28" s="230">
        <v>145.25581707004619</v>
      </c>
      <c r="O28" s="230">
        <v>128.22391239120435</v>
      </c>
      <c r="P28" s="230">
        <v>109.96208772481187</v>
      </c>
      <c r="Q28" s="230">
        <v>128.3677116010316</v>
      </c>
      <c r="R28" s="230">
        <v>124.19549672823494</v>
      </c>
      <c r="S28" s="230">
        <v>113.31013361076783</v>
      </c>
      <c r="T28" s="230">
        <v>114.10735359956595</v>
      </c>
      <c r="U28" s="230">
        <v>126.96915062587206</v>
      </c>
      <c r="V28" s="230">
        <v>117.55730747113596</v>
      </c>
      <c r="W28" s="230">
        <v>152.02506882292985</v>
      </c>
      <c r="X28" s="230">
        <v>110.19854311818777</v>
      </c>
      <c r="Y28" s="230">
        <v>61.448627850735498</v>
      </c>
    </row>
    <row r="29" spans="1:25" ht="12" customHeight="1" x14ac:dyDescent="0.25">
      <c r="A29" s="18" t="s">
        <v>42</v>
      </c>
      <c r="B29" s="230">
        <v>66.66961980154602</v>
      </c>
      <c r="C29" s="230">
        <v>7.7684265632879548</v>
      </c>
      <c r="D29" s="230">
        <v>4.1855278892728469</v>
      </c>
      <c r="E29" s="230">
        <v>50.128265417802567</v>
      </c>
      <c r="F29" s="230">
        <v>37.220987495851674</v>
      </c>
      <c r="G29" s="230">
        <v>31.81794092388493</v>
      </c>
      <c r="H29" s="230">
        <v>85.24806813568685</v>
      </c>
      <c r="I29" s="230">
        <v>68.559338253636895</v>
      </c>
      <c r="J29" s="230">
        <v>100.71548805398869</v>
      </c>
      <c r="K29" s="230">
        <v>72.166815542149848</v>
      </c>
      <c r="L29" s="230">
        <v>96.46844940108906</v>
      </c>
      <c r="M29" s="230">
        <v>189.29657995693881</v>
      </c>
      <c r="N29" s="230">
        <v>119.2204421842916</v>
      </c>
      <c r="O29" s="230">
        <v>107.0860460333367</v>
      </c>
      <c r="P29" s="230">
        <v>98.591968727577679</v>
      </c>
      <c r="Q29" s="230">
        <v>116.1692006456626</v>
      </c>
      <c r="R29" s="230">
        <v>122.8095315142053</v>
      </c>
      <c r="S29" s="230">
        <v>102.7346432906422</v>
      </c>
      <c r="T29" s="230">
        <v>99.616062065361007</v>
      </c>
      <c r="U29" s="230">
        <v>104.7713996138727</v>
      </c>
      <c r="V29" s="230">
        <v>96.932869600497682</v>
      </c>
      <c r="W29" s="230">
        <v>117.5691703641351</v>
      </c>
      <c r="X29" s="230">
        <v>100.43879897306969</v>
      </c>
      <c r="Y29" s="230">
        <v>56.044924289767962</v>
      </c>
    </row>
    <row r="30" spans="1:25" ht="12" customHeight="1" x14ac:dyDescent="0.25">
      <c r="A30" s="18" t="s">
        <v>31</v>
      </c>
      <c r="B30" s="230">
        <v>1.3790478323135404</v>
      </c>
      <c r="C30" s="230">
        <v>4.4511879674495134</v>
      </c>
      <c r="D30" s="230">
        <v>2.7318050911117946</v>
      </c>
      <c r="E30" s="230">
        <v>4.4935959198784712</v>
      </c>
      <c r="F30" s="230">
        <v>2.9280623757998501</v>
      </c>
      <c r="G30" s="230">
        <v>8.3153329805753469</v>
      </c>
      <c r="H30" s="230">
        <v>52.434089923908758</v>
      </c>
      <c r="I30" s="230">
        <v>20.301381424741965</v>
      </c>
      <c r="J30" s="230">
        <v>23.184161322421279</v>
      </c>
      <c r="K30" s="230">
        <v>28.1371827869676</v>
      </c>
      <c r="L30" s="230">
        <v>31.066766881477573</v>
      </c>
      <c r="M30" s="230">
        <v>26.636263525606651</v>
      </c>
      <c r="N30" s="230">
        <v>24.852947089050804</v>
      </c>
      <c r="O30" s="230">
        <v>26.368590042004207</v>
      </c>
      <c r="P30" s="230">
        <v>26.075997145249751</v>
      </c>
      <c r="Q30" s="230">
        <v>17.468971763252789</v>
      </c>
      <c r="R30" s="230">
        <v>17.074827500485739</v>
      </c>
      <c r="S30" s="230">
        <v>16.867702325770697</v>
      </c>
      <c r="T30" s="230">
        <v>17.010965449974886</v>
      </c>
      <c r="U30" s="230">
        <v>17.127996255586154</v>
      </c>
      <c r="V30" s="230">
        <v>15.122590621191673</v>
      </c>
      <c r="W30" s="230">
        <v>15.764687088596183</v>
      </c>
      <c r="X30" s="230">
        <v>17.427733945040785</v>
      </c>
      <c r="Y30" s="230">
        <v>17.092333458461059</v>
      </c>
    </row>
    <row r="31" spans="1:25" ht="12" customHeight="1" x14ac:dyDescent="0.25">
      <c r="A31" s="18" t="s">
        <v>82</v>
      </c>
      <c r="B31" s="230">
        <v>93.318260665355837</v>
      </c>
      <c r="C31" s="230">
        <v>102.79478105636558</v>
      </c>
      <c r="D31" s="230">
        <v>111.63282517813788</v>
      </c>
      <c r="E31" s="230">
        <v>100.96633950216867</v>
      </c>
      <c r="F31" s="230">
        <v>73.72706657134114</v>
      </c>
      <c r="G31" s="230">
        <v>91.422727934804954</v>
      </c>
      <c r="H31" s="230">
        <v>104.83801756597583</v>
      </c>
      <c r="I31" s="230">
        <v>132.38353326571598</v>
      </c>
      <c r="J31" s="230">
        <v>97.757041578328995</v>
      </c>
      <c r="K31" s="230">
        <v>71.047142720064983</v>
      </c>
      <c r="L31" s="230">
        <v>60.369884562294189</v>
      </c>
      <c r="M31" s="230">
        <v>76.836972067606155</v>
      </c>
      <c r="N31" s="230">
        <v>88.276608428488515</v>
      </c>
      <c r="O31" s="230">
        <v>76.986166457601499</v>
      </c>
      <c r="P31" s="230">
        <v>76.134588625838703</v>
      </c>
      <c r="Q31" s="230">
        <v>86.47927400685856</v>
      </c>
      <c r="R31" s="230">
        <v>82.915594860218476</v>
      </c>
      <c r="S31" s="230">
        <v>84.030330040695873</v>
      </c>
      <c r="T31" s="230">
        <v>83.922656288164291</v>
      </c>
      <c r="U31" s="230">
        <v>87.924945306801646</v>
      </c>
      <c r="V31" s="230">
        <v>88.612381241029794</v>
      </c>
      <c r="W31" s="230">
        <v>100.39836548041204</v>
      </c>
      <c r="X31" s="230">
        <v>101.14273304869232</v>
      </c>
      <c r="Y31" s="230">
        <v>103.56957895824038</v>
      </c>
    </row>
    <row r="32" spans="1:25" ht="12" customHeight="1" x14ac:dyDescent="0.25">
      <c r="A32" s="18" t="s">
        <v>32</v>
      </c>
      <c r="B32" s="230">
        <v>183.54819222372726</v>
      </c>
      <c r="C32" s="230">
        <v>178.68845775313247</v>
      </c>
      <c r="D32" s="230">
        <v>95.448651321919385</v>
      </c>
      <c r="E32" s="230">
        <v>55.94152218270554</v>
      </c>
      <c r="F32" s="230">
        <v>70.959963883398089</v>
      </c>
      <c r="G32" s="230">
        <v>82.090752030296798</v>
      </c>
      <c r="H32" s="230">
        <v>108.04135103222357</v>
      </c>
      <c r="I32" s="230">
        <v>15.177513788995093</v>
      </c>
      <c r="J32" s="230">
        <v>10.850568587582414</v>
      </c>
      <c r="K32" s="230">
        <v>15.812690631320047</v>
      </c>
      <c r="L32" s="230">
        <v>8.1118617230914563</v>
      </c>
      <c r="M32" s="230">
        <v>7.2304787905089736</v>
      </c>
      <c r="N32" s="230">
        <v>5.2453985341050862</v>
      </c>
      <c r="O32" s="230">
        <v>4.3437424376360649</v>
      </c>
      <c r="P32" s="230">
        <v>2.4625884593016711</v>
      </c>
      <c r="Q32" s="230">
        <v>1.538434711488323</v>
      </c>
      <c r="R32" s="230">
        <v>4.9362260409853738</v>
      </c>
      <c r="S32" s="230">
        <v>0.85498713931033754</v>
      </c>
      <c r="T32" s="230">
        <v>1.1536317909394822</v>
      </c>
      <c r="U32" s="230">
        <v>1.0909934344946486</v>
      </c>
      <c r="V32" s="230">
        <v>1.1003792550790383</v>
      </c>
      <c r="W32" s="230">
        <v>1.3245059922087283</v>
      </c>
      <c r="X32" s="230">
        <v>1.5407342061784925</v>
      </c>
      <c r="Y32" s="230">
        <v>1.2205448667970853</v>
      </c>
    </row>
    <row r="33" spans="1:25" ht="12" customHeight="1" x14ac:dyDescent="0.25">
      <c r="A33" s="18" t="s">
        <v>33</v>
      </c>
      <c r="B33" s="230">
        <v>82.481086789001893</v>
      </c>
      <c r="C33" s="230">
        <v>107.63720732889114</v>
      </c>
      <c r="D33" s="230">
        <v>145.88903043758776</v>
      </c>
      <c r="E33" s="230">
        <v>110.22468205337452</v>
      </c>
      <c r="F33" s="230">
        <v>173.23646403273426</v>
      </c>
      <c r="G33" s="230">
        <v>134.03104954287795</v>
      </c>
      <c r="H33" s="230">
        <v>74.450405250195217</v>
      </c>
      <c r="I33" s="230">
        <v>84.62066567868996</v>
      </c>
      <c r="J33" s="230">
        <v>91.709224010379813</v>
      </c>
      <c r="K33" s="230">
        <v>53.468047920366217</v>
      </c>
      <c r="L33" s="230">
        <v>25.908796181034788</v>
      </c>
      <c r="M33" s="230">
        <v>81.080269918821656</v>
      </c>
      <c r="N33" s="230">
        <v>119.23504352125185</v>
      </c>
      <c r="O33" s="230">
        <v>96.870938402892989</v>
      </c>
      <c r="P33" s="230">
        <v>128.05541393682486</v>
      </c>
      <c r="Q33" s="230">
        <v>149.11094555002572</v>
      </c>
      <c r="R33" s="230">
        <v>145.26767906706422</v>
      </c>
      <c r="S33" s="230">
        <v>151.88587039686155</v>
      </c>
      <c r="T33" s="230">
        <v>144.71239880709234</v>
      </c>
      <c r="U33" s="230">
        <v>157.07974028204859</v>
      </c>
      <c r="V33" s="230">
        <v>154.27904749891877</v>
      </c>
      <c r="W33" s="230">
        <v>118.08866634543185</v>
      </c>
      <c r="X33" s="230">
        <v>110.31626717043562</v>
      </c>
      <c r="Y33" s="230">
        <v>132.43346469966423</v>
      </c>
    </row>
    <row r="34" spans="1:25" ht="12" customHeight="1" x14ac:dyDescent="0.25">
      <c r="A34" s="18" t="s">
        <v>73</v>
      </c>
      <c r="B34" s="230">
        <v>961.84142738732567</v>
      </c>
      <c r="C34" s="230">
        <v>1002.0249278923881</v>
      </c>
      <c r="D34" s="230">
        <v>1060.8316313504317</v>
      </c>
      <c r="E34" s="230">
        <v>960.8896939997062</v>
      </c>
      <c r="F34" s="230">
        <v>936.27692390214293</v>
      </c>
      <c r="G34" s="230">
        <v>896.68223234617437</v>
      </c>
      <c r="H34" s="230">
        <v>854.93230501804248</v>
      </c>
      <c r="I34" s="230">
        <v>837.61727885059781</v>
      </c>
      <c r="J34" s="230">
        <v>814.34001109173914</v>
      </c>
      <c r="K34" s="230">
        <v>586.25793935831439</v>
      </c>
      <c r="L34" s="230">
        <v>596.39680745530416</v>
      </c>
      <c r="M34" s="230">
        <v>659.49038891550981</v>
      </c>
      <c r="N34" s="230">
        <v>582.05404820386366</v>
      </c>
      <c r="O34" s="230">
        <v>578.92800872525152</v>
      </c>
      <c r="P34" s="230">
        <v>606.85176410382837</v>
      </c>
      <c r="Q34" s="230">
        <v>573.23877526015849</v>
      </c>
      <c r="R34" s="230">
        <v>524.9229726206562</v>
      </c>
      <c r="S34" s="230">
        <v>550.49050078630864</v>
      </c>
      <c r="T34" s="230">
        <v>589.05736340920339</v>
      </c>
      <c r="U34" s="230">
        <v>547.33486067062813</v>
      </c>
      <c r="V34" s="230">
        <v>542.49221256009298</v>
      </c>
      <c r="W34" s="230">
        <v>573.68565971518569</v>
      </c>
      <c r="X34" s="230">
        <v>459.25268845843527</v>
      </c>
      <c r="Y34" s="230">
        <v>384.55460742540856</v>
      </c>
    </row>
    <row r="35" spans="1:25" ht="12" customHeight="1" x14ac:dyDescent="0.25">
      <c r="A35" s="18" t="s">
        <v>36</v>
      </c>
      <c r="B35" s="230">
        <v>173.75871923330635</v>
      </c>
      <c r="C35" s="230">
        <v>151.28647445007593</v>
      </c>
      <c r="D35" s="230">
        <v>182.42527057069378</v>
      </c>
      <c r="E35" s="230">
        <v>198.0660371051726</v>
      </c>
      <c r="F35" s="230">
        <v>209.26643607388561</v>
      </c>
      <c r="G35" s="230">
        <v>227.60306948971791</v>
      </c>
      <c r="H35" s="230">
        <v>219.60216442217325</v>
      </c>
      <c r="I35" s="230">
        <v>212.52181029910821</v>
      </c>
      <c r="J35" s="230">
        <v>147.78352408824739</v>
      </c>
      <c r="K35" s="230">
        <v>71.919982842762266</v>
      </c>
      <c r="L35" s="230">
        <v>66.753029425241493</v>
      </c>
      <c r="M35" s="230">
        <v>52.776649968139587</v>
      </c>
      <c r="N35" s="230">
        <v>72.660186793370102</v>
      </c>
      <c r="O35" s="230">
        <v>76.580843928745125</v>
      </c>
      <c r="P35" s="230">
        <v>67.956785052827883</v>
      </c>
      <c r="Q35" s="230">
        <v>66.398388012607967</v>
      </c>
      <c r="R35" s="230">
        <v>61.92796951171669</v>
      </c>
      <c r="S35" s="230">
        <v>58.732570948977646</v>
      </c>
      <c r="T35" s="230">
        <v>56.905667377812421</v>
      </c>
      <c r="U35" s="230">
        <v>57.138574579220588</v>
      </c>
      <c r="V35" s="230">
        <v>56.21852567119506</v>
      </c>
      <c r="W35" s="230">
        <v>57.767294827196388</v>
      </c>
      <c r="X35" s="230">
        <v>47.070555080353074</v>
      </c>
      <c r="Y35" s="230">
        <v>22.438090245551994</v>
      </c>
    </row>
    <row r="36" spans="1:25" ht="12" customHeight="1" x14ac:dyDescent="0.25">
      <c r="A36" s="18" t="s">
        <v>38</v>
      </c>
      <c r="B36" s="230">
        <v>4.477823027601449</v>
      </c>
      <c r="C36" s="230">
        <v>5.7352550090346188</v>
      </c>
      <c r="D36" s="230">
        <v>3.1547200284047685</v>
      </c>
      <c r="E36" s="230">
        <v>2.8635713691784548</v>
      </c>
      <c r="F36" s="230">
        <v>2.2240028324453371</v>
      </c>
      <c r="G36" s="230">
        <v>6.8857103866888911</v>
      </c>
      <c r="H36" s="230">
        <v>4.6770508966900426</v>
      </c>
      <c r="I36" s="230">
        <v>9.7998816027806299</v>
      </c>
      <c r="J36" s="230">
        <v>13.174830911824275</v>
      </c>
      <c r="K36" s="230">
        <v>18.177682924641257</v>
      </c>
      <c r="L36" s="230">
        <v>22.648008974041563</v>
      </c>
      <c r="M36" s="230">
        <v>21.976455312297769</v>
      </c>
      <c r="N36" s="230">
        <v>29.084317840115563</v>
      </c>
      <c r="O36" s="230">
        <v>37.224377881434144</v>
      </c>
      <c r="P36" s="230">
        <v>38.473642473616586</v>
      </c>
      <c r="Q36" s="230">
        <v>37.675028043217488</v>
      </c>
      <c r="R36" s="230">
        <v>46.048016306251569</v>
      </c>
      <c r="S36" s="230">
        <v>54.401707045842286</v>
      </c>
      <c r="T36" s="230">
        <v>67.286025230268706</v>
      </c>
      <c r="U36" s="230">
        <v>60.16961186331006</v>
      </c>
      <c r="V36" s="230">
        <v>134.84962171513402</v>
      </c>
      <c r="W36" s="230">
        <v>154.07800777842445</v>
      </c>
      <c r="X36" s="230">
        <v>158.86400083634697</v>
      </c>
      <c r="Y36" s="230">
        <v>166.36421440439901</v>
      </c>
    </row>
    <row r="37" spans="1:25" ht="12" customHeight="1" x14ac:dyDescent="0.25">
      <c r="A37" s="47" t="s">
        <v>40</v>
      </c>
      <c r="B37" s="231">
        <v>616.67415101805739</v>
      </c>
      <c r="C37" s="231">
        <v>651.90838116770226</v>
      </c>
      <c r="D37" s="231">
        <v>689.29836859105239</v>
      </c>
      <c r="E37" s="231">
        <v>695.9503358725583</v>
      </c>
      <c r="F37" s="231">
        <v>805.64690183615903</v>
      </c>
      <c r="G37" s="231">
        <v>772.67298017412463</v>
      </c>
      <c r="H37" s="231">
        <v>792.73672915529187</v>
      </c>
      <c r="I37" s="231">
        <v>764.02655874280424</v>
      </c>
      <c r="J37" s="231">
        <v>750.32208026375963</v>
      </c>
      <c r="K37" s="231">
        <v>596.5450230774461</v>
      </c>
      <c r="L37" s="231">
        <v>686.38224743552826</v>
      </c>
      <c r="M37" s="231">
        <v>701.17526489475085</v>
      </c>
      <c r="N37" s="231">
        <v>680.08100669080864</v>
      </c>
      <c r="O37" s="231">
        <v>623.06068687206152</v>
      </c>
      <c r="P37" s="231">
        <v>654.1720883674983</v>
      </c>
      <c r="Q37" s="231">
        <v>683.19183169786697</v>
      </c>
      <c r="R37" s="231">
        <v>691.70693445604149</v>
      </c>
      <c r="S37" s="231">
        <v>726.04583666445785</v>
      </c>
      <c r="T37" s="231">
        <v>748.39065454095316</v>
      </c>
      <c r="U37" s="231">
        <v>735.71185882450163</v>
      </c>
      <c r="V37" s="231">
        <v>665.48374844401349</v>
      </c>
      <c r="W37" s="231">
        <v>703.92396434021475</v>
      </c>
      <c r="X37" s="231">
        <v>602.32385345620503</v>
      </c>
      <c r="Y37" s="231">
        <v>561.414809246819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0.99999999999999989</v>
      </c>
      <c r="R41" s="232">
        <f t="shared" si="4"/>
        <v>1</v>
      </c>
      <c r="S41" s="232">
        <f t="shared" si="4"/>
        <v>0.99999999999999989</v>
      </c>
      <c r="T41" s="232">
        <f t="shared" si="4"/>
        <v>0.99999999999999989</v>
      </c>
      <c r="U41" s="232">
        <f t="shared" si="4"/>
        <v>0.99999999999999989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7.5002674963898933E-3</v>
      </c>
      <c r="C42" s="233">
        <f t="shared" si="5"/>
        <v>7.2241634934518753E-3</v>
      </c>
      <c r="D42" s="233">
        <f t="shared" si="5"/>
        <v>7.8830278317194875E-3</v>
      </c>
      <c r="E42" s="233">
        <f t="shared" si="5"/>
        <v>7.7779192385309757E-3</v>
      </c>
      <c r="F42" s="233">
        <f t="shared" si="5"/>
        <v>7.747363309142794E-3</v>
      </c>
      <c r="G42" s="233">
        <f t="shared" si="5"/>
        <v>7.2738591462496449E-3</v>
      </c>
      <c r="H42" s="233">
        <f t="shared" si="5"/>
        <v>7.0201624489095648E-3</v>
      </c>
      <c r="I42" s="233">
        <f t="shared" si="5"/>
        <v>7.0496974995973754E-3</v>
      </c>
      <c r="J42" s="233">
        <f t="shared" si="5"/>
        <v>7.2849252095357423E-3</v>
      </c>
      <c r="K42" s="233">
        <f t="shared" si="5"/>
        <v>7.9463324653724996E-3</v>
      </c>
      <c r="L42" s="233">
        <f t="shared" si="5"/>
        <v>7.8131958654082765E-3</v>
      </c>
      <c r="M42" s="233">
        <f t="shared" si="5"/>
        <v>7.4918752198998382E-3</v>
      </c>
      <c r="N42" s="233">
        <f t="shared" si="5"/>
        <v>7.8578811581559611E-3</v>
      </c>
      <c r="O42" s="233">
        <f t="shared" si="5"/>
        <v>8.1948165730207165E-3</v>
      </c>
      <c r="P42" s="233">
        <f t="shared" si="5"/>
        <v>8.2778663495355984E-3</v>
      </c>
      <c r="Q42" s="233">
        <f t="shared" si="5"/>
        <v>8.2885793437740777E-3</v>
      </c>
      <c r="R42" s="233">
        <f t="shared" si="5"/>
        <v>8.5528988678356416E-3</v>
      </c>
      <c r="S42" s="233">
        <f t="shared" si="5"/>
        <v>8.4740627263621485E-3</v>
      </c>
      <c r="T42" s="233">
        <f t="shared" si="5"/>
        <v>8.5249401449168372E-3</v>
      </c>
      <c r="U42" s="233">
        <f t="shared" si="5"/>
        <v>8.611423634688602E-3</v>
      </c>
      <c r="V42" s="233">
        <f t="shared" si="5"/>
        <v>8.6835865845426019E-3</v>
      </c>
      <c r="W42" s="233">
        <f t="shared" si="5"/>
        <v>8.4925254047885437E-3</v>
      </c>
      <c r="X42" s="233">
        <f t="shared" si="5"/>
        <v>9.5636251834021017E-3</v>
      </c>
      <c r="Y42" s="233">
        <f t="shared" si="5"/>
        <v>1.0496458492125956E-2</v>
      </c>
    </row>
    <row r="43" spans="1:25" ht="12" customHeight="1" x14ac:dyDescent="0.25">
      <c r="A43" s="173" t="s">
        <v>92</v>
      </c>
      <c r="B43" s="233">
        <f t="shared" ref="B43:Y43" si="6">IF(B7=0,0,B7/B$5)</f>
        <v>2.6729170247851595E-3</v>
      </c>
      <c r="C43" s="233">
        <f t="shared" si="6"/>
        <v>2.5547873797776726E-3</v>
      </c>
      <c r="D43" s="233">
        <f t="shared" si="6"/>
        <v>2.719631716233802E-3</v>
      </c>
      <c r="E43" s="233">
        <f t="shared" si="6"/>
        <v>2.6260931078148546E-3</v>
      </c>
      <c r="F43" s="233">
        <f t="shared" si="6"/>
        <v>2.6880038961557898E-3</v>
      </c>
      <c r="G43" s="233">
        <f t="shared" si="6"/>
        <v>2.5338216552101742E-3</v>
      </c>
      <c r="H43" s="233">
        <f t="shared" si="6"/>
        <v>2.7900965487554657E-3</v>
      </c>
      <c r="I43" s="233">
        <f t="shared" si="6"/>
        <v>2.6135650563353283E-3</v>
      </c>
      <c r="J43" s="233">
        <f t="shared" si="6"/>
        <v>2.8607507256253302E-3</v>
      </c>
      <c r="K43" s="233">
        <f t="shared" si="6"/>
        <v>3.0596615032647606E-3</v>
      </c>
      <c r="L43" s="233">
        <f t="shared" si="6"/>
        <v>3.0240228667650394E-3</v>
      </c>
      <c r="M43" s="233">
        <f t="shared" si="6"/>
        <v>3.0712326919107103E-3</v>
      </c>
      <c r="N43" s="233">
        <f t="shared" si="6"/>
        <v>3.0937242453373142E-3</v>
      </c>
      <c r="O43" s="233">
        <f t="shared" si="6"/>
        <v>3.0464777959492689E-3</v>
      </c>
      <c r="P43" s="233">
        <f t="shared" si="6"/>
        <v>3.2705856250208171E-3</v>
      </c>
      <c r="Q43" s="233">
        <f t="shared" si="6"/>
        <v>3.1925867096231591E-3</v>
      </c>
      <c r="R43" s="233">
        <f t="shared" si="6"/>
        <v>3.3127179931341276E-3</v>
      </c>
      <c r="S43" s="233">
        <f t="shared" si="6"/>
        <v>3.3217008836202181E-3</v>
      </c>
      <c r="T43" s="233">
        <f t="shared" si="6"/>
        <v>3.373006509024602E-3</v>
      </c>
      <c r="U43" s="233">
        <f t="shared" si="6"/>
        <v>3.3728418357462965E-3</v>
      </c>
      <c r="V43" s="233">
        <f t="shared" si="6"/>
        <v>3.3833816646521675E-3</v>
      </c>
      <c r="W43" s="233">
        <f t="shared" si="6"/>
        <v>3.3328399869048016E-3</v>
      </c>
      <c r="X43" s="233">
        <f t="shared" si="6"/>
        <v>3.4924326923392161E-3</v>
      </c>
      <c r="Y43" s="233">
        <f t="shared" si="6"/>
        <v>3.7295750088756885E-3</v>
      </c>
    </row>
    <row r="44" spans="1:25" ht="12" customHeight="1" x14ac:dyDescent="0.25">
      <c r="A44" s="173" t="s">
        <v>93</v>
      </c>
      <c r="B44" s="233">
        <f t="shared" ref="B44:Y44" si="7">IF(B8=0,0,B8/B$5)</f>
        <v>3.0835381578094231E-2</v>
      </c>
      <c r="C44" s="233">
        <f t="shared" si="7"/>
        <v>2.9287418732058472E-2</v>
      </c>
      <c r="D44" s="233">
        <f t="shared" si="7"/>
        <v>3.0010878525445955E-2</v>
      </c>
      <c r="E44" s="233">
        <f t="shared" si="7"/>
        <v>3.1298167413284061E-2</v>
      </c>
      <c r="F44" s="233">
        <f t="shared" si="7"/>
        <v>3.3830470438173464E-2</v>
      </c>
      <c r="G44" s="233">
        <f t="shared" si="7"/>
        <v>3.3198892856899913E-2</v>
      </c>
      <c r="H44" s="233">
        <f t="shared" si="7"/>
        <v>3.5494725777208323E-2</v>
      </c>
      <c r="I44" s="233">
        <f t="shared" si="7"/>
        <v>3.3291742454020314E-2</v>
      </c>
      <c r="J44" s="233">
        <f t="shared" si="7"/>
        <v>3.280400488100068E-2</v>
      </c>
      <c r="K44" s="233">
        <f t="shared" si="7"/>
        <v>3.4376114642712383E-2</v>
      </c>
      <c r="L44" s="233">
        <f t="shared" si="7"/>
        <v>3.5081782760504443E-2</v>
      </c>
      <c r="M44" s="233">
        <f t="shared" si="7"/>
        <v>3.3902369304077723E-2</v>
      </c>
      <c r="N44" s="233">
        <f t="shared" si="7"/>
        <v>3.4132412456304009E-2</v>
      </c>
      <c r="O44" s="233">
        <f t="shared" si="7"/>
        <v>3.4536725814241463E-2</v>
      </c>
      <c r="P44" s="233">
        <f t="shared" si="7"/>
        <v>3.6027308154404795E-2</v>
      </c>
      <c r="Q44" s="233">
        <f t="shared" si="7"/>
        <v>3.7145647482519382E-2</v>
      </c>
      <c r="R44" s="233">
        <f t="shared" si="7"/>
        <v>3.7630497280887326E-2</v>
      </c>
      <c r="S44" s="233">
        <f t="shared" si="7"/>
        <v>3.62215877628446E-2</v>
      </c>
      <c r="T44" s="233">
        <f t="shared" si="7"/>
        <v>3.4911705410649564E-2</v>
      </c>
      <c r="U44" s="233">
        <f t="shared" si="7"/>
        <v>3.5285467128470659E-2</v>
      </c>
      <c r="V44" s="233">
        <f t="shared" si="7"/>
        <v>3.4688043449304554E-2</v>
      </c>
      <c r="W44" s="233">
        <f t="shared" si="7"/>
        <v>3.4089470373677232E-2</v>
      </c>
      <c r="X44" s="233">
        <f t="shared" si="7"/>
        <v>3.6286543189928432E-2</v>
      </c>
      <c r="Y44" s="233">
        <f t="shared" si="7"/>
        <v>3.6959964378269046E-2</v>
      </c>
    </row>
    <row r="45" spans="1:25" ht="12" customHeight="1" x14ac:dyDescent="0.25">
      <c r="A45" s="173" t="s">
        <v>94</v>
      </c>
      <c r="B45" s="233">
        <f t="shared" ref="B45:Y45" si="8">IF(B9=0,0,B9/B$5)</f>
        <v>1.470616633289288E-2</v>
      </c>
      <c r="C45" s="233">
        <f t="shared" si="8"/>
        <v>1.3862487001996044E-2</v>
      </c>
      <c r="D45" s="233">
        <f t="shared" si="8"/>
        <v>1.5907239911692315E-2</v>
      </c>
      <c r="E45" s="233">
        <f t="shared" si="8"/>
        <v>1.53267468174898E-2</v>
      </c>
      <c r="F45" s="233">
        <f t="shared" si="8"/>
        <v>1.6842589271865559E-2</v>
      </c>
      <c r="G45" s="233">
        <f t="shared" si="8"/>
        <v>1.5657922957566552E-2</v>
      </c>
      <c r="H45" s="233">
        <f t="shared" si="8"/>
        <v>1.8011638012544913E-2</v>
      </c>
      <c r="I45" s="233">
        <f t="shared" si="8"/>
        <v>1.6479474490718741E-2</v>
      </c>
      <c r="J45" s="233">
        <f t="shared" si="8"/>
        <v>1.858138260029054E-2</v>
      </c>
      <c r="K45" s="233">
        <f t="shared" si="8"/>
        <v>1.996232749785621E-2</v>
      </c>
      <c r="L45" s="233">
        <f t="shared" si="8"/>
        <v>1.9693204515533021E-2</v>
      </c>
      <c r="M45" s="233">
        <f t="shared" si="8"/>
        <v>1.972366366482764E-2</v>
      </c>
      <c r="N45" s="233">
        <f t="shared" si="8"/>
        <v>2.0321069426916423E-2</v>
      </c>
      <c r="O45" s="233">
        <f t="shared" si="8"/>
        <v>2.009719783877166E-2</v>
      </c>
      <c r="P45" s="233">
        <f t="shared" si="8"/>
        <v>2.1385227383053006E-2</v>
      </c>
      <c r="Q45" s="233">
        <f t="shared" si="8"/>
        <v>2.1146406593292009E-2</v>
      </c>
      <c r="R45" s="233">
        <f t="shared" si="8"/>
        <v>2.1795718773970491E-2</v>
      </c>
      <c r="S45" s="233">
        <f t="shared" si="8"/>
        <v>2.2087209562353487E-2</v>
      </c>
      <c r="T45" s="233">
        <f t="shared" si="8"/>
        <v>2.193600510035976E-2</v>
      </c>
      <c r="U45" s="233">
        <f t="shared" si="8"/>
        <v>2.1583807991400149E-2</v>
      </c>
      <c r="V45" s="233">
        <f t="shared" si="8"/>
        <v>2.1892117456721257E-2</v>
      </c>
      <c r="W45" s="233">
        <f t="shared" si="8"/>
        <v>2.1595501195226498E-2</v>
      </c>
      <c r="X45" s="233">
        <f t="shared" si="8"/>
        <v>2.2499730181455017E-2</v>
      </c>
      <c r="Y45" s="233">
        <f t="shared" si="8"/>
        <v>2.3650395634251399E-2</v>
      </c>
    </row>
    <row r="46" spans="1:25" ht="12" customHeight="1" x14ac:dyDescent="0.25">
      <c r="A46" s="173" t="s">
        <v>95</v>
      </c>
      <c r="B46" s="233">
        <f t="shared" ref="B46:Y46" si="9">IF(B10=0,0,B10/B$5)</f>
        <v>3.1597634226042295E-2</v>
      </c>
      <c r="C46" s="233">
        <f t="shared" si="9"/>
        <v>3.2680543594401631E-2</v>
      </c>
      <c r="D46" s="233">
        <f t="shared" si="9"/>
        <v>3.5316031664877692E-2</v>
      </c>
      <c r="E46" s="233">
        <f t="shared" si="9"/>
        <v>3.8355751934179144E-2</v>
      </c>
      <c r="F46" s="233">
        <f t="shared" si="9"/>
        <v>3.0680060715516599E-2</v>
      </c>
      <c r="G46" s="233">
        <f t="shared" si="9"/>
        <v>2.7984186536943748E-2</v>
      </c>
      <c r="H46" s="233">
        <f t="shared" si="9"/>
        <v>2.7379863029220769E-2</v>
      </c>
      <c r="I46" s="233">
        <f t="shared" si="9"/>
        <v>2.9154991530747652E-2</v>
      </c>
      <c r="J46" s="233">
        <f t="shared" si="9"/>
        <v>2.7555900818951748E-2</v>
      </c>
      <c r="K46" s="233">
        <f t="shared" si="9"/>
        <v>2.8098197429843857E-2</v>
      </c>
      <c r="L46" s="233">
        <f t="shared" si="9"/>
        <v>2.7902657298947916E-2</v>
      </c>
      <c r="M46" s="233">
        <f t="shared" si="9"/>
        <v>2.6215502491459354E-2</v>
      </c>
      <c r="N46" s="233">
        <f t="shared" si="9"/>
        <v>2.5191439867448082E-2</v>
      </c>
      <c r="O46" s="233">
        <f t="shared" si="9"/>
        <v>2.5218995967972758E-2</v>
      </c>
      <c r="P46" s="233">
        <f t="shared" si="9"/>
        <v>2.5169044045707228E-2</v>
      </c>
      <c r="Q46" s="233">
        <f t="shared" si="9"/>
        <v>2.4180694710458698E-2</v>
      </c>
      <c r="R46" s="233">
        <f t="shared" si="9"/>
        <v>2.3880172564338883E-2</v>
      </c>
      <c r="S46" s="233">
        <f t="shared" si="9"/>
        <v>2.4642837705130684E-2</v>
      </c>
      <c r="T46" s="233">
        <f t="shared" si="9"/>
        <v>2.4068963950569153E-2</v>
      </c>
      <c r="U46" s="233">
        <f t="shared" si="9"/>
        <v>2.4713859289552324E-2</v>
      </c>
      <c r="V46" s="233">
        <f t="shared" si="9"/>
        <v>2.4414432830597976E-2</v>
      </c>
      <c r="W46" s="233">
        <f t="shared" si="9"/>
        <v>2.7506670694447895E-2</v>
      </c>
      <c r="X46" s="233">
        <f t="shared" si="9"/>
        <v>2.6887384164087799E-2</v>
      </c>
      <c r="Y46" s="233">
        <f t="shared" si="9"/>
        <v>2.5638208540954256E-2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0.33021240879471597</v>
      </c>
      <c r="C47" s="234">
        <f t="shared" si="10"/>
        <v>0.35453920332288469</v>
      </c>
      <c r="D47" s="234">
        <f t="shared" si="10"/>
        <v>0.35860459858150429</v>
      </c>
      <c r="E47" s="234">
        <f t="shared" si="10"/>
        <v>0.37123462354615211</v>
      </c>
      <c r="F47" s="234">
        <f t="shared" si="10"/>
        <v>0.32660881962251082</v>
      </c>
      <c r="G47" s="234">
        <f t="shared" si="10"/>
        <v>0.32124122969549174</v>
      </c>
      <c r="H47" s="234">
        <f t="shared" si="10"/>
        <v>0.2923871750022532</v>
      </c>
      <c r="I47" s="234">
        <f t="shared" si="10"/>
        <v>0.31550525414038222</v>
      </c>
      <c r="J47" s="234">
        <f t="shared" si="10"/>
        <v>0.32560408734484619</v>
      </c>
      <c r="K47" s="234">
        <f t="shared" si="10"/>
        <v>0.32407484064974729</v>
      </c>
      <c r="L47" s="234">
        <f t="shared" si="10"/>
        <v>0.33630855819513072</v>
      </c>
      <c r="M47" s="234">
        <f t="shared" si="10"/>
        <v>0.30901320504775276</v>
      </c>
      <c r="N47" s="234">
        <f t="shared" si="10"/>
        <v>0.2997631065863503</v>
      </c>
      <c r="O47" s="234">
        <f t="shared" si="10"/>
        <v>0.29126848059795413</v>
      </c>
      <c r="P47" s="234">
        <f t="shared" si="10"/>
        <v>0.28911843940507698</v>
      </c>
      <c r="Q47" s="234">
        <f t="shared" si="10"/>
        <v>0.27515767180388995</v>
      </c>
      <c r="R47" s="234">
        <f t="shared" si="10"/>
        <v>0.27362057891961961</v>
      </c>
      <c r="S47" s="234">
        <f t="shared" si="10"/>
        <v>0.28268882933331296</v>
      </c>
      <c r="T47" s="234">
        <f t="shared" si="10"/>
        <v>0.281470935699976</v>
      </c>
      <c r="U47" s="234">
        <f t="shared" si="10"/>
        <v>0.29245406021129278</v>
      </c>
      <c r="V47" s="234">
        <f t="shared" si="10"/>
        <v>0.27876176231016031</v>
      </c>
      <c r="W47" s="234">
        <f t="shared" si="10"/>
        <v>0.28742573366363744</v>
      </c>
      <c r="X47" s="234">
        <f t="shared" si="10"/>
        <v>0.27796283411062561</v>
      </c>
      <c r="Y47" s="234">
        <f t="shared" si="10"/>
        <v>0.26559778904106845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0.58247522454707967</v>
      </c>
      <c r="C48" s="235">
        <f t="shared" si="11"/>
        <v>0.55985139647542959</v>
      </c>
      <c r="D48" s="235">
        <f t="shared" si="11"/>
        <v>0.54955859176852651</v>
      </c>
      <c r="E48" s="235">
        <f t="shared" si="11"/>
        <v>0.53338069794254916</v>
      </c>
      <c r="F48" s="235">
        <f t="shared" si="11"/>
        <v>0.58160269274663501</v>
      </c>
      <c r="G48" s="235">
        <f t="shared" si="11"/>
        <v>0.59211008715163826</v>
      </c>
      <c r="H48" s="235">
        <f t="shared" si="11"/>
        <v>0.61691633918110789</v>
      </c>
      <c r="I48" s="235">
        <f t="shared" si="11"/>
        <v>0.59590527482819833</v>
      </c>
      <c r="J48" s="235">
        <f t="shared" si="11"/>
        <v>0.58530894841974979</v>
      </c>
      <c r="K48" s="235">
        <f t="shared" si="11"/>
        <v>0.58248252581120297</v>
      </c>
      <c r="L48" s="235">
        <f t="shared" si="11"/>
        <v>0.57017657849771053</v>
      </c>
      <c r="M48" s="235">
        <f t="shared" si="11"/>
        <v>0.60058215158007211</v>
      </c>
      <c r="N48" s="235">
        <f t="shared" si="11"/>
        <v>0.60964036625948792</v>
      </c>
      <c r="O48" s="235">
        <f t="shared" si="11"/>
        <v>0.61763730541208994</v>
      </c>
      <c r="P48" s="235">
        <f t="shared" si="11"/>
        <v>0.61675152903720165</v>
      </c>
      <c r="Q48" s="235">
        <f t="shared" si="11"/>
        <v>0.63088841335644263</v>
      </c>
      <c r="R48" s="235">
        <f t="shared" si="11"/>
        <v>0.63120741560021387</v>
      </c>
      <c r="S48" s="235">
        <f t="shared" si="11"/>
        <v>0.62256377202637581</v>
      </c>
      <c r="T48" s="235">
        <f t="shared" si="11"/>
        <v>0.62571444318450398</v>
      </c>
      <c r="U48" s="235">
        <f t="shared" si="11"/>
        <v>0.6139785399088491</v>
      </c>
      <c r="V48" s="235">
        <f t="shared" si="11"/>
        <v>0.62817667570402125</v>
      </c>
      <c r="W48" s="235">
        <f t="shared" si="11"/>
        <v>0.61755725868131761</v>
      </c>
      <c r="X48" s="235">
        <f t="shared" si="11"/>
        <v>0.62330745047816183</v>
      </c>
      <c r="Y48" s="235">
        <f t="shared" si="11"/>
        <v>0.63392760890445532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RO: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29374.181736777547</v>
      </c>
      <c r="C5" s="223">
        <f t="shared" si="0"/>
        <v>31158.407810189085</v>
      </c>
      <c r="D5" s="223">
        <f t="shared" si="0"/>
        <v>32865.306490783987</v>
      </c>
      <c r="E5" s="223">
        <f t="shared" si="0"/>
        <v>32926.703830971965</v>
      </c>
      <c r="F5" s="223">
        <f t="shared" si="0"/>
        <v>34075.360478019284</v>
      </c>
      <c r="G5" s="223">
        <f t="shared" si="0"/>
        <v>34529.213772912255</v>
      </c>
      <c r="H5" s="223">
        <f t="shared" si="0"/>
        <v>33402.610294948608</v>
      </c>
      <c r="I5" s="223">
        <f t="shared" si="0"/>
        <v>32974.983296711936</v>
      </c>
      <c r="J5" s="223">
        <f t="shared" si="0"/>
        <v>31968.731732728796</v>
      </c>
      <c r="K5" s="223">
        <f t="shared" si="0"/>
        <v>21243.720000418143</v>
      </c>
      <c r="L5" s="223">
        <f t="shared" si="0"/>
        <v>22981.070693145244</v>
      </c>
      <c r="M5" s="223">
        <f t="shared" si="0"/>
        <v>25244.579941992477</v>
      </c>
      <c r="N5" s="223">
        <f t="shared" si="0"/>
        <v>24098.355052432911</v>
      </c>
      <c r="O5" s="223">
        <f t="shared" si="0"/>
        <v>21876.429009018902</v>
      </c>
      <c r="P5" s="223">
        <f t="shared" si="0"/>
        <v>22763.080202738602</v>
      </c>
      <c r="Q5" s="223">
        <f t="shared" si="0"/>
        <v>22435.719773711651</v>
      </c>
      <c r="R5" s="223">
        <f t="shared" si="0"/>
        <v>21662.796327944307</v>
      </c>
      <c r="S5" s="223">
        <f t="shared" si="0"/>
        <v>22128.425846906444</v>
      </c>
      <c r="T5" s="223">
        <f t="shared" si="0"/>
        <v>22622.262197588439</v>
      </c>
      <c r="U5" s="223">
        <f t="shared" si="0"/>
        <v>23002.347048212097</v>
      </c>
      <c r="V5" s="223">
        <f t="shared" si="0"/>
        <v>23600.498635581804</v>
      </c>
      <c r="W5" s="223">
        <f t="shared" si="0"/>
        <v>24572.739870265708</v>
      </c>
      <c r="X5" s="223">
        <f t="shared" si="0"/>
        <v>19679.466644181608</v>
      </c>
      <c r="Y5" s="223">
        <f t="shared" si="0"/>
        <v>16490.68068613307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451.84574181087953</v>
      </c>
      <c r="C10" s="225">
        <f t="shared" si="1"/>
        <v>511.46729178248683</v>
      </c>
      <c r="D10" s="225">
        <f t="shared" si="1"/>
        <v>568.66297040806808</v>
      </c>
      <c r="E10" s="225">
        <f t="shared" si="1"/>
        <v>596.94718885648854</v>
      </c>
      <c r="F10" s="225">
        <f t="shared" si="1"/>
        <v>449.75069676590834</v>
      </c>
      <c r="G10" s="225">
        <f t="shared" si="1"/>
        <v>408.90240717023789</v>
      </c>
      <c r="H10" s="225">
        <f t="shared" si="1"/>
        <v>369.43521228099007</v>
      </c>
      <c r="I10" s="225">
        <f t="shared" si="1"/>
        <v>402.80619241350479</v>
      </c>
      <c r="J10" s="225">
        <f t="shared" si="1"/>
        <v>367.04574918543858</v>
      </c>
      <c r="K10" s="225">
        <f t="shared" si="1"/>
        <v>262.70003431684728</v>
      </c>
      <c r="L10" s="225">
        <f t="shared" si="1"/>
        <v>266.82926591496528</v>
      </c>
      <c r="M10" s="225">
        <f t="shared" si="1"/>
        <v>274.63724534955924</v>
      </c>
      <c r="N10" s="225">
        <f t="shared" si="1"/>
        <v>246.62448299235078</v>
      </c>
      <c r="O10" s="225">
        <f t="shared" si="1"/>
        <v>214.69526815234559</v>
      </c>
      <c r="P10" s="225">
        <f t="shared" si="1"/>
        <v>213.99793994834371</v>
      </c>
      <c r="Q10" s="225">
        <f t="shared" si="1"/>
        <v>191.39409802706726</v>
      </c>
      <c r="R10" s="225">
        <f t="shared" si="1"/>
        <v>167.30525993069963</v>
      </c>
      <c r="S10" s="225">
        <f t="shared" si="1"/>
        <v>189.31940826469912</v>
      </c>
      <c r="T10" s="225">
        <f t="shared" si="1"/>
        <v>190.75893625642749</v>
      </c>
      <c r="U10" s="225">
        <f t="shared" si="1"/>
        <v>198.41944860794831</v>
      </c>
      <c r="V10" s="225">
        <f t="shared" si="1"/>
        <v>202.20102943257064</v>
      </c>
      <c r="W10" s="225">
        <f t="shared" si="1"/>
        <v>250.75613367148853</v>
      </c>
      <c r="X10" s="225">
        <f t="shared" si="1"/>
        <v>184.25898643317785</v>
      </c>
      <c r="Y10" s="225">
        <f t="shared" si="1"/>
        <v>130.49355092435619</v>
      </c>
      <c r="DA10" s="90"/>
    </row>
    <row r="11" spans="1:105" ht="12" customHeight="1" x14ac:dyDescent="0.25">
      <c r="A11" s="37" t="s">
        <v>82</v>
      </c>
      <c r="B11" s="226">
        <v>42.007559513861622</v>
      </c>
      <c r="C11" s="226">
        <v>56.685085807041098</v>
      </c>
      <c r="D11" s="226">
        <v>52.391898363278735</v>
      </c>
      <c r="E11" s="226">
        <v>30.368639883277407</v>
      </c>
      <c r="F11" s="226">
        <v>25.875794294186495</v>
      </c>
      <c r="G11" s="226">
        <v>21.877396734848347</v>
      </c>
      <c r="H11" s="226">
        <v>25.647263121693214</v>
      </c>
      <c r="I11" s="226">
        <v>55.832868427066948</v>
      </c>
      <c r="J11" s="226">
        <v>27.626300914389912</v>
      </c>
      <c r="K11" s="226">
        <v>8.7635671004181628</v>
      </c>
      <c r="L11" s="226">
        <v>8.8456145097626546</v>
      </c>
      <c r="M11" s="226">
        <v>11.846119170823444</v>
      </c>
      <c r="N11" s="226">
        <v>12.845661690535682</v>
      </c>
      <c r="O11" s="226">
        <v>11.237920167525751</v>
      </c>
      <c r="P11" s="226">
        <v>10.91065788122761</v>
      </c>
      <c r="Q11" s="226">
        <v>14.744701434963766</v>
      </c>
      <c r="R11" s="226">
        <v>14.004368449294098</v>
      </c>
      <c r="S11" s="226">
        <v>14.173654275287348</v>
      </c>
      <c r="T11" s="226">
        <v>14.940740283773312</v>
      </c>
      <c r="U11" s="226">
        <v>15.009844206226401</v>
      </c>
      <c r="V11" s="226">
        <v>14.586898807661413</v>
      </c>
      <c r="W11" s="226">
        <v>17.35981794845528</v>
      </c>
      <c r="X11" s="226">
        <v>17.457848871919659</v>
      </c>
      <c r="Y11" s="226">
        <v>15.019296261153134</v>
      </c>
      <c r="DA11" s="69"/>
    </row>
    <row r="12" spans="1:105" ht="12" customHeight="1" x14ac:dyDescent="0.25">
      <c r="A12" s="37" t="s">
        <v>73</v>
      </c>
      <c r="B12" s="226">
        <v>409.83818229701791</v>
      </c>
      <c r="C12" s="226">
        <v>454.78220597544572</v>
      </c>
      <c r="D12" s="226">
        <v>516.27107204478932</v>
      </c>
      <c r="E12" s="226">
        <v>566.57854897321113</v>
      </c>
      <c r="F12" s="226">
        <v>423.87490247172184</v>
      </c>
      <c r="G12" s="226">
        <v>387.02501043538956</v>
      </c>
      <c r="H12" s="226">
        <v>343.78794915929683</v>
      </c>
      <c r="I12" s="226">
        <v>346.97332398643783</v>
      </c>
      <c r="J12" s="226">
        <v>339.41944827104868</v>
      </c>
      <c r="K12" s="226">
        <v>253.93646721642912</v>
      </c>
      <c r="L12" s="226">
        <v>257.98365140520264</v>
      </c>
      <c r="M12" s="226">
        <v>262.79112617873579</v>
      </c>
      <c r="N12" s="226">
        <v>233.7788213018151</v>
      </c>
      <c r="O12" s="226">
        <v>203.45734798481985</v>
      </c>
      <c r="P12" s="226">
        <v>203.08728206711609</v>
      </c>
      <c r="Q12" s="226">
        <v>176.6493965921035</v>
      </c>
      <c r="R12" s="226">
        <v>153.30089148140553</v>
      </c>
      <c r="S12" s="226">
        <v>175.14575398941176</v>
      </c>
      <c r="T12" s="226">
        <v>175.81819597265417</v>
      </c>
      <c r="U12" s="226">
        <v>183.40960440172191</v>
      </c>
      <c r="V12" s="226">
        <v>187.61413062490922</v>
      </c>
      <c r="W12" s="226">
        <v>233.39631572303324</v>
      </c>
      <c r="X12" s="226">
        <v>166.8011375612582</v>
      </c>
      <c r="Y12" s="226">
        <v>115.47425466320306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5414.1126625723064</v>
      </c>
      <c r="C16" s="228">
        <f t="shared" si="2"/>
        <v>6738.1607648559548</v>
      </c>
      <c r="D16" s="228">
        <f t="shared" si="2"/>
        <v>7190.5041280607302</v>
      </c>
      <c r="E16" s="228">
        <f t="shared" si="2"/>
        <v>6818.6893502676648</v>
      </c>
      <c r="F16" s="228">
        <f t="shared" si="2"/>
        <v>6132.7679878175586</v>
      </c>
      <c r="G16" s="228">
        <f t="shared" si="2"/>
        <v>6204.2723796900646</v>
      </c>
      <c r="H16" s="228">
        <f t="shared" si="2"/>
        <v>5246.0563883786999</v>
      </c>
      <c r="I16" s="228">
        <f t="shared" si="2"/>
        <v>5461.4763816506902</v>
      </c>
      <c r="J16" s="228">
        <f t="shared" si="2"/>
        <v>5816.3575478781568</v>
      </c>
      <c r="K16" s="228">
        <f t="shared" si="2"/>
        <v>4062.0255554215296</v>
      </c>
      <c r="L16" s="228">
        <f t="shared" si="2"/>
        <v>4411.1545689758095</v>
      </c>
      <c r="M16" s="228">
        <f t="shared" si="2"/>
        <v>4518.8738765917687</v>
      </c>
      <c r="N16" s="228">
        <f t="shared" si="2"/>
        <v>4162.8315370504915</v>
      </c>
      <c r="O16" s="228">
        <f t="shared" si="2"/>
        <v>3722.1068072710364</v>
      </c>
      <c r="P16" s="228">
        <f t="shared" si="2"/>
        <v>3721.5298729045694</v>
      </c>
      <c r="Q16" s="228">
        <f t="shared" si="2"/>
        <v>3526.2922176858492</v>
      </c>
      <c r="R16" s="228">
        <f t="shared" si="2"/>
        <v>3253.9380929070144</v>
      </c>
      <c r="S16" s="228">
        <f t="shared" si="2"/>
        <v>3480.206607835139</v>
      </c>
      <c r="T16" s="228">
        <f t="shared" si="2"/>
        <v>3561.035443761044</v>
      </c>
      <c r="U16" s="228">
        <f t="shared" si="2"/>
        <v>3912.0904414623983</v>
      </c>
      <c r="V16" s="228">
        <f t="shared" si="2"/>
        <v>3731.3584816161865</v>
      </c>
      <c r="W16" s="228">
        <f t="shared" si="2"/>
        <v>4091.912742930157</v>
      </c>
      <c r="X16" s="228">
        <f t="shared" si="2"/>
        <v>3160.6131795058868</v>
      </c>
      <c r="Y16" s="228">
        <f t="shared" si="2"/>
        <v>2631.7952512444699</v>
      </c>
      <c r="DA16" s="92"/>
    </row>
    <row r="17" spans="1:105" ht="12" customHeight="1" x14ac:dyDescent="0.25">
      <c r="A17" s="46" t="s">
        <v>28</v>
      </c>
      <c r="B17" s="229">
        <v>358.08133644373589</v>
      </c>
      <c r="C17" s="229">
        <v>391.22734942581201</v>
      </c>
      <c r="D17" s="229">
        <v>454.67776829439026</v>
      </c>
      <c r="E17" s="229">
        <v>398.26434546544397</v>
      </c>
      <c r="F17" s="229">
        <v>460.11153453809254</v>
      </c>
      <c r="G17" s="229">
        <v>610.09798249499966</v>
      </c>
      <c r="H17" s="229">
        <v>554.52584788174693</v>
      </c>
      <c r="I17" s="229">
        <v>382.52567615939216</v>
      </c>
      <c r="J17" s="229">
        <v>373.81672135517914</v>
      </c>
      <c r="K17" s="229">
        <v>363.22751803490644</v>
      </c>
      <c r="L17" s="229">
        <v>448.82444221935219</v>
      </c>
      <c r="M17" s="229">
        <v>528.27287981969232</v>
      </c>
      <c r="N17" s="229">
        <v>543.16018543230416</v>
      </c>
      <c r="O17" s="229">
        <v>477.9362020550181</v>
      </c>
      <c r="P17" s="229">
        <v>460.75523927680348</v>
      </c>
      <c r="Q17" s="229">
        <v>511.54937319424783</v>
      </c>
      <c r="R17" s="229">
        <v>433.90632823428649</v>
      </c>
      <c r="S17" s="229">
        <v>384.20548552284117</v>
      </c>
      <c r="T17" s="229">
        <v>358.54015307961299</v>
      </c>
      <c r="U17" s="229">
        <v>351.0840659516067</v>
      </c>
      <c r="V17" s="229">
        <v>290.70932751038845</v>
      </c>
      <c r="W17" s="229">
        <v>331.40124893703995</v>
      </c>
      <c r="X17" s="229">
        <v>170.3627240992939</v>
      </c>
      <c r="Y17" s="229">
        <v>67.146398053108683</v>
      </c>
      <c r="DA17" s="73"/>
    </row>
    <row r="18" spans="1:105" ht="12" customHeight="1" x14ac:dyDescent="0.25">
      <c r="A18" s="46" t="s">
        <v>30</v>
      </c>
      <c r="B18" s="229">
        <v>128.30399999994634</v>
      </c>
      <c r="C18" s="229">
        <v>461.89439999985376</v>
      </c>
      <c r="D18" s="229">
        <v>835.40159999970228</v>
      </c>
      <c r="E18" s="229">
        <v>604.45439999984058</v>
      </c>
      <c r="F18" s="229">
        <v>222.39359999991589</v>
      </c>
      <c r="G18" s="229">
        <v>83.180805119968426</v>
      </c>
      <c r="H18" s="229">
        <v>0</v>
      </c>
      <c r="I18" s="229">
        <v>415.90361087982257</v>
      </c>
      <c r="J18" s="229">
        <v>424.24819199986109</v>
      </c>
      <c r="K18" s="229">
        <v>404.83805183983895</v>
      </c>
      <c r="L18" s="229">
        <v>357.6995251198033</v>
      </c>
      <c r="M18" s="229">
        <v>429.7938278397782</v>
      </c>
      <c r="N18" s="229">
        <v>366.01797887979404</v>
      </c>
      <c r="O18" s="229">
        <v>435.33967103970667</v>
      </c>
      <c r="P18" s="229">
        <v>446.43115007975956</v>
      </c>
      <c r="Q18" s="229">
        <v>524.07129599971267</v>
      </c>
      <c r="R18" s="229">
        <v>407.6110771197271</v>
      </c>
      <c r="S18" s="229">
        <v>478.2847564796553</v>
      </c>
      <c r="T18" s="229">
        <v>621.79861247949509</v>
      </c>
      <c r="U18" s="229">
        <v>1012.971432959321</v>
      </c>
      <c r="V18" s="229">
        <v>872.8433510394002</v>
      </c>
      <c r="W18" s="229">
        <v>858.38476031946641</v>
      </c>
      <c r="X18" s="229">
        <v>869.25146111905372</v>
      </c>
      <c r="Y18" s="229">
        <v>875.52866303909616</v>
      </c>
      <c r="DA18" s="73"/>
    </row>
    <row r="19" spans="1:105" ht="12" customHeight="1" x14ac:dyDescent="0.25">
      <c r="A19" s="46" t="s">
        <v>31</v>
      </c>
      <c r="B19" s="229">
        <v>6.8201126827617058</v>
      </c>
      <c r="C19" s="229">
        <v>23.584163694900454</v>
      </c>
      <c r="D19" s="229">
        <v>36.464929542174822</v>
      </c>
      <c r="E19" s="229">
        <v>43.268699312053997</v>
      </c>
      <c r="F19" s="229">
        <v>20.212864537902409</v>
      </c>
      <c r="G19" s="229">
        <v>45.851100745005638</v>
      </c>
      <c r="H19" s="229">
        <v>104.6077323999512</v>
      </c>
      <c r="I19" s="229">
        <v>159.66778982570457</v>
      </c>
      <c r="J19" s="229">
        <v>162.72795642610365</v>
      </c>
      <c r="K19" s="229">
        <v>182.0622479965869</v>
      </c>
      <c r="L19" s="229">
        <v>204.09812832452099</v>
      </c>
      <c r="M19" s="229">
        <v>185.18923498345671</v>
      </c>
      <c r="N19" s="229">
        <v>173.27041316181445</v>
      </c>
      <c r="O19" s="229">
        <v>152.17973231571844</v>
      </c>
      <c r="P19" s="229">
        <v>178.29074894897497</v>
      </c>
      <c r="Q19" s="229">
        <v>88.428194824444219</v>
      </c>
      <c r="R19" s="229">
        <v>88.775978094243186</v>
      </c>
      <c r="S19" s="229">
        <v>91.083863422775437</v>
      </c>
      <c r="T19" s="229">
        <v>84.599838131512129</v>
      </c>
      <c r="U19" s="229">
        <v>84.556398288522061</v>
      </c>
      <c r="V19" s="229">
        <v>73.137400651983839</v>
      </c>
      <c r="W19" s="229">
        <v>80.447926006252686</v>
      </c>
      <c r="X19" s="229">
        <v>67.60340526839957</v>
      </c>
      <c r="Y19" s="229">
        <v>56.635505287984856</v>
      </c>
      <c r="DA19" s="73"/>
    </row>
    <row r="20" spans="1:105" ht="12" customHeight="1" x14ac:dyDescent="0.25">
      <c r="A20" s="46" t="s">
        <v>82</v>
      </c>
      <c r="B20" s="229">
        <v>364.10971904966345</v>
      </c>
      <c r="C20" s="229">
        <v>553.28710485754129</v>
      </c>
      <c r="D20" s="229">
        <v>498.36246673131461</v>
      </c>
      <c r="E20" s="229">
        <v>268.33965222921938</v>
      </c>
      <c r="F20" s="229">
        <v>352.44596549237144</v>
      </c>
      <c r="G20" s="229">
        <v>229.62375719011766</v>
      </c>
      <c r="H20" s="229">
        <v>246.72759637235347</v>
      </c>
      <c r="I20" s="229">
        <v>589.87328991034428</v>
      </c>
      <c r="J20" s="229">
        <v>423.54563830371848</v>
      </c>
      <c r="K20" s="229">
        <v>116.60968325307138</v>
      </c>
      <c r="L20" s="229">
        <v>124.06967003514903</v>
      </c>
      <c r="M20" s="229">
        <v>126.08937769985663</v>
      </c>
      <c r="N20" s="229">
        <v>141.30372557379499</v>
      </c>
      <c r="O20" s="229">
        <v>128.76448856145186</v>
      </c>
      <c r="P20" s="229">
        <v>127.47549775475379</v>
      </c>
      <c r="Q20" s="229">
        <v>164.54781341396549</v>
      </c>
      <c r="R20" s="229">
        <v>167.53146453156347</v>
      </c>
      <c r="S20" s="229">
        <v>161.83439424078182</v>
      </c>
      <c r="T20" s="229">
        <v>166.80345194099721</v>
      </c>
      <c r="U20" s="229">
        <v>170.78871013524628</v>
      </c>
      <c r="V20" s="229">
        <v>172.09381687928726</v>
      </c>
      <c r="W20" s="229">
        <v>194.32447484623893</v>
      </c>
      <c r="X20" s="229">
        <v>194.46466115281004</v>
      </c>
      <c r="Y20" s="229">
        <v>204.56026246227293</v>
      </c>
      <c r="DA20" s="73"/>
    </row>
    <row r="21" spans="1:105" ht="12" customHeight="1" x14ac:dyDescent="0.25">
      <c r="A21" s="46" t="s">
        <v>32</v>
      </c>
      <c r="B21" s="229">
        <v>707.6986570865605</v>
      </c>
      <c r="C21" s="229">
        <v>785.74854512202262</v>
      </c>
      <c r="D21" s="229">
        <v>376.26940576724684</v>
      </c>
      <c r="E21" s="229">
        <v>302.38690512542996</v>
      </c>
      <c r="F21" s="229">
        <v>427.20074513945809</v>
      </c>
      <c r="G21" s="229">
        <v>230.06186353698413</v>
      </c>
      <c r="H21" s="229">
        <v>260.825626822034</v>
      </c>
      <c r="I21" s="229">
        <v>202.8845334425458</v>
      </c>
      <c r="J21" s="229">
        <v>62.199627255134402</v>
      </c>
      <c r="K21" s="229">
        <v>60.738065036890944</v>
      </c>
      <c r="L21" s="229">
        <v>47.58331880224781</v>
      </c>
      <c r="M21" s="229">
        <v>81.739457296579346</v>
      </c>
      <c r="N21" s="229">
        <v>80.711006055592364</v>
      </c>
      <c r="O21" s="229">
        <v>21.54225473049339</v>
      </c>
      <c r="P21" s="229">
        <v>12.132054353155716</v>
      </c>
      <c r="Q21" s="229">
        <v>5.7950743840449999</v>
      </c>
      <c r="R21" s="229">
        <v>22.020630218327465</v>
      </c>
      <c r="S21" s="229">
        <v>19.939303996809226</v>
      </c>
      <c r="T21" s="229">
        <v>0.88442885123806925</v>
      </c>
      <c r="U21" s="229">
        <v>0.72695224266937575</v>
      </c>
      <c r="V21" s="229">
        <v>1.1125155876121797</v>
      </c>
      <c r="W21" s="229">
        <v>1.4256240311909358</v>
      </c>
      <c r="X21" s="229">
        <v>2.4996931614521722</v>
      </c>
      <c r="Y21" s="229">
        <v>1.1740089792716173</v>
      </c>
      <c r="DA21" s="73"/>
    </row>
    <row r="22" spans="1:105" ht="12" customHeight="1" x14ac:dyDescent="0.25">
      <c r="A22" s="46" t="s">
        <v>33</v>
      </c>
      <c r="B22" s="229">
        <v>154.35411812639725</v>
      </c>
      <c r="C22" s="229">
        <v>129.77271725462001</v>
      </c>
      <c r="D22" s="229">
        <v>481.38351907240269</v>
      </c>
      <c r="E22" s="229">
        <v>153.73241958853131</v>
      </c>
      <c r="F22" s="229">
        <v>206.31326856283408</v>
      </c>
      <c r="G22" s="229">
        <v>356.7509688180624</v>
      </c>
      <c r="H22" s="229">
        <v>330.54838483523258</v>
      </c>
      <c r="I22" s="229">
        <v>377.59277889448617</v>
      </c>
      <c r="J22" s="229">
        <v>365.95966915818678</v>
      </c>
      <c r="K22" s="229">
        <v>150.41784714296782</v>
      </c>
      <c r="L22" s="229">
        <v>83.902771907326539</v>
      </c>
      <c r="M22" s="229">
        <v>50.769861819479409</v>
      </c>
      <c r="N22" s="229">
        <v>43.392693962540079</v>
      </c>
      <c r="O22" s="229">
        <v>50.206986684204459</v>
      </c>
      <c r="P22" s="229">
        <v>54.92098165584639</v>
      </c>
      <c r="Q22" s="229">
        <v>87.746171442149901</v>
      </c>
      <c r="R22" s="229">
        <v>84.624344022588787</v>
      </c>
      <c r="S22" s="229">
        <v>96.966084259873938</v>
      </c>
      <c r="T22" s="229">
        <v>97.77764327056066</v>
      </c>
      <c r="U22" s="229">
        <v>156.21690938918698</v>
      </c>
      <c r="V22" s="229">
        <v>157.29749020269202</v>
      </c>
      <c r="W22" s="229">
        <v>135.17442796176351</v>
      </c>
      <c r="X22" s="229">
        <v>101.61454501743862</v>
      </c>
      <c r="Y22" s="229">
        <v>103.15750529068525</v>
      </c>
      <c r="DA22" s="73"/>
    </row>
    <row r="23" spans="1:105" ht="12" customHeight="1" x14ac:dyDescent="0.25">
      <c r="A23" s="46" t="s">
        <v>73</v>
      </c>
      <c r="B23" s="229">
        <v>3241.712870035622</v>
      </c>
      <c r="C23" s="229">
        <v>3579.2889484740767</v>
      </c>
      <c r="D23" s="229">
        <v>3522.3768230309975</v>
      </c>
      <c r="E23" s="229">
        <v>4299.743956381184</v>
      </c>
      <c r="F23" s="229">
        <v>3640.0489788205018</v>
      </c>
      <c r="G23" s="229">
        <v>3865.8947755943705</v>
      </c>
      <c r="H23" s="229">
        <v>3020.4907353033741</v>
      </c>
      <c r="I23" s="229">
        <v>2689.9806458472999</v>
      </c>
      <c r="J23" s="229">
        <v>3393.9343917995229</v>
      </c>
      <c r="K23" s="229">
        <v>2486.6397193229909</v>
      </c>
      <c r="L23" s="229">
        <v>2755.0152212079465</v>
      </c>
      <c r="M23" s="229">
        <v>2758.5954751629156</v>
      </c>
      <c r="N23" s="229">
        <v>2427.5093051497756</v>
      </c>
      <c r="O23" s="229">
        <v>2030.060175847655</v>
      </c>
      <c r="P23" s="229">
        <v>2064.233031062859</v>
      </c>
      <c r="Q23" s="229">
        <v>1809.1026454171242</v>
      </c>
      <c r="R23" s="229">
        <v>1738.9592169624179</v>
      </c>
      <c r="S23" s="229">
        <v>1937.1814911956894</v>
      </c>
      <c r="T23" s="229">
        <v>1867.4648995628434</v>
      </c>
      <c r="U23" s="229">
        <v>1783.0380550796681</v>
      </c>
      <c r="V23" s="229">
        <v>1916.3148994227063</v>
      </c>
      <c r="W23" s="229">
        <v>2217.4836675351812</v>
      </c>
      <c r="X23" s="229">
        <v>1462.4948286600204</v>
      </c>
      <c r="Y23" s="229">
        <v>1132.2849840812455</v>
      </c>
      <c r="DA23" s="73"/>
    </row>
    <row r="24" spans="1:105" ht="12" customHeight="1" x14ac:dyDescent="0.25">
      <c r="A24" s="46" t="s">
        <v>36</v>
      </c>
      <c r="B24" s="229">
        <v>257.43612251593544</v>
      </c>
      <c r="C24" s="229">
        <v>460.69429396381724</v>
      </c>
      <c r="D24" s="229">
        <v>511.41076271813472</v>
      </c>
      <c r="E24" s="229">
        <v>419.53042036944282</v>
      </c>
      <c r="F24" s="229">
        <v>413.17604771017619</v>
      </c>
      <c r="G24" s="229">
        <v>444.44338618579678</v>
      </c>
      <c r="H24" s="229">
        <v>465.77374934169922</v>
      </c>
      <c r="I24" s="229">
        <v>436.8335367393193</v>
      </c>
      <c r="J24" s="229">
        <v>344.37452318069131</v>
      </c>
      <c r="K24" s="229">
        <v>194.24619399435332</v>
      </c>
      <c r="L24" s="229">
        <v>206.34931975968507</v>
      </c>
      <c r="M24" s="229">
        <v>201.68010750573103</v>
      </c>
      <c r="N24" s="229">
        <v>234.29781390076673</v>
      </c>
      <c r="O24" s="229">
        <v>216.68836653468651</v>
      </c>
      <c r="P24" s="229">
        <v>195.20032045418287</v>
      </c>
      <c r="Q24" s="229">
        <v>180.69203221506115</v>
      </c>
      <c r="R24" s="229">
        <v>179.53811373790595</v>
      </c>
      <c r="S24" s="229">
        <v>162.67113269514107</v>
      </c>
      <c r="T24" s="229">
        <v>180.62228554047982</v>
      </c>
      <c r="U24" s="229">
        <v>176.88447196709384</v>
      </c>
      <c r="V24" s="229">
        <v>164.70231893510976</v>
      </c>
      <c r="W24" s="229">
        <v>178.09796521096382</v>
      </c>
      <c r="X24" s="229">
        <v>161.17581936091219</v>
      </c>
      <c r="Y24" s="229">
        <v>86.716093205513971</v>
      </c>
      <c r="DA24" s="73"/>
    </row>
    <row r="25" spans="1:105" ht="12" customHeight="1" x14ac:dyDescent="0.25">
      <c r="A25" s="46" t="s">
        <v>38</v>
      </c>
      <c r="B25" s="229">
        <v>195.5957266316839</v>
      </c>
      <c r="C25" s="229">
        <v>352.66324206331018</v>
      </c>
      <c r="D25" s="229">
        <v>474.15685290436647</v>
      </c>
      <c r="E25" s="229">
        <v>328.96855179651919</v>
      </c>
      <c r="F25" s="229">
        <v>390.86498301630689</v>
      </c>
      <c r="G25" s="229">
        <v>338.36774000475936</v>
      </c>
      <c r="H25" s="229">
        <v>262.55671542230868</v>
      </c>
      <c r="I25" s="229">
        <v>206.21451995177523</v>
      </c>
      <c r="J25" s="229">
        <v>265.55082839975864</v>
      </c>
      <c r="K25" s="229">
        <v>103.24622879992306</v>
      </c>
      <c r="L25" s="229">
        <v>183.61217159977818</v>
      </c>
      <c r="M25" s="229">
        <v>156.74365446427979</v>
      </c>
      <c r="N25" s="229">
        <v>153.16841493410854</v>
      </c>
      <c r="O25" s="229">
        <v>209.38892950210212</v>
      </c>
      <c r="P25" s="229">
        <v>182.09084931823335</v>
      </c>
      <c r="Q25" s="229">
        <v>154.35961679509865</v>
      </c>
      <c r="R25" s="229">
        <v>130.97093998595383</v>
      </c>
      <c r="S25" s="229">
        <v>148.04009602157203</v>
      </c>
      <c r="T25" s="229">
        <v>182.54413090430504</v>
      </c>
      <c r="U25" s="229">
        <v>175.82344544908389</v>
      </c>
      <c r="V25" s="229">
        <v>83.147361387006043</v>
      </c>
      <c r="W25" s="229">
        <v>95.172648082060022</v>
      </c>
      <c r="X25" s="229">
        <v>131.14604166650633</v>
      </c>
      <c r="Y25" s="229">
        <v>104.59183084529099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12824.851434223614</v>
      </c>
      <c r="C27" s="228">
        <f t="shared" si="3"/>
        <v>12816.329782288363</v>
      </c>
      <c r="D27" s="228">
        <f t="shared" si="3"/>
        <v>13480.617096626911</v>
      </c>
      <c r="E27" s="228">
        <f t="shared" si="3"/>
        <v>13166.353003207876</v>
      </c>
      <c r="F27" s="228">
        <f t="shared" si="3"/>
        <v>14069.272718837159</v>
      </c>
      <c r="G27" s="228">
        <f t="shared" si="3"/>
        <v>14362.753556527263</v>
      </c>
      <c r="H27" s="228">
        <f t="shared" si="3"/>
        <v>14055.115372445702</v>
      </c>
      <c r="I27" s="228">
        <f t="shared" si="3"/>
        <v>13041.536172017466</v>
      </c>
      <c r="J27" s="228">
        <f t="shared" si="3"/>
        <v>12142.836716509646</v>
      </c>
      <c r="K27" s="228">
        <f t="shared" si="3"/>
        <v>8158.1713818266726</v>
      </c>
      <c r="L27" s="228">
        <f t="shared" si="3"/>
        <v>8099.5974322461698</v>
      </c>
      <c r="M27" s="228">
        <f t="shared" si="3"/>
        <v>9561.2192524799138</v>
      </c>
      <c r="N27" s="228">
        <f t="shared" si="3"/>
        <v>9733.0271274179941</v>
      </c>
      <c r="O27" s="228">
        <f t="shared" si="3"/>
        <v>9292.6083439677786</v>
      </c>
      <c r="P27" s="228">
        <f t="shared" si="3"/>
        <v>9465.0967687149659</v>
      </c>
      <c r="Q27" s="228">
        <f t="shared" si="3"/>
        <v>9772.7275455261424</v>
      </c>
      <c r="R27" s="228">
        <f t="shared" si="3"/>
        <v>9389.9147588737487</v>
      </c>
      <c r="S27" s="228">
        <f t="shared" si="3"/>
        <v>9156.0137728077243</v>
      </c>
      <c r="T27" s="228">
        <f t="shared" si="3"/>
        <v>9692.4191878630791</v>
      </c>
      <c r="U27" s="228">
        <f t="shared" si="3"/>
        <v>9690.4812001406535</v>
      </c>
      <c r="V27" s="228">
        <f t="shared" si="3"/>
        <v>10274.056501270285</v>
      </c>
      <c r="W27" s="228">
        <f t="shared" si="3"/>
        <v>10953.304045546469</v>
      </c>
      <c r="X27" s="228">
        <f t="shared" si="3"/>
        <v>9389.2475077411855</v>
      </c>
      <c r="Y27" s="228">
        <f t="shared" si="3"/>
        <v>7767.6942845300828</v>
      </c>
      <c r="DA27" s="92"/>
    </row>
    <row r="28" spans="1:105" ht="12" customHeight="1" x14ac:dyDescent="0.25">
      <c r="A28" s="18" t="s">
        <v>28</v>
      </c>
      <c r="B28" s="230">
        <v>274.68866134236202</v>
      </c>
      <c r="C28" s="230">
        <v>343.39413566581771</v>
      </c>
      <c r="D28" s="230">
        <v>362.39470447588349</v>
      </c>
      <c r="E28" s="230">
        <v>315.80408651551704</v>
      </c>
      <c r="F28" s="230">
        <v>992.97642749565966</v>
      </c>
      <c r="G28" s="230">
        <v>1411.5246998494092</v>
      </c>
      <c r="H28" s="230">
        <v>1141.646405480129</v>
      </c>
      <c r="I28" s="230">
        <v>1046.1951348939244</v>
      </c>
      <c r="J28" s="230">
        <v>1039.5774571819643</v>
      </c>
      <c r="K28" s="230">
        <v>859.90357329787128</v>
      </c>
      <c r="L28" s="230">
        <v>857.16687020295956</v>
      </c>
      <c r="M28" s="230">
        <v>965.81480782954759</v>
      </c>
      <c r="N28" s="230">
        <v>1427.4534669070474</v>
      </c>
      <c r="O28" s="230">
        <v>1295.1349066884695</v>
      </c>
      <c r="P28" s="230">
        <v>1117.2295799022822</v>
      </c>
      <c r="Q28" s="230">
        <v>1303.6907701542764</v>
      </c>
      <c r="R28" s="230">
        <v>1231.3327165622293</v>
      </c>
      <c r="S28" s="230">
        <v>1123.9506231709504</v>
      </c>
      <c r="T28" s="230">
        <v>1141.1126845603262</v>
      </c>
      <c r="U28" s="230">
        <v>1254.9474557349386</v>
      </c>
      <c r="V28" s="230">
        <v>1127.113684644645</v>
      </c>
      <c r="W28" s="230">
        <v>1427.5035779759146</v>
      </c>
      <c r="X28" s="230">
        <v>1011.0772808981205</v>
      </c>
      <c r="Y28" s="230">
        <v>539.88642549946019</v>
      </c>
      <c r="DA28" s="71"/>
    </row>
    <row r="29" spans="1:105" ht="12" customHeight="1" x14ac:dyDescent="0.25">
      <c r="A29" s="18" t="s">
        <v>42</v>
      </c>
      <c r="B29" s="230">
        <v>558.467829033307</v>
      </c>
      <c r="C29" s="230">
        <v>65.073362210826545</v>
      </c>
      <c r="D29" s="230">
        <v>35.060687021142449</v>
      </c>
      <c r="E29" s="230">
        <v>417.97121112380461</v>
      </c>
      <c r="F29" s="230">
        <v>310.34988131346921</v>
      </c>
      <c r="G29" s="230">
        <v>265.29909209064408</v>
      </c>
      <c r="H29" s="230">
        <v>710.80134107300591</v>
      </c>
      <c r="I29" s="230">
        <v>563.1840899991015</v>
      </c>
      <c r="J29" s="230">
        <v>738.30845324621384</v>
      </c>
      <c r="K29" s="230">
        <v>601.16125431508726</v>
      </c>
      <c r="L29" s="230">
        <v>898.51253004333864</v>
      </c>
      <c r="M29" s="230">
        <v>1599.6323261713071</v>
      </c>
      <c r="N29" s="230">
        <v>982.19969720346444</v>
      </c>
      <c r="O29" s="230">
        <v>887.72957248790613</v>
      </c>
      <c r="P29" s="230">
        <v>928.01049215034823</v>
      </c>
      <c r="Q29" s="230">
        <v>1072.8302607333751</v>
      </c>
      <c r="R29" s="230">
        <v>1112.9101163977609</v>
      </c>
      <c r="S29" s="230">
        <v>858.74412725825209</v>
      </c>
      <c r="T29" s="230">
        <v>832.71586132723098</v>
      </c>
      <c r="U29" s="230">
        <v>877.77126624532491</v>
      </c>
      <c r="V29" s="230">
        <v>806.86946324815381</v>
      </c>
      <c r="W29" s="230">
        <v>968.72943127759288</v>
      </c>
      <c r="X29" s="230">
        <v>830.73621472974264</v>
      </c>
      <c r="Y29" s="230">
        <v>463.55142370609622</v>
      </c>
      <c r="DA29" s="71"/>
    </row>
    <row r="30" spans="1:105" ht="12" customHeight="1" x14ac:dyDescent="0.25">
      <c r="A30" s="18" t="s">
        <v>31</v>
      </c>
      <c r="B30" s="230">
        <v>8.1031635171936145</v>
      </c>
      <c r="C30" s="230">
        <v>27.154521065043085</v>
      </c>
      <c r="D30" s="230">
        <v>17.258410457744198</v>
      </c>
      <c r="E30" s="230">
        <v>28.362572127816243</v>
      </c>
      <c r="F30" s="230">
        <v>18.587199262088578</v>
      </c>
      <c r="G30" s="230">
        <v>57.419924134836272</v>
      </c>
      <c r="H30" s="230">
        <v>420.90307580038848</v>
      </c>
      <c r="I30" s="230">
        <v>183.55643193411288</v>
      </c>
      <c r="J30" s="230">
        <v>204.79511621383261</v>
      </c>
      <c r="K30" s="230">
        <v>264.49773924345715</v>
      </c>
      <c r="L30" s="230">
        <v>290.99504723568998</v>
      </c>
      <c r="M30" s="230">
        <v>249.1561318966485</v>
      </c>
      <c r="N30" s="230">
        <v>227.66403375822549</v>
      </c>
      <c r="O30" s="230">
        <v>227.49276576435824</v>
      </c>
      <c r="P30" s="230">
        <v>237.83070693113285</v>
      </c>
      <c r="Q30" s="230">
        <v>160.63729829530371</v>
      </c>
      <c r="R30" s="230">
        <v>157.25193150552207</v>
      </c>
      <c r="S30" s="230">
        <v>154.07493201696451</v>
      </c>
      <c r="T30" s="230">
        <v>155.70500242810019</v>
      </c>
      <c r="U30" s="230">
        <v>156.27409051153205</v>
      </c>
      <c r="V30" s="230">
        <v>138.33038654813762</v>
      </c>
      <c r="W30" s="230">
        <v>140.6705266338771</v>
      </c>
      <c r="X30" s="230">
        <v>156.32819681155576</v>
      </c>
      <c r="Y30" s="230">
        <v>149.48311823211165</v>
      </c>
      <c r="DA30" s="71"/>
    </row>
    <row r="31" spans="1:105" ht="12" customHeight="1" x14ac:dyDescent="0.25">
      <c r="A31" s="18" t="s">
        <v>82</v>
      </c>
      <c r="B31" s="230">
        <v>849.28515855837691</v>
      </c>
      <c r="C31" s="230">
        <v>890.77502041686637</v>
      </c>
      <c r="D31" s="230">
        <v>1023.2779534669133</v>
      </c>
      <c r="E31" s="230">
        <v>918.45810040934066</v>
      </c>
      <c r="F31" s="230">
        <v>685.90285517515679</v>
      </c>
      <c r="G31" s="230">
        <v>895.56684607658758</v>
      </c>
      <c r="H31" s="230">
        <v>944.79179978705565</v>
      </c>
      <c r="I31" s="230">
        <v>1237.3972305839443</v>
      </c>
      <c r="J31" s="230">
        <v>880.70152006370017</v>
      </c>
      <c r="K31" s="230">
        <v>617.03423468973779</v>
      </c>
      <c r="L31" s="230">
        <v>555.32524869718839</v>
      </c>
      <c r="M31" s="230">
        <v>719.17905493198964</v>
      </c>
      <c r="N31" s="230">
        <v>808.04806401875135</v>
      </c>
      <c r="O31" s="230">
        <v>705.850869674519</v>
      </c>
      <c r="P31" s="230">
        <v>694.88938876650423</v>
      </c>
      <c r="Q31" s="230">
        <v>798.62697055218018</v>
      </c>
      <c r="R31" s="230">
        <v>758.6504504201547</v>
      </c>
      <c r="S31" s="230">
        <v>768.84093292503383</v>
      </c>
      <c r="T31" s="230">
        <v>766.8938482552262</v>
      </c>
      <c r="U31" s="230">
        <v>797.28833902162228</v>
      </c>
      <c r="V31" s="230">
        <v>820.22010963662956</v>
      </c>
      <c r="W31" s="230">
        <v>918.06031280940897</v>
      </c>
      <c r="X31" s="230">
        <v>914.26111633689572</v>
      </c>
      <c r="Y31" s="230">
        <v>987.0442118397857</v>
      </c>
      <c r="DA31" s="71"/>
    </row>
    <row r="32" spans="1:105" ht="12" customHeight="1" x14ac:dyDescent="0.25">
      <c r="A32" s="18" t="s">
        <v>32</v>
      </c>
      <c r="B32" s="230">
        <v>1599.9986588314928</v>
      </c>
      <c r="C32" s="230">
        <v>1615.7568277565513</v>
      </c>
      <c r="D32" s="230">
        <v>852.62522407228232</v>
      </c>
      <c r="E32" s="230">
        <v>501.2420625547831</v>
      </c>
      <c r="F32" s="230">
        <v>614.07693486034407</v>
      </c>
      <c r="G32" s="230">
        <v>689.26428358274018</v>
      </c>
      <c r="H32" s="230">
        <v>899.27613069780239</v>
      </c>
      <c r="I32" s="230">
        <v>144.20784079686817</v>
      </c>
      <c r="J32" s="230">
        <v>94.148341784937401</v>
      </c>
      <c r="K32" s="230">
        <v>136.26013632289005</v>
      </c>
      <c r="L32" s="230">
        <v>71.198684078090707</v>
      </c>
      <c r="M32" s="230">
        <v>90.243280784376068</v>
      </c>
      <c r="N32" s="230">
        <v>62.389302824474612</v>
      </c>
      <c r="O32" s="230">
        <v>48.512020869655572</v>
      </c>
      <c r="P32" s="230">
        <v>27.46101780701963</v>
      </c>
      <c r="Q32" s="230">
        <v>15.524229296024336</v>
      </c>
      <c r="R32" s="230">
        <v>41.937559461724049</v>
      </c>
      <c r="S32" s="230">
        <v>8.957893123181254</v>
      </c>
      <c r="T32" s="230">
        <v>9.8769265888222133</v>
      </c>
      <c r="U32" s="230">
        <v>8.8981092773828188</v>
      </c>
      <c r="V32" s="230">
        <v>10.209463532470508</v>
      </c>
      <c r="W32" s="230">
        <v>11.917609648887192</v>
      </c>
      <c r="X32" s="230">
        <v>12.889594038569356</v>
      </c>
      <c r="Y32" s="230">
        <v>9.481741900743053</v>
      </c>
      <c r="DA32" s="71"/>
    </row>
    <row r="33" spans="1:105" ht="12" customHeight="1" x14ac:dyDescent="0.25">
      <c r="A33" s="18" t="s">
        <v>33</v>
      </c>
      <c r="B33" s="230">
        <v>757.7729160327342</v>
      </c>
      <c r="C33" s="230">
        <v>1007.0513988645569</v>
      </c>
      <c r="D33" s="230">
        <v>1377.5492286463755</v>
      </c>
      <c r="E33" s="230">
        <v>962.6969848100689</v>
      </c>
      <c r="F33" s="230">
        <v>1536.3112767583686</v>
      </c>
      <c r="G33" s="230">
        <v>1158.2634530229641</v>
      </c>
      <c r="H33" s="230">
        <v>624.15772204500502</v>
      </c>
      <c r="I33" s="230">
        <v>708.70866434615948</v>
      </c>
      <c r="J33" s="230">
        <v>795.83066727968367</v>
      </c>
      <c r="K33" s="230">
        <v>449.9916644978091</v>
      </c>
      <c r="L33" s="230">
        <v>216.81290437307263</v>
      </c>
      <c r="M33" s="230">
        <v>684.53804378164409</v>
      </c>
      <c r="N33" s="230">
        <v>984.1839155983821</v>
      </c>
      <c r="O33" s="230">
        <v>812.32364595677825</v>
      </c>
      <c r="P33" s="230">
        <v>1071.6995644653889</v>
      </c>
      <c r="Q33" s="230">
        <v>1252.0214247192444</v>
      </c>
      <c r="R33" s="230">
        <v>1225.5668998989265</v>
      </c>
      <c r="S33" s="230">
        <v>1262.4047481416014</v>
      </c>
      <c r="T33" s="230">
        <v>1217.1727981303407</v>
      </c>
      <c r="U33" s="230">
        <v>1301.804407651884</v>
      </c>
      <c r="V33" s="230">
        <v>1240.7184760383202</v>
      </c>
      <c r="W33" s="230">
        <v>948.13342987904684</v>
      </c>
      <c r="X33" s="230">
        <v>875.06448370307203</v>
      </c>
      <c r="Y33" s="230">
        <v>1038.291833590446</v>
      </c>
      <c r="DA33" s="71"/>
    </row>
    <row r="34" spans="1:105" ht="12" customHeight="1" x14ac:dyDescent="0.25">
      <c r="A34" s="18" t="s">
        <v>73</v>
      </c>
      <c r="B34" s="230">
        <v>5687.73571765823</v>
      </c>
      <c r="C34" s="230">
        <v>5903.4716255416724</v>
      </c>
      <c r="D34" s="230">
        <v>6361.2318149158064</v>
      </c>
      <c r="E34" s="230">
        <v>5846.8981446358439</v>
      </c>
      <c r="F34" s="230">
        <v>5568.2048887026203</v>
      </c>
      <c r="G34" s="230">
        <v>5223.3968439635264</v>
      </c>
      <c r="H34" s="230">
        <v>4895.2794355291753</v>
      </c>
      <c r="I34" s="230">
        <v>4787.7337801605836</v>
      </c>
      <c r="J34" s="230">
        <v>5047.5640199247146</v>
      </c>
      <c r="K34" s="230">
        <v>3556.3346534559437</v>
      </c>
      <c r="L34" s="230">
        <v>3543.9354673777725</v>
      </c>
      <c r="M34" s="230">
        <v>3903.6198386554879</v>
      </c>
      <c r="N34" s="230">
        <v>3411.1946635457971</v>
      </c>
      <c r="O34" s="230">
        <v>3371.4783561652489</v>
      </c>
      <c r="P34" s="230">
        <v>3495.6587768665518</v>
      </c>
      <c r="Q34" s="230">
        <v>3269.1966679886013</v>
      </c>
      <c r="R34" s="230">
        <v>3003.6037215531283</v>
      </c>
      <c r="S34" s="230">
        <v>3122.1079836902563</v>
      </c>
      <c r="T34" s="230">
        <v>3315.6237166206474</v>
      </c>
      <c r="U34" s="230">
        <v>3136.4019451158565</v>
      </c>
      <c r="V34" s="230">
        <v>3128.3577483456547</v>
      </c>
      <c r="W34" s="230">
        <v>3279.8487202155206</v>
      </c>
      <c r="X34" s="230">
        <v>2573.4932494516024</v>
      </c>
      <c r="Y34" s="230">
        <v>2159.5535642116693</v>
      </c>
      <c r="DA34" s="71"/>
    </row>
    <row r="35" spans="1:105" ht="12" customHeight="1" x14ac:dyDescent="0.25">
      <c r="A35" s="18" t="s">
        <v>36</v>
      </c>
      <c r="B35" s="230">
        <v>3037.1479414818127</v>
      </c>
      <c r="C35" s="230">
        <v>2946.9466180305858</v>
      </c>
      <c r="D35" s="230">
        <v>3413.7218692752963</v>
      </c>
      <c r="E35" s="230">
        <v>4144.6717636271651</v>
      </c>
      <c r="F35" s="230">
        <v>4320.8869522859632</v>
      </c>
      <c r="G35" s="230">
        <v>4647.0325818114097</v>
      </c>
      <c r="H35" s="230">
        <v>4411.2612346556252</v>
      </c>
      <c r="I35" s="230">
        <v>4359.2645192546715</v>
      </c>
      <c r="J35" s="230">
        <v>3341.9111408145977</v>
      </c>
      <c r="K35" s="230">
        <v>1672.988126003876</v>
      </c>
      <c r="L35" s="230">
        <v>1665.6506802380577</v>
      </c>
      <c r="M35" s="230">
        <v>1340.9003084933347</v>
      </c>
      <c r="N35" s="230">
        <v>1820.4823940961166</v>
      </c>
      <c r="O35" s="230">
        <v>1913.4913214631499</v>
      </c>
      <c r="P35" s="230">
        <v>1694.9992635439326</v>
      </c>
      <c r="Q35" s="230">
        <v>1658.8081757820878</v>
      </c>
      <c r="R35" s="230">
        <v>1551.0219902599442</v>
      </c>
      <c r="S35" s="230">
        <v>1472.7614193026304</v>
      </c>
      <c r="T35" s="230">
        <v>1430.5996904560911</v>
      </c>
      <c r="U35" s="230">
        <v>1436.3948320305906</v>
      </c>
      <c r="V35" s="230">
        <v>1413.9449850622291</v>
      </c>
      <c r="W35" s="230">
        <v>1459.9394747870708</v>
      </c>
      <c r="X35" s="230">
        <v>1185.526940637134</v>
      </c>
      <c r="Y35" s="230">
        <v>561.90289079294485</v>
      </c>
      <c r="DA35" s="71"/>
    </row>
    <row r="36" spans="1:105" ht="12" customHeight="1" x14ac:dyDescent="0.25">
      <c r="A36" s="18" t="s">
        <v>38</v>
      </c>
      <c r="B36" s="230">
        <v>51.651387768105067</v>
      </c>
      <c r="C36" s="230">
        <v>16.706272736442848</v>
      </c>
      <c r="D36" s="230">
        <v>37.497204295467398</v>
      </c>
      <c r="E36" s="230">
        <v>30.248077403537078</v>
      </c>
      <c r="F36" s="230">
        <v>21.976302983488772</v>
      </c>
      <c r="G36" s="230">
        <v>14.985831995145226</v>
      </c>
      <c r="H36" s="230">
        <v>6.9982273775128654</v>
      </c>
      <c r="I36" s="230">
        <v>11.288480048100221</v>
      </c>
      <c r="J36" s="230">
        <v>0</v>
      </c>
      <c r="K36" s="230">
        <v>0</v>
      </c>
      <c r="L36" s="230">
        <v>0</v>
      </c>
      <c r="M36" s="230">
        <v>8.135459935575641</v>
      </c>
      <c r="N36" s="230">
        <v>9.4115894657351706</v>
      </c>
      <c r="O36" s="230">
        <v>30.594884897693529</v>
      </c>
      <c r="P36" s="230">
        <v>197.31797828180663</v>
      </c>
      <c r="Q36" s="230">
        <v>241.39174800505114</v>
      </c>
      <c r="R36" s="230">
        <v>307.63937281435977</v>
      </c>
      <c r="S36" s="230">
        <v>384.17111317885514</v>
      </c>
      <c r="T36" s="230">
        <v>822.7186594962925</v>
      </c>
      <c r="U36" s="230">
        <v>720.70075455152244</v>
      </c>
      <c r="V36" s="230">
        <v>1588.2921842140436</v>
      </c>
      <c r="W36" s="230">
        <v>1798.5009623191499</v>
      </c>
      <c r="X36" s="230">
        <v>1829.8704311344934</v>
      </c>
      <c r="Y36" s="230">
        <v>1858.4990747568256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10683.371898170746</v>
      </c>
      <c r="C38" s="236">
        <f t="shared" si="4"/>
        <v>11092.44997126228</v>
      </c>
      <c r="D38" s="236">
        <f t="shared" si="4"/>
        <v>11625.522295688275</v>
      </c>
      <c r="E38" s="236">
        <f t="shared" si="4"/>
        <v>12344.714288639936</v>
      </c>
      <c r="F38" s="236">
        <f t="shared" si="4"/>
        <v>13423.569074598654</v>
      </c>
      <c r="G38" s="236">
        <f t="shared" si="4"/>
        <v>13553.285429524691</v>
      </c>
      <c r="H38" s="236">
        <f t="shared" si="4"/>
        <v>13732.003321843215</v>
      </c>
      <c r="I38" s="236">
        <f t="shared" si="4"/>
        <v>14069.164550630272</v>
      </c>
      <c r="J38" s="236">
        <f t="shared" si="4"/>
        <v>13642.491719155552</v>
      </c>
      <c r="K38" s="236">
        <f t="shared" si="4"/>
        <v>8760.8230288530922</v>
      </c>
      <c r="L38" s="236">
        <f t="shared" si="4"/>
        <v>10203.4894260083</v>
      </c>
      <c r="M38" s="236">
        <f t="shared" si="4"/>
        <v>10889.849567571235</v>
      </c>
      <c r="N38" s="236">
        <f t="shared" si="4"/>
        <v>9955.8719049720748</v>
      </c>
      <c r="O38" s="236">
        <f t="shared" si="4"/>
        <v>8647.0185896277435</v>
      </c>
      <c r="P38" s="236">
        <f t="shared" si="4"/>
        <v>9362.455621170724</v>
      </c>
      <c r="Q38" s="236">
        <f t="shared" si="4"/>
        <v>8945.3059124725896</v>
      </c>
      <c r="R38" s="236">
        <f t="shared" si="4"/>
        <v>8851.6382162328464</v>
      </c>
      <c r="S38" s="236">
        <f t="shared" si="4"/>
        <v>9302.8860579988796</v>
      </c>
      <c r="T38" s="236">
        <f t="shared" si="4"/>
        <v>9178.0486297078915</v>
      </c>
      <c r="U38" s="236">
        <f t="shared" si="4"/>
        <v>9201.355958001097</v>
      </c>
      <c r="V38" s="236">
        <f t="shared" si="4"/>
        <v>9392.8826232627598</v>
      </c>
      <c r="W38" s="236">
        <f t="shared" si="4"/>
        <v>9276.7669481175944</v>
      </c>
      <c r="X38" s="236">
        <f t="shared" si="4"/>
        <v>6945.3469705013558</v>
      </c>
      <c r="Y38" s="236">
        <f t="shared" si="4"/>
        <v>5960.6975994341619</v>
      </c>
      <c r="DA38" s="93"/>
    </row>
    <row r="39" spans="1:105" ht="12" customHeight="1" x14ac:dyDescent="0.25">
      <c r="A39" s="43" t="s">
        <v>106</v>
      </c>
      <c r="B39" s="237">
        <f>ISI!B$53</f>
        <v>2938.9586781707449</v>
      </c>
      <c r="C39" s="237">
        <f>ISI!C$53</f>
        <v>3126.77655126228</v>
      </c>
      <c r="D39" s="237">
        <f>ISI!D$53</f>
        <v>3877.9994156882749</v>
      </c>
      <c r="E39" s="237">
        <f>ISI!E$53</f>
        <v>3923.8421486399366</v>
      </c>
      <c r="F39" s="237">
        <f>ISI!F$53</f>
        <v>4062.1208945986546</v>
      </c>
      <c r="G39" s="237">
        <f>ISI!G$53</f>
        <v>3958.6007295246914</v>
      </c>
      <c r="H39" s="237">
        <f>ISI!H$53</f>
        <v>3854.1734018432139</v>
      </c>
      <c r="I39" s="237">
        <f>ISI!I$53</f>
        <v>3843.4712306302713</v>
      </c>
      <c r="J39" s="237">
        <f>ISI!J$53</f>
        <v>2973.017419155552</v>
      </c>
      <c r="K39" s="237">
        <f>ISI!K$53</f>
        <v>1598.4107888530921</v>
      </c>
      <c r="L39" s="237">
        <f>ISI!L$53</f>
        <v>1842.2728660082987</v>
      </c>
      <c r="M39" s="237">
        <f>ISI!M$53</f>
        <v>1770.2814475712353</v>
      </c>
      <c r="N39" s="237">
        <f>ISI!N$53</f>
        <v>1586.5010349720749</v>
      </c>
      <c r="O39" s="237">
        <f>ISI!O$53</f>
        <v>1650.6321996277431</v>
      </c>
      <c r="P39" s="237">
        <f>ISI!P$53</f>
        <v>1678.6547711707251</v>
      </c>
      <c r="Q39" s="237">
        <f>ISI!Q$53</f>
        <v>1998.7760224725889</v>
      </c>
      <c r="R39" s="237">
        <f>ISI!R$53</f>
        <v>1974.7663962328461</v>
      </c>
      <c r="S39" s="237">
        <f>ISI!S$53</f>
        <v>2057.8229179988803</v>
      </c>
      <c r="T39" s="237">
        <f>ISI!T$53</f>
        <v>1961.8020197078904</v>
      </c>
      <c r="U39" s="237">
        <f>ISI!U$53</f>
        <v>2068.4665680010985</v>
      </c>
      <c r="V39" s="237">
        <f>ISI!V$53</f>
        <v>1844.3342932627581</v>
      </c>
      <c r="W39" s="237">
        <f>ISI!W$53</f>
        <v>2224.3857381175949</v>
      </c>
      <c r="X39" s="237">
        <f>ISI!X$53</f>
        <v>1515.9275905013562</v>
      </c>
      <c r="Y39" s="237">
        <f>ISI!Y$53</f>
        <v>843.01560943416212</v>
      </c>
      <c r="DA39" s="83"/>
    </row>
    <row r="40" spans="1:105" ht="12" customHeight="1" x14ac:dyDescent="0.25">
      <c r="A40" s="44" t="s">
        <v>107</v>
      </c>
      <c r="B40" s="238">
        <f>NFM!B$72</f>
        <v>379.67360000000002</v>
      </c>
      <c r="C40" s="238">
        <f>NFM!C$72</f>
        <v>381.71199999999999</v>
      </c>
      <c r="D40" s="238">
        <f>NFM!D$72</f>
        <v>375.86399999999998</v>
      </c>
      <c r="E40" s="238">
        <f>NFM!E$72</f>
        <v>437.24126000000001</v>
      </c>
      <c r="F40" s="238">
        <f>NFM!F$72</f>
        <v>466.30589999999995</v>
      </c>
      <c r="G40" s="238">
        <f>NFM!G$72</f>
        <v>488.58192000000003</v>
      </c>
      <c r="H40" s="238">
        <f>NFM!H$72</f>
        <v>487.62860999999998</v>
      </c>
      <c r="I40" s="238">
        <f>NFM!I$72</f>
        <v>521.01594999999998</v>
      </c>
      <c r="J40" s="238">
        <f>NFM!J$72</f>
        <v>524.52226999999993</v>
      </c>
      <c r="K40" s="238">
        <f>NFM!K$72</f>
        <v>304.19835</v>
      </c>
      <c r="L40" s="238">
        <f>NFM!L$72</f>
        <v>320.99187000000001</v>
      </c>
      <c r="M40" s="238">
        <f>NFM!M$72</f>
        <v>339.92032</v>
      </c>
      <c r="N40" s="238">
        <f>NFM!N$72</f>
        <v>336.95279999999997</v>
      </c>
      <c r="O40" s="238">
        <f>NFM!O$72</f>
        <v>320.52381000000003</v>
      </c>
      <c r="P40" s="238">
        <f>NFM!P$72</f>
        <v>318.32811000000004</v>
      </c>
      <c r="Q40" s="238">
        <f>NFM!Q$72</f>
        <v>335.05984000000001</v>
      </c>
      <c r="R40" s="238">
        <f>NFM!R$72</f>
        <v>343.64465999999999</v>
      </c>
      <c r="S40" s="238">
        <f>NFM!S$72</f>
        <v>345.20974999999999</v>
      </c>
      <c r="T40" s="238">
        <f>NFM!T$72</f>
        <v>347.80529000000001</v>
      </c>
      <c r="U40" s="238">
        <f>NFM!U$72</f>
        <v>337.93783999999999</v>
      </c>
      <c r="V40" s="238">
        <f>NFM!V$72</f>
        <v>323.41509000000002</v>
      </c>
      <c r="W40" s="238">
        <f>NFM!W$72</f>
        <v>344.73718000000002</v>
      </c>
      <c r="X40" s="238">
        <f>NFM!X$72</f>
        <v>128.34598</v>
      </c>
      <c r="Y40" s="238">
        <f>NFM!Y$72</f>
        <v>114.58697000000001</v>
      </c>
      <c r="DA40" s="94"/>
    </row>
    <row r="41" spans="1:105" ht="12" customHeight="1" x14ac:dyDescent="0.25">
      <c r="A41" s="44" t="s">
        <v>108</v>
      </c>
      <c r="B41" s="238">
        <f>CHI!B$78</f>
        <v>2989.02342</v>
      </c>
      <c r="C41" s="238">
        <f>CHI!C$78</f>
        <v>2835.99505</v>
      </c>
      <c r="D41" s="238">
        <f>CHI!D$78</f>
        <v>2813.22984</v>
      </c>
      <c r="E41" s="238">
        <f>CHI!E$78</f>
        <v>3434.62997</v>
      </c>
      <c r="F41" s="238">
        <f>CHI!F$78</f>
        <v>3692.6975000000002</v>
      </c>
      <c r="G41" s="238">
        <f>CHI!G$78</f>
        <v>3626.1093900000001</v>
      </c>
      <c r="H41" s="238">
        <f>CHI!H$78</f>
        <v>3192.8605299999999</v>
      </c>
      <c r="I41" s="238">
        <f>CHI!I$78</f>
        <v>2868.4570699999999</v>
      </c>
      <c r="J41" s="238">
        <f>CHI!J$78</f>
        <v>3250.0747000000001</v>
      </c>
      <c r="K41" s="238">
        <f>CHI!K$78</f>
        <v>2019.2006200000001</v>
      </c>
      <c r="L41" s="238">
        <f>CHI!L$78</f>
        <v>3266.29459</v>
      </c>
      <c r="M41" s="238">
        <f>CHI!M$78</f>
        <v>3598.7425400000002</v>
      </c>
      <c r="N41" s="238">
        <f>CHI!N$78</f>
        <v>2842.0238199999999</v>
      </c>
      <c r="O41" s="238">
        <f>CHI!O$78</f>
        <v>2101.07539</v>
      </c>
      <c r="P41" s="238">
        <f>CHI!P$78</f>
        <v>2284.36339</v>
      </c>
      <c r="Q41" s="238">
        <f>CHI!Q$78</f>
        <v>1302.6836000000001</v>
      </c>
      <c r="R41" s="238">
        <f>CHI!R$78</f>
        <v>1333.50486</v>
      </c>
      <c r="S41" s="238">
        <f>CHI!S$78</f>
        <v>1373.96243</v>
      </c>
      <c r="T41" s="238">
        <f>CHI!T$78</f>
        <v>1428.7654</v>
      </c>
      <c r="U41" s="238">
        <f>CHI!U$78</f>
        <v>1286.0741399999999</v>
      </c>
      <c r="V41" s="238">
        <f>CHI!V$78</f>
        <v>1913.53829</v>
      </c>
      <c r="W41" s="238">
        <f>CHI!W$78</f>
        <v>1045.82628</v>
      </c>
      <c r="X41" s="238">
        <f>CHI!X$78</f>
        <v>406.87299999999999</v>
      </c>
      <c r="Y41" s="238">
        <f>CHI!Y$78</f>
        <v>372.27030000000002</v>
      </c>
      <c r="DA41" s="94"/>
    </row>
    <row r="42" spans="1:105" ht="12" customHeight="1" x14ac:dyDescent="0.25">
      <c r="A42" s="44" t="s">
        <v>109</v>
      </c>
      <c r="B42" s="238">
        <f>NMM!B$58</f>
        <v>3634.4632000000001</v>
      </c>
      <c r="C42" s="238">
        <f>NMM!C$58</f>
        <v>3879.2658100000003</v>
      </c>
      <c r="D42" s="238">
        <f>NMM!D$58</f>
        <v>3726.3278200000004</v>
      </c>
      <c r="E42" s="238">
        <f>NMM!E$58</f>
        <v>3742.1808299999998</v>
      </c>
      <c r="F42" s="238">
        <f>NMM!F$58</f>
        <v>4151.7575399999996</v>
      </c>
      <c r="G42" s="238">
        <f>NMM!G$58</f>
        <v>4170.0747499999998</v>
      </c>
      <c r="H42" s="238">
        <f>NMM!H$58</f>
        <v>4803.55663</v>
      </c>
      <c r="I42" s="238">
        <f>NMM!I$58</f>
        <v>5489.9597000000012</v>
      </c>
      <c r="J42" s="238">
        <f>NMM!J$58</f>
        <v>5436.9806399999998</v>
      </c>
      <c r="K42" s="238">
        <f>NMM!K$58</f>
        <v>4039.4168</v>
      </c>
      <c r="L42" s="238">
        <f>NMM!L$58</f>
        <v>3812.7621399999998</v>
      </c>
      <c r="M42" s="238">
        <f>NMM!M$58</f>
        <v>4162.6827199999998</v>
      </c>
      <c r="N42" s="238">
        <f>NMM!N$58</f>
        <v>4171.9324299999998</v>
      </c>
      <c r="O42" s="238">
        <f>NMM!O$58</f>
        <v>3676.0921999999996</v>
      </c>
      <c r="P42" s="238">
        <f>NMM!P$58</f>
        <v>4156.78172</v>
      </c>
      <c r="Q42" s="238">
        <f>NMM!Q$58</f>
        <v>4461.5515999999998</v>
      </c>
      <c r="R42" s="238">
        <f>NMM!R$58</f>
        <v>4344.4579899999999</v>
      </c>
      <c r="S42" s="238">
        <f>NMM!S$58</f>
        <v>4558.37979</v>
      </c>
      <c r="T42" s="238">
        <f>NMM!T$58</f>
        <v>4776.3492399999996</v>
      </c>
      <c r="U42" s="238">
        <f>NMM!U$58</f>
        <v>4955.707989999999</v>
      </c>
      <c r="V42" s="238">
        <f>NMM!V$58</f>
        <v>4722.3852100000004</v>
      </c>
      <c r="W42" s="238">
        <f>NMM!W$58</f>
        <v>4905.8381799999997</v>
      </c>
      <c r="X42" s="238">
        <f>NMM!X$58</f>
        <v>4517.4472699999997</v>
      </c>
      <c r="Y42" s="238">
        <f>NMM!Y$58</f>
        <v>4305.41849</v>
      </c>
      <c r="DA42" s="94"/>
    </row>
    <row r="43" spans="1:105" ht="12" customHeight="1" x14ac:dyDescent="0.25">
      <c r="A43" s="45" t="s">
        <v>110</v>
      </c>
      <c r="B43" s="239">
        <v>741.25300000000004</v>
      </c>
      <c r="C43" s="239">
        <v>868.70056</v>
      </c>
      <c r="D43" s="239">
        <v>832.10122000000001</v>
      </c>
      <c r="E43" s="239">
        <v>806.82007999999996</v>
      </c>
      <c r="F43" s="239">
        <v>1050.68724</v>
      </c>
      <c r="G43" s="239">
        <v>1309.9186400000001</v>
      </c>
      <c r="H43" s="239">
        <v>1393.78415</v>
      </c>
      <c r="I43" s="239">
        <v>1346.2606000000001</v>
      </c>
      <c r="J43" s="239">
        <v>1457.89669</v>
      </c>
      <c r="K43" s="239">
        <v>799.59646999999995</v>
      </c>
      <c r="L43" s="239">
        <v>961.16795999999999</v>
      </c>
      <c r="M43" s="239">
        <v>1018.22254</v>
      </c>
      <c r="N43" s="239">
        <v>1018.46182</v>
      </c>
      <c r="O43" s="239">
        <v>898.69498999999996</v>
      </c>
      <c r="P43" s="239">
        <v>924.32763</v>
      </c>
      <c r="Q43" s="239">
        <v>847.23485000000005</v>
      </c>
      <c r="R43" s="239">
        <v>855.26431000000002</v>
      </c>
      <c r="S43" s="239">
        <v>967.51116999999999</v>
      </c>
      <c r="T43" s="239">
        <v>663.32668000000001</v>
      </c>
      <c r="U43" s="239">
        <v>553.16941999999995</v>
      </c>
      <c r="V43" s="239">
        <v>589.20974000000001</v>
      </c>
      <c r="W43" s="239">
        <v>755.97956999999997</v>
      </c>
      <c r="X43" s="239">
        <v>376.75313</v>
      </c>
      <c r="Y43" s="239">
        <v>325.40622999999999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1</v>
      </c>
      <c r="E47" s="232">
        <f t="shared" si="5"/>
        <v>1</v>
      </c>
      <c r="F47" s="232">
        <f t="shared" si="5"/>
        <v>0.99999999999999989</v>
      </c>
      <c r="G47" s="232">
        <f t="shared" si="5"/>
        <v>1</v>
      </c>
      <c r="H47" s="232">
        <f t="shared" si="5"/>
        <v>1</v>
      </c>
      <c r="I47" s="232">
        <f t="shared" si="5"/>
        <v>0.99999999999999989</v>
      </c>
      <c r="J47" s="232">
        <f t="shared" si="5"/>
        <v>0.99999999999999989</v>
      </c>
      <c r="K47" s="232">
        <f t="shared" si="5"/>
        <v>1</v>
      </c>
      <c r="L47" s="232">
        <f t="shared" si="5"/>
        <v>1</v>
      </c>
      <c r="M47" s="232">
        <f t="shared" si="5"/>
        <v>1</v>
      </c>
      <c r="N47" s="232">
        <f t="shared" si="5"/>
        <v>1</v>
      </c>
      <c r="O47" s="232">
        <f t="shared" si="5"/>
        <v>1</v>
      </c>
      <c r="P47" s="232">
        <f t="shared" si="5"/>
        <v>1</v>
      </c>
      <c r="Q47" s="232">
        <f t="shared" si="5"/>
        <v>0.99999999999999989</v>
      </c>
      <c r="R47" s="232">
        <f t="shared" si="5"/>
        <v>1</v>
      </c>
      <c r="S47" s="232">
        <f t="shared" si="5"/>
        <v>0.99999999999999989</v>
      </c>
      <c r="T47" s="232">
        <f t="shared" si="5"/>
        <v>1</v>
      </c>
      <c r="U47" s="232">
        <f t="shared" si="5"/>
        <v>1</v>
      </c>
      <c r="V47" s="232">
        <f t="shared" si="5"/>
        <v>1</v>
      </c>
      <c r="W47" s="232">
        <f t="shared" si="5"/>
        <v>1</v>
      </c>
      <c r="X47" s="232">
        <f t="shared" si="5"/>
        <v>0.99999999999999989</v>
      </c>
      <c r="Y47" s="232">
        <f t="shared" si="5"/>
        <v>1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1.5382411188841804E-2</v>
      </c>
      <c r="C52" s="233">
        <f t="shared" si="10"/>
        <v>1.6415065073229845E-2</v>
      </c>
      <c r="D52" s="233">
        <f t="shared" si="10"/>
        <v>1.730283484706072E-2</v>
      </c>
      <c r="E52" s="233">
        <f t="shared" si="10"/>
        <v>1.812957628315592E-2</v>
      </c>
      <c r="F52" s="233">
        <f t="shared" si="10"/>
        <v>1.3198706938288309E-2</v>
      </c>
      <c r="G52" s="233">
        <f t="shared" si="10"/>
        <v>1.1842215981500767E-2</v>
      </c>
      <c r="H52" s="233">
        <f t="shared" si="10"/>
        <v>1.1060070126820563E-2</v>
      </c>
      <c r="I52" s="233">
        <f t="shared" si="10"/>
        <v>1.2215508611149778E-2</v>
      </c>
      <c r="J52" s="233">
        <f t="shared" si="10"/>
        <v>1.1481398519468517E-2</v>
      </c>
      <c r="K52" s="233">
        <f t="shared" si="10"/>
        <v>1.2366009075231481E-2</v>
      </c>
      <c r="L52" s="233">
        <f t="shared" si="10"/>
        <v>1.1610828297680433E-2</v>
      </c>
      <c r="M52" s="233">
        <f t="shared" si="10"/>
        <v>1.0879057840559299E-2</v>
      </c>
      <c r="N52" s="233">
        <f t="shared" si="10"/>
        <v>1.0234079565005503E-2</v>
      </c>
      <c r="O52" s="233">
        <f t="shared" si="10"/>
        <v>9.813999719233614E-3</v>
      </c>
      <c r="P52" s="233">
        <f t="shared" si="10"/>
        <v>9.4010976564849018E-3</v>
      </c>
      <c r="Q52" s="233">
        <f t="shared" si="10"/>
        <v>8.5307759214985051E-3</v>
      </c>
      <c r="R52" s="233">
        <f t="shared" si="10"/>
        <v>7.7231608236505121E-3</v>
      </c>
      <c r="S52" s="233">
        <f t="shared" si="10"/>
        <v>8.5554846772422349E-3</v>
      </c>
      <c r="T52" s="233">
        <f t="shared" si="10"/>
        <v>8.4323545802047432E-3</v>
      </c>
      <c r="U52" s="233">
        <f t="shared" si="10"/>
        <v>8.6260522977098051E-3</v>
      </c>
      <c r="V52" s="233">
        <f t="shared" si="10"/>
        <v>8.5676592073236062E-3</v>
      </c>
      <c r="W52" s="233">
        <f t="shared" si="10"/>
        <v>1.0204646897146235E-2</v>
      </c>
      <c r="X52" s="233">
        <f t="shared" si="10"/>
        <v>9.3630071263976818E-3</v>
      </c>
      <c r="Y52" s="233">
        <f t="shared" si="10"/>
        <v>7.9131694687465236E-3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0.18431535254626819</v>
      </c>
      <c r="C53" s="234">
        <f t="shared" si="11"/>
        <v>0.21625497701626828</v>
      </c>
      <c r="D53" s="234">
        <f t="shared" si="11"/>
        <v>0.21878707049566309</v>
      </c>
      <c r="E53" s="234">
        <f t="shared" si="11"/>
        <v>0.20708690992184212</v>
      </c>
      <c r="F53" s="234">
        <f t="shared" si="11"/>
        <v>0.17997661365236542</v>
      </c>
      <c r="G53" s="234">
        <f t="shared" si="11"/>
        <v>0.17968183175248664</v>
      </c>
      <c r="H53" s="234">
        <f t="shared" si="11"/>
        <v>0.15705528226852522</v>
      </c>
      <c r="I53" s="234">
        <f t="shared" si="11"/>
        <v>0.16562484148992049</v>
      </c>
      <c r="J53" s="234">
        <f t="shared" si="11"/>
        <v>0.18193895198924998</v>
      </c>
      <c r="K53" s="234">
        <f t="shared" si="11"/>
        <v>0.19121065215233379</v>
      </c>
      <c r="L53" s="234">
        <f t="shared" si="11"/>
        <v>0.19194730427819282</v>
      </c>
      <c r="M53" s="234">
        <f t="shared" si="11"/>
        <v>0.17900372622461264</v>
      </c>
      <c r="N53" s="234">
        <f t="shared" si="11"/>
        <v>0.1727433896626161</v>
      </c>
      <c r="O53" s="234">
        <f t="shared" si="11"/>
        <v>0.17014233930668204</v>
      </c>
      <c r="P53" s="234">
        <f t="shared" si="11"/>
        <v>0.16348973160744898</v>
      </c>
      <c r="Q53" s="234">
        <f t="shared" si="11"/>
        <v>0.15717312630271266</v>
      </c>
      <c r="R53" s="234">
        <f t="shared" si="11"/>
        <v>0.15020859004751569</v>
      </c>
      <c r="S53" s="234">
        <f t="shared" si="11"/>
        <v>0.15727312154568249</v>
      </c>
      <c r="T53" s="234">
        <f t="shared" si="11"/>
        <v>0.1574128799612558</v>
      </c>
      <c r="U53" s="234">
        <f t="shared" si="11"/>
        <v>0.17007353350781104</v>
      </c>
      <c r="V53" s="234">
        <f t="shared" si="11"/>
        <v>0.15810506969503277</v>
      </c>
      <c r="W53" s="234">
        <f t="shared" si="11"/>
        <v>0.16652244578886313</v>
      </c>
      <c r="X53" s="234">
        <f t="shared" si="11"/>
        <v>0.16060461579838331</v>
      </c>
      <c r="Y53" s="234">
        <f t="shared" si="11"/>
        <v>0.15959288166058139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0.43660284903073343</v>
      </c>
      <c r="C54" s="235">
        <f t="shared" si="12"/>
        <v>0.41132813526169032</v>
      </c>
      <c r="D54" s="235">
        <f t="shared" si="12"/>
        <v>0.41017773865602364</v>
      </c>
      <c r="E54" s="235">
        <f t="shared" si="12"/>
        <v>0.39986854046481146</v>
      </c>
      <c r="F54" s="235">
        <f t="shared" si="12"/>
        <v>0.41288698113443906</v>
      </c>
      <c r="G54" s="235">
        <f t="shared" si="12"/>
        <v>0.41595947278112272</v>
      </c>
      <c r="H54" s="235">
        <f t="shared" si="12"/>
        <v>0.4207789525530351</v>
      </c>
      <c r="I54" s="235">
        <f t="shared" si="12"/>
        <v>0.39549788561433141</v>
      </c>
      <c r="J54" s="235">
        <f t="shared" si="12"/>
        <v>0.37983479663905811</v>
      </c>
      <c r="K54" s="235">
        <f t="shared" si="12"/>
        <v>0.38402743877560491</v>
      </c>
      <c r="L54" s="235">
        <f t="shared" si="12"/>
        <v>0.35244647825142911</v>
      </c>
      <c r="M54" s="235">
        <f t="shared" si="12"/>
        <v>0.37874344807677068</v>
      </c>
      <c r="N54" s="235">
        <f t="shared" si="12"/>
        <v>0.40388761416457641</v>
      </c>
      <c r="O54" s="235">
        <f t="shared" si="12"/>
        <v>0.42477720381771422</v>
      </c>
      <c r="P54" s="235">
        <f t="shared" si="12"/>
        <v>0.41580913850034368</v>
      </c>
      <c r="Q54" s="235">
        <f t="shared" si="12"/>
        <v>0.43558787701462687</v>
      </c>
      <c r="R54" s="235">
        <f t="shared" si="12"/>
        <v>0.43345811024226188</v>
      </c>
      <c r="S54" s="235">
        <f t="shared" si="12"/>
        <v>0.41376706305964983</v>
      </c>
      <c r="T54" s="235">
        <f t="shared" si="12"/>
        <v>0.42844606358140003</v>
      </c>
      <c r="U54" s="235">
        <f t="shared" si="12"/>
        <v>0.42128227957911213</v>
      </c>
      <c r="V54" s="235">
        <f t="shared" si="12"/>
        <v>0.43533217920151823</v>
      </c>
      <c r="W54" s="235">
        <f t="shared" si="12"/>
        <v>0.44575021358528016</v>
      </c>
      <c r="X54" s="235">
        <f t="shared" si="12"/>
        <v>0.47710884027018036</v>
      </c>
      <c r="Y54" s="235">
        <f t="shared" si="12"/>
        <v>0.47103539461908916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0.36369938723415651</v>
      </c>
      <c r="C55" s="240">
        <f t="shared" si="13"/>
        <v>0.35600182264881158</v>
      </c>
      <c r="D55" s="240">
        <f t="shared" si="13"/>
        <v>0.35373235600125247</v>
      </c>
      <c r="E55" s="240">
        <f t="shared" si="13"/>
        <v>0.37491497333019053</v>
      </c>
      <c r="F55" s="240">
        <f t="shared" si="13"/>
        <v>0.3939376982749071</v>
      </c>
      <c r="G55" s="240">
        <f t="shared" si="13"/>
        <v>0.39251647948488988</v>
      </c>
      <c r="H55" s="240">
        <f t="shared" si="13"/>
        <v>0.41110569505161909</v>
      </c>
      <c r="I55" s="240">
        <f t="shared" si="13"/>
        <v>0.42666176428459823</v>
      </c>
      <c r="J55" s="240">
        <f t="shared" si="13"/>
        <v>0.4267448528522233</v>
      </c>
      <c r="K55" s="240">
        <f t="shared" si="13"/>
        <v>0.41239589999682974</v>
      </c>
      <c r="L55" s="240">
        <f t="shared" si="13"/>
        <v>0.44399538917269771</v>
      </c>
      <c r="M55" s="240">
        <f t="shared" si="13"/>
        <v>0.43137376785805737</v>
      </c>
      <c r="N55" s="240">
        <f t="shared" si="13"/>
        <v>0.41313491660780199</v>
      </c>
      <c r="O55" s="240">
        <f t="shared" si="13"/>
        <v>0.39526645715637015</v>
      </c>
      <c r="P55" s="240">
        <f t="shared" si="13"/>
        <v>0.41130003223572253</v>
      </c>
      <c r="Q55" s="240">
        <f t="shared" si="13"/>
        <v>0.39870822076116186</v>
      </c>
      <c r="R55" s="240">
        <f t="shared" si="13"/>
        <v>0.40861013888657205</v>
      </c>
      <c r="S55" s="240">
        <f t="shared" si="13"/>
        <v>0.42040433071742533</v>
      </c>
      <c r="T55" s="240">
        <f t="shared" si="13"/>
        <v>0.40570870187713953</v>
      </c>
      <c r="U55" s="240">
        <f t="shared" si="13"/>
        <v>0.400018134615367</v>
      </c>
      <c r="V55" s="240">
        <f t="shared" si="13"/>
        <v>0.39799509189612531</v>
      </c>
      <c r="W55" s="240">
        <f t="shared" si="13"/>
        <v>0.3775226937287105</v>
      </c>
      <c r="X55" s="240">
        <f t="shared" si="13"/>
        <v>0.35292353680503852</v>
      </c>
      <c r="Y55" s="240">
        <f t="shared" si="13"/>
        <v>0.36145855425158296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RO: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1188.5279142404856</v>
      </c>
      <c r="C3" s="203">
        <f t="shared" si="0"/>
        <v>1275.0117800190837</v>
      </c>
      <c r="D3" s="203">
        <f t="shared" si="0"/>
        <v>1213.2611066622994</v>
      </c>
      <c r="E3" s="203">
        <f t="shared" si="0"/>
        <v>1037.0996675043318</v>
      </c>
      <c r="F3" s="203">
        <f t="shared" si="0"/>
        <v>1352.6171581824178</v>
      </c>
      <c r="G3" s="203">
        <f t="shared" si="0"/>
        <v>1238.9056407654555</v>
      </c>
      <c r="H3" s="203">
        <f t="shared" si="0"/>
        <v>1301.6993315913162</v>
      </c>
      <c r="I3" s="203">
        <f t="shared" si="0"/>
        <v>1428.7269631505301</v>
      </c>
      <c r="J3" s="203">
        <f t="shared" si="0"/>
        <v>1494.3815922344411</v>
      </c>
      <c r="K3" s="203">
        <f t="shared" si="0"/>
        <v>728.93138251415678</v>
      </c>
      <c r="L3" s="203">
        <f t="shared" si="0"/>
        <v>2398.6628159059351</v>
      </c>
      <c r="M3" s="203">
        <f t="shared" si="0"/>
        <v>1910.3631026106023</v>
      </c>
      <c r="N3" s="203">
        <f t="shared" si="0"/>
        <v>2006.5836671825109</v>
      </c>
      <c r="O3" s="203">
        <f t="shared" si="0"/>
        <v>1527.5140666664911</v>
      </c>
      <c r="P3" s="203">
        <f t="shared" si="0"/>
        <v>1458.296533198016</v>
      </c>
      <c r="Q3" s="203">
        <f t="shared" si="0"/>
        <v>1353.3413501486373</v>
      </c>
      <c r="R3" s="203">
        <f t="shared" si="0"/>
        <v>1101.4897245529239</v>
      </c>
      <c r="S3" s="203">
        <f t="shared" si="0"/>
        <v>1388.6172443937044</v>
      </c>
      <c r="T3" s="203">
        <f t="shared" si="0"/>
        <v>1495.2697409364887</v>
      </c>
      <c r="U3" s="203">
        <f t="shared" si="0"/>
        <v>910.45767381630651</v>
      </c>
      <c r="V3" s="203">
        <f t="shared" si="0"/>
        <v>273.17462223585045</v>
      </c>
      <c r="W3" s="203">
        <f t="shared" si="0"/>
        <v>1232.3686054248574</v>
      </c>
      <c r="X3" s="203">
        <f t="shared" si="0"/>
        <v>960.07224307801459</v>
      </c>
      <c r="Y3" s="203">
        <f t="shared" si="0"/>
        <v>352.04868235294111</v>
      </c>
      <c r="DA3" s="112"/>
    </row>
    <row r="4" spans="1:105" ht="12" customHeight="1" x14ac:dyDescent="0.25">
      <c r="A4" s="50" t="s">
        <v>43</v>
      </c>
      <c r="B4" s="241">
        <v>901.03792451500817</v>
      </c>
      <c r="C4" s="241">
        <v>973.7998214665522</v>
      </c>
      <c r="D4" s="241">
        <v>1042.6503924084529</v>
      </c>
      <c r="E4" s="241">
        <v>872.59831717274096</v>
      </c>
      <c r="F4" s="241">
        <v>1103.641574842432</v>
      </c>
      <c r="G4" s="241">
        <v>946.07869445783183</v>
      </c>
      <c r="H4" s="241">
        <v>967.0804348175601</v>
      </c>
      <c r="I4" s="241">
        <v>1057.1248224200431</v>
      </c>
      <c r="J4" s="241">
        <v>1054.2328909374351</v>
      </c>
      <c r="K4" s="241">
        <v>504.32716621957439</v>
      </c>
      <c r="L4" s="241">
        <v>1365.488148952724</v>
      </c>
      <c r="M4" s="241">
        <v>1008.576416920951</v>
      </c>
      <c r="N4" s="241">
        <v>1107.812565747842</v>
      </c>
      <c r="O4" s="241">
        <v>991.16163844572577</v>
      </c>
      <c r="P4" s="241">
        <v>906.73599351893029</v>
      </c>
      <c r="Q4" s="241">
        <v>959.17796030741818</v>
      </c>
      <c r="R4" s="241">
        <v>792.92987183323464</v>
      </c>
      <c r="S4" s="241">
        <v>1012.551546744715</v>
      </c>
      <c r="T4" s="241">
        <v>973.30263928491229</v>
      </c>
      <c r="U4" s="241">
        <v>655.03402413139054</v>
      </c>
      <c r="V4" s="241">
        <v>215.67836641930501</v>
      </c>
      <c r="W4" s="241">
        <v>947.65033024541492</v>
      </c>
      <c r="X4" s="241">
        <v>640.44722687826152</v>
      </c>
      <c r="Y4" s="241">
        <v>204.06929277419849</v>
      </c>
      <c r="DA4" s="83" t="s">
        <v>113</v>
      </c>
    </row>
    <row r="5" spans="1:105" ht="12" customHeight="1" x14ac:dyDescent="0.25">
      <c r="A5" s="49" t="s">
        <v>44</v>
      </c>
      <c r="B5" s="242">
        <v>287.48998972547753</v>
      </c>
      <c r="C5" s="242">
        <v>301.21195855253148</v>
      </c>
      <c r="D5" s="242">
        <v>170.61071425384651</v>
      </c>
      <c r="E5" s="242">
        <v>164.50135033159091</v>
      </c>
      <c r="F5" s="242">
        <v>248.97558333998589</v>
      </c>
      <c r="G5" s="242">
        <v>292.82694630762359</v>
      </c>
      <c r="H5" s="242">
        <v>334.61889677375609</v>
      </c>
      <c r="I5" s="242">
        <v>371.60214073048701</v>
      </c>
      <c r="J5" s="242">
        <v>440.14870129700603</v>
      </c>
      <c r="K5" s="242">
        <v>224.60421629458239</v>
      </c>
      <c r="L5" s="242">
        <v>1033.174666953211</v>
      </c>
      <c r="M5" s="242">
        <v>901.78668568965134</v>
      </c>
      <c r="N5" s="242">
        <v>898.77110143466894</v>
      </c>
      <c r="O5" s="242">
        <v>536.35242822076532</v>
      </c>
      <c r="P5" s="242">
        <v>551.56053967908576</v>
      </c>
      <c r="Q5" s="242">
        <v>394.1633898412191</v>
      </c>
      <c r="R5" s="242">
        <v>308.55985271968927</v>
      </c>
      <c r="S5" s="242">
        <v>376.06569764898933</v>
      </c>
      <c r="T5" s="242">
        <v>521.9671016515764</v>
      </c>
      <c r="U5" s="242">
        <v>255.423649684916</v>
      </c>
      <c r="V5" s="242">
        <v>57.496255816545442</v>
      </c>
      <c r="W5" s="242">
        <v>284.71827517944251</v>
      </c>
      <c r="X5" s="242">
        <v>319.62501619975308</v>
      </c>
      <c r="Y5" s="242">
        <v>147.9793895787426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4672</v>
      </c>
      <c r="C7" s="203">
        <f t="shared" si="1"/>
        <v>4935</v>
      </c>
      <c r="D7" s="203">
        <f t="shared" si="1"/>
        <v>5490.93</v>
      </c>
      <c r="E7" s="203">
        <f t="shared" si="1"/>
        <v>5690.5</v>
      </c>
      <c r="F7" s="203">
        <f t="shared" si="1"/>
        <v>6041.91</v>
      </c>
      <c r="G7" s="203">
        <f t="shared" si="1"/>
        <v>6280.18</v>
      </c>
      <c r="H7" s="203">
        <f t="shared" si="1"/>
        <v>6266.0399999999991</v>
      </c>
      <c r="I7" s="203">
        <f t="shared" si="1"/>
        <v>6261.38</v>
      </c>
      <c r="J7" s="203">
        <f t="shared" si="1"/>
        <v>5035.1639999999998</v>
      </c>
      <c r="K7" s="203">
        <f t="shared" si="1"/>
        <v>2761.19</v>
      </c>
      <c r="L7" s="203">
        <f t="shared" si="1"/>
        <v>3720.79</v>
      </c>
      <c r="M7" s="203">
        <f t="shared" si="1"/>
        <v>3828.2280000000001</v>
      </c>
      <c r="N7" s="203">
        <f t="shared" si="1"/>
        <v>3292.4740000000002</v>
      </c>
      <c r="O7" s="203">
        <f t="shared" si="1"/>
        <v>2984.8609999999999</v>
      </c>
      <c r="P7" s="203">
        <f t="shared" si="1"/>
        <v>3158.1850000000004</v>
      </c>
      <c r="Q7" s="203">
        <f t="shared" si="1"/>
        <v>3352</v>
      </c>
      <c r="R7" s="203">
        <f t="shared" si="1"/>
        <v>3275.8429999999998</v>
      </c>
      <c r="S7" s="203">
        <f t="shared" si="1"/>
        <v>3360.8270000000002</v>
      </c>
      <c r="T7" s="203">
        <f t="shared" si="1"/>
        <v>3549.9</v>
      </c>
      <c r="U7" s="203">
        <f t="shared" si="1"/>
        <v>3448.3220000000001</v>
      </c>
      <c r="V7" s="203">
        <f t="shared" si="1"/>
        <v>2875.3951259999999</v>
      </c>
      <c r="W7" s="203">
        <f t="shared" si="1"/>
        <v>3467.9125020000001</v>
      </c>
      <c r="X7" s="203">
        <f t="shared" si="1"/>
        <v>2691.5752600000001</v>
      </c>
      <c r="Y7" s="203">
        <f t="shared" si="1"/>
        <v>1709.5524349999998</v>
      </c>
      <c r="DA7" s="112"/>
    </row>
    <row r="8" spans="1:105" ht="12" customHeight="1" x14ac:dyDescent="0.25">
      <c r="A8" s="50" t="s">
        <v>43</v>
      </c>
      <c r="B8" s="241">
        <v>3346.3</v>
      </c>
      <c r="C8" s="241">
        <v>3565</v>
      </c>
      <c r="D8" s="241">
        <v>4507.38</v>
      </c>
      <c r="E8" s="241">
        <v>4542.3</v>
      </c>
      <c r="F8" s="241">
        <v>4681.8</v>
      </c>
      <c r="G8" s="241">
        <v>4509</v>
      </c>
      <c r="H8" s="241">
        <v>4369.3899999999994</v>
      </c>
      <c r="I8" s="241">
        <v>4355.5200000000004</v>
      </c>
      <c r="J8" s="241">
        <v>3342.94</v>
      </c>
      <c r="K8" s="241">
        <v>1789.92</v>
      </c>
      <c r="L8" s="241">
        <v>1989.59</v>
      </c>
      <c r="M8" s="241">
        <v>1877.364</v>
      </c>
      <c r="N8" s="241">
        <v>1701.33</v>
      </c>
      <c r="O8" s="241">
        <v>1830.1990000000001</v>
      </c>
      <c r="P8" s="241">
        <v>1844.5450000000001</v>
      </c>
      <c r="Q8" s="241">
        <v>2252</v>
      </c>
      <c r="R8" s="241">
        <v>2229.8429999999998</v>
      </c>
      <c r="S8" s="241">
        <v>2330.8270000000002</v>
      </c>
      <c r="T8" s="241">
        <v>2174.9</v>
      </c>
      <c r="U8" s="241">
        <v>2333.3220000000001</v>
      </c>
      <c r="V8" s="241">
        <v>2107.6651259999999</v>
      </c>
      <c r="W8" s="241">
        <v>2541.9795020000001</v>
      </c>
      <c r="X8" s="241">
        <v>1687.61726</v>
      </c>
      <c r="Y8" s="241">
        <v>909.48143499999981</v>
      </c>
      <c r="DA8" s="83" t="s">
        <v>116</v>
      </c>
    </row>
    <row r="9" spans="1:105" ht="12" customHeight="1" x14ac:dyDescent="0.25">
      <c r="A9" s="49" t="s">
        <v>44</v>
      </c>
      <c r="B9" s="242">
        <v>1325.7</v>
      </c>
      <c r="C9" s="242">
        <v>1370</v>
      </c>
      <c r="D9" s="242">
        <v>983.55</v>
      </c>
      <c r="E9" s="242">
        <v>1148.2</v>
      </c>
      <c r="F9" s="242">
        <v>1360.11</v>
      </c>
      <c r="G9" s="242">
        <v>1771.18</v>
      </c>
      <c r="H9" s="242">
        <v>1896.65</v>
      </c>
      <c r="I9" s="242">
        <v>1905.86</v>
      </c>
      <c r="J9" s="242">
        <v>1692.2239999999999</v>
      </c>
      <c r="K9" s="242">
        <v>971.27</v>
      </c>
      <c r="L9" s="242">
        <v>1731.2</v>
      </c>
      <c r="M9" s="242">
        <v>1950.864</v>
      </c>
      <c r="N9" s="242">
        <v>1591.144</v>
      </c>
      <c r="O9" s="242">
        <v>1154.662</v>
      </c>
      <c r="P9" s="242">
        <v>1313.64</v>
      </c>
      <c r="Q9" s="242">
        <v>1100</v>
      </c>
      <c r="R9" s="242">
        <v>1046</v>
      </c>
      <c r="S9" s="242">
        <v>1030</v>
      </c>
      <c r="T9" s="242">
        <v>1375</v>
      </c>
      <c r="U9" s="242">
        <v>1115</v>
      </c>
      <c r="V9" s="242">
        <v>767.73</v>
      </c>
      <c r="W9" s="242">
        <v>925.93299999999999</v>
      </c>
      <c r="X9" s="242">
        <v>1003.958</v>
      </c>
      <c r="Y9" s="242">
        <v>800.07100000000003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6342.8421052631575</v>
      </c>
      <c r="C11" s="203">
        <f t="shared" si="2"/>
        <v>6481.7462035395674</v>
      </c>
      <c r="D11" s="203">
        <f t="shared" si="2"/>
        <v>6481.7462035395674</v>
      </c>
      <c r="E11" s="203">
        <f t="shared" si="2"/>
        <v>6481.7462035395674</v>
      </c>
      <c r="F11" s="203">
        <f t="shared" si="2"/>
        <v>6481.7462035395674</v>
      </c>
      <c r="G11" s="203">
        <f t="shared" si="2"/>
        <v>6898.4584983687964</v>
      </c>
      <c r="H11" s="203">
        <f t="shared" si="2"/>
        <v>7037.3625966452073</v>
      </c>
      <c r="I11" s="203">
        <f t="shared" si="2"/>
        <v>7037.3625966452073</v>
      </c>
      <c r="J11" s="203">
        <f t="shared" si="2"/>
        <v>6898.4584983687964</v>
      </c>
      <c r="K11" s="203">
        <f t="shared" si="2"/>
        <v>6898.4584983687964</v>
      </c>
      <c r="L11" s="203">
        <f t="shared" si="2"/>
        <v>6898.4584983687964</v>
      </c>
      <c r="M11" s="203">
        <f t="shared" si="2"/>
        <v>6543.441825989692</v>
      </c>
      <c r="N11" s="203">
        <f t="shared" si="2"/>
        <v>6404.537727713282</v>
      </c>
      <c r="O11" s="203">
        <f t="shared" si="2"/>
        <v>6404.537727713282</v>
      </c>
      <c r="P11" s="203">
        <f t="shared" si="2"/>
        <v>6404.537727713282</v>
      </c>
      <c r="Q11" s="203">
        <f t="shared" si="2"/>
        <v>5771.7128587813577</v>
      </c>
      <c r="R11" s="203">
        <f t="shared" si="2"/>
        <v>5771.7128587813577</v>
      </c>
      <c r="S11" s="203">
        <f t="shared" si="2"/>
        <v>5771.7128587813577</v>
      </c>
      <c r="T11" s="203">
        <f t="shared" si="2"/>
        <v>5771.7128587813577</v>
      </c>
      <c r="U11" s="203">
        <f t="shared" si="2"/>
        <v>5138.8879898494342</v>
      </c>
      <c r="V11" s="203">
        <f t="shared" si="2"/>
        <v>5138.8879898494342</v>
      </c>
      <c r="W11" s="203">
        <f t="shared" si="2"/>
        <v>5138.8879898494342</v>
      </c>
      <c r="X11" s="203">
        <f t="shared" si="2"/>
        <v>4999.9838915730252</v>
      </c>
      <c r="Y11" s="203">
        <f t="shared" si="2"/>
        <v>4506.0631209175099</v>
      </c>
      <c r="DA11" s="112"/>
    </row>
    <row r="12" spans="1:105" ht="12" customHeight="1" x14ac:dyDescent="0.25">
      <c r="A12" s="50" t="s">
        <v>43</v>
      </c>
      <c r="B12" s="241">
        <v>4947.3684210526317</v>
      </c>
      <c r="C12" s="241">
        <v>4947.3684210526317</v>
      </c>
      <c r="D12" s="241">
        <v>4947.3684210526317</v>
      </c>
      <c r="E12" s="241">
        <v>4947.3684210526317</v>
      </c>
      <c r="F12" s="241">
        <v>4947.3684210526317</v>
      </c>
      <c r="G12" s="241">
        <v>4947.3684210526317</v>
      </c>
      <c r="H12" s="241">
        <v>4947.3684210526317</v>
      </c>
      <c r="I12" s="241">
        <v>4947.3684210526317</v>
      </c>
      <c r="J12" s="241">
        <v>4947.3684210526317</v>
      </c>
      <c r="K12" s="241">
        <v>4947.3684210526317</v>
      </c>
      <c r="L12" s="241">
        <v>4947.3684210526317</v>
      </c>
      <c r="M12" s="241">
        <v>4453.4476503971173</v>
      </c>
      <c r="N12" s="241">
        <v>4453.4476503971173</v>
      </c>
      <c r="O12" s="241">
        <v>4453.4476503971173</v>
      </c>
      <c r="P12" s="241">
        <v>4453.4476503971173</v>
      </c>
      <c r="Q12" s="241">
        <v>3959.5268797416029</v>
      </c>
      <c r="R12" s="241">
        <v>3959.5268797416029</v>
      </c>
      <c r="S12" s="241">
        <v>3959.5268797416029</v>
      </c>
      <c r="T12" s="241">
        <v>3959.5268797416029</v>
      </c>
      <c r="U12" s="241">
        <v>3465.606109086089</v>
      </c>
      <c r="V12" s="241">
        <v>3465.606109086089</v>
      </c>
      <c r="W12" s="241">
        <v>3465.606109086089</v>
      </c>
      <c r="X12" s="241">
        <v>3465.606109086089</v>
      </c>
      <c r="Y12" s="241">
        <v>2971.6853384305741</v>
      </c>
      <c r="DA12" s="83" t="s">
        <v>119</v>
      </c>
    </row>
    <row r="13" spans="1:105" ht="12" customHeight="1" x14ac:dyDescent="0.25">
      <c r="A13" s="49" t="s">
        <v>44</v>
      </c>
      <c r="B13" s="242">
        <v>1395.473684210526</v>
      </c>
      <c r="C13" s="242">
        <v>1534.377782486936</v>
      </c>
      <c r="D13" s="242">
        <v>1534.377782486936</v>
      </c>
      <c r="E13" s="242">
        <v>1534.377782486936</v>
      </c>
      <c r="F13" s="242">
        <v>1534.377782486936</v>
      </c>
      <c r="G13" s="242">
        <v>1951.090077316165</v>
      </c>
      <c r="H13" s="242">
        <v>2089.9941755925752</v>
      </c>
      <c r="I13" s="242">
        <v>2089.9941755925752</v>
      </c>
      <c r="J13" s="242">
        <v>1951.090077316165</v>
      </c>
      <c r="K13" s="242">
        <v>1951.090077316165</v>
      </c>
      <c r="L13" s="242">
        <v>1951.090077316165</v>
      </c>
      <c r="M13" s="242">
        <v>2089.9941755925752</v>
      </c>
      <c r="N13" s="242">
        <v>1951.090077316165</v>
      </c>
      <c r="O13" s="242">
        <v>1951.090077316165</v>
      </c>
      <c r="P13" s="242">
        <v>1951.090077316165</v>
      </c>
      <c r="Q13" s="242">
        <v>1812.185979039755</v>
      </c>
      <c r="R13" s="242">
        <v>1812.185979039755</v>
      </c>
      <c r="S13" s="242">
        <v>1812.185979039755</v>
      </c>
      <c r="T13" s="242">
        <v>1812.185979039755</v>
      </c>
      <c r="U13" s="242">
        <v>1673.281880763345</v>
      </c>
      <c r="V13" s="242">
        <v>1673.281880763345</v>
      </c>
      <c r="W13" s="242">
        <v>1673.281880763345</v>
      </c>
      <c r="X13" s="242">
        <v>1534.377782486936</v>
      </c>
      <c r="Y13" s="242">
        <v>1534.377782486936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277.80819655281931</v>
      </c>
      <c r="D14" s="210">
        <f t="shared" si="3"/>
        <v>0</v>
      </c>
      <c r="E14" s="210">
        <f t="shared" si="3"/>
        <v>493.92077065551422</v>
      </c>
      <c r="F14" s="210">
        <f t="shared" si="3"/>
        <v>0</v>
      </c>
      <c r="G14" s="210">
        <f t="shared" si="3"/>
        <v>555.61639310563862</v>
      </c>
      <c r="H14" s="210">
        <f t="shared" si="3"/>
        <v>138.90409827640971</v>
      </c>
      <c r="I14" s="210">
        <f t="shared" si="3"/>
        <v>493.92077065551422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138.90409827640971</v>
      </c>
      <c r="N14" s="210">
        <f t="shared" si="3"/>
        <v>0</v>
      </c>
      <c r="O14" s="210">
        <f t="shared" si="3"/>
        <v>0</v>
      </c>
      <c r="P14" s="210">
        <f t="shared" si="3"/>
        <v>0</v>
      </c>
      <c r="Q14" s="210">
        <f t="shared" si="3"/>
        <v>0</v>
      </c>
      <c r="R14" s="210">
        <f t="shared" si="3"/>
        <v>0</v>
      </c>
      <c r="S14" s="210">
        <f t="shared" si="3"/>
        <v>0</v>
      </c>
      <c r="T14" s="210">
        <f t="shared" si="3"/>
        <v>0</v>
      </c>
      <c r="U14" s="210">
        <f t="shared" si="3"/>
        <v>0</v>
      </c>
      <c r="V14" s="210">
        <f t="shared" si="3"/>
        <v>0</v>
      </c>
      <c r="W14" s="210">
        <f t="shared" si="3"/>
        <v>0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493.92077065551422</v>
      </c>
      <c r="F15" s="241">
        <v>0</v>
      </c>
      <c r="G15" s="241">
        <v>0</v>
      </c>
      <c r="H15" s="241">
        <v>0</v>
      </c>
      <c r="I15" s="241">
        <v>493.92077065551422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277.80819655281931</v>
      </c>
      <c r="D16" s="242">
        <v>0</v>
      </c>
      <c r="E16" s="242">
        <v>0</v>
      </c>
      <c r="F16" s="242">
        <v>0</v>
      </c>
      <c r="G16" s="242">
        <v>555.61639310563862</v>
      </c>
      <c r="H16" s="242">
        <v>138.90409827640971</v>
      </c>
      <c r="I16" s="242">
        <v>0</v>
      </c>
      <c r="J16" s="242">
        <v>0</v>
      </c>
      <c r="K16" s="242">
        <v>0</v>
      </c>
      <c r="L16" s="242">
        <v>0</v>
      </c>
      <c r="M16" s="242">
        <v>138.90409827640971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138.90409827640929</v>
      </c>
      <c r="D17" s="210">
        <f t="shared" si="4"/>
        <v>0</v>
      </c>
      <c r="E17" s="210">
        <f t="shared" si="4"/>
        <v>493.92077065551439</v>
      </c>
      <c r="F17" s="210">
        <f t="shared" si="4"/>
        <v>0</v>
      </c>
      <c r="G17" s="210">
        <f t="shared" si="4"/>
        <v>138.90409827640974</v>
      </c>
      <c r="H17" s="210">
        <f t="shared" si="4"/>
        <v>0</v>
      </c>
      <c r="I17" s="210">
        <f t="shared" si="4"/>
        <v>493.92077065551439</v>
      </c>
      <c r="J17" s="210">
        <f t="shared" si="4"/>
        <v>138.9040982764102</v>
      </c>
      <c r="K17" s="210">
        <f t="shared" si="4"/>
        <v>0</v>
      </c>
      <c r="L17" s="210">
        <f t="shared" si="4"/>
        <v>0</v>
      </c>
      <c r="M17" s="210">
        <f t="shared" si="4"/>
        <v>493.92077065551439</v>
      </c>
      <c r="N17" s="210">
        <f t="shared" si="4"/>
        <v>138.9040982764102</v>
      </c>
      <c r="O17" s="210">
        <f t="shared" si="4"/>
        <v>0</v>
      </c>
      <c r="P17" s="210">
        <f t="shared" si="4"/>
        <v>0</v>
      </c>
      <c r="Q17" s="210">
        <f t="shared" si="4"/>
        <v>632.82486893192436</v>
      </c>
      <c r="R17" s="210">
        <f t="shared" si="4"/>
        <v>0</v>
      </c>
      <c r="S17" s="210">
        <f t="shared" si="4"/>
        <v>0</v>
      </c>
      <c r="T17" s="210">
        <f t="shared" si="4"/>
        <v>0</v>
      </c>
      <c r="U17" s="210">
        <f t="shared" si="4"/>
        <v>632.8248689319239</v>
      </c>
      <c r="V17" s="210">
        <f t="shared" si="4"/>
        <v>0</v>
      </c>
      <c r="W17" s="210">
        <f t="shared" si="4"/>
        <v>0</v>
      </c>
      <c r="X17" s="210">
        <f t="shared" si="4"/>
        <v>138.90409827640906</v>
      </c>
      <c r="Y17" s="210">
        <f t="shared" si="4"/>
        <v>493.92077065551484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0</v>
      </c>
      <c r="E18" s="241">
        <f t="shared" si="5"/>
        <v>493.92077065551439</v>
      </c>
      <c r="F18" s="241">
        <f t="shared" si="5"/>
        <v>0</v>
      </c>
      <c r="G18" s="241">
        <f t="shared" si="5"/>
        <v>0</v>
      </c>
      <c r="H18" s="241">
        <f t="shared" si="5"/>
        <v>0</v>
      </c>
      <c r="I18" s="241">
        <f t="shared" si="5"/>
        <v>493.92077065551439</v>
      </c>
      <c r="J18" s="241">
        <f t="shared" si="5"/>
        <v>0</v>
      </c>
      <c r="K18" s="241">
        <f t="shared" si="5"/>
        <v>0</v>
      </c>
      <c r="L18" s="241">
        <f t="shared" si="5"/>
        <v>0</v>
      </c>
      <c r="M18" s="241">
        <f t="shared" si="5"/>
        <v>493.92077065551439</v>
      </c>
      <c r="N18" s="241">
        <f t="shared" si="5"/>
        <v>0</v>
      </c>
      <c r="O18" s="241">
        <f t="shared" si="5"/>
        <v>0</v>
      </c>
      <c r="P18" s="241">
        <f t="shared" si="5"/>
        <v>0</v>
      </c>
      <c r="Q18" s="241">
        <f t="shared" si="5"/>
        <v>493.92077065551439</v>
      </c>
      <c r="R18" s="241">
        <f t="shared" si="5"/>
        <v>0</v>
      </c>
      <c r="S18" s="241">
        <f t="shared" si="5"/>
        <v>0</v>
      </c>
      <c r="T18" s="241">
        <f t="shared" si="5"/>
        <v>0</v>
      </c>
      <c r="U18" s="241">
        <f t="shared" si="5"/>
        <v>493.92077065551393</v>
      </c>
      <c r="V18" s="241">
        <f t="shared" si="5"/>
        <v>0</v>
      </c>
      <c r="W18" s="241">
        <f t="shared" si="5"/>
        <v>0</v>
      </c>
      <c r="X18" s="241">
        <f t="shared" si="5"/>
        <v>0</v>
      </c>
      <c r="Y18" s="241">
        <f t="shared" si="5"/>
        <v>493.92077065551484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138.90409827640929</v>
      </c>
      <c r="D19" s="242">
        <f t="shared" si="6"/>
        <v>0</v>
      </c>
      <c r="E19" s="242">
        <f t="shared" si="6"/>
        <v>0</v>
      </c>
      <c r="F19" s="242">
        <f t="shared" si="6"/>
        <v>0</v>
      </c>
      <c r="G19" s="242">
        <f t="shared" si="6"/>
        <v>138.90409827640974</v>
      </c>
      <c r="H19" s="242">
        <f t="shared" si="6"/>
        <v>0</v>
      </c>
      <c r="I19" s="242">
        <f t="shared" si="6"/>
        <v>0</v>
      </c>
      <c r="J19" s="242">
        <f t="shared" si="6"/>
        <v>138.9040982764102</v>
      </c>
      <c r="K19" s="242">
        <f t="shared" si="6"/>
        <v>0</v>
      </c>
      <c r="L19" s="242">
        <f t="shared" si="6"/>
        <v>0</v>
      </c>
      <c r="M19" s="242">
        <f t="shared" si="6"/>
        <v>0</v>
      </c>
      <c r="N19" s="242">
        <f t="shared" si="6"/>
        <v>138.9040982764102</v>
      </c>
      <c r="O19" s="242">
        <f t="shared" si="6"/>
        <v>0</v>
      </c>
      <c r="P19" s="242">
        <f t="shared" si="6"/>
        <v>0</v>
      </c>
      <c r="Q19" s="242">
        <f t="shared" si="6"/>
        <v>138.90409827640997</v>
      </c>
      <c r="R19" s="242">
        <f t="shared" si="6"/>
        <v>0</v>
      </c>
      <c r="S19" s="242">
        <f t="shared" si="6"/>
        <v>0</v>
      </c>
      <c r="T19" s="242">
        <f t="shared" si="6"/>
        <v>0</v>
      </c>
      <c r="U19" s="242">
        <f t="shared" si="6"/>
        <v>138.90409827640997</v>
      </c>
      <c r="V19" s="242">
        <f t="shared" si="6"/>
        <v>0</v>
      </c>
      <c r="W19" s="242">
        <f t="shared" si="6"/>
        <v>0</v>
      </c>
      <c r="X19" s="242">
        <f t="shared" si="6"/>
        <v>138.90409827640906</v>
      </c>
      <c r="Y19" s="242">
        <f t="shared" si="6"/>
        <v>0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1670.8421052631575</v>
      </c>
      <c r="C20" s="203">
        <f t="shared" si="7"/>
        <v>1546.7462035395677</v>
      </c>
      <c r="D20" s="203">
        <f t="shared" si="7"/>
        <v>990.8162035395676</v>
      </c>
      <c r="E20" s="203">
        <f t="shared" si="7"/>
        <v>791.24620353956743</v>
      </c>
      <c r="F20" s="203">
        <f t="shared" si="7"/>
        <v>439.83620353956758</v>
      </c>
      <c r="G20" s="203">
        <f t="shared" si="7"/>
        <v>618.27849836879659</v>
      </c>
      <c r="H20" s="203">
        <f t="shared" si="7"/>
        <v>771.32259664520734</v>
      </c>
      <c r="I20" s="203">
        <f t="shared" si="7"/>
        <v>775.98259664520651</v>
      </c>
      <c r="J20" s="203">
        <f t="shared" si="7"/>
        <v>1863.2944983687967</v>
      </c>
      <c r="K20" s="203">
        <f t="shared" si="7"/>
        <v>4137.2684983687968</v>
      </c>
      <c r="L20" s="203">
        <f t="shared" si="7"/>
        <v>3177.6684983687965</v>
      </c>
      <c r="M20" s="203">
        <f t="shared" si="7"/>
        <v>2715.2138259896924</v>
      </c>
      <c r="N20" s="203">
        <f t="shared" si="7"/>
        <v>3112.0637277132823</v>
      </c>
      <c r="O20" s="203">
        <f t="shared" si="7"/>
        <v>3419.6767277132822</v>
      </c>
      <c r="P20" s="203">
        <f t="shared" si="7"/>
        <v>3246.3527277132821</v>
      </c>
      <c r="Q20" s="203">
        <f t="shared" si="7"/>
        <v>2419.7128587813577</v>
      </c>
      <c r="R20" s="203">
        <f t="shared" si="7"/>
        <v>2495.8698587813578</v>
      </c>
      <c r="S20" s="203">
        <f t="shared" si="7"/>
        <v>2410.8858587813575</v>
      </c>
      <c r="T20" s="203">
        <f t="shared" si="7"/>
        <v>2221.812858781358</v>
      </c>
      <c r="U20" s="203">
        <f t="shared" si="7"/>
        <v>1690.5659898494339</v>
      </c>
      <c r="V20" s="203">
        <f t="shared" si="7"/>
        <v>2263.4928638494339</v>
      </c>
      <c r="W20" s="203">
        <f t="shared" si="7"/>
        <v>1670.9754878494339</v>
      </c>
      <c r="X20" s="203">
        <f t="shared" si="7"/>
        <v>2308.4086315730251</v>
      </c>
      <c r="Y20" s="203">
        <f t="shared" si="7"/>
        <v>2796.5106859175103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1601.0684210526315</v>
      </c>
      <c r="C21" s="241">
        <f t="shared" si="8"/>
        <v>1382.3684210526317</v>
      </c>
      <c r="D21" s="241">
        <f t="shared" si="8"/>
        <v>439.98842105263157</v>
      </c>
      <c r="E21" s="241">
        <f t="shared" si="8"/>
        <v>405.06842105263149</v>
      </c>
      <c r="F21" s="241">
        <f t="shared" si="8"/>
        <v>265.56842105263149</v>
      </c>
      <c r="G21" s="241">
        <f t="shared" si="8"/>
        <v>438.36842105263167</v>
      </c>
      <c r="H21" s="241">
        <f t="shared" si="8"/>
        <v>577.97842105263226</v>
      </c>
      <c r="I21" s="241">
        <f t="shared" si="8"/>
        <v>591.84842105263124</v>
      </c>
      <c r="J21" s="241">
        <f t="shared" si="8"/>
        <v>1604.4284210526316</v>
      </c>
      <c r="K21" s="241">
        <f t="shared" si="8"/>
        <v>3157.4484210526316</v>
      </c>
      <c r="L21" s="241">
        <f t="shared" si="8"/>
        <v>2957.7784210526315</v>
      </c>
      <c r="M21" s="241">
        <f t="shared" si="8"/>
        <v>2576.0836503971173</v>
      </c>
      <c r="N21" s="241">
        <f t="shared" si="8"/>
        <v>2752.1176503971174</v>
      </c>
      <c r="O21" s="241">
        <f t="shared" si="8"/>
        <v>2623.2486503971172</v>
      </c>
      <c r="P21" s="241">
        <f t="shared" si="8"/>
        <v>2608.9026503971172</v>
      </c>
      <c r="Q21" s="241">
        <f t="shared" si="8"/>
        <v>1707.5268797416029</v>
      </c>
      <c r="R21" s="241">
        <f t="shared" si="8"/>
        <v>1729.6838797416031</v>
      </c>
      <c r="S21" s="241">
        <f t="shared" si="8"/>
        <v>1628.6998797416027</v>
      </c>
      <c r="T21" s="241">
        <f t="shared" si="8"/>
        <v>1784.6268797416028</v>
      </c>
      <c r="U21" s="241">
        <f t="shared" si="8"/>
        <v>1132.2841090860888</v>
      </c>
      <c r="V21" s="241">
        <f t="shared" si="8"/>
        <v>1357.9409830860891</v>
      </c>
      <c r="W21" s="241">
        <f t="shared" si="8"/>
        <v>923.62660708608882</v>
      </c>
      <c r="X21" s="241">
        <f t="shared" si="8"/>
        <v>1777.988849086089</v>
      </c>
      <c r="Y21" s="241">
        <f t="shared" si="8"/>
        <v>2062.2039034305744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69.773684210525971</v>
      </c>
      <c r="C22" s="242">
        <f t="shared" si="9"/>
        <v>164.37778248693598</v>
      </c>
      <c r="D22" s="242">
        <f t="shared" si="9"/>
        <v>550.82778248693603</v>
      </c>
      <c r="E22" s="242">
        <f t="shared" si="9"/>
        <v>386.17778248693594</v>
      </c>
      <c r="F22" s="242">
        <f t="shared" si="9"/>
        <v>174.26778248693608</v>
      </c>
      <c r="G22" s="242">
        <f t="shared" si="9"/>
        <v>179.91007731616492</v>
      </c>
      <c r="H22" s="242">
        <f t="shared" si="9"/>
        <v>193.34417559257508</v>
      </c>
      <c r="I22" s="242">
        <f t="shared" si="9"/>
        <v>184.13417559257528</v>
      </c>
      <c r="J22" s="242">
        <f t="shared" si="9"/>
        <v>258.86607731616505</v>
      </c>
      <c r="K22" s="242">
        <f t="shared" si="9"/>
        <v>979.820077316165</v>
      </c>
      <c r="L22" s="242">
        <f t="shared" si="9"/>
        <v>219.89007731616493</v>
      </c>
      <c r="M22" s="242">
        <f t="shared" si="9"/>
        <v>139.13017559257514</v>
      </c>
      <c r="N22" s="242">
        <f t="shared" si="9"/>
        <v>359.94607731616497</v>
      </c>
      <c r="O22" s="242">
        <f t="shared" si="9"/>
        <v>796.42807731616494</v>
      </c>
      <c r="P22" s="242">
        <f t="shared" si="9"/>
        <v>637.45007731616488</v>
      </c>
      <c r="Q22" s="242">
        <f t="shared" si="9"/>
        <v>712.18597903975501</v>
      </c>
      <c r="R22" s="242">
        <f t="shared" si="9"/>
        <v>766.18597903975501</v>
      </c>
      <c r="S22" s="242">
        <f t="shared" si="9"/>
        <v>782.18597903975501</v>
      </c>
      <c r="T22" s="242">
        <f t="shared" si="9"/>
        <v>437.18597903975501</v>
      </c>
      <c r="U22" s="242">
        <f t="shared" si="9"/>
        <v>558.28188076334504</v>
      </c>
      <c r="V22" s="242">
        <f t="shared" si="9"/>
        <v>905.55188076334503</v>
      </c>
      <c r="W22" s="242">
        <f t="shared" si="9"/>
        <v>747.34888076334505</v>
      </c>
      <c r="X22" s="242">
        <f t="shared" si="9"/>
        <v>530.41978248693601</v>
      </c>
      <c r="Y22" s="242">
        <f t="shared" si="9"/>
        <v>734.30678248693596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1612.0215477214099</v>
      </c>
      <c r="C25" s="210">
        <v>1397.89475494411</v>
      </c>
      <c r="D25" s="210">
        <v>1341.3692777300089</v>
      </c>
      <c r="E25" s="210">
        <v>1462.785662080825</v>
      </c>
      <c r="F25" s="210">
        <v>1740.2606792777301</v>
      </c>
      <c r="G25" s="210">
        <v>1867.834720550301</v>
      </c>
      <c r="H25" s="210">
        <v>1914.065472914875</v>
      </c>
      <c r="I25" s="210">
        <v>1687.8278503869301</v>
      </c>
      <c r="J25" s="210">
        <v>1490.6930997420459</v>
      </c>
      <c r="K25" s="210">
        <v>952.06000429922619</v>
      </c>
      <c r="L25" s="210">
        <v>1098.347196904557</v>
      </c>
      <c r="M25" s="210">
        <v>1377.804006878762</v>
      </c>
      <c r="N25" s="210">
        <v>1186.832626827171</v>
      </c>
      <c r="O25" s="210">
        <v>1200.204161650903</v>
      </c>
      <c r="P25" s="210">
        <v>1191.9422441960451</v>
      </c>
      <c r="Q25" s="210">
        <v>1286.485563198624</v>
      </c>
      <c r="R25" s="210">
        <v>1227.901423043852</v>
      </c>
      <c r="S25" s="210">
        <v>1082.803455717971</v>
      </c>
      <c r="T25" s="210">
        <v>939.89976870163355</v>
      </c>
      <c r="U25" s="210">
        <v>956.12703009458289</v>
      </c>
      <c r="V25" s="210">
        <v>877.86695184866721</v>
      </c>
      <c r="W25" s="210">
        <v>933.46220894239036</v>
      </c>
      <c r="X25" s="210">
        <v>825.94925709372319</v>
      </c>
      <c r="Y25" s="210">
        <v>498.24623989681862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141.66699054170246</v>
      </c>
      <c r="C26" s="213">
        <f t="shared" si="10"/>
        <v>16.375752364574371</v>
      </c>
      <c r="D26" s="213">
        <f t="shared" si="10"/>
        <v>10.122588134135855</v>
      </c>
      <c r="E26" s="213">
        <f t="shared" si="10"/>
        <v>105.18271711092</v>
      </c>
      <c r="F26" s="213">
        <f t="shared" si="10"/>
        <v>235.93505588993983</v>
      </c>
      <c r="G26" s="213">
        <f t="shared" si="10"/>
        <v>341.66679277730015</v>
      </c>
      <c r="H26" s="213">
        <f t="shared" si="10"/>
        <v>383.39245055889933</v>
      </c>
      <c r="I26" s="213">
        <f t="shared" si="10"/>
        <v>300.86993981083413</v>
      </c>
      <c r="J26" s="213">
        <f t="shared" si="10"/>
        <v>313.62970765262264</v>
      </c>
      <c r="K26" s="213">
        <f t="shared" si="10"/>
        <v>212.92932932072227</v>
      </c>
      <c r="L26" s="213">
        <f t="shared" si="10"/>
        <v>310.55128116938943</v>
      </c>
      <c r="M26" s="213">
        <f t="shared" si="10"/>
        <v>587.10888650042989</v>
      </c>
      <c r="N26" s="213">
        <f t="shared" si="10"/>
        <v>412.02746775580385</v>
      </c>
      <c r="O26" s="213">
        <f t="shared" si="10"/>
        <v>414.47524935511615</v>
      </c>
      <c r="P26" s="213">
        <f t="shared" si="10"/>
        <v>385.53972914875317</v>
      </c>
      <c r="Q26" s="213">
        <f t="shared" si="10"/>
        <v>469.07612639724846</v>
      </c>
      <c r="R26" s="213">
        <f t="shared" si="10"/>
        <v>490.36915735167668</v>
      </c>
      <c r="S26" s="213">
        <f t="shared" si="10"/>
        <v>433.4810791057609</v>
      </c>
      <c r="T26" s="213">
        <f t="shared" si="10"/>
        <v>422.89827171109198</v>
      </c>
      <c r="U26" s="213">
        <f t="shared" si="10"/>
        <v>446.0115692175408</v>
      </c>
      <c r="V26" s="213">
        <f t="shared" si="10"/>
        <v>412.25894239036973</v>
      </c>
      <c r="W26" s="213">
        <f t="shared" si="10"/>
        <v>480.52916165090278</v>
      </c>
      <c r="X26" s="213">
        <f t="shared" si="10"/>
        <v>345.03252364574382</v>
      </c>
      <c r="Y26" s="213">
        <f t="shared" si="10"/>
        <v>162.14629406706786</v>
      </c>
      <c r="DA26" s="85"/>
    </row>
    <row r="27" spans="1:105" ht="12" customHeight="1" x14ac:dyDescent="0.25">
      <c r="A27" s="18" t="s">
        <v>41</v>
      </c>
      <c r="B27" s="204">
        <v>1.128211521926062</v>
      </c>
      <c r="C27" s="204">
        <v>0</v>
      </c>
      <c r="D27" s="204">
        <v>1.2995442820292351</v>
      </c>
      <c r="E27" s="204">
        <v>0</v>
      </c>
      <c r="F27" s="204">
        <v>157.8353138435082</v>
      </c>
      <c r="G27" s="204">
        <v>274.90411006018923</v>
      </c>
      <c r="H27" s="204">
        <v>204.51884780739459</v>
      </c>
      <c r="I27" s="204">
        <v>158.52686156491839</v>
      </c>
      <c r="J27" s="204">
        <v>104.5239466895959</v>
      </c>
      <c r="K27" s="204">
        <v>63.096397248495258</v>
      </c>
      <c r="L27" s="204">
        <v>110.2632330180567</v>
      </c>
      <c r="M27" s="204">
        <v>194.0908297506449</v>
      </c>
      <c r="N27" s="204">
        <v>164.5016723989682</v>
      </c>
      <c r="O27" s="204">
        <v>192.14291917454861</v>
      </c>
      <c r="P27" s="204">
        <v>180.8428245915735</v>
      </c>
      <c r="Q27" s="204">
        <v>227.88532674118659</v>
      </c>
      <c r="R27" s="204">
        <v>235.39168529664661</v>
      </c>
      <c r="S27" s="204">
        <v>220.18314273430781</v>
      </c>
      <c r="T27" s="204">
        <v>216.07514187446259</v>
      </c>
      <c r="U27" s="204">
        <v>228.48491401547719</v>
      </c>
      <c r="V27" s="204">
        <v>211.00666380051589</v>
      </c>
      <c r="W27" s="204">
        <v>236.43174118658641</v>
      </c>
      <c r="X27" s="204">
        <v>136.5012252794497</v>
      </c>
      <c r="Y27" s="204">
        <v>45.785674978503863</v>
      </c>
      <c r="DA27" s="71" t="s">
        <v>127</v>
      </c>
    </row>
    <row r="28" spans="1:105" ht="12" customHeight="1" x14ac:dyDescent="0.25">
      <c r="A28" s="18" t="s">
        <v>42</v>
      </c>
      <c r="B28" s="204">
        <v>140.5387790197764</v>
      </c>
      <c r="C28" s="204">
        <v>16.375752364574371</v>
      </c>
      <c r="D28" s="204">
        <v>8.8230438521066201</v>
      </c>
      <c r="E28" s="204">
        <v>105.18271711092</v>
      </c>
      <c r="F28" s="204">
        <v>78.099742046431629</v>
      </c>
      <c r="G28" s="204">
        <v>66.76268271711092</v>
      </c>
      <c r="H28" s="204">
        <v>178.87360275150471</v>
      </c>
      <c r="I28" s="204">
        <v>142.34307824591571</v>
      </c>
      <c r="J28" s="204">
        <v>209.10576096302671</v>
      </c>
      <c r="K28" s="204">
        <v>149.83293207222701</v>
      </c>
      <c r="L28" s="204">
        <v>200.2880481513327</v>
      </c>
      <c r="M28" s="204">
        <v>393.01805674978499</v>
      </c>
      <c r="N28" s="204">
        <v>247.52579535683569</v>
      </c>
      <c r="O28" s="204">
        <v>222.33233018056751</v>
      </c>
      <c r="P28" s="204">
        <v>204.69690455717969</v>
      </c>
      <c r="Q28" s="204">
        <v>241.1907996560619</v>
      </c>
      <c r="R28" s="204">
        <v>254.97747205503009</v>
      </c>
      <c r="S28" s="204">
        <v>213.29793637145309</v>
      </c>
      <c r="T28" s="204">
        <v>206.82312983662939</v>
      </c>
      <c r="U28" s="204">
        <v>217.52665520206361</v>
      </c>
      <c r="V28" s="204">
        <v>201.2522785898538</v>
      </c>
      <c r="W28" s="204">
        <v>244.0974204643164</v>
      </c>
      <c r="X28" s="204">
        <v>208.5312983662941</v>
      </c>
      <c r="Y28" s="204">
        <v>116.36061908856399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162.20088134135855</v>
      </c>
      <c r="C29" s="204">
        <f t="shared" si="11"/>
        <v>136.68314703353397</v>
      </c>
      <c r="D29" s="204">
        <f t="shared" si="11"/>
        <v>107.97143164230434</v>
      </c>
      <c r="E29" s="204">
        <f t="shared" si="11"/>
        <v>90.649204643164254</v>
      </c>
      <c r="F29" s="204">
        <f t="shared" si="11"/>
        <v>114.43826311263965</v>
      </c>
      <c r="G29" s="204">
        <f t="shared" si="11"/>
        <v>156.11646603611348</v>
      </c>
      <c r="H29" s="204">
        <f t="shared" si="11"/>
        <v>183.61715391229578</v>
      </c>
      <c r="I29" s="204">
        <f t="shared" si="11"/>
        <v>20.485060189165953</v>
      </c>
      <c r="J29" s="204">
        <f t="shared" si="11"/>
        <v>10.316981943250216</v>
      </c>
      <c r="K29" s="204">
        <f t="shared" si="11"/>
        <v>28.885705073086836</v>
      </c>
      <c r="L29" s="204">
        <f t="shared" si="11"/>
        <v>1.3848882201203783</v>
      </c>
      <c r="M29" s="204">
        <f t="shared" si="11"/>
        <v>2.155202063628546</v>
      </c>
      <c r="N29" s="204">
        <f t="shared" si="11"/>
        <v>1.9895313843508169</v>
      </c>
      <c r="O29" s="204">
        <f t="shared" si="11"/>
        <v>2.9301590713671528</v>
      </c>
      <c r="P29" s="204">
        <f t="shared" si="11"/>
        <v>3.040627687016336</v>
      </c>
      <c r="Q29" s="204">
        <f t="shared" si="11"/>
        <v>3.8335124677558028</v>
      </c>
      <c r="R29" s="204">
        <f t="shared" si="11"/>
        <v>3.8335124677558028</v>
      </c>
      <c r="S29" s="204">
        <f t="shared" si="11"/>
        <v>3.4866294067067929</v>
      </c>
      <c r="T29" s="204">
        <f t="shared" si="11"/>
        <v>0.535189165950129</v>
      </c>
      <c r="U29" s="204">
        <f t="shared" si="11"/>
        <v>0.16102751504729154</v>
      </c>
      <c r="V29" s="204">
        <f t="shared" si="11"/>
        <v>0.30148323301805685</v>
      </c>
      <c r="W29" s="204">
        <f t="shared" si="11"/>
        <v>0.39647463456577819</v>
      </c>
      <c r="X29" s="204">
        <f t="shared" si="11"/>
        <v>0.14677558039552879</v>
      </c>
      <c r="Y29" s="204">
        <f t="shared" si="11"/>
        <v>2.3409286328460871E-2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0</v>
      </c>
      <c r="C31" s="204">
        <v>0</v>
      </c>
      <c r="D31" s="204">
        <v>0</v>
      </c>
      <c r="E31" s="204">
        <v>0</v>
      </c>
      <c r="F31" s="204">
        <v>0</v>
      </c>
      <c r="G31" s="204">
        <v>0</v>
      </c>
      <c r="H31" s="204">
        <v>0</v>
      </c>
      <c r="I31" s="204">
        <v>0</v>
      </c>
      <c r="J31" s="204">
        <v>0.86227429062768679</v>
      </c>
      <c r="K31" s="204">
        <v>0</v>
      </c>
      <c r="L31" s="204">
        <v>0</v>
      </c>
      <c r="M31" s="204">
        <v>0</v>
      </c>
      <c r="N31" s="204">
        <v>0</v>
      </c>
      <c r="O31" s="204">
        <v>0</v>
      </c>
      <c r="P31" s="204">
        <v>0</v>
      </c>
      <c r="Q31" s="204">
        <v>0</v>
      </c>
      <c r="R31" s="204">
        <v>0</v>
      </c>
      <c r="S31" s="204">
        <v>0</v>
      </c>
      <c r="T31" s="204">
        <v>1.8121238177128119E-2</v>
      </c>
      <c r="U31" s="204">
        <v>2.2441960447119519E-2</v>
      </c>
      <c r="V31" s="204">
        <v>4.3142734307824587E-2</v>
      </c>
      <c r="W31" s="204">
        <v>3.101891659501289E-2</v>
      </c>
      <c r="X31" s="204">
        <v>3.5339638865004297E-2</v>
      </c>
      <c r="Y31" s="204">
        <v>5.1590713671539118E-3</v>
      </c>
      <c r="DA31" s="71" t="s">
        <v>130</v>
      </c>
    </row>
    <row r="32" spans="1:105" ht="12" customHeight="1" x14ac:dyDescent="0.25">
      <c r="A32" s="18" t="s">
        <v>71</v>
      </c>
      <c r="B32" s="204">
        <v>12.3244411006019</v>
      </c>
      <c r="C32" s="204">
        <v>22.33806964746346</v>
      </c>
      <c r="D32" s="204">
        <v>2.3108125537403268</v>
      </c>
      <c r="E32" s="204">
        <v>3.0811263972484948</v>
      </c>
      <c r="F32" s="204">
        <v>1.540563198624247</v>
      </c>
      <c r="G32" s="204">
        <v>3.8513757523645742</v>
      </c>
      <c r="H32" s="204">
        <v>3.8513757523645742</v>
      </c>
      <c r="I32" s="204">
        <v>1.540563198624247</v>
      </c>
      <c r="J32" s="204">
        <v>0.77024935511607895</v>
      </c>
      <c r="K32" s="204">
        <v>0.77024935511607895</v>
      </c>
      <c r="L32" s="204">
        <v>0.77024935511607895</v>
      </c>
      <c r="M32" s="204">
        <v>1.540563198624247</v>
      </c>
      <c r="N32" s="204">
        <v>0.76018916595012898</v>
      </c>
      <c r="O32" s="204">
        <v>1.520313843508168</v>
      </c>
      <c r="P32" s="204">
        <v>3.040627687016336</v>
      </c>
      <c r="Q32" s="204">
        <v>0.76018916595012898</v>
      </c>
      <c r="R32" s="204">
        <v>0.76018916595012898</v>
      </c>
      <c r="S32" s="204">
        <v>0.52757953568357685</v>
      </c>
      <c r="T32" s="204">
        <v>0.1011177987962167</v>
      </c>
      <c r="U32" s="204">
        <v>0.133104041272571</v>
      </c>
      <c r="V32" s="204">
        <v>0.25105331040412732</v>
      </c>
      <c r="W32" s="204">
        <v>0.35300945829750652</v>
      </c>
      <c r="X32" s="204">
        <v>9.6603611349956986E-2</v>
      </c>
      <c r="Y32" s="204">
        <v>1.8250214961306958E-2</v>
      </c>
      <c r="DA32" s="71" t="s">
        <v>131</v>
      </c>
    </row>
    <row r="33" spans="1:105" ht="12" customHeight="1" x14ac:dyDescent="0.25">
      <c r="A33" s="18" t="s">
        <v>32</v>
      </c>
      <c r="B33" s="204">
        <v>149.08284608770421</v>
      </c>
      <c r="C33" s="204">
        <v>114.3450773860705</v>
      </c>
      <c r="D33" s="204">
        <v>105.660619088564</v>
      </c>
      <c r="E33" s="204">
        <v>87.568078245915757</v>
      </c>
      <c r="F33" s="204">
        <v>112.8976999140154</v>
      </c>
      <c r="G33" s="204">
        <v>149.80653482373171</v>
      </c>
      <c r="H33" s="204">
        <v>177.30722269991401</v>
      </c>
      <c r="I33" s="204">
        <v>14.474032674118661</v>
      </c>
      <c r="J33" s="204">
        <v>8.6844582975064508</v>
      </c>
      <c r="K33" s="204">
        <v>27.50068787618228</v>
      </c>
      <c r="L33" s="204">
        <v>0</v>
      </c>
      <c r="M33" s="204">
        <v>0</v>
      </c>
      <c r="N33" s="204">
        <v>0</v>
      </c>
      <c r="O33" s="204">
        <v>1.409845227858985</v>
      </c>
      <c r="P33" s="204">
        <v>0</v>
      </c>
      <c r="Q33" s="204">
        <v>0</v>
      </c>
      <c r="R33" s="204">
        <v>0</v>
      </c>
      <c r="S33" s="204">
        <v>0</v>
      </c>
      <c r="T33" s="204">
        <v>0</v>
      </c>
      <c r="U33" s="204">
        <v>0</v>
      </c>
      <c r="V33" s="204">
        <v>0</v>
      </c>
      <c r="W33" s="204">
        <v>0</v>
      </c>
      <c r="X33" s="204">
        <v>0</v>
      </c>
      <c r="Y33" s="204">
        <v>0</v>
      </c>
      <c r="DA33" s="71" t="s">
        <v>132</v>
      </c>
    </row>
    <row r="34" spans="1:105" ht="12" customHeight="1" x14ac:dyDescent="0.25">
      <c r="A34" s="18" t="s">
        <v>33</v>
      </c>
      <c r="B34" s="204">
        <v>0.79359415305245018</v>
      </c>
      <c r="C34" s="204">
        <v>0</v>
      </c>
      <c r="D34" s="204">
        <v>0</v>
      </c>
      <c r="E34" s="204">
        <v>0</v>
      </c>
      <c r="F34" s="204">
        <v>0</v>
      </c>
      <c r="G34" s="204">
        <v>2.4585554600171968</v>
      </c>
      <c r="H34" s="204">
        <v>2.4585554600171968</v>
      </c>
      <c r="I34" s="204">
        <v>4.4704643164230431</v>
      </c>
      <c r="J34" s="204">
        <v>0</v>
      </c>
      <c r="K34" s="204">
        <v>0.61476784178847799</v>
      </c>
      <c r="L34" s="204">
        <v>0.61463886500429932</v>
      </c>
      <c r="M34" s="204">
        <v>0.61463886500429932</v>
      </c>
      <c r="N34" s="204">
        <v>1.2293422184006879</v>
      </c>
      <c r="O34" s="204">
        <v>0</v>
      </c>
      <c r="P34" s="204">
        <v>0</v>
      </c>
      <c r="Q34" s="204">
        <v>3.073323301805674</v>
      </c>
      <c r="R34" s="204">
        <v>3.073323301805674</v>
      </c>
      <c r="S34" s="204">
        <v>2.959049871023216</v>
      </c>
      <c r="T34" s="204">
        <v>0.41595012897678418</v>
      </c>
      <c r="U34" s="204">
        <v>5.4815133276010317E-3</v>
      </c>
      <c r="V34" s="204">
        <v>7.2871883061049001E-3</v>
      </c>
      <c r="W34" s="204">
        <v>1.2446259673258809E-2</v>
      </c>
      <c r="X34" s="204">
        <v>1.48323301805675E-2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1062.1684436801374</v>
      </c>
      <c r="C35" s="204">
        <f t="shared" si="12"/>
        <v>935.80464316423024</v>
      </c>
      <c r="D35" s="204">
        <f t="shared" si="12"/>
        <v>944.92613929492677</v>
      </c>
      <c r="E35" s="204">
        <f t="shared" si="12"/>
        <v>982.7354686156491</v>
      </c>
      <c r="F35" s="204">
        <f t="shared" si="12"/>
        <v>1050.0686156491829</v>
      </c>
      <c r="G35" s="204">
        <f t="shared" si="12"/>
        <v>1035.2835769561477</v>
      </c>
      <c r="H35" s="204">
        <f t="shared" si="12"/>
        <v>1011.1996130696475</v>
      </c>
      <c r="I35" s="204">
        <f t="shared" si="12"/>
        <v>1039.9946259673256</v>
      </c>
      <c r="J35" s="204">
        <f t="shared" si="12"/>
        <v>846.7915735167669</v>
      </c>
      <c r="K35" s="204">
        <f t="shared" si="12"/>
        <v>493.57467755803953</v>
      </c>
      <c r="L35" s="204">
        <f t="shared" si="12"/>
        <v>517.23499570077388</v>
      </c>
      <c r="M35" s="204">
        <f t="shared" si="12"/>
        <v>514.8561478933791</v>
      </c>
      <c r="N35" s="204">
        <f t="shared" si="12"/>
        <v>519.33465176268271</v>
      </c>
      <c r="O35" s="204">
        <f t="shared" si="12"/>
        <v>572.31431642304381</v>
      </c>
      <c r="P35" s="204">
        <f t="shared" si="12"/>
        <v>590.17403267411873</v>
      </c>
      <c r="Q35" s="204">
        <f t="shared" si="12"/>
        <v>587.77626827171116</v>
      </c>
      <c r="R35" s="204">
        <f t="shared" si="12"/>
        <v>513.72884780739446</v>
      </c>
      <c r="S35" s="204">
        <f t="shared" si="12"/>
        <v>513.1536405846947</v>
      </c>
      <c r="T35" s="204">
        <f t="shared" si="12"/>
        <v>390.62167325881342</v>
      </c>
      <c r="U35" s="204">
        <f t="shared" si="12"/>
        <v>365.99443336199488</v>
      </c>
      <c r="V35" s="204">
        <f t="shared" si="12"/>
        <v>344.85318572656922</v>
      </c>
      <c r="W35" s="204">
        <f t="shared" si="12"/>
        <v>332.39907050730869</v>
      </c>
      <c r="X35" s="204">
        <f t="shared" si="12"/>
        <v>302.68262768701629</v>
      </c>
      <c r="Y35" s="204">
        <f t="shared" si="12"/>
        <v>191.65177730008605</v>
      </c>
      <c r="DA35" s="71"/>
    </row>
    <row r="36" spans="1:105" ht="12" customHeight="1" x14ac:dyDescent="0.25">
      <c r="A36" s="18" t="s">
        <v>73</v>
      </c>
      <c r="B36" s="204">
        <v>628.06362854686154</v>
      </c>
      <c r="C36" s="204">
        <v>568.21367153912286</v>
      </c>
      <c r="D36" s="204">
        <v>497.81857265692167</v>
      </c>
      <c r="E36" s="204">
        <v>490.08233018056751</v>
      </c>
      <c r="F36" s="204">
        <v>533.25150472914868</v>
      </c>
      <c r="G36" s="204">
        <v>472.89939810834039</v>
      </c>
      <c r="H36" s="204">
        <v>460.58104041272571</v>
      </c>
      <c r="I36" s="204">
        <v>513.68336199484088</v>
      </c>
      <c r="J36" s="204">
        <v>477.19905417024933</v>
      </c>
      <c r="K36" s="204">
        <v>311.00322441960452</v>
      </c>
      <c r="L36" s="204">
        <v>345.88693035253658</v>
      </c>
      <c r="M36" s="204">
        <v>373.91315563198623</v>
      </c>
      <c r="N36" s="204">
        <v>330.88521066208079</v>
      </c>
      <c r="O36" s="204">
        <v>376.627901977644</v>
      </c>
      <c r="P36" s="204">
        <v>416.53310404127262</v>
      </c>
      <c r="Q36" s="204">
        <v>418.79277730008602</v>
      </c>
      <c r="R36" s="204">
        <v>354.75300945829741</v>
      </c>
      <c r="S36" s="204">
        <v>362.91658125537401</v>
      </c>
      <c r="T36" s="204">
        <v>242.6086895958727</v>
      </c>
      <c r="U36" s="204">
        <v>217.7924557179708</v>
      </c>
      <c r="V36" s="204">
        <v>199.83263542562341</v>
      </c>
      <c r="W36" s="204">
        <v>181.9227162510748</v>
      </c>
      <c r="X36" s="204">
        <v>178.96938607050731</v>
      </c>
      <c r="Y36" s="204">
        <v>132.06716852966471</v>
      </c>
      <c r="DA36" s="71" t="s">
        <v>134</v>
      </c>
    </row>
    <row r="37" spans="1:105" ht="12" customHeight="1" x14ac:dyDescent="0.25">
      <c r="A37" s="18" t="s">
        <v>36</v>
      </c>
      <c r="B37" s="204">
        <v>434.10481513327602</v>
      </c>
      <c r="C37" s="204">
        <v>367.59097162510739</v>
      </c>
      <c r="D37" s="204">
        <v>447.1075666380051</v>
      </c>
      <c r="E37" s="204">
        <v>492.65313843508159</v>
      </c>
      <c r="F37" s="204">
        <v>516.81711092003434</v>
      </c>
      <c r="G37" s="204">
        <v>562.38417884780733</v>
      </c>
      <c r="H37" s="204">
        <v>550.61857265692174</v>
      </c>
      <c r="I37" s="204">
        <v>526.31126397248488</v>
      </c>
      <c r="J37" s="204">
        <v>369.59251934651758</v>
      </c>
      <c r="K37" s="204">
        <v>182.571453138435</v>
      </c>
      <c r="L37" s="204">
        <v>171.3480653482373</v>
      </c>
      <c r="M37" s="204">
        <v>140.9429922613929</v>
      </c>
      <c r="N37" s="204">
        <v>188.44944110060189</v>
      </c>
      <c r="O37" s="204">
        <v>195.68641444539981</v>
      </c>
      <c r="P37" s="204">
        <v>173.64092863284611</v>
      </c>
      <c r="Q37" s="204">
        <v>168.98349097162509</v>
      </c>
      <c r="R37" s="204">
        <v>158.9758383490971</v>
      </c>
      <c r="S37" s="204">
        <v>150.23705932932069</v>
      </c>
      <c r="T37" s="204">
        <v>148.01298366294071</v>
      </c>
      <c r="U37" s="204">
        <v>148.20197764402411</v>
      </c>
      <c r="V37" s="204">
        <v>145.02055030094581</v>
      </c>
      <c r="W37" s="204">
        <v>150.47635425623389</v>
      </c>
      <c r="X37" s="204">
        <v>123.71324161650899</v>
      </c>
      <c r="Y37" s="204">
        <v>59.584608770421333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5.4815133276010313</v>
      </c>
      <c r="C38" s="204">
        <f t="shared" si="13"/>
        <v>5.660597592433362</v>
      </c>
      <c r="D38" s="204">
        <f t="shared" si="13"/>
        <v>5.8039552880481509</v>
      </c>
      <c r="E38" s="204">
        <f t="shared" si="13"/>
        <v>1.7913585554600171</v>
      </c>
      <c r="F38" s="204">
        <f t="shared" si="13"/>
        <v>6.3055460017196898</v>
      </c>
      <c r="G38" s="204">
        <f t="shared" si="13"/>
        <v>4.854557179707653</v>
      </c>
      <c r="H38" s="204">
        <f t="shared" si="13"/>
        <v>4.1917454858125529</v>
      </c>
      <c r="I38" s="204">
        <f t="shared" si="13"/>
        <v>3.4752149613069649</v>
      </c>
      <c r="J38" s="204">
        <f t="shared" si="13"/>
        <v>12.82603181427343</v>
      </c>
      <c r="K38" s="204">
        <f t="shared" si="13"/>
        <v>1.7913585554600171</v>
      </c>
      <c r="L38" s="204">
        <f t="shared" si="13"/>
        <v>1.880932932072227</v>
      </c>
      <c r="M38" s="204">
        <f t="shared" si="13"/>
        <v>2.400451418744626</v>
      </c>
      <c r="N38" s="204">
        <f t="shared" si="13"/>
        <v>1.307695614789337</v>
      </c>
      <c r="O38" s="204">
        <f t="shared" si="13"/>
        <v>0.60909286328460865</v>
      </c>
      <c r="P38" s="204">
        <f t="shared" si="13"/>
        <v>0.78817712811693874</v>
      </c>
      <c r="Q38" s="204">
        <f t="shared" si="13"/>
        <v>0.75238607050730877</v>
      </c>
      <c r="R38" s="204">
        <f t="shared" si="13"/>
        <v>0.66281169389509875</v>
      </c>
      <c r="S38" s="204">
        <f t="shared" si="13"/>
        <v>0.78888650042992281</v>
      </c>
      <c r="T38" s="204">
        <f t="shared" si="13"/>
        <v>0.82035683576956131</v>
      </c>
      <c r="U38" s="204">
        <f t="shared" si="13"/>
        <v>0.73948839208942374</v>
      </c>
      <c r="V38" s="204">
        <f t="shared" si="13"/>
        <v>0.3510748065348237</v>
      </c>
      <c r="W38" s="204">
        <f t="shared" si="13"/>
        <v>0.29761392949269139</v>
      </c>
      <c r="X38" s="204">
        <f t="shared" si="13"/>
        <v>0.22106620808254515</v>
      </c>
      <c r="Y38" s="204">
        <f t="shared" si="13"/>
        <v>0.21493981083404981</v>
      </c>
      <c r="DA38" s="71"/>
    </row>
    <row r="39" spans="1:105" ht="12" customHeight="1" x14ac:dyDescent="0.25">
      <c r="A39" s="18" t="s">
        <v>38</v>
      </c>
      <c r="B39" s="204">
        <v>5.4815133276010313</v>
      </c>
      <c r="C39" s="204">
        <v>5.660597592433362</v>
      </c>
      <c r="D39" s="204">
        <v>5.8039552880481509</v>
      </c>
      <c r="E39" s="204">
        <v>1.7913585554600171</v>
      </c>
      <c r="F39" s="204">
        <v>6.3055460017196898</v>
      </c>
      <c r="G39" s="204">
        <v>4.854557179707653</v>
      </c>
      <c r="H39" s="204">
        <v>4.1917454858125529</v>
      </c>
      <c r="I39" s="204">
        <v>3.4752149613069649</v>
      </c>
      <c r="J39" s="204">
        <v>12.82603181427343</v>
      </c>
      <c r="K39" s="204">
        <v>1.7913585554600171</v>
      </c>
      <c r="L39" s="204">
        <v>1.880932932072227</v>
      </c>
      <c r="M39" s="204">
        <v>2.400451418744626</v>
      </c>
      <c r="N39" s="204">
        <v>1.307695614789337</v>
      </c>
      <c r="O39" s="204">
        <v>0.60909286328460865</v>
      </c>
      <c r="P39" s="204">
        <v>0.78817712811693874</v>
      </c>
      <c r="Q39" s="204">
        <v>0.75238607050730877</v>
      </c>
      <c r="R39" s="204">
        <v>0.66281169389509875</v>
      </c>
      <c r="S39" s="204">
        <v>0.78888650042992281</v>
      </c>
      <c r="T39" s="204">
        <v>0.82035683576956131</v>
      </c>
      <c r="U39" s="204">
        <v>0.7379406706792776</v>
      </c>
      <c r="V39" s="204">
        <v>0.34952708512467751</v>
      </c>
      <c r="W39" s="204">
        <v>0.29606620808254519</v>
      </c>
      <c r="X39" s="204">
        <v>0.2195829750644884</v>
      </c>
      <c r="Y39" s="204">
        <v>0.21493981083404981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</v>
      </c>
      <c r="T40" s="204">
        <v>0</v>
      </c>
      <c r="U40" s="204">
        <v>0</v>
      </c>
      <c r="V40" s="204">
        <v>0</v>
      </c>
      <c r="W40" s="204">
        <v>0</v>
      </c>
      <c r="X40" s="204">
        <v>0</v>
      </c>
      <c r="Y40" s="204">
        <v>0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1.5477214101461739E-3</v>
      </c>
      <c r="V42" s="204">
        <v>1.5477214101461739E-3</v>
      </c>
      <c r="W42" s="204">
        <v>1.5477214101461739E-3</v>
      </c>
      <c r="X42" s="204">
        <v>1.4832330180567499E-3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141</v>
      </c>
    </row>
    <row r="45" spans="1:105" ht="12" customHeight="1" x14ac:dyDescent="0.25">
      <c r="A45" s="14" t="s">
        <v>39</v>
      </c>
      <c r="B45" s="204">
        <v>12.485662080825451</v>
      </c>
      <c r="C45" s="204">
        <v>22.03355546001719</v>
      </c>
      <c r="D45" s="204">
        <v>3.0094797936371451</v>
      </c>
      <c r="E45" s="204">
        <v>3.0631986242476348</v>
      </c>
      <c r="F45" s="204">
        <v>2.919905417024935</v>
      </c>
      <c r="G45" s="204">
        <v>2.4541702493551161</v>
      </c>
      <c r="H45" s="204">
        <v>2.8124032674118662</v>
      </c>
      <c r="I45" s="204">
        <v>0.80610490111779898</v>
      </c>
      <c r="J45" s="204">
        <v>4.3171109200343931</v>
      </c>
      <c r="K45" s="204">
        <v>0.51951848667239886</v>
      </c>
      <c r="L45" s="204">
        <v>7.9356835769561478</v>
      </c>
      <c r="M45" s="204">
        <v>9.8344797936371471</v>
      </c>
      <c r="N45" s="204">
        <v>6.3951203783319004</v>
      </c>
      <c r="O45" s="204">
        <v>6.2338993981083402</v>
      </c>
      <c r="P45" s="204">
        <v>4.4246130696474637</v>
      </c>
      <c r="Q45" s="204">
        <v>4.7291272570937224</v>
      </c>
      <c r="R45" s="204">
        <v>1.2718400687876179</v>
      </c>
      <c r="S45" s="204">
        <v>0.81932502149613073</v>
      </c>
      <c r="T45" s="204">
        <v>0.47340928632846091</v>
      </c>
      <c r="U45" s="204">
        <v>0.17740756663800511</v>
      </c>
      <c r="V45" s="204">
        <v>1.37353826311264</v>
      </c>
      <c r="W45" s="204">
        <v>1.6008598452278591</v>
      </c>
      <c r="X45" s="204">
        <v>1.470657781599312</v>
      </c>
      <c r="Y45" s="204">
        <v>2.3602751504729149E-2</v>
      </c>
      <c r="DA45" s="71" t="s">
        <v>142</v>
      </c>
    </row>
    <row r="46" spans="1:105" ht="12" customHeight="1" x14ac:dyDescent="0.25">
      <c r="A46" s="21" t="s">
        <v>40</v>
      </c>
      <c r="B46" s="207">
        <v>228.01805674978499</v>
      </c>
      <c r="C46" s="207">
        <v>281.33705932932071</v>
      </c>
      <c r="D46" s="207">
        <v>269.53568357695622</v>
      </c>
      <c r="E46" s="207">
        <v>279.36371453138429</v>
      </c>
      <c r="F46" s="207">
        <v>330.5932932072227</v>
      </c>
      <c r="G46" s="207">
        <v>327.45915735167671</v>
      </c>
      <c r="H46" s="207">
        <v>328.85210662080817</v>
      </c>
      <c r="I46" s="207">
        <v>322.19690455717972</v>
      </c>
      <c r="J46" s="207">
        <v>302.81169389509893</v>
      </c>
      <c r="K46" s="207">
        <v>214.35941530524511</v>
      </c>
      <c r="L46" s="207">
        <v>259.35941530524508</v>
      </c>
      <c r="M46" s="207">
        <v>261.44883920894239</v>
      </c>
      <c r="N46" s="207">
        <v>245.77815993121229</v>
      </c>
      <c r="O46" s="207">
        <v>203.64144453998281</v>
      </c>
      <c r="P46" s="207">
        <v>207.97506448839209</v>
      </c>
      <c r="Q46" s="207">
        <v>220.3181427343078</v>
      </c>
      <c r="R46" s="207">
        <v>218.0352536543422</v>
      </c>
      <c r="S46" s="207">
        <v>131.07389509888219</v>
      </c>
      <c r="T46" s="207">
        <v>124.5508684436801</v>
      </c>
      <c r="U46" s="207">
        <v>143.04310404127261</v>
      </c>
      <c r="V46" s="207">
        <v>118.7287274290627</v>
      </c>
      <c r="W46" s="207">
        <v>118.2390283748925</v>
      </c>
      <c r="X46" s="207">
        <v>176.39560619088559</v>
      </c>
      <c r="Y46" s="207">
        <v>144.1862166809974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1612.0215477214097</v>
      </c>
      <c r="C47" s="210">
        <f t="shared" si="14"/>
        <v>1397.8947549441095</v>
      </c>
      <c r="D47" s="210">
        <f t="shared" si="14"/>
        <v>1341.3692777300084</v>
      </c>
      <c r="E47" s="210">
        <f t="shared" si="14"/>
        <v>1462.785662080825</v>
      </c>
      <c r="F47" s="210">
        <f t="shared" si="14"/>
        <v>1740.2606792777292</v>
      </c>
      <c r="G47" s="210">
        <f t="shared" si="14"/>
        <v>1867.8347205503005</v>
      </c>
      <c r="H47" s="210">
        <f t="shared" si="14"/>
        <v>1914.0654729148755</v>
      </c>
      <c r="I47" s="210">
        <f t="shared" si="14"/>
        <v>1687.8278503869305</v>
      </c>
      <c r="J47" s="210">
        <f t="shared" si="14"/>
        <v>1490.6930997420454</v>
      </c>
      <c r="K47" s="210">
        <f t="shared" si="14"/>
        <v>952.06000429922597</v>
      </c>
      <c r="L47" s="210">
        <f t="shared" si="14"/>
        <v>1098.3471969045568</v>
      </c>
      <c r="M47" s="210">
        <f t="shared" si="14"/>
        <v>1377.804006878762</v>
      </c>
      <c r="N47" s="210">
        <f t="shared" si="14"/>
        <v>1186.8326268271708</v>
      </c>
      <c r="O47" s="210">
        <f t="shared" si="14"/>
        <v>1200.2041616509034</v>
      </c>
      <c r="P47" s="210">
        <f t="shared" si="14"/>
        <v>1191.9422441960446</v>
      </c>
      <c r="Q47" s="210">
        <f t="shared" si="14"/>
        <v>1286.4855631986236</v>
      </c>
      <c r="R47" s="210">
        <f t="shared" si="14"/>
        <v>1227.9014230438513</v>
      </c>
      <c r="S47" s="210">
        <f t="shared" si="14"/>
        <v>1082.8034557179706</v>
      </c>
      <c r="T47" s="210">
        <f t="shared" si="14"/>
        <v>939.89976870163343</v>
      </c>
      <c r="U47" s="210">
        <f t="shared" si="14"/>
        <v>956.12703009458289</v>
      </c>
      <c r="V47" s="210">
        <f t="shared" si="14"/>
        <v>877.86695184866699</v>
      </c>
      <c r="W47" s="210">
        <f t="shared" si="14"/>
        <v>933.46220894239048</v>
      </c>
      <c r="X47" s="210">
        <f t="shared" si="14"/>
        <v>825.94925709372319</v>
      </c>
      <c r="Y47" s="210">
        <f t="shared" si="14"/>
        <v>498.24623989681845</v>
      </c>
      <c r="DA47" s="109"/>
    </row>
    <row r="48" spans="1:105" ht="12" customHeight="1" x14ac:dyDescent="0.25">
      <c r="A48" s="51" t="s">
        <v>43</v>
      </c>
      <c r="B48" s="241">
        <f>ISI_fec!B5</f>
        <v>1389.0035536860239</v>
      </c>
      <c r="C48" s="241">
        <f>ISI_fec!C5</f>
        <v>1199.447399202792</v>
      </c>
      <c r="D48" s="241">
        <f>ISI_fec!D5</f>
        <v>1219.4025886942179</v>
      </c>
      <c r="E48" s="241">
        <f>ISI_fec!E5</f>
        <v>1313.5239679942219</v>
      </c>
      <c r="F48" s="241">
        <f>ISI_fec!F5</f>
        <v>1546.0127036803269</v>
      </c>
      <c r="G48" s="241">
        <f>ISI_fec!G5</f>
        <v>1601.458985604186</v>
      </c>
      <c r="H48" s="241">
        <f>ISI_fec!H5</f>
        <v>1619.9612341478239</v>
      </c>
      <c r="I48" s="241">
        <f>ISI_fec!I5</f>
        <v>1418.4113890872841</v>
      </c>
      <c r="J48" s="241">
        <f>ISI_fec!J5</f>
        <v>1229.745349624166</v>
      </c>
      <c r="K48" s="241">
        <f>ISI_fec!K5</f>
        <v>782.60552378654347</v>
      </c>
      <c r="L48" s="241">
        <f>ISI_fec!L5</f>
        <v>811.06848450754387</v>
      </c>
      <c r="M48" s="241">
        <f>ISI_fec!M5</f>
        <v>988.25133731337121</v>
      </c>
      <c r="N48" s="241">
        <f>ISI_fec!N5</f>
        <v>874.52210907919073</v>
      </c>
      <c r="O48" s="241">
        <f>ISI_fec!O5</f>
        <v>968.75529663909867</v>
      </c>
      <c r="P48" s="241">
        <f>ISI_fec!P5</f>
        <v>936.40698181369851</v>
      </c>
      <c r="Q48" s="241">
        <f>ISI_fec!Q5</f>
        <v>1080.9034954763581</v>
      </c>
      <c r="R48" s="241">
        <f>ISI_fec!R5</f>
        <v>1036.793057424509</v>
      </c>
      <c r="S48" s="241">
        <f>ISI_fec!S5</f>
        <v>915.89531762618708</v>
      </c>
      <c r="T48" s="241">
        <f>ISI_fec!T5</f>
        <v>739.13593928069599</v>
      </c>
      <c r="U48" s="241">
        <f>ISI_fec!U5</f>
        <v>793.28098353557903</v>
      </c>
      <c r="V48" s="241">
        <f>ISI_fec!V5</f>
        <v>760.85091254619635</v>
      </c>
      <c r="W48" s="241">
        <f>ISI_fec!W5</f>
        <v>804.90362730491699</v>
      </c>
      <c r="X48" s="241">
        <f>ISI_fec!X5</f>
        <v>663.20495262749239</v>
      </c>
      <c r="Y48" s="241">
        <f>ISI_fec!Y5</f>
        <v>366.24538989731337</v>
      </c>
      <c r="DA48" s="83"/>
    </row>
    <row r="49" spans="1:105" ht="12" customHeight="1" x14ac:dyDescent="0.25">
      <c r="A49" s="52" t="s">
        <v>44</v>
      </c>
      <c r="B49" s="242">
        <f>ISI_fec!B54</f>
        <v>223.01799403538581</v>
      </c>
      <c r="C49" s="242">
        <f>ISI_fec!C54</f>
        <v>198.44735574131749</v>
      </c>
      <c r="D49" s="242">
        <f>ISI_fec!D54</f>
        <v>121.96668903579049</v>
      </c>
      <c r="E49" s="242">
        <f>ISI_fec!E54</f>
        <v>149.261694086603</v>
      </c>
      <c r="F49" s="242">
        <f>ISI_fec!F54</f>
        <v>194.2479755974023</v>
      </c>
      <c r="G49" s="242">
        <f>ISI_fec!G54</f>
        <v>266.37573494611468</v>
      </c>
      <c r="H49" s="242">
        <f>ISI_fec!H54</f>
        <v>294.10423876705153</v>
      </c>
      <c r="I49" s="242">
        <f>ISI_fec!I54</f>
        <v>269.41646129964653</v>
      </c>
      <c r="J49" s="242">
        <f>ISI_fec!J54</f>
        <v>260.94775011787931</v>
      </c>
      <c r="K49" s="242">
        <f>ISI_fec!K54</f>
        <v>169.45448051268249</v>
      </c>
      <c r="L49" s="242">
        <f>ISI_fec!L54</f>
        <v>287.27871239701301</v>
      </c>
      <c r="M49" s="242">
        <f>ISI_fec!M54</f>
        <v>389.55266956539077</v>
      </c>
      <c r="N49" s="242">
        <f>ISI_fec!N54</f>
        <v>312.31051774797999</v>
      </c>
      <c r="O49" s="242">
        <f>ISI_fec!O54</f>
        <v>231.44886501180471</v>
      </c>
      <c r="P49" s="242">
        <f>ISI_fec!P54</f>
        <v>255.5352623823461</v>
      </c>
      <c r="Q49" s="242">
        <f>ISI_fec!Q54</f>
        <v>205.58206772226549</v>
      </c>
      <c r="R49" s="242">
        <f>ISI_fec!R54</f>
        <v>191.10836561934221</v>
      </c>
      <c r="S49" s="242">
        <f>ISI_fec!S54</f>
        <v>166.90813809178351</v>
      </c>
      <c r="T49" s="242">
        <f>ISI_fec!T54</f>
        <v>200.76382942093741</v>
      </c>
      <c r="U49" s="242">
        <f>ISI_fec!U54</f>
        <v>162.8460465590039</v>
      </c>
      <c r="V49" s="242">
        <f>ISI_fec!V54</f>
        <v>117.0160393024706</v>
      </c>
      <c r="W49" s="242">
        <f>ISI_fec!W54</f>
        <v>128.55858163747351</v>
      </c>
      <c r="X49" s="242">
        <f>ISI_fec!X54</f>
        <v>162.7443044662308</v>
      </c>
      <c r="Y49" s="242">
        <f>ISI_fec!Y54</f>
        <v>132.00084999950511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8826.6323756013444</v>
      </c>
      <c r="C51" s="203">
        <f t="shared" si="15"/>
        <v>8150.107300877261</v>
      </c>
      <c r="D51" s="203">
        <f t="shared" si="15"/>
        <v>9153.8185497236918</v>
      </c>
      <c r="E51" s="203">
        <f t="shared" si="15"/>
        <v>10317.835209240475</v>
      </c>
      <c r="F51" s="203">
        <f t="shared" si="15"/>
        <v>11351.262760829884</v>
      </c>
      <c r="G51" s="203">
        <f t="shared" si="15"/>
        <v>12005.520256213209</v>
      </c>
      <c r="H51" s="203">
        <f t="shared" si="15"/>
        <v>11902.898747904732</v>
      </c>
      <c r="I51" s="203">
        <f t="shared" si="15"/>
        <v>11100.521080837079</v>
      </c>
      <c r="J51" s="203">
        <f t="shared" si="15"/>
        <v>9022.6320716599075</v>
      </c>
      <c r="K51" s="203">
        <f t="shared" si="15"/>
        <v>5146.6097254302713</v>
      </c>
      <c r="L51" s="203">
        <f t="shared" si="15"/>
        <v>5867.5320302549862</v>
      </c>
      <c r="M51" s="203">
        <f t="shared" si="15"/>
        <v>6572.903994785509</v>
      </c>
      <c r="N51" s="203">
        <f t="shared" si="15"/>
        <v>6069.9758038430837</v>
      </c>
      <c r="O51" s="203">
        <f t="shared" si="15"/>
        <v>6333.5565999152177</v>
      </c>
      <c r="P51" s="203">
        <f t="shared" si="15"/>
        <v>6208.5864517265063</v>
      </c>
      <c r="Q51" s="203">
        <f t="shared" si="15"/>
        <v>6809.2300964547021</v>
      </c>
      <c r="R51" s="203">
        <f t="shared" si="15"/>
        <v>6603.6612975860826</v>
      </c>
      <c r="S51" s="203">
        <f t="shared" si="15"/>
        <v>6294.8581419357288</v>
      </c>
      <c r="T51" s="203">
        <f t="shared" si="15"/>
        <v>5842.0270010073609</v>
      </c>
      <c r="U51" s="203">
        <f t="shared" si="15"/>
        <v>5990.430866957382</v>
      </c>
      <c r="V51" s="203">
        <f t="shared" si="15"/>
        <v>5542.064767160462</v>
      </c>
      <c r="W51" s="203">
        <f t="shared" si="15"/>
        <v>6201.1621901808749</v>
      </c>
      <c r="X51" s="203">
        <f t="shared" si="15"/>
        <v>4653.5236683967414</v>
      </c>
      <c r="Y51" s="203">
        <f t="shared" si="15"/>
        <v>2448.0159182229017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5887.6736974305995</v>
      </c>
      <c r="C52" s="213">
        <f>(ISI_emi!C5-ISI_emi!C52)+(ISI_emi!C54-ISI_emi!C96)</f>
        <v>5023.330749614981</v>
      </c>
      <c r="D52" s="213">
        <f>(ISI_emi!D5-ISI_emi!D52)+(ISI_emi!D54-ISI_emi!D96)</f>
        <v>5275.8191340354169</v>
      </c>
      <c r="E52" s="213">
        <f>(ISI_emi!E5-ISI_emi!E52)+(ISI_emi!E54-ISI_emi!E96)</f>
        <v>6393.9930606005382</v>
      </c>
      <c r="F52" s="213">
        <f>(ISI_emi!F5-ISI_emi!F52)+(ISI_emi!F54-ISI_emi!F96)</f>
        <v>7289.1418662312299</v>
      </c>
      <c r="G52" s="213">
        <f>(ISI_emi!G5-ISI_emi!G52)+(ISI_emi!G54-ISI_emi!G96)</f>
        <v>8046.9195266885172</v>
      </c>
      <c r="H52" s="213">
        <f>(ISI_emi!H5-ISI_emi!H52)+(ISI_emi!H54-ISI_emi!H96)</f>
        <v>8048.7253460615184</v>
      </c>
      <c r="I52" s="213">
        <f>(ISI_emi!I5-ISI_emi!I52)+(ISI_emi!I54-ISI_emi!I96)</f>
        <v>7257.0498502068085</v>
      </c>
      <c r="J52" s="213">
        <f>(ISI_emi!J5-ISI_emi!J52)+(ISI_emi!J54-ISI_emi!J96)</f>
        <v>6049.614652504355</v>
      </c>
      <c r="K52" s="213">
        <f>(ISI_emi!K5-ISI_emi!K52)+(ISI_emi!K54-ISI_emi!K96)</f>
        <v>3548.1989365771797</v>
      </c>
      <c r="L52" s="213">
        <f>(ISI_emi!L5-ISI_emi!L52)+(ISI_emi!L54-ISI_emi!L96)</f>
        <v>4025.2591642466878</v>
      </c>
      <c r="M52" s="213">
        <f>(ISI_emi!M5-ISI_emi!M52)+(ISI_emi!M54-ISI_emi!M96)</f>
        <v>4802.6225472142742</v>
      </c>
      <c r="N52" s="213">
        <f>(ISI_emi!N5-ISI_emi!N52)+(ISI_emi!N54-ISI_emi!N96)</f>
        <v>4483.4747688710086</v>
      </c>
      <c r="O52" s="213">
        <f>(ISI_emi!O5-ISI_emi!O52)+(ISI_emi!O54-ISI_emi!O96)</f>
        <v>4682.9244002874748</v>
      </c>
      <c r="P52" s="213">
        <f>(ISI_emi!P5-ISI_emi!P52)+(ISI_emi!P54-ISI_emi!P96)</f>
        <v>4529.931680555781</v>
      </c>
      <c r="Q52" s="213">
        <f>(ISI_emi!Q5-ISI_emi!Q52)+(ISI_emi!Q54-ISI_emi!Q96)</f>
        <v>4810.4540739821132</v>
      </c>
      <c r="R52" s="213">
        <f>(ISI_emi!R5-ISI_emi!R52)+(ISI_emi!R54-ISI_emi!R96)</f>
        <v>4628.8949013532365</v>
      </c>
      <c r="S52" s="213">
        <f>(ISI_emi!S5-ISI_emi!S52)+(ISI_emi!S54-ISI_emi!S96)</f>
        <v>4237.0352239368485</v>
      </c>
      <c r="T52" s="213">
        <f>(ISI_emi!T5-ISI_emi!T52)+(ISI_emi!T54-ISI_emi!T96)</f>
        <v>3880.2249812994705</v>
      </c>
      <c r="U52" s="213">
        <f>(ISI_emi!U5-ISI_emi!U52)+(ISI_emi!U54-ISI_emi!U96)</f>
        <v>3921.964298956284</v>
      </c>
      <c r="V52" s="213">
        <f>(ISI_emi!V5-ISI_emi!V52)+(ISI_emi!V54-ISI_emi!V96)</f>
        <v>3697.7304738977036</v>
      </c>
      <c r="W52" s="213">
        <f>(ISI_emi!W5-ISI_emi!W52)+(ISI_emi!W54-ISI_emi!W96)</f>
        <v>3976.77645206328</v>
      </c>
      <c r="X52" s="213">
        <f>(ISI_emi!X5-ISI_emi!X52)+(ISI_emi!X54-ISI_emi!X96)</f>
        <v>3137.5960778953854</v>
      </c>
      <c r="Y52" s="213">
        <f>(ISI_emi!Y5-ISI_emi!Y52)+(ISI_emi!Y54-ISI_emi!Y96)</f>
        <v>1605.0003087887399</v>
      </c>
      <c r="DA52" s="85"/>
    </row>
    <row r="53" spans="1:105" ht="12" customHeight="1" x14ac:dyDescent="0.25">
      <c r="A53" s="14" t="s">
        <v>146</v>
      </c>
      <c r="B53" s="204">
        <f>ISI_emi!B52+ISI_emi!B96</f>
        <v>2938.9586781707449</v>
      </c>
      <c r="C53" s="204">
        <f>ISI_emi!C52+ISI_emi!C96</f>
        <v>3126.77655126228</v>
      </c>
      <c r="D53" s="204">
        <f>ISI_emi!D52+ISI_emi!D96</f>
        <v>3877.9994156882749</v>
      </c>
      <c r="E53" s="204">
        <f>ISI_emi!E52+ISI_emi!E96</f>
        <v>3923.8421486399366</v>
      </c>
      <c r="F53" s="204">
        <f>ISI_emi!F52+ISI_emi!F96</f>
        <v>4062.1208945986546</v>
      </c>
      <c r="G53" s="204">
        <f>ISI_emi!G52+ISI_emi!G96</f>
        <v>3958.6007295246914</v>
      </c>
      <c r="H53" s="204">
        <f>ISI_emi!H52+ISI_emi!H96</f>
        <v>3854.1734018432139</v>
      </c>
      <c r="I53" s="204">
        <f>ISI_emi!I52+ISI_emi!I96</f>
        <v>3843.4712306302713</v>
      </c>
      <c r="J53" s="204">
        <f>ISI_emi!J52+ISI_emi!J96</f>
        <v>2973.017419155552</v>
      </c>
      <c r="K53" s="204">
        <f>ISI_emi!K52+ISI_emi!K96</f>
        <v>1598.4107888530921</v>
      </c>
      <c r="L53" s="204">
        <f>ISI_emi!L52+ISI_emi!L96</f>
        <v>1842.2728660082987</v>
      </c>
      <c r="M53" s="204">
        <f>ISI_emi!M52+ISI_emi!M96</f>
        <v>1770.2814475712353</v>
      </c>
      <c r="N53" s="204">
        <f>ISI_emi!N52+ISI_emi!N96</f>
        <v>1586.5010349720749</v>
      </c>
      <c r="O53" s="204">
        <f>ISI_emi!O52+ISI_emi!O96</f>
        <v>1650.6321996277431</v>
      </c>
      <c r="P53" s="204">
        <f>ISI_emi!P52+ISI_emi!P96</f>
        <v>1678.6547711707251</v>
      </c>
      <c r="Q53" s="204">
        <f>ISI_emi!Q52+ISI_emi!Q96</f>
        <v>1998.7760224725889</v>
      </c>
      <c r="R53" s="204">
        <f>ISI_emi!R52+ISI_emi!R96</f>
        <v>1974.7663962328461</v>
      </c>
      <c r="S53" s="204">
        <f>ISI_emi!S52+ISI_emi!S96</f>
        <v>2057.8229179988803</v>
      </c>
      <c r="T53" s="204">
        <f>ISI_emi!T52+ISI_emi!T96</f>
        <v>1961.8020197078904</v>
      </c>
      <c r="U53" s="204">
        <f>ISI_emi!U52+ISI_emi!U96</f>
        <v>2068.4665680010985</v>
      </c>
      <c r="V53" s="204">
        <f>ISI_emi!V52+ISI_emi!V96</f>
        <v>1844.3342932627581</v>
      </c>
      <c r="W53" s="204">
        <f>ISI_emi!W52+ISI_emi!W96</f>
        <v>2224.3857381175949</v>
      </c>
      <c r="X53" s="204">
        <f>ISI_emi!X52+ISI_emi!X96</f>
        <v>1515.9275905013562</v>
      </c>
      <c r="Y53" s="204">
        <f>ISI_emi!Y52+ISI_emi!Y96</f>
        <v>843.01560943416212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8826.6323756013444</v>
      </c>
      <c r="C54" s="210">
        <f t="shared" si="16"/>
        <v>8150.1073008772601</v>
      </c>
      <c r="D54" s="210">
        <f t="shared" si="16"/>
        <v>9153.8185497236918</v>
      </c>
      <c r="E54" s="210">
        <f t="shared" si="16"/>
        <v>10317.835209240475</v>
      </c>
      <c r="F54" s="210">
        <f t="shared" si="16"/>
        <v>11351.262760829884</v>
      </c>
      <c r="G54" s="210">
        <f t="shared" si="16"/>
        <v>12005.520256213209</v>
      </c>
      <c r="H54" s="210">
        <f t="shared" si="16"/>
        <v>11902.898747904732</v>
      </c>
      <c r="I54" s="210">
        <f t="shared" si="16"/>
        <v>11100.521080837079</v>
      </c>
      <c r="J54" s="210">
        <f t="shared" si="16"/>
        <v>9022.6320716599057</v>
      </c>
      <c r="K54" s="210">
        <f t="shared" si="16"/>
        <v>5146.6097254302713</v>
      </c>
      <c r="L54" s="210">
        <f t="shared" si="16"/>
        <v>5867.5320302549871</v>
      </c>
      <c r="M54" s="210">
        <f t="shared" si="16"/>
        <v>6572.903994785509</v>
      </c>
      <c r="N54" s="210">
        <f t="shared" si="16"/>
        <v>6069.9758038430837</v>
      </c>
      <c r="O54" s="210">
        <f t="shared" si="16"/>
        <v>6333.5565999152177</v>
      </c>
      <c r="P54" s="210">
        <f t="shared" si="16"/>
        <v>6208.5864517265054</v>
      </c>
      <c r="Q54" s="210">
        <f t="shared" si="16"/>
        <v>6809.2300964547021</v>
      </c>
      <c r="R54" s="210">
        <f t="shared" si="16"/>
        <v>6603.6612975860826</v>
      </c>
      <c r="S54" s="210">
        <f t="shared" si="16"/>
        <v>6294.8581419357288</v>
      </c>
      <c r="T54" s="210">
        <f t="shared" si="16"/>
        <v>5842.0270010073609</v>
      </c>
      <c r="U54" s="210">
        <f t="shared" si="16"/>
        <v>5990.4308669573829</v>
      </c>
      <c r="V54" s="210">
        <f t="shared" si="16"/>
        <v>5542.064767160462</v>
      </c>
      <c r="W54" s="210">
        <f t="shared" si="16"/>
        <v>6201.1621901808749</v>
      </c>
      <c r="X54" s="210">
        <f t="shared" si="16"/>
        <v>4653.5236683967414</v>
      </c>
      <c r="Y54" s="210">
        <f t="shared" si="16"/>
        <v>2448.0159182229017</v>
      </c>
      <c r="DA54" s="109"/>
    </row>
    <row r="55" spans="1:105" ht="12" customHeight="1" x14ac:dyDescent="0.25">
      <c r="A55" s="51" t="s">
        <v>43</v>
      </c>
      <c r="B55" s="241">
        <f>ISI_emi!B$5</f>
        <v>8345.8164003908842</v>
      </c>
      <c r="C55" s="241">
        <f>ISI_emi!C$5</f>
        <v>7758.1040446700117</v>
      </c>
      <c r="D55" s="241">
        <f>ISI_emi!D$5</f>
        <v>8903.6295412487889</v>
      </c>
      <c r="E55" s="241">
        <f>ISI_emi!E$5</f>
        <v>9977.1084776636853</v>
      </c>
      <c r="F55" s="241">
        <f>ISI_emi!F$5</f>
        <v>10922.047746206579</v>
      </c>
      <c r="G55" s="241">
        <f>ISI_emi!G$5</f>
        <v>11367.389787058723</v>
      </c>
      <c r="H55" s="241">
        <f>ISI_emi!H$5</f>
        <v>11186.934392270514</v>
      </c>
      <c r="I55" s="241">
        <f>ISI_emi!I$5</f>
        <v>10449.176923688628</v>
      </c>
      <c r="J55" s="241">
        <f>ISI_emi!J$5</f>
        <v>8406.128099140109</v>
      </c>
      <c r="K55" s="241">
        <f>ISI_emi!K$5</f>
        <v>4789.6632821606663</v>
      </c>
      <c r="L55" s="241">
        <f>ISI_emi!L$5</f>
        <v>5224.4058398413245</v>
      </c>
      <c r="M55" s="241">
        <f>ISI_emi!M$5</f>
        <v>5655.082726042775</v>
      </c>
      <c r="N55" s="241">
        <f>ISI_emi!N$5</f>
        <v>5311.4929974560109</v>
      </c>
      <c r="O55" s="241">
        <f>ISI_emi!O$5</f>
        <v>5789.0741630752354</v>
      </c>
      <c r="P55" s="241">
        <f>ISI_emi!P$5</f>
        <v>5624.9992986767584</v>
      </c>
      <c r="Q55" s="241">
        <f>ISI_emi!Q$5</f>
        <v>6370.5599608625434</v>
      </c>
      <c r="R55" s="241">
        <f>ISI_emi!R$5</f>
        <v>6191.3127317599265</v>
      </c>
      <c r="S55" s="241">
        <f>ISI_emi!S$5</f>
        <v>5881.3448927961563</v>
      </c>
      <c r="T55" s="241">
        <f>ISI_emi!T$5</f>
        <v>5265.5668684509174</v>
      </c>
      <c r="U55" s="241">
        <f>ISI_emi!U$5</f>
        <v>5559.7318007192298</v>
      </c>
      <c r="V55" s="241">
        <f>ISI_emi!V$5</f>
        <v>5235.4114044136631</v>
      </c>
      <c r="W55" s="241">
        <f>ISI_emi!W$5</f>
        <v>5840.5277644185826</v>
      </c>
      <c r="X55" s="241">
        <f>ISI_emi!X$5</f>
        <v>4271.8882382268393</v>
      </c>
      <c r="Y55" s="241">
        <f>ISI_emi!Y$5</f>
        <v>2183.3083015048633</v>
      </c>
      <c r="DA55" s="83"/>
    </row>
    <row r="56" spans="1:105" ht="12" customHeight="1" x14ac:dyDescent="0.25">
      <c r="A56" s="52" t="s">
        <v>44</v>
      </c>
      <c r="B56" s="242">
        <f>ISI_emi!B$54</f>
        <v>480.81597521046035</v>
      </c>
      <c r="C56" s="242">
        <f>ISI_emi!C$54</f>
        <v>392.0032562072488</v>
      </c>
      <c r="D56" s="242">
        <f>ISI_emi!D$54</f>
        <v>250.18900847490275</v>
      </c>
      <c r="E56" s="242">
        <f>ISI_emi!E$54</f>
        <v>340.72673157678958</v>
      </c>
      <c r="F56" s="242">
        <f>ISI_emi!F$54</f>
        <v>429.21501462330559</v>
      </c>
      <c r="G56" s="242">
        <f>ISI_emi!G$54</f>
        <v>638.13046915448592</v>
      </c>
      <c r="H56" s="242">
        <f>ISI_emi!H$54</f>
        <v>715.96435563421869</v>
      </c>
      <c r="I56" s="242">
        <f>ISI_emi!I$54</f>
        <v>651.34415714845181</v>
      </c>
      <c r="J56" s="242">
        <f>ISI_emi!J$54</f>
        <v>616.50397251979746</v>
      </c>
      <c r="K56" s="242">
        <f>ISI_emi!K$54</f>
        <v>356.94644326960531</v>
      </c>
      <c r="L56" s="242">
        <f>ISI_emi!L$54</f>
        <v>643.12619041366247</v>
      </c>
      <c r="M56" s="242">
        <f>ISI_emi!M$54</f>
        <v>917.82126874273445</v>
      </c>
      <c r="N56" s="242">
        <f>ISI_emi!N$54</f>
        <v>758.48280638707263</v>
      </c>
      <c r="O56" s="242">
        <f>ISI_emi!O$54</f>
        <v>544.48243683998237</v>
      </c>
      <c r="P56" s="242">
        <f>ISI_emi!P$54</f>
        <v>583.58715304974737</v>
      </c>
      <c r="Q56" s="242">
        <f>ISI_emi!Q$54</f>
        <v>438.67013559215883</v>
      </c>
      <c r="R56" s="242">
        <f>ISI_emi!R$54</f>
        <v>412.34856582615657</v>
      </c>
      <c r="S56" s="242">
        <f>ISI_emi!S$54</f>
        <v>413.51324913957274</v>
      </c>
      <c r="T56" s="242">
        <f>ISI_emi!T$54</f>
        <v>576.4601325564438</v>
      </c>
      <c r="U56" s="242">
        <f>ISI_emi!U$54</f>
        <v>430.6990662381528</v>
      </c>
      <c r="V56" s="242">
        <f>ISI_emi!V$54</f>
        <v>306.65336274679868</v>
      </c>
      <c r="W56" s="242">
        <f>ISI_emi!W$54</f>
        <v>360.63442576229255</v>
      </c>
      <c r="X56" s="242">
        <f>ISI_emi!X$54</f>
        <v>381.63543016990229</v>
      </c>
      <c r="Y56" s="242">
        <f>ISI_emi!Y$54</f>
        <v>264.70761671803859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254.39381726037792</v>
      </c>
      <c r="C58" s="250">
        <f t="shared" si="17"/>
        <v>258.3610496492571</v>
      </c>
      <c r="D58" s="250">
        <f t="shared" si="17"/>
        <v>220.9573071706067</v>
      </c>
      <c r="E58" s="250">
        <f t="shared" si="17"/>
        <v>182.25106185824299</v>
      </c>
      <c r="F58" s="250">
        <f t="shared" si="17"/>
        <v>223.87244400900011</v>
      </c>
      <c r="G58" s="250">
        <f t="shared" si="17"/>
        <v>197.2723139727612</v>
      </c>
      <c r="H58" s="250">
        <f t="shared" si="17"/>
        <v>207.7387523206549</v>
      </c>
      <c r="I58" s="250">
        <f t="shared" si="17"/>
        <v>228.1808424261952</v>
      </c>
      <c r="J58" s="250">
        <f t="shared" si="17"/>
        <v>296.78906034330583</v>
      </c>
      <c r="K58" s="250">
        <f t="shared" si="17"/>
        <v>263.99175084443908</v>
      </c>
      <c r="L58" s="250">
        <f t="shared" si="17"/>
        <v>644.66492758417837</v>
      </c>
      <c r="M58" s="250">
        <f t="shared" si="17"/>
        <v>499.02020010579366</v>
      </c>
      <c r="N58" s="250">
        <f t="shared" si="17"/>
        <v>609.44556196419796</v>
      </c>
      <c r="O58" s="250">
        <f t="shared" si="17"/>
        <v>511.75383599654765</v>
      </c>
      <c r="P58" s="250">
        <f t="shared" si="17"/>
        <v>461.75145952438373</v>
      </c>
      <c r="Q58" s="250">
        <f t="shared" si="17"/>
        <v>403.74145290830467</v>
      </c>
      <c r="R58" s="250">
        <f t="shared" si="17"/>
        <v>336.24618901239285</v>
      </c>
      <c r="S58" s="250">
        <f t="shared" si="17"/>
        <v>413.17724607476202</v>
      </c>
      <c r="T58" s="250">
        <f t="shared" si="17"/>
        <v>421.21460912602856</v>
      </c>
      <c r="U58" s="250">
        <f t="shared" si="17"/>
        <v>264.02919269613062</v>
      </c>
      <c r="V58" s="250">
        <f t="shared" si="17"/>
        <v>95.004202993091681</v>
      </c>
      <c r="W58" s="250">
        <f t="shared" si="17"/>
        <v>355.36323500495786</v>
      </c>
      <c r="X58" s="250">
        <f t="shared" si="17"/>
        <v>356.69529934600996</v>
      </c>
      <c r="Y58" s="250">
        <f t="shared" si="17"/>
        <v>205.93032137849642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0.34503885867324691</v>
      </c>
      <c r="C59" s="251">
        <f t="shared" si="18"/>
        <v>0.28326134851957641</v>
      </c>
      <c r="D59" s="251">
        <f t="shared" si="18"/>
        <v>0.24428817663492494</v>
      </c>
      <c r="E59" s="251">
        <f t="shared" si="18"/>
        <v>0.25705749267741412</v>
      </c>
      <c r="F59" s="251">
        <f t="shared" si="18"/>
        <v>0.28803154619610838</v>
      </c>
      <c r="G59" s="251">
        <f t="shared" si="18"/>
        <v>0.29741738621350033</v>
      </c>
      <c r="H59" s="251">
        <f t="shared" si="18"/>
        <v>0.30546652637309624</v>
      </c>
      <c r="I59" s="251">
        <f t="shared" si="18"/>
        <v>0.26956163823101786</v>
      </c>
      <c r="J59" s="251">
        <f t="shared" si="18"/>
        <v>0.29605651369886771</v>
      </c>
      <c r="K59" s="251">
        <f t="shared" si="18"/>
        <v>0.34480061288764119</v>
      </c>
      <c r="L59" s="251">
        <f t="shared" si="18"/>
        <v>0.29519193421412032</v>
      </c>
      <c r="M59" s="251">
        <f t="shared" si="18"/>
        <v>0.35990646504825785</v>
      </c>
      <c r="N59" s="251">
        <f t="shared" si="18"/>
        <v>0.36046833682731305</v>
      </c>
      <c r="O59" s="251">
        <f t="shared" si="18"/>
        <v>0.40209717023704067</v>
      </c>
      <c r="P59" s="251">
        <f t="shared" si="18"/>
        <v>0.37741368672070968</v>
      </c>
      <c r="Q59" s="251">
        <f t="shared" si="18"/>
        <v>0.3837964090688018</v>
      </c>
      <c r="R59" s="251">
        <f t="shared" si="18"/>
        <v>0.37483524791751355</v>
      </c>
      <c r="S59" s="251">
        <f t="shared" si="18"/>
        <v>0.32218363388474636</v>
      </c>
      <c r="T59" s="251">
        <f t="shared" si="18"/>
        <v>0.26476795647810741</v>
      </c>
      <c r="U59" s="251">
        <f t="shared" si="18"/>
        <v>0.27727312881296551</v>
      </c>
      <c r="V59" s="251">
        <f t="shared" si="18"/>
        <v>0.30530306736308593</v>
      </c>
      <c r="W59" s="251">
        <f t="shared" si="18"/>
        <v>0.26917121132786598</v>
      </c>
      <c r="X59" s="251">
        <f t="shared" si="18"/>
        <v>0.30686463401871333</v>
      </c>
      <c r="Y59" s="251">
        <f t="shared" si="18"/>
        <v>0.2914483520342086</v>
      </c>
      <c r="DA59" s="109"/>
    </row>
    <row r="60" spans="1:105" ht="12" customHeight="1" x14ac:dyDescent="0.25">
      <c r="A60" s="50" t="s">
        <v>43</v>
      </c>
      <c r="B60" s="252">
        <f t="shared" ref="B60:Y60" si="19">IF(B$48=0,"",B$48/B$8)</f>
        <v>0.41508638008726767</v>
      </c>
      <c r="C60" s="252">
        <f t="shared" si="19"/>
        <v>0.33645088336684209</v>
      </c>
      <c r="D60" s="252">
        <f t="shared" si="19"/>
        <v>0.27053467617423377</v>
      </c>
      <c r="E60" s="252">
        <f t="shared" si="19"/>
        <v>0.28917596107571536</v>
      </c>
      <c r="F60" s="252">
        <f t="shared" si="19"/>
        <v>0.33021758803885831</v>
      </c>
      <c r="G60" s="252">
        <f t="shared" si="19"/>
        <v>0.35516943570729342</v>
      </c>
      <c r="H60" s="252">
        <f t="shared" si="19"/>
        <v>0.37075226385097787</v>
      </c>
      <c r="I60" s="252">
        <f t="shared" si="19"/>
        <v>0.32565833450134174</v>
      </c>
      <c r="J60" s="252">
        <f t="shared" si="19"/>
        <v>0.36786342250359444</v>
      </c>
      <c r="K60" s="252">
        <f t="shared" si="19"/>
        <v>0.43722933080056287</v>
      </c>
      <c r="L60" s="252">
        <f t="shared" si="19"/>
        <v>0.40765609221374449</v>
      </c>
      <c r="M60" s="252">
        <f t="shared" si="19"/>
        <v>0.5264036901279513</v>
      </c>
      <c r="N60" s="252">
        <f t="shared" si="19"/>
        <v>0.51402262293569778</v>
      </c>
      <c r="O60" s="252">
        <f t="shared" si="19"/>
        <v>0.5293169194383226</v>
      </c>
      <c r="P60" s="252">
        <f t="shared" si="19"/>
        <v>0.50766285550837653</v>
      </c>
      <c r="Q60" s="252">
        <f t="shared" si="19"/>
        <v>0.47997490918133129</v>
      </c>
      <c r="R60" s="252">
        <f t="shared" si="19"/>
        <v>0.46496235718142898</v>
      </c>
      <c r="S60" s="252">
        <f t="shared" si="19"/>
        <v>0.39294864768006676</v>
      </c>
      <c r="T60" s="252">
        <f t="shared" si="19"/>
        <v>0.33984824096772082</v>
      </c>
      <c r="U60" s="252">
        <f t="shared" si="19"/>
        <v>0.33997921570001011</v>
      </c>
      <c r="V60" s="252">
        <f t="shared" si="19"/>
        <v>0.3609923147469663</v>
      </c>
      <c r="W60" s="252">
        <f t="shared" si="19"/>
        <v>0.3166444208820835</v>
      </c>
      <c r="X60" s="252">
        <f t="shared" si="19"/>
        <v>0.39298303492552122</v>
      </c>
      <c r="Y60" s="252">
        <f t="shared" si="19"/>
        <v>0.40269693894006031</v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0.16822659277014845</v>
      </c>
      <c r="C61" s="253">
        <f t="shared" si="20"/>
        <v>0.1448520844827135</v>
      </c>
      <c r="D61" s="253">
        <f t="shared" si="20"/>
        <v>0.12400659756574704</v>
      </c>
      <c r="E61" s="253">
        <f t="shared" si="20"/>
        <v>0.1299962498576929</v>
      </c>
      <c r="F61" s="253">
        <f t="shared" si="20"/>
        <v>0.1428178423784858</v>
      </c>
      <c r="G61" s="253">
        <f t="shared" si="20"/>
        <v>0.15039450250460973</v>
      </c>
      <c r="H61" s="253">
        <f t="shared" si="20"/>
        <v>0.15506510888516675</v>
      </c>
      <c r="I61" s="253">
        <f t="shared" si="20"/>
        <v>0.14136214690462393</v>
      </c>
      <c r="J61" s="253">
        <f t="shared" si="20"/>
        <v>0.15420402388683727</v>
      </c>
      <c r="K61" s="253">
        <f t="shared" si="20"/>
        <v>0.17446691498005962</v>
      </c>
      <c r="L61" s="253">
        <f t="shared" si="20"/>
        <v>0.16594195494282174</v>
      </c>
      <c r="M61" s="253">
        <f t="shared" si="20"/>
        <v>0.19968212523548068</v>
      </c>
      <c r="N61" s="253">
        <f t="shared" si="20"/>
        <v>0.19628048608295665</v>
      </c>
      <c r="O61" s="253">
        <f t="shared" si="20"/>
        <v>0.20044728674868031</v>
      </c>
      <c r="P61" s="253">
        <f t="shared" si="20"/>
        <v>0.19452457475590426</v>
      </c>
      <c r="Q61" s="253">
        <f t="shared" si="20"/>
        <v>0.18689278883842317</v>
      </c>
      <c r="R61" s="253">
        <f t="shared" si="20"/>
        <v>0.18270398242766941</v>
      </c>
      <c r="S61" s="253">
        <f t="shared" si="20"/>
        <v>0.16204673601144032</v>
      </c>
      <c r="T61" s="253">
        <f t="shared" si="20"/>
        <v>0.14601005776068177</v>
      </c>
      <c r="U61" s="253">
        <f t="shared" si="20"/>
        <v>0.1460502659722008</v>
      </c>
      <c r="V61" s="253">
        <f t="shared" si="20"/>
        <v>0.15241821903855601</v>
      </c>
      <c r="W61" s="253">
        <f t="shared" si="20"/>
        <v>0.13884220741400674</v>
      </c>
      <c r="X61" s="253">
        <f t="shared" si="20"/>
        <v>0.16210270197182633</v>
      </c>
      <c r="Y61" s="253">
        <f t="shared" si="20"/>
        <v>0.16498641995461041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0.15917426105397034</v>
      </c>
      <c r="C62" s="251">
        <f>IF(SUM(ISI_ued!C$5,ISI_ued!C$54)=0,"",SUM(ISI_ued!C$5,ISI_ued!C$54)/C$7)</f>
        <v>0.133017556955043</v>
      </c>
      <c r="D62" s="251">
        <f>IF(SUM(ISI_ued!D$5,ISI_ued!D$54)=0,"",SUM(ISI_ued!D$5,ISI_ued!D$54)/D$7)</f>
        <v>0.11349163301594922</v>
      </c>
      <c r="E62" s="251">
        <f>IF(SUM(ISI_ued!E$5,ISI_ued!E$54)=0,"",SUM(ISI_ued!E$5,ISI_ued!E$54)/E$7)</f>
        <v>0.12005852429256454</v>
      </c>
      <c r="F62" s="251">
        <f>IF(SUM(ISI_ued!F$5,ISI_ued!F$54)=0,"",SUM(ISI_ued!F$5,ISI_ued!F$54)/F$7)</f>
        <v>0.13328347781064892</v>
      </c>
      <c r="G62" s="251">
        <f>IF(SUM(ISI_ued!G$5,ISI_ued!G$54)=0,"",SUM(ISI_ued!G$5,ISI_ued!G$54)/G$7)</f>
        <v>0.13699196358878832</v>
      </c>
      <c r="H62" s="251">
        <f>IF(SUM(ISI_ued!H$5,ISI_ued!H$54)=0,"",SUM(ISI_ued!H$5,ISI_ued!H$54)/H$7)</f>
        <v>0.14149622618622193</v>
      </c>
      <c r="I62" s="251">
        <f>IF(SUM(ISI_ued!I$5,ISI_ued!I$54)=0,"",SUM(ISI_ued!I$5,ISI_ued!I$54)/I$7)</f>
        <v>0.12798234575338707</v>
      </c>
      <c r="J62" s="251">
        <f>IF(SUM(ISI_ued!J$5,ISI_ued!J$54)=0,"",SUM(ISI_ued!J$5,ISI_ued!J$54)/J$7)</f>
        <v>0.14206531777322329</v>
      </c>
      <c r="K62" s="251">
        <f>IF(SUM(ISI_ued!K$5,ISI_ued!K$54)=0,"",SUM(ISI_ued!K$5,ISI_ued!K$54)/K$7)</f>
        <v>0.16653922194686346</v>
      </c>
      <c r="L62" s="251">
        <f>IF(SUM(ISI_ued!L$5,ISI_ued!L$54)=0,"",SUM(ISI_ued!L$5,ISI_ued!L$54)/L$7)</f>
        <v>0.14498631348858163</v>
      </c>
      <c r="M62" s="251">
        <f>IF(SUM(ISI_ued!M$5,ISI_ued!M$54)=0,"",SUM(ISI_ued!M$5,ISI_ued!M$54)/M$7)</f>
        <v>0.17565425380850894</v>
      </c>
      <c r="N62" s="251">
        <f>IF(SUM(ISI_ued!N$5,ISI_ued!N$54)=0,"",SUM(ISI_ued!N$5,ISI_ued!N$54)/N$7)</f>
        <v>0.17550478574848324</v>
      </c>
      <c r="O62" s="251">
        <f>IF(SUM(ISI_ued!O$5,ISI_ued!O$54)=0,"",SUM(ISI_ued!O$5,ISI_ued!O$54)/O$7)</f>
        <v>0.19126449395695969</v>
      </c>
      <c r="P62" s="251">
        <f>IF(SUM(ISI_ued!P$5,ISI_ued!P$54)=0,"",SUM(ISI_ued!P$5,ISI_ued!P$54)/P$7)</f>
        <v>0.18062548814199944</v>
      </c>
      <c r="Q62" s="251">
        <f>IF(SUM(ISI_ued!Q$5,ISI_ued!Q$54)=0,"",SUM(ISI_ued!Q$5,ISI_ued!Q$54)/Q$7)</f>
        <v>0.18147694277790569</v>
      </c>
      <c r="R62" s="251">
        <f>IF(SUM(ISI_ued!R$5,ISI_ued!R$54)=0,"",SUM(ISI_ued!R$5,ISI_ued!R$54)/R$7)</f>
        <v>0.17706728459756579</v>
      </c>
      <c r="S62" s="251">
        <f>IF(SUM(ISI_ued!S$5,ISI_ued!S$54)=0,"",SUM(ISI_ued!S$5,ISI_ued!S$54)/S$7)</f>
        <v>0.14968677124123636</v>
      </c>
      <c r="T62" s="251">
        <f>IF(SUM(ISI_ued!T$5,ISI_ued!T$54)=0,"",SUM(ISI_ued!T$5,ISI_ued!T$54)/T$7)</f>
        <v>0.12401212773459612</v>
      </c>
      <c r="U62" s="251">
        <f>IF(SUM(ISI_ued!U$5,ISI_ued!U$54)=0,"",SUM(ISI_ued!U$5,ISI_ued!U$54)/U$7)</f>
        <v>0.1295426048776312</v>
      </c>
      <c r="V62" s="251">
        <f>IF(SUM(ISI_ued!V$5,ISI_ued!V$54)=0,"",SUM(ISI_ued!V$5,ISI_ued!V$54)/V$7)</f>
        <v>0.1412408440118389</v>
      </c>
      <c r="W62" s="251">
        <f>IF(SUM(ISI_ued!W$5,ISI_ued!W$54)=0,"",SUM(ISI_ued!W$5,ISI_ued!W$54)/W$7)</f>
        <v>0.12423589483993702</v>
      </c>
      <c r="X62" s="251">
        <f>IF(SUM(ISI_ued!X$5,ISI_ued!X$54)=0,"",SUM(ISI_ued!X$5,ISI_ued!X$54)/X$7)</f>
        <v>0.1477531851799668</v>
      </c>
      <c r="Y62" s="251">
        <f>IF(SUM(ISI_ued!Y$5,ISI_ued!Y$54)=0,"",SUM(ISI_ued!Y$5,ISI_ued!Y$54)/Y$7)</f>
        <v>0.14589391383674127</v>
      </c>
      <c r="DA62" s="109"/>
    </row>
    <row r="63" spans="1:105" ht="12" customHeight="1" x14ac:dyDescent="0.25">
      <c r="A63" s="50" t="s">
        <v>43</v>
      </c>
      <c r="B63" s="252">
        <f>IF(ISI_ued!B$5=0,"",ISI_ued!B$5/B$8)</f>
        <v>0.18523297604984329</v>
      </c>
      <c r="C63" s="252">
        <f>IF(ISI_ued!C$5=0,"",ISI_ued!C$5/C$8)</f>
        <v>0.15238840743960491</v>
      </c>
      <c r="D63" s="252">
        <f>IF(ISI_ued!D$5=0,"",ISI_ued!D$5/D$8)</f>
        <v>0.12271986893512377</v>
      </c>
      <c r="E63" s="252">
        <f>IF(ISI_ued!E$5=0,"",ISI_ued!E$5/E$8)</f>
        <v>0.13162559311931579</v>
      </c>
      <c r="F63" s="252">
        <f>IF(ISI_ued!F$5=0,"",ISI_ued!F$5/F$8)</f>
        <v>0.14845275291284057</v>
      </c>
      <c r="G63" s="252">
        <f>IF(ISI_ued!G$5=0,"",ISI_ued!G$5/G$8)</f>
        <v>0.15717308570958344</v>
      </c>
      <c r="H63" s="252">
        <f>IF(ISI_ued!H$5=0,"",ISI_ued!H$5/H$8)</f>
        <v>0.16455188854049721</v>
      </c>
      <c r="I63" s="252">
        <f>IF(ISI_ued!I$5=0,"",ISI_ued!I$5/I$8)</f>
        <v>0.14815225870149049</v>
      </c>
      <c r="J63" s="252">
        <f>IF(ISI_ued!J$5=0,"",ISI_ued!J$5/J$8)</f>
        <v>0.16857420838802903</v>
      </c>
      <c r="K63" s="252">
        <f>IF(ISI_ued!K$5=0,"",ISI_ued!K$5/K$8)</f>
        <v>0.2014491475385142</v>
      </c>
      <c r="L63" s="252">
        <f>IF(ISI_ued!L$5=0,"",ISI_ued!L$5/L$8)</f>
        <v>0.18730969045588997</v>
      </c>
      <c r="M63" s="252">
        <f>IF(ISI_ued!M$5=0,"",ISI_ued!M$5/M$8)</f>
        <v>0.23968700946584257</v>
      </c>
      <c r="N63" s="252">
        <f>IF(ISI_ued!N$5=0,"",ISI_ued!N$5/N$8)</f>
        <v>0.23369114825408216</v>
      </c>
      <c r="O63" s="252">
        <f>IF(ISI_ued!O$5=0,"",ISI_ued!O$5/O$8)</f>
        <v>0.23904672279479303</v>
      </c>
      <c r="P63" s="252">
        <f>IF(ISI_ued!P$5=0,"",ISI_ued!P$5/P$8)</f>
        <v>0.22944893719846135</v>
      </c>
      <c r="Q63" s="252">
        <f>IF(ISI_ued!Q$5=0,"",ISI_ued!Q$5/Q$8)</f>
        <v>0.21709363977855431</v>
      </c>
      <c r="R63" s="252">
        <f>IF(ISI_ued!R$5=0,"",ISI_ued!R$5/R$8)</f>
        <v>0.21030651279665971</v>
      </c>
      <c r="S63" s="252">
        <f>IF(ISI_ued!S$5=0,"",ISI_ued!S$5/S$8)</f>
        <v>0.17529672491105022</v>
      </c>
      <c r="T63" s="252">
        <f>IF(ISI_ued!T$5=0,"",ISI_ued!T$5/T$8)</f>
        <v>0.15100910372883308</v>
      </c>
      <c r="U63" s="252">
        <f>IF(ISI_ued!U$5=0,"",ISI_ued!U$5/U$8)</f>
        <v>0.15182373321405229</v>
      </c>
      <c r="V63" s="252">
        <f>IF(ISI_ued!V$5=0,"",ISI_ued!V$5/V$8)</f>
        <v>0.16110155665580392</v>
      </c>
      <c r="W63" s="252">
        <f>IF(ISI_ued!W$5=0,"",ISI_ued!W$5/W$8)</f>
        <v>0.1410068305740044</v>
      </c>
      <c r="X63" s="252">
        <f>IF(ISI_ued!X$5=0,"",ISI_ued!X$5/X$8)</f>
        <v>0.17938096130718148</v>
      </c>
      <c r="Y63" s="252">
        <f>IF(ISI_ued!Y$5=0,"",ISI_ued!Y$5/Y$8)</f>
        <v>0.18775152983883672</v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9.3397480492237075E-2</v>
      </c>
      <c r="C64" s="253">
        <f>IF(ISI_ued!C$54=0,"",ISI_ued!C$54/C$9)</f>
        <v>8.2610927774412923E-2</v>
      </c>
      <c r="D64" s="253">
        <f>IF(ISI_ued!D$54=0,"",ISI_ued!D$54/D$9)</f>
        <v>7.1200782507719954E-2</v>
      </c>
      <c r="E64" s="253">
        <f>IF(ISI_ued!E$54=0,"",ISI_ued!E$54/E$9)</f>
        <v>7.4298990472888293E-2</v>
      </c>
      <c r="F64" s="253">
        <f>IF(ISI_ued!F$54=0,"",ISI_ued!F$54/F$9)</f>
        <v>8.1067471624795648E-2</v>
      </c>
      <c r="G64" s="253">
        <f>IF(ISI_ued!G$54=0,"",ISI_ued!G$54/G$9)</f>
        <v>8.5615660986757366E-2</v>
      </c>
      <c r="H64" s="253">
        <f>IF(ISI_ued!H$54=0,"",ISI_ued!H$54/H$9)</f>
        <v>8.8381956007671889E-2</v>
      </c>
      <c r="I64" s="253">
        <f>IF(ISI_ued!I$54=0,"",ISI_ued!I$54/I$9)</f>
        <v>8.1887428370303592E-2</v>
      </c>
      <c r="J64" s="253">
        <f>IF(ISI_ued!J$54=0,"",ISI_ued!J$54/J$9)</f>
        <v>8.9697764309935507E-2</v>
      </c>
      <c r="K64" s="253">
        <f>IF(ISI_ued!K$54=0,"",ISI_ued!K$54/K$9)</f>
        <v>0.10220492353858615</v>
      </c>
      <c r="L64" s="253">
        <f>IF(ISI_ued!L$54=0,"",ISI_ued!L$54/L$9)</f>
        <v>9.634596715055771E-2</v>
      </c>
      <c r="M64" s="253">
        <f>IF(ISI_ued!M$54=0,"",ISI_ued!M$54/M$9)</f>
        <v>0.11403397156849909</v>
      </c>
      <c r="N64" s="253">
        <f>IF(ISI_ued!N$54=0,"",ISI_ued!N$54/N$9)</f>
        <v>0.11328904404210688</v>
      </c>
      <c r="O64" s="253">
        <f>IF(ISI_ued!O$54=0,"",ISI_ued!O$54/O$9)</f>
        <v>0.11552718950182581</v>
      </c>
      <c r="P64" s="253">
        <f>IF(ISI_ued!P$54=0,"",ISI_ued!P$54/P$9)</f>
        <v>0.11207013900536272</v>
      </c>
      <c r="Q64" s="253">
        <f>IF(ISI_ued!Q$54=0,"",ISI_ued!Q$54/Q$9)</f>
        <v>0.10855985037294145</v>
      </c>
      <c r="R64" s="253">
        <f>IF(ISI_ued!R$54=0,"",ISI_ued!R$54/R$9)</f>
        <v>0.10620852711654072</v>
      </c>
      <c r="S64" s="253">
        <f>IF(ISI_ued!S$54=0,"",ISI_ued!S$54/S$9)</f>
        <v>9.1733012520507057E-2</v>
      </c>
      <c r="T64" s="253">
        <f>IF(ISI_ued!T$54=0,"",ISI_ued!T$54/T$9)</f>
        <v>8.130978366923905E-2</v>
      </c>
      <c r="U64" s="253">
        <f>IF(ISI_ued!U$54=0,"",ISI_ued!U$54/U$9)</f>
        <v>8.2915656956380299E-2</v>
      </c>
      <c r="V64" s="253">
        <f>IF(ISI_ued!V$54=0,"",ISI_ued!V$54/V$9)</f>
        <v>8.671681679238373E-2</v>
      </c>
      <c r="W64" s="253">
        <f>IF(ISI_ued!W$54=0,"",ISI_ued!W$54/W$9)</f>
        <v>7.8194361742662588E-2</v>
      </c>
      <c r="X64" s="253">
        <f>IF(ISI_ued!X$54=0,"",ISI_ued!X$54/X$9)</f>
        <v>9.4588031968673672E-2</v>
      </c>
      <c r="Y64" s="253">
        <f>IF(ISI_ued!Y$54=0,"",ISI_ued!Y$54/Y$9)</f>
        <v>9.8312230877023066E-2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5.4755052052981412</v>
      </c>
      <c r="C65" s="254">
        <f t="shared" si="21"/>
        <v>5.8302724665442476</v>
      </c>
      <c r="D65" s="254">
        <f t="shared" si="21"/>
        <v>6.8242345353358971</v>
      </c>
      <c r="E65" s="254">
        <f t="shared" si="21"/>
        <v>7.0535523260210704</v>
      </c>
      <c r="F65" s="254">
        <f t="shared" si="21"/>
        <v>6.5227370221000838</v>
      </c>
      <c r="G65" s="254">
        <f t="shared" si="21"/>
        <v>6.4275067403587771</v>
      </c>
      <c r="H65" s="254">
        <f t="shared" si="21"/>
        <v>6.2186476462469953</v>
      </c>
      <c r="I65" s="254">
        <f t="shared" si="21"/>
        <v>6.5768088127543995</v>
      </c>
      <c r="J65" s="254">
        <f t="shared" si="21"/>
        <v>6.0526422730615792</v>
      </c>
      <c r="K65" s="254">
        <f t="shared" si="21"/>
        <v>5.4057619290692598</v>
      </c>
      <c r="L65" s="254">
        <f t="shared" si="21"/>
        <v>5.3421468610210869</v>
      </c>
      <c r="M65" s="254">
        <f t="shared" si="21"/>
        <v>4.7705653067997522</v>
      </c>
      <c r="N65" s="254">
        <f t="shared" si="21"/>
        <v>5.1144328750636943</v>
      </c>
      <c r="O65" s="254">
        <f t="shared" si="21"/>
        <v>5.2770660211703406</v>
      </c>
      <c r="P65" s="254">
        <f t="shared" si="21"/>
        <v>5.2087980621193157</v>
      </c>
      <c r="Q65" s="254">
        <f t="shared" si="21"/>
        <v>5.2928927391339942</v>
      </c>
      <c r="R65" s="254">
        <f t="shared" si="21"/>
        <v>5.3780060627474731</v>
      </c>
      <c r="S65" s="254">
        <f t="shared" si="21"/>
        <v>5.8134817622666528</v>
      </c>
      <c r="T65" s="254">
        <f t="shared" si="21"/>
        <v>6.2155851033748721</v>
      </c>
      <c r="U65" s="254">
        <f t="shared" si="21"/>
        <v>6.2653085608978047</v>
      </c>
      <c r="V65" s="254">
        <f t="shared" si="21"/>
        <v>6.3131033187769923</v>
      </c>
      <c r="W65" s="254">
        <f t="shared" si="21"/>
        <v>6.6431850489231596</v>
      </c>
      <c r="X65" s="254">
        <f t="shared" si="21"/>
        <v>5.6341520116758099</v>
      </c>
      <c r="Y65" s="254">
        <f t="shared" si="21"/>
        <v>4.9132652134612398</v>
      </c>
      <c r="DA65" s="109"/>
    </row>
    <row r="66" spans="1:105" ht="12" customHeight="1" x14ac:dyDescent="0.25">
      <c r="A66" s="50" t="s">
        <v>150</v>
      </c>
      <c r="B66" s="255">
        <f t="shared" ref="B66:Y66" si="22">IF(B$48=0,"",B$55/B$48)</f>
        <v>6.0084917552899269</v>
      </c>
      <c r="C66" s="255">
        <f t="shared" si="22"/>
        <v>6.4680652522373263</v>
      </c>
      <c r="D66" s="255">
        <f t="shared" si="22"/>
        <v>7.3016324746227825</v>
      </c>
      <c r="E66" s="255">
        <f t="shared" si="22"/>
        <v>7.5956805667573271</v>
      </c>
      <c r="F66" s="255">
        <f t="shared" si="22"/>
        <v>7.0646558855605361</v>
      </c>
      <c r="G66" s="255">
        <f t="shared" si="22"/>
        <v>7.0981460588390419</v>
      </c>
      <c r="H66" s="255">
        <f t="shared" si="22"/>
        <v>6.9056803066990486</v>
      </c>
      <c r="I66" s="255">
        <f t="shared" si="22"/>
        <v>7.3668168516416381</v>
      </c>
      <c r="J66" s="255">
        <f t="shared" si="22"/>
        <v>6.835665694291249</v>
      </c>
      <c r="K66" s="255">
        <f t="shared" si="22"/>
        <v>6.1201501095806883</v>
      </c>
      <c r="L66" s="255">
        <f t="shared" si="22"/>
        <v>6.4413868121302045</v>
      </c>
      <c r="M66" s="255">
        <f t="shared" si="22"/>
        <v>5.7223122423658985</v>
      </c>
      <c r="N66" s="255">
        <f t="shared" si="22"/>
        <v>6.073594872345347</v>
      </c>
      <c r="O66" s="255">
        <f t="shared" si="22"/>
        <v>5.975785818316826</v>
      </c>
      <c r="P66" s="255">
        <f t="shared" si="22"/>
        <v>6.0070027327026825</v>
      </c>
      <c r="Q66" s="255">
        <f t="shared" si="22"/>
        <v>5.8937361082869053</v>
      </c>
      <c r="R66" s="255">
        <f t="shared" si="22"/>
        <v>5.9715993345284613</v>
      </c>
      <c r="S66" s="255">
        <f t="shared" si="22"/>
        <v>6.4214160500780775</v>
      </c>
      <c r="T66" s="255">
        <f t="shared" si="22"/>
        <v>7.123949179869677</v>
      </c>
      <c r="U66" s="255">
        <f t="shared" si="22"/>
        <v>7.0085277677274274</v>
      </c>
      <c r="V66" s="255">
        <f t="shared" si="22"/>
        <v>6.8809951044065896</v>
      </c>
      <c r="W66" s="255">
        <f t="shared" si="22"/>
        <v>7.2561826860870253</v>
      </c>
      <c r="X66" s="255">
        <f t="shared" si="22"/>
        <v>6.4412791570726782</v>
      </c>
      <c r="Y66" s="255">
        <f t="shared" si="22"/>
        <v>5.9613263722364174</v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2.1559514840500729</v>
      </c>
      <c r="C67" s="256">
        <f t="shared" si="23"/>
        <v>1.9753513708604797</v>
      </c>
      <c r="D67" s="256">
        <f t="shared" si="23"/>
        <v>2.0512896632086659</v>
      </c>
      <c r="E67" s="256">
        <f t="shared" si="23"/>
        <v>2.2827473161271827</v>
      </c>
      <c r="F67" s="256">
        <f t="shared" si="23"/>
        <v>2.2096241327780692</v>
      </c>
      <c r="G67" s="256">
        <f t="shared" si="23"/>
        <v>2.3956028475475581</v>
      </c>
      <c r="H67" s="256">
        <f t="shared" si="23"/>
        <v>2.4343897885854888</v>
      </c>
      <c r="I67" s="256">
        <f t="shared" si="23"/>
        <v>2.4176108393912248</v>
      </c>
      <c r="J67" s="256">
        <f t="shared" si="23"/>
        <v>2.362557148859497</v>
      </c>
      <c r="K67" s="256">
        <f t="shared" si="23"/>
        <v>2.1064444102609041</v>
      </c>
      <c r="L67" s="256">
        <f t="shared" si="23"/>
        <v>2.2386837682733551</v>
      </c>
      <c r="M67" s="256">
        <f t="shared" si="23"/>
        <v>2.356090306778575</v>
      </c>
      <c r="N67" s="256">
        <f t="shared" si="23"/>
        <v>2.4286175561949306</v>
      </c>
      <c r="O67" s="256">
        <f t="shared" si="23"/>
        <v>2.3524956011869484</v>
      </c>
      <c r="P67" s="256">
        <f t="shared" si="23"/>
        <v>2.2837832540565448</v>
      </c>
      <c r="Q67" s="256">
        <f t="shared" si="23"/>
        <v>2.1337957169726862</v>
      </c>
      <c r="R67" s="256">
        <f t="shared" si="23"/>
        <v>2.1576688413917475</v>
      </c>
      <c r="S67" s="256">
        <f t="shared" si="23"/>
        <v>2.477490036538422</v>
      </c>
      <c r="T67" s="256">
        <f t="shared" si="23"/>
        <v>2.8713346135064581</v>
      </c>
      <c r="U67" s="256">
        <f t="shared" si="23"/>
        <v>2.6448235946710437</v>
      </c>
      <c r="V67" s="256">
        <f t="shared" si="23"/>
        <v>2.6206096580840623</v>
      </c>
      <c r="W67" s="256">
        <f t="shared" si="23"/>
        <v>2.8052147213264784</v>
      </c>
      <c r="X67" s="256">
        <f t="shared" si="23"/>
        <v>2.3450002224138728</v>
      </c>
      <c r="Y67" s="256">
        <f t="shared" si="23"/>
        <v>2.0053478194953369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RO: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1389.0035536860239</v>
      </c>
      <c r="C5" s="223">
        <v>1199.447399202792</v>
      </c>
      <c r="D5" s="223">
        <v>1219.4025886942179</v>
      </c>
      <c r="E5" s="223">
        <v>1313.5239679942219</v>
      </c>
      <c r="F5" s="223">
        <v>1546.0127036803269</v>
      </c>
      <c r="G5" s="223">
        <v>1601.458985604186</v>
      </c>
      <c r="H5" s="223">
        <v>1619.9612341478239</v>
      </c>
      <c r="I5" s="223">
        <v>1418.4113890872841</v>
      </c>
      <c r="J5" s="223">
        <v>1229.745349624166</v>
      </c>
      <c r="K5" s="223">
        <v>782.60552378654347</v>
      </c>
      <c r="L5" s="223">
        <v>811.06848450754387</v>
      </c>
      <c r="M5" s="223">
        <v>988.25133731337121</v>
      </c>
      <c r="N5" s="223">
        <v>874.52210907919073</v>
      </c>
      <c r="O5" s="223">
        <v>968.75529663909867</v>
      </c>
      <c r="P5" s="223">
        <v>936.40698181369851</v>
      </c>
      <c r="Q5" s="223">
        <v>1080.9034954763581</v>
      </c>
      <c r="R5" s="223">
        <v>1036.793057424509</v>
      </c>
      <c r="S5" s="223">
        <v>915.89531762618708</v>
      </c>
      <c r="T5" s="223">
        <v>739.13593928069599</v>
      </c>
      <c r="U5" s="223">
        <v>793.28098353557903</v>
      </c>
      <c r="V5" s="223">
        <v>760.85091254619635</v>
      </c>
      <c r="W5" s="223">
        <v>804.90362730491699</v>
      </c>
      <c r="X5" s="223">
        <v>663.20495262749239</v>
      </c>
      <c r="Y5" s="223">
        <v>366.24538989731337</v>
      </c>
      <c r="DA5" s="89" t="s">
        <v>153</v>
      </c>
    </row>
    <row r="6" spans="1:105" ht="12" customHeight="1" x14ac:dyDescent="0.25">
      <c r="A6" s="55" t="s">
        <v>91</v>
      </c>
      <c r="B6" s="259">
        <v>3.0714645305932882</v>
      </c>
      <c r="C6" s="259">
        <v>3.294142355553046</v>
      </c>
      <c r="D6" s="259">
        <v>3.5169462004730989</v>
      </c>
      <c r="E6" s="259">
        <v>3.4659913719581561</v>
      </c>
      <c r="F6" s="259">
        <v>3.937791690387269</v>
      </c>
      <c r="G6" s="259">
        <v>3.5505082315577172</v>
      </c>
      <c r="H6" s="259">
        <v>3.4143042310015961</v>
      </c>
      <c r="I6" s="259">
        <v>3.1606161045138759</v>
      </c>
      <c r="J6" s="259">
        <v>2.7625916086902351</v>
      </c>
      <c r="K6" s="259">
        <v>1.8900604064575131</v>
      </c>
      <c r="L6" s="259">
        <v>1.68133634991256</v>
      </c>
      <c r="M6" s="259">
        <v>1.4753783194141239</v>
      </c>
      <c r="N6" s="259">
        <v>1.5518886107344121</v>
      </c>
      <c r="O6" s="259">
        <v>1.8207207687541329</v>
      </c>
      <c r="P6" s="259">
        <v>1.781431876636689</v>
      </c>
      <c r="Q6" s="259">
        <v>2.221728998826304</v>
      </c>
      <c r="R6" s="259">
        <v>2.1006822396567322</v>
      </c>
      <c r="S6" s="259">
        <v>1.52772572139129</v>
      </c>
      <c r="T6" s="259">
        <v>0.99723088176447527</v>
      </c>
      <c r="U6" s="259">
        <v>1.262917184563898</v>
      </c>
      <c r="V6" s="259">
        <v>1.2480378805296819</v>
      </c>
      <c r="W6" s="259">
        <v>1.163271135489496</v>
      </c>
      <c r="X6" s="259">
        <v>1.248207835616739</v>
      </c>
      <c r="Y6" s="259">
        <v>0.81112140399091082</v>
      </c>
      <c r="DA6" s="67" t="s">
        <v>154</v>
      </c>
    </row>
    <row r="7" spans="1:105" ht="12" customHeight="1" x14ac:dyDescent="0.25">
      <c r="A7" s="173" t="s">
        <v>92</v>
      </c>
      <c r="B7" s="224">
        <v>1.6381144163164201</v>
      </c>
      <c r="C7" s="224">
        <v>1.7568759229616251</v>
      </c>
      <c r="D7" s="224">
        <v>1.8757046402523201</v>
      </c>
      <c r="E7" s="224">
        <v>1.8485287317110171</v>
      </c>
      <c r="F7" s="224">
        <v>2.100155568206544</v>
      </c>
      <c r="G7" s="224">
        <v>1.893604390164116</v>
      </c>
      <c r="H7" s="224">
        <v>1.820962256534185</v>
      </c>
      <c r="I7" s="224">
        <v>1.685661922407401</v>
      </c>
      <c r="J7" s="224">
        <v>1.4733821913014591</v>
      </c>
      <c r="K7" s="224">
        <v>1.0080322167773399</v>
      </c>
      <c r="L7" s="224">
        <v>0.89671271995336554</v>
      </c>
      <c r="M7" s="224">
        <v>0.78686843702086606</v>
      </c>
      <c r="N7" s="224">
        <v>0.82767392572501974</v>
      </c>
      <c r="O7" s="224">
        <v>0.97105107666887103</v>
      </c>
      <c r="P7" s="224">
        <v>0.95009700087290083</v>
      </c>
      <c r="Q7" s="224">
        <v>1.1849221327073629</v>
      </c>
      <c r="R7" s="224">
        <v>1.1203638611502571</v>
      </c>
      <c r="S7" s="224">
        <v>0.81478705140868801</v>
      </c>
      <c r="T7" s="224">
        <v>0.53185647027438687</v>
      </c>
      <c r="U7" s="224">
        <v>0.67355583176741252</v>
      </c>
      <c r="V7" s="224">
        <v>0.66562020294916391</v>
      </c>
      <c r="W7" s="224">
        <v>0.62041127226106452</v>
      </c>
      <c r="X7" s="224">
        <v>0.66571084566226113</v>
      </c>
      <c r="Y7" s="224">
        <v>0.43259808212848572</v>
      </c>
      <c r="DA7" s="177" t="s">
        <v>155</v>
      </c>
    </row>
    <row r="8" spans="1:105" ht="12" customHeight="1" x14ac:dyDescent="0.25">
      <c r="A8" s="173" t="s">
        <v>93</v>
      </c>
      <c r="B8" s="224">
        <v>40.952860407910507</v>
      </c>
      <c r="C8" s="224">
        <v>43.921898074040641</v>
      </c>
      <c r="D8" s="224">
        <v>46.892616006308003</v>
      </c>
      <c r="E8" s="224">
        <v>46.213218292775409</v>
      </c>
      <c r="F8" s="224">
        <v>52.503889205163603</v>
      </c>
      <c r="G8" s="224">
        <v>47.340109754102897</v>
      </c>
      <c r="H8" s="224">
        <v>45.524056413354607</v>
      </c>
      <c r="I8" s="224">
        <v>42.141548060185023</v>
      </c>
      <c r="J8" s="224">
        <v>36.834554782536472</v>
      </c>
      <c r="K8" s="224">
        <v>25.200805419433511</v>
      </c>
      <c r="L8" s="224">
        <v>22.417817998834131</v>
      </c>
      <c r="M8" s="224">
        <v>19.671710925521651</v>
      </c>
      <c r="N8" s="224">
        <v>20.69184814312549</v>
      </c>
      <c r="O8" s="224">
        <v>24.276276916721759</v>
      </c>
      <c r="P8" s="224">
        <v>23.752425021822528</v>
      </c>
      <c r="Q8" s="224">
        <v>29.623053317684061</v>
      </c>
      <c r="R8" s="224">
        <v>28.00909652875643</v>
      </c>
      <c r="S8" s="224">
        <v>20.369676285217199</v>
      </c>
      <c r="T8" s="224">
        <v>13.296411756859669</v>
      </c>
      <c r="U8" s="224">
        <v>16.838895794185319</v>
      </c>
      <c r="V8" s="224">
        <v>16.640505073729091</v>
      </c>
      <c r="W8" s="224">
        <v>15.510281806526621</v>
      </c>
      <c r="X8" s="224">
        <v>16.64277114155653</v>
      </c>
      <c r="Y8" s="224">
        <v>10.81495205321214</v>
      </c>
      <c r="DA8" s="177" t="s">
        <v>156</v>
      </c>
    </row>
    <row r="9" spans="1:105" ht="12" customHeight="1" x14ac:dyDescent="0.25">
      <c r="A9" s="173" t="s">
        <v>94</v>
      </c>
      <c r="B9" s="224">
        <v>1.0238215101977619</v>
      </c>
      <c r="C9" s="224">
        <v>1.0980474518510159</v>
      </c>
      <c r="D9" s="224">
        <v>1.1723154001577001</v>
      </c>
      <c r="E9" s="224">
        <v>1.155330457319385</v>
      </c>
      <c r="F9" s="224">
        <v>1.31259723012909</v>
      </c>
      <c r="G9" s="224">
        <v>1.183502743852572</v>
      </c>
      <c r="H9" s="224">
        <v>1.1381014103338649</v>
      </c>
      <c r="I9" s="224">
        <v>1.0535387015046249</v>
      </c>
      <c r="J9" s="224">
        <v>0.92086386956341171</v>
      </c>
      <c r="K9" s="224">
        <v>0.6300201354858378</v>
      </c>
      <c r="L9" s="224">
        <v>0.56044544997085333</v>
      </c>
      <c r="M9" s="224">
        <v>0.49179277313804132</v>
      </c>
      <c r="N9" s="224">
        <v>0.51729620357813733</v>
      </c>
      <c r="O9" s="224">
        <v>0.60690692291804416</v>
      </c>
      <c r="P9" s="224">
        <v>0.59381062554556319</v>
      </c>
      <c r="Q9" s="224">
        <v>0.74057633294210146</v>
      </c>
      <c r="R9" s="224">
        <v>0.70022741321891024</v>
      </c>
      <c r="S9" s="224">
        <v>0.50924190713042983</v>
      </c>
      <c r="T9" s="224">
        <v>0.33241029392149168</v>
      </c>
      <c r="U9" s="224">
        <v>0.42097239485463278</v>
      </c>
      <c r="V9" s="224">
        <v>0.41601262684322737</v>
      </c>
      <c r="W9" s="224">
        <v>0.38775704516316539</v>
      </c>
      <c r="X9" s="224">
        <v>0.41606927853891318</v>
      </c>
      <c r="Y9" s="224">
        <v>0.27037380133030348</v>
      </c>
      <c r="DA9" s="177" t="s">
        <v>157</v>
      </c>
    </row>
    <row r="10" spans="1:105" ht="12" customHeight="1" x14ac:dyDescent="0.25">
      <c r="A10" s="56" t="s">
        <v>95</v>
      </c>
      <c r="B10" s="260">
        <v>2.645724514119598</v>
      </c>
      <c r="C10" s="260">
        <v>2.453829586665023</v>
      </c>
      <c r="D10" s="260">
        <v>2.4560352200726219</v>
      </c>
      <c r="E10" s="260">
        <v>2.5025816519478119</v>
      </c>
      <c r="F10" s="260">
        <v>2.874096719709073</v>
      </c>
      <c r="G10" s="260">
        <v>2.7481233232218889</v>
      </c>
      <c r="H10" s="260">
        <v>2.6964651522362302</v>
      </c>
      <c r="I10" s="260">
        <v>2.4520900177592768</v>
      </c>
      <c r="J10" s="260">
        <v>2.1400441521823148</v>
      </c>
      <c r="K10" s="260">
        <v>1.416477092271051</v>
      </c>
      <c r="L10" s="260">
        <v>1.351728063007309</v>
      </c>
      <c r="M10" s="260">
        <v>1.3424391863068521</v>
      </c>
      <c r="N10" s="260">
        <v>1.3172082204394651</v>
      </c>
      <c r="O10" s="260">
        <v>1.5609773347553519</v>
      </c>
      <c r="P10" s="260">
        <v>1.571453272032755</v>
      </c>
      <c r="Q10" s="260">
        <v>1.8089069643909379</v>
      </c>
      <c r="R10" s="260">
        <v>1.66763052579462</v>
      </c>
      <c r="S10" s="260">
        <v>1.461207057472161</v>
      </c>
      <c r="T10" s="260">
        <v>0.98578752967890082</v>
      </c>
      <c r="U10" s="260">
        <v>1.07476861486966</v>
      </c>
      <c r="V10" s="260">
        <v>1.0441520440577621</v>
      </c>
      <c r="W10" s="260">
        <v>0.98821935603499578</v>
      </c>
      <c r="X10" s="260">
        <v>0.95920252576083431</v>
      </c>
      <c r="Y10" s="260">
        <v>0.60125144380275941</v>
      </c>
      <c r="DA10" s="68" t="s">
        <v>158</v>
      </c>
    </row>
    <row r="11" spans="1:105" ht="12" customHeight="1" x14ac:dyDescent="0.25">
      <c r="A11" s="37" t="s">
        <v>159</v>
      </c>
      <c r="B11" s="226">
        <v>7.103207643002829E-2</v>
      </c>
      <c r="C11" s="226">
        <v>0.1260342794134045</v>
      </c>
      <c r="D11" s="226">
        <v>1.3895583630688839E-2</v>
      </c>
      <c r="E11" s="226">
        <v>1.7987689856991951E-2</v>
      </c>
      <c r="F11" s="226">
        <v>9.0647798594284176E-3</v>
      </c>
      <c r="G11" s="226">
        <v>2.272037183481054E-2</v>
      </c>
      <c r="H11" s="226">
        <v>2.276835441588361E-2</v>
      </c>
      <c r="I11" s="226">
        <v>7.7913574633267759E-3</v>
      </c>
      <c r="J11" s="226">
        <v>3.7701666616891459E-3</v>
      </c>
      <c r="K11" s="226">
        <v>3.8265281585436392E-3</v>
      </c>
      <c r="L11" s="226">
        <v>3.1868040575296929E-3</v>
      </c>
      <c r="M11" s="226">
        <v>5.7428298825539731E-3</v>
      </c>
      <c r="N11" s="226">
        <v>3.077098643201436E-3</v>
      </c>
      <c r="O11" s="226">
        <v>7.041434055410592E-3</v>
      </c>
      <c r="P11" s="226">
        <v>1.354464329223602E-2</v>
      </c>
      <c r="Q11" s="226">
        <v>3.7220880822797062E-3</v>
      </c>
      <c r="R11" s="226">
        <v>3.737974622640593E-3</v>
      </c>
      <c r="S11" s="226">
        <v>2.57598326636975E-3</v>
      </c>
      <c r="T11" s="226">
        <v>4.3564374810997711E-4</v>
      </c>
      <c r="U11" s="226">
        <v>6.3000290944444429E-4</v>
      </c>
      <c r="V11" s="226">
        <v>1.271053131669938E-3</v>
      </c>
      <c r="W11" s="226">
        <v>1.7554297698199801E-3</v>
      </c>
      <c r="X11" s="226">
        <v>4.3867369661717529E-4</v>
      </c>
      <c r="Y11" s="226">
        <v>7.3573345660906509E-5</v>
      </c>
      <c r="DA11" s="69" t="s">
        <v>160</v>
      </c>
    </row>
    <row r="12" spans="1:105" ht="12" customHeight="1" x14ac:dyDescent="0.25">
      <c r="A12" s="37" t="s">
        <v>35</v>
      </c>
      <c r="B12" s="226">
        <v>2.1585804466867988</v>
      </c>
      <c r="C12" s="226">
        <v>1.6935990799523379</v>
      </c>
      <c r="D12" s="226">
        <v>1.6582970884914261</v>
      </c>
      <c r="E12" s="226">
        <v>1.7130859977998949</v>
      </c>
      <c r="F12" s="226">
        <v>1.9490095825859519</v>
      </c>
      <c r="G12" s="226">
        <v>1.8952654765258781</v>
      </c>
      <c r="H12" s="226">
        <v>1.877173011642868</v>
      </c>
      <c r="I12" s="226">
        <v>1.7476686584023851</v>
      </c>
      <c r="J12" s="226">
        <v>1.5215622100104671</v>
      </c>
      <c r="K12" s="226">
        <v>0.95597643584230685</v>
      </c>
      <c r="L12" s="226">
        <v>0.95075034604037145</v>
      </c>
      <c r="M12" s="226">
        <v>1.040865561661751</v>
      </c>
      <c r="N12" s="226">
        <v>0.96824516485134737</v>
      </c>
      <c r="O12" s="226">
        <v>1.22356046606543</v>
      </c>
      <c r="P12" s="226">
        <v>1.2604557231381739</v>
      </c>
      <c r="Q12" s="226">
        <v>1.387603445142934</v>
      </c>
      <c r="R12" s="226">
        <v>1.2168025263398869</v>
      </c>
      <c r="S12" s="226">
        <v>1.270469666175144</v>
      </c>
      <c r="T12" s="226">
        <v>0.83329785735228856</v>
      </c>
      <c r="U12" s="226">
        <v>0.81160110718837675</v>
      </c>
      <c r="V12" s="226">
        <v>0.79472499638065464</v>
      </c>
      <c r="W12" s="226">
        <v>0.74578915124549794</v>
      </c>
      <c r="X12" s="226">
        <v>0.59942889702365554</v>
      </c>
      <c r="Y12" s="226">
        <v>0.34736097889791517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1.172273865559818E-3</v>
      </c>
      <c r="V13" s="226">
        <v>1.252207438620691E-3</v>
      </c>
      <c r="W13" s="226">
        <v>1.222566862308075E-3</v>
      </c>
      <c r="X13" s="226">
        <v>1.0948183737623061E-3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163</v>
      </c>
    </row>
    <row r="15" spans="1:105" ht="12" customHeight="1" x14ac:dyDescent="0.25">
      <c r="A15" s="37" t="s">
        <v>40</v>
      </c>
      <c r="B15" s="226">
        <v>0.41611199100277008</v>
      </c>
      <c r="C15" s="226">
        <v>0.63419622729928082</v>
      </c>
      <c r="D15" s="226">
        <v>0.78384254795050712</v>
      </c>
      <c r="E15" s="226">
        <v>0.77150796429092527</v>
      </c>
      <c r="F15" s="226">
        <v>0.91602235726369297</v>
      </c>
      <c r="G15" s="226">
        <v>0.83013747486120038</v>
      </c>
      <c r="H15" s="226">
        <v>0.79652378617747832</v>
      </c>
      <c r="I15" s="226">
        <v>0.69663000189356561</v>
      </c>
      <c r="J15" s="226">
        <v>0.61471177551015888</v>
      </c>
      <c r="K15" s="226">
        <v>0.4566741282702001</v>
      </c>
      <c r="L15" s="226">
        <v>0.39779091290940799</v>
      </c>
      <c r="M15" s="226">
        <v>0.29583079476254648</v>
      </c>
      <c r="N15" s="226">
        <v>0.3458859569449162</v>
      </c>
      <c r="O15" s="226">
        <v>0.33037543463451091</v>
      </c>
      <c r="P15" s="226">
        <v>0.29745290560234561</v>
      </c>
      <c r="Q15" s="226">
        <v>0.41758143116572449</v>
      </c>
      <c r="R15" s="226">
        <v>0.44709002483209209</v>
      </c>
      <c r="S15" s="226">
        <v>0.18816140803064679</v>
      </c>
      <c r="T15" s="226">
        <v>0.1520540285785022</v>
      </c>
      <c r="U15" s="226">
        <v>0.26136523090627939</v>
      </c>
      <c r="V15" s="226">
        <v>0.2469037871068171</v>
      </c>
      <c r="W15" s="226">
        <v>0.23945220815736981</v>
      </c>
      <c r="X15" s="226">
        <v>0.35824013666679921</v>
      </c>
      <c r="Y15" s="226">
        <v>0.2538168915591833</v>
      </c>
      <c r="DA15" s="69" t="s">
        <v>164</v>
      </c>
    </row>
    <row r="16" spans="1:105" ht="12" customHeight="1" x14ac:dyDescent="0.25">
      <c r="A16" s="57" t="s">
        <v>165</v>
      </c>
      <c r="B16" s="261">
        <v>299.16012260775341</v>
      </c>
      <c r="C16" s="261">
        <v>258.34789573208701</v>
      </c>
      <c r="D16" s="261">
        <v>268.84400562691019</v>
      </c>
      <c r="E16" s="261">
        <v>286.93944701549242</v>
      </c>
      <c r="F16" s="261">
        <v>345.56430907292457</v>
      </c>
      <c r="G16" s="261">
        <v>370.67136569925492</v>
      </c>
      <c r="H16" s="261">
        <v>364.98764892137473</v>
      </c>
      <c r="I16" s="261">
        <v>319.0470106898797</v>
      </c>
      <c r="J16" s="261">
        <v>261.55497975860999</v>
      </c>
      <c r="K16" s="261">
        <v>161.2230642468264</v>
      </c>
      <c r="L16" s="261">
        <v>163.07865239905939</v>
      </c>
      <c r="M16" s="261">
        <v>184.14109430176509</v>
      </c>
      <c r="N16" s="261">
        <v>178.73968230412359</v>
      </c>
      <c r="O16" s="261">
        <v>205.77177969446839</v>
      </c>
      <c r="P16" s="261">
        <v>196.93893409722739</v>
      </c>
      <c r="Q16" s="261">
        <v>227.28814653911789</v>
      </c>
      <c r="R16" s="261">
        <v>217.69726498124601</v>
      </c>
      <c r="S16" s="261">
        <v>198.59342320311501</v>
      </c>
      <c r="T16" s="261">
        <v>164.399435576218</v>
      </c>
      <c r="U16" s="261">
        <v>175.73552676396099</v>
      </c>
      <c r="V16" s="261">
        <v>170.27001548366599</v>
      </c>
      <c r="W16" s="261">
        <v>181.64060908261109</v>
      </c>
      <c r="X16" s="261">
        <v>134.7682533445757</v>
      </c>
      <c r="Y16" s="261">
        <v>68.926143664484684</v>
      </c>
      <c r="DA16" s="70" t="s">
        <v>166</v>
      </c>
    </row>
    <row r="17" spans="1:105" ht="12" customHeight="1" x14ac:dyDescent="0.25">
      <c r="A17" s="18" t="s">
        <v>28</v>
      </c>
      <c r="B17" s="230">
        <v>0.39897305194191718</v>
      </c>
      <c r="C17" s="230">
        <v>0</v>
      </c>
      <c r="D17" s="230">
        <v>0.40423303298406582</v>
      </c>
      <c r="E17" s="230">
        <v>0</v>
      </c>
      <c r="F17" s="230">
        <v>51.626458184179633</v>
      </c>
      <c r="G17" s="230">
        <v>89.093467985295192</v>
      </c>
      <c r="H17" s="230">
        <v>70.451073944590505</v>
      </c>
      <c r="I17" s="230">
        <v>53.298560312366092</v>
      </c>
      <c r="J17" s="230">
        <v>37.205924129062993</v>
      </c>
      <c r="K17" s="230">
        <v>22.34037021826278</v>
      </c>
      <c r="L17" s="230">
        <v>38.586638960114172</v>
      </c>
      <c r="M17" s="230">
        <v>75.37329218841829</v>
      </c>
      <c r="N17" s="230">
        <v>59.620424433225168</v>
      </c>
      <c r="O17" s="230">
        <v>72.226130122755663</v>
      </c>
      <c r="P17" s="230">
        <v>66.12600032069868</v>
      </c>
      <c r="Q17" s="230">
        <v>87.464221622694296</v>
      </c>
      <c r="R17" s="230">
        <v>91.824507519288801</v>
      </c>
      <c r="S17" s="230">
        <v>87.214235191284658</v>
      </c>
      <c r="T17" s="230">
        <v>82.687886953304826</v>
      </c>
      <c r="U17" s="230">
        <v>90.136803020252145</v>
      </c>
      <c r="V17" s="230">
        <v>85.798667484135251</v>
      </c>
      <c r="W17" s="230">
        <v>98.893326688325615</v>
      </c>
      <c r="X17" s="230">
        <v>53.252713388213351</v>
      </c>
      <c r="Y17" s="230">
        <v>16.01340783719353</v>
      </c>
      <c r="DA17" s="71" t="s">
        <v>167</v>
      </c>
    </row>
    <row r="18" spans="1:105" ht="12" customHeight="1" x14ac:dyDescent="0.25">
      <c r="A18" s="18" t="s">
        <v>32</v>
      </c>
      <c r="B18" s="230">
        <v>29.270022920806461</v>
      </c>
      <c r="C18" s="230">
        <v>21.869943065215331</v>
      </c>
      <c r="D18" s="230">
        <v>19.581631161104109</v>
      </c>
      <c r="E18" s="230">
        <v>16.235071984298411</v>
      </c>
      <c r="F18" s="230">
        <v>19.3980790752384</v>
      </c>
      <c r="G18" s="230">
        <v>22.51214745843259</v>
      </c>
      <c r="H18" s="230">
        <v>27.982302922186211</v>
      </c>
      <c r="I18" s="230">
        <v>2.2234288559517128</v>
      </c>
      <c r="J18" s="230">
        <v>1.4898416723693739</v>
      </c>
      <c r="K18" s="230">
        <v>5.1546414678001486</v>
      </c>
      <c r="L18" s="230">
        <v>0</v>
      </c>
      <c r="M18" s="230">
        <v>0</v>
      </c>
      <c r="N18" s="230">
        <v>0</v>
      </c>
      <c r="O18" s="230">
        <v>0.22564242504652759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168</v>
      </c>
    </row>
    <row r="19" spans="1:105" ht="12" customHeight="1" x14ac:dyDescent="0.25">
      <c r="A19" s="18" t="s">
        <v>35</v>
      </c>
      <c r="B19" s="230">
        <v>97.233449400998069</v>
      </c>
      <c r="C19" s="230">
        <v>88.989824984275472</v>
      </c>
      <c r="D19" s="230">
        <v>74.545743787090316</v>
      </c>
      <c r="E19" s="230">
        <v>72.248734990109057</v>
      </c>
      <c r="F19" s="230">
        <v>71.764738230156638</v>
      </c>
      <c r="G19" s="230">
        <v>53.409433719551608</v>
      </c>
      <c r="H19" s="230">
        <v>53.977608047362523</v>
      </c>
      <c r="I19" s="230">
        <v>61.899594071677562</v>
      </c>
      <c r="J19" s="230">
        <v>65.028859099800556</v>
      </c>
      <c r="K19" s="230">
        <v>46.751890594590208</v>
      </c>
      <c r="L19" s="230">
        <v>45.494127953530572</v>
      </c>
      <c r="M19" s="230">
        <v>42.075438552781868</v>
      </c>
      <c r="N19" s="230">
        <v>37.443500130197457</v>
      </c>
      <c r="O19" s="230">
        <v>47.056174646593703</v>
      </c>
      <c r="P19" s="230">
        <v>54.466806044608688</v>
      </c>
      <c r="Q19" s="230">
        <v>57.625152365703848</v>
      </c>
      <c r="R19" s="230">
        <v>46.698902785091299</v>
      </c>
      <c r="S19" s="230">
        <v>45.179275532409612</v>
      </c>
      <c r="T19" s="230">
        <v>21.201140385986591</v>
      </c>
      <c r="U19" s="230">
        <v>20.523914210084591</v>
      </c>
      <c r="V19" s="230">
        <v>19.45838651302023</v>
      </c>
      <c r="W19" s="230">
        <v>14.993038352302319</v>
      </c>
      <c r="X19" s="230">
        <v>20.813101454508761</v>
      </c>
      <c r="Y19" s="230">
        <v>18.531911197333599</v>
      </c>
      <c r="DA19" s="71" t="s">
        <v>169</v>
      </c>
    </row>
    <row r="20" spans="1:105" ht="12" customHeight="1" x14ac:dyDescent="0.25">
      <c r="A20" s="18" t="s">
        <v>36</v>
      </c>
      <c r="B20" s="230">
        <v>153.5138753597621</v>
      </c>
      <c r="C20" s="230">
        <v>114.164413740428</v>
      </c>
      <c r="D20" s="230">
        <v>139.076174803361</v>
      </c>
      <c r="E20" s="230">
        <v>165.9175920234135</v>
      </c>
      <c r="F20" s="230">
        <v>169.04605386495439</v>
      </c>
      <c r="G20" s="230">
        <v>182.26266905446931</v>
      </c>
      <c r="H20" s="230">
        <v>189.67283550340389</v>
      </c>
      <c r="I20" s="230">
        <v>176.95192075967319</v>
      </c>
      <c r="J20" s="230">
        <v>131.55866831466031</v>
      </c>
      <c r="K20" s="230">
        <v>64.642579168751539</v>
      </c>
      <c r="L20" s="230">
        <v>59.963287427131249</v>
      </c>
      <c r="M20" s="230">
        <v>54.733844722474018</v>
      </c>
      <c r="N20" s="230">
        <v>68.299826371202428</v>
      </c>
      <c r="O20" s="230">
        <v>73.558122743776337</v>
      </c>
      <c r="P20" s="230">
        <v>63.492594347572599</v>
      </c>
      <c r="Q20" s="230">
        <v>64.857223219574379</v>
      </c>
      <c r="R20" s="230">
        <v>62.015266365399818</v>
      </c>
      <c r="S20" s="230">
        <v>59.508689285107337</v>
      </c>
      <c r="T20" s="230">
        <v>56.641780977532612</v>
      </c>
      <c r="U20" s="230">
        <v>58.465358746645009</v>
      </c>
      <c r="V20" s="230">
        <v>58.967663625070472</v>
      </c>
      <c r="W20" s="230">
        <v>62.940395336284958</v>
      </c>
      <c r="X20" s="230">
        <v>48.263785065983392</v>
      </c>
      <c r="Y20" s="230">
        <v>20.839545152678109</v>
      </c>
      <c r="DA20" s="71" t="s">
        <v>170</v>
      </c>
    </row>
    <row r="21" spans="1:105" ht="12" customHeight="1" x14ac:dyDescent="0.25">
      <c r="A21" s="18" t="s">
        <v>40</v>
      </c>
      <c r="B21" s="230">
        <v>18.743801874244891</v>
      </c>
      <c r="C21" s="230">
        <v>33.323713942168112</v>
      </c>
      <c r="D21" s="230">
        <v>35.236222842370793</v>
      </c>
      <c r="E21" s="230">
        <v>32.538048017671443</v>
      </c>
      <c r="F21" s="230">
        <v>33.728979718395458</v>
      </c>
      <c r="G21" s="230">
        <v>23.393647481506189</v>
      </c>
      <c r="H21" s="230">
        <v>22.90382850383148</v>
      </c>
      <c r="I21" s="230">
        <v>24.673506690211202</v>
      </c>
      <c r="J21" s="230">
        <v>26.271686542716761</v>
      </c>
      <c r="K21" s="230">
        <v>22.333582797421698</v>
      </c>
      <c r="L21" s="230">
        <v>19.034598058283411</v>
      </c>
      <c r="M21" s="230">
        <v>11.95851883809093</v>
      </c>
      <c r="N21" s="230">
        <v>13.375931369498559</v>
      </c>
      <c r="O21" s="230">
        <v>12.70570975629618</v>
      </c>
      <c r="P21" s="230">
        <v>12.853533384347401</v>
      </c>
      <c r="Q21" s="230">
        <v>17.341549331145441</v>
      </c>
      <c r="R21" s="230">
        <v>17.15858831146604</v>
      </c>
      <c r="S21" s="230">
        <v>6.6912231943134159</v>
      </c>
      <c r="T21" s="230">
        <v>3.868627259393961</v>
      </c>
      <c r="U21" s="230">
        <v>6.6094507869792283</v>
      </c>
      <c r="V21" s="230">
        <v>6.0452978614400301</v>
      </c>
      <c r="W21" s="230">
        <v>4.8138487056982324</v>
      </c>
      <c r="X21" s="230">
        <v>12.43865343587019</v>
      </c>
      <c r="Y21" s="230">
        <v>13.54127947727944</v>
      </c>
      <c r="DA21" s="71" t="s">
        <v>171</v>
      </c>
    </row>
    <row r="22" spans="1:105" ht="12" customHeight="1" x14ac:dyDescent="0.25">
      <c r="A22" s="57" t="s">
        <v>172</v>
      </c>
      <c r="B22" s="261">
        <v>555.36054901754699</v>
      </c>
      <c r="C22" s="261">
        <v>440.93780542650342</v>
      </c>
      <c r="D22" s="261">
        <v>453.67045414918817</v>
      </c>
      <c r="E22" s="261">
        <v>520.51964554070764</v>
      </c>
      <c r="F22" s="261">
        <v>613.19967462804038</v>
      </c>
      <c r="G22" s="261">
        <v>657.75755157709546</v>
      </c>
      <c r="H22" s="261">
        <v>690.08767740339295</v>
      </c>
      <c r="I22" s="261">
        <v>599.8182321476429</v>
      </c>
      <c r="J22" s="261">
        <v>531.62343823054778</v>
      </c>
      <c r="K22" s="261">
        <v>336.5430093431886</v>
      </c>
      <c r="L22" s="261">
        <v>373.90322747351831</v>
      </c>
      <c r="M22" s="261">
        <v>529.1253050311899</v>
      </c>
      <c r="N22" s="261">
        <v>426.10988488321038</v>
      </c>
      <c r="O22" s="261">
        <v>447.16167759083231</v>
      </c>
      <c r="P22" s="261">
        <v>425.30648485596288</v>
      </c>
      <c r="Q22" s="261">
        <v>488.28703349743989</v>
      </c>
      <c r="R22" s="261">
        <v>480.64383764132032</v>
      </c>
      <c r="S22" s="261">
        <v>424.67068411682948</v>
      </c>
      <c r="T22" s="261">
        <v>371.52163799400972</v>
      </c>
      <c r="U22" s="261">
        <v>394.17675892711151</v>
      </c>
      <c r="V22" s="261">
        <v>373.37250551118098</v>
      </c>
      <c r="W22" s="261">
        <v>413.45375430705849</v>
      </c>
      <c r="X22" s="261">
        <v>330.72954826422449</v>
      </c>
      <c r="Y22" s="261">
        <v>176.52789405527309</v>
      </c>
      <c r="DA22" s="70" t="s">
        <v>173</v>
      </c>
    </row>
    <row r="23" spans="1:105" ht="12" customHeight="1" x14ac:dyDescent="0.25">
      <c r="A23" s="18" t="s">
        <v>28</v>
      </c>
      <c r="B23" s="230">
        <v>0.59020354862045998</v>
      </c>
      <c r="C23" s="230">
        <v>0</v>
      </c>
      <c r="D23" s="230">
        <v>0.76976038955584258</v>
      </c>
      <c r="E23" s="230">
        <v>0</v>
      </c>
      <c r="F23" s="230">
        <v>88.589430681147491</v>
      </c>
      <c r="G23" s="230">
        <v>151.61866041529291</v>
      </c>
      <c r="H23" s="230">
        <v>105.2829114538779</v>
      </c>
      <c r="I23" s="230">
        <v>82.829353696451307</v>
      </c>
      <c r="J23" s="230">
        <v>51.000511199496103</v>
      </c>
      <c r="K23" s="230">
        <v>30.0323120670467</v>
      </c>
      <c r="L23" s="230">
        <v>46.508176079713813</v>
      </c>
      <c r="M23" s="230">
        <v>59.581240239308578</v>
      </c>
      <c r="N23" s="230">
        <v>64.386899513621188</v>
      </c>
      <c r="O23" s="230">
        <v>84.108790875029072</v>
      </c>
      <c r="P23" s="230">
        <v>79.245986488417458</v>
      </c>
      <c r="Q23" s="230">
        <v>102.94084327300691</v>
      </c>
      <c r="R23" s="230">
        <v>103.33020656059129</v>
      </c>
      <c r="S23" s="230">
        <v>96.063059902838404</v>
      </c>
      <c r="T23" s="230">
        <v>84.834629357101306</v>
      </c>
      <c r="U23" s="230">
        <v>94.146780802635504</v>
      </c>
      <c r="V23" s="230">
        <v>89.923650536762992</v>
      </c>
      <c r="W23" s="230">
        <v>94.715365557747148</v>
      </c>
      <c r="X23" s="230">
        <v>53.195533895654712</v>
      </c>
      <c r="Y23" s="230">
        <v>17.396144716504988</v>
      </c>
      <c r="DA23" s="71" t="s">
        <v>174</v>
      </c>
    </row>
    <row r="24" spans="1:105" ht="12" customHeight="1" x14ac:dyDescent="0.25">
      <c r="A24" s="18" t="s">
        <v>42</v>
      </c>
      <c r="B24" s="230">
        <v>140.53877901964799</v>
      </c>
      <c r="C24" s="230">
        <v>16.375752364542091</v>
      </c>
      <c r="D24" s="230">
        <v>8.8230438520882313</v>
      </c>
      <c r="E24" s="230">
        <v>105.1827171108181</v>
      </c>
      <c r="F24" s="230">
        <v>78.09974204635229</v>
      </c>
      <c r="G24" s="230">
        <v>66.762682717067705</v>
      </c>
      <c r="H24" s="230">
        <v>178.87360275137871</v>
      </c>
      <c r="I24" s="230">
        <v>142.34307824568859</v>
      </c>
      <c r="J24" s="230">
        <v>209.10576096263779</v>
      </c>
      <c r="K24" s="230">
        <v>149.83293207199949</v>
      </c>
      <c r="L24" s="230">
        <v>200.2880481509176</v>
      </c>
      <c r="M24" s="230">
        <v>393.01805674914652</v>
      </c>
      <c r="N24" s="230">
        <v>247.5257953561707</v>
      </c>
      <c r="O24" s="230">
        <v>222.33233018021519</v>
      </c>
      <c r="P24" s="230">
        <v>204.6969045568583</v>
      </c>
      <c r="Q24" s="230">
        <v>241.19079965547169</v>
      </c>
      <c r="R24" s="230">
        <v>254.97747205451699</v>
      </c>
      <c r="S24" s="230">
        <v>213.29793637101</v>
      </c>
      <c r="T24" s="230">
        <v>206.82312983592519</v>
      </c>
      <c r="U24" s="230">
        <v>217.52665520158621</v>
      </c>
      <c r="V24" s="230">
        <v>201.25227858935531</v>
      </c>
      <c r="W24" s="230">
        <v>244.0974204638712</v>
      </c>
      <c r="X24" s="230">
        <v>208.53129836573709</v>
      </c>
      <c r="Y24" s="230">
        <v>116.36061908793209</v>
      </c>
      <c r="DA24" s="71" t="s">
        <v>175</v>
      </c>
    </row>
    <row r="25" spans="1:105" ht="12" customHeight="1" x14ac:dyDescent="0.25">
      <c r="A25" s="18" t="s">
        <v>32</v>
      </c>
      <c r="B25" s="230">
        <v>43.299343933076273</v>
      </c>
      <c r="C25" s="230">
        <v>41.26288941152368</v>
      </c>
      <c r="D25" s="230">
        <v>37.288303529871328</v>
      </c>
      <c r="E25" s="230">
        <v>26.505455384128641</v>
      </c>
      <c r="F25" s="230">
        <v>33.286513195473397</v>
      </c>
      <c r="G25" s="230">
        <v>38.311020077054863</v>
      </c>
      <c r="H25" s="230">
        <v>41.817081782872243</v>
      </c>
      <c r="I25" s="230">
        <v>3.4553499015580589</v>
      </c>
      <c r="J25" s="230">
        <v>2.0422201215477189</v>
      </c>
      <c r="K25" s="230">
        <v>6.9294196847357208</v>
      </c>
      <c r="L25" s="230">
        <v>0</v>
      </c>
      <c r="M25" s="230">
        <v>0</v>
      </c>
      <c r="N25" s="230">
        <v>0</v>
      </c>
      <c r="O25" s="230">
        <v>0.26276517250082349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176</v>
      </c>
    </row>
    <row r="26" spans="1:105" ht="12" customHeight="1" x14ac:dyDescent="0.25">
      <c r="A26" s="18" t="s">
        <v>35</v>
      </c>
      <c r="B26" s="230">
        <v>143.83810285370231</v>
      </c>
      <c r="C26" s="230">
        <v>167.9006340403956</v>
      </c>
      <c r="D26" s="230">
        <v>141.9536655717659</v>
      </c>
      <c r="E26" s="230">
        <v>117.95362679587311</v>
      </c>
      <c r="F26" s="230">
        <v>123.1461062099235</v>
      </c>
      <c r="G26" s="230">
        <v>90.891812578609418</v>
      </c>
      <c r="H26" s="230">
        <v>80.664770745896519</v>
      </c>
      <c r="I26" s="230">
        <v>96.195907375009782</v>
      </c>
      <c r="J26" s="230">
        <v>89.139166260331663</v>
      </c>
      <c r="K26" s="230">
        <v>62.848885418799547</v>
      </c>
      <c r="L26" s="230">
        <v>54.833718884998447</v>
      </c>
      <c r="M26" s="230">
        <v>33.259882112098722</v>
      </c>
      <c r="N26" s="230">
        <v>40.436996268308363</v>
      </c>
      <c r="O26" s="230">
        <v>54.797868112308457</v>
      </c>
      <c r="P26" s="230">
        <v>65.273504445228582</v>
      </c>
      <c r="Q26" s="230">
        <v>67.821809514873621</v>
      </c>
      <c r="R26" s="230">
        <v>52.550320184650317</v>
      </c>
      <c r="S26" s="230">
        <v>49.763200265619147</v>
      </c>
      <c r="T26" s="230">
        <v>21.751564260055879</v>
      </c>
      <c r="U26" s="230">
        <v>21.43697565926302</v>
      </c>
      <c r="V26" s="230">
        <v>20.393896550079148</v>
      </c>
      <c r="W26" s="230">
        <v>14.35962522360245</v>
      </c>
      <c r="X26" s="230">
        <v>20.79075362462326</v>
      </c>
      <c r="Y26" s="230">
        <v>20.132117556729551</v>
      </c>
      <c r="DA26" s="71" t="s">
        <v>177</v>
      </c>
    </row>
    <row r="27" spans="1:105" ht="12" customHeight="1" x14ac:dyDescent="0.25">
      <c r="A27" s="18" t="s">
        <v>36</v>
      </c>
      <c r="B27" s="230">
        <v>227.09411966249999</v>
      </c>
      <c r="C27" s="230">
        <v>215.398529610042</v>
      </c>
      <c r="D27" s="230">
        <v>264.83568080590692</v>
      </c>
      <c r="E27" s="230">
        <v>270.8778462498878</v>
      </c>
      <c r="F27" s="230">
        <v>290.07788249514368</v>
      </c>
      <c r="G27" s="230">
        <v>310.17337578907052</v>
      </c>
      <c r="H27" s="230">
        <v>283.44931066936749</v>
      </c>
      <c r="I27" s="230">
        <v>274.99454292893512</v>
      </c>
      <c r="J27" s="230">
        <v>180.33577968653461</v>
      </c>
      <c r="K27" s="230">
        <v>86.899460100607143</v>
      </c>
      <c r="L27" s="230">
        <v>72.273284357888457</v>
      </c>
      <c r="M27" s="230">
        <v>43.266125930636157</v>
      </c>
      <c r="N27" s="230">
        <v>73.760193745110129</v>
      </c>
      <c r="O27" s="230">
        <v>85.659923250778661</v>
      </c>
      <c r="P27" s="230">
        <v>76.09008936545861</v>
      </c>
      <c r="Q27" s="230">
        <v>76.333581054087759</v>
      </c>
      <c r="R27" s="230">
        <v>69.785838841561642</v>
      </c>
      <c r="S27" s="230">
        <v>65.546487577362001</v>
      </c>
      <c r="T27" s="230">
        <v>58.112314540927358</v>
      </c>
      <c r="U27" s="230">
        <v>61.066347263626753</v>
      </c>
      <c r="V27" s="230">
        <v>61.802679834983607</v>
      </c>
      <c r="W27" s="230">
        <v>60.281343061837802</v>
      </c>
      <c r="X27" s="230">
        <v>48.211962378209442</v>
      </c>
      <c r="Y27" s="230">
        <v>22.63901269410648</v>
      </c>
      <c r="DA27" s="71" t="s">
        <v>178</v>
      </c>
    </row>
    <row r="28" spans="1:105" ht="12" customHeight="1" x14ac:dyDescent="0.25">
      <c r="A28" s="57" t="s">
        <v>179</v>
      </c>
      <c r="B28" s="261">
        <v>277.56403233020751</v>
      </c>
      <c r="C28" s="261">
        <v>253.88646567663969</v>
      </c>
      <c r="D28" s="261">
        <v>254.26557214839781</v>
      </c>
      <c r="E28" s="261">
        <v>259.22295515896047</v>
      </c>
      <c r="F28" s="261">
        <v>299.19447316944519</v>
      </c>
      <c r="G28" s="261">
        <v>291.66659999567543</v>
      </c>
      <c r="H28" s="261">
        <v>289.35802605751729</v>
      </c>
      <c r="I28" s="261">
        <v>250.51685250806591</v>
      </c>
      <c r="J28" s="261">
        <v>218.397889285519</v>
      </c>
      <c r="K28" s="261">
        <v>145.63431243447079</v>
      </c>
      <c r="L28" s="261">
        <v>137.5376991020479</v>
      </c>
      <c r="M28" s="261">
        <v>136.59256023603859</v>
      </c>
      <c r="N28" s="261">
        <v>134.02532124286259</v>
      </c>
      <c r="O28" s="261">
        <v>158.93447068826899</v>
      </c>
      <c r="P28" s="261">
        <v>159.89463650027139</v>
      </c>
      <c r="Q28" s="261">
        <v>184.0554387977179</v>
      </c>
      <c r="R28" s="261">
        <v>169.68062715206801</v>
      </c>
      <c r="S28" s="261">
        <v>148.67713565794929</v>
      </c>
      <c r="T28" s="261">
        <v>100.3049429783824</v>
      </c>
      <c r="U28" s="261">
        <v>109.29982669367411</v>
      </c>
      <c r="V28" s="261">
        <v>106.1825199652212</v>
      </c>
      <c r="W28" s="261">
        <v>100.49161517605479</v>
      </c>
      <c r="X28" s="261">
        <v>97.546268215432718</v>
      </c>
      <c r="Y28" s="261">
        <v>61.17754679981195</v>
      </c>
      <c r="DA28" s="70" t="s">
        <v>180</v>
      </c>
    </row>
    <row r="29" spans="1:105" ht="12" customHeight="1" x14ac:dyDescent="0.25">
      <c r="A29" s="60" t="s">
        <v>181</v>
      </c>
      <c r="B29" s="262">
        <v>242.5171265800511</v>
      </c>
      <c r="C29" s="262">
        <v>197.7849578102653</v>
      </c>
      <c r="D29" s="262">
        <v>185.34120046156849</v>
      </c>
      <c r="E29" s="262">
        <v>189.96219149004591</v>
      </c>
      <c r="F29" s="262">
        <v>218.60770388662769</v>
      </c>
      <c r="G29" s="262">
        <v>223.40476654464501</v>
      </c>
      <c r="H29" s="262">
        <v>226.54998257941381</v>
      </c>
      <c r="I29" s="262">
        <v>181.1224811074668</v>
      </c>
      <c r="J29" s="262">
        <v>156.7905159114479</v>
      </c>
      <c r="K29" s="262">
        <v>101.9334374783722</v>
      </c>
      <c r="L29" s="262">
        <v>97.062659497157128</v>
      </c>
      <c r="M29" s="262">
        <v>106.491915033298</v>
      </c>
      <c r="N29" s="262">
        <v>98.831586665750052</v>
      </c>
      <c r="O29" s="262">
        <v>125.42250171910671</v>
      </c>
      <c r="P29" s="262">
        <v>129.62894227716939</v>
      </c>
      <c r="Q29" s="262">
        <v>141.56672320317949</v>
      </c>
      <c r="R29" s="262">
        <v>124.1894259336238</v>
      </c>
      <c r="S29" s="262">
        <v>129.53180026943869</v>
      </c>
      <c r="T29" s="262">
        <v>84.834514717001554</v>
      </c>
      <c r="U29" s="262">
        <v>82.693615933179032</v>
      </c>
      <c r="V29" s="262">
        <v>81.049385343513578</v>
      </c>
      <c r="W29" s="262">
        <v>76.115491976715447</v>
      </c>
      <c r="X29" s="262">
        <v>61.079491132852461</v>
      </c>
      <c r="Y29" s="262">
        <v>35.352487082441492</v>
      </c>
      <c r="DA29" s="72" t="s">
        <v>182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0.42563095873806672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7.9932596991500512E-3</v>
      </c>
      <c r="U30" s="230">
        <v>1.0881024026020449E-2</v>
      </c>
      <c r="V30" s="230">
        <v>2.2374356089335249E-2</v>
      </c>
      <c r="W30" s="230">
        <v>1.5802004960703709E-2</v>
      </c>
      <c r="X30" s="230">
        <v>1.6436657548400058E-2</v>
      </c>
      <c r="Y30" s="230">
        <v>2.1287810277007542E-3</v>
      </c>
      <c r="DA30" s="71" t="s">
        <v>183</v>
      </c>
    </row>
    <row r="31" spans="1:105" ht="12" customHeight="1" x14ac:dyDescent="0.25">
      <c r="A31" s="59" t="s">
        <v>159</v>
      </c>
      <c r="B31" s="230">
        <v>5.9826550104501548</v>
      </c>
      <c r="C31" s="230">
        <v>11.14909362998659</v>
      </c>
      <c r="D31" s="230">
        <v>1.22185810590559</v>
      </c>
      <c r="E31" s="230">
        <v>1.614813059356911</v>
      </c>
      <c r="F31" s="230">
        <v>0.79747106316642213</v>
      </c>
      <c r="G31" s="230">
        <v>1.868286019002618</v>
      </c>
      <c r="H31" s="230">
        <v>1.795346000827466</v>
      </c>
      <c r="I31" s="230">
        <v>0.77613130651173812</v>
      </c>
      <c r="J31" s="230">
        <v>0.37785198602449688</v>
      </c>
      <c r="K31" s="230">
        <v>0.36617495544561579</v>
      </c>
      <c r="L31" s="230">
        <v>0.32425582449369789</v>
      </c>
      <c r="M31" s="230">
        <v>0.58433025842764208</v>
      </c>
      <c r="N31" s="230">
        <v>0.31309334982244152</v>
      </c>
      <c r="O31" s="230">
        <v>0.71425504085791058</v>
      </c>
      <c r="P31" s="230">
        <v>1.378161129116142</v>
      </c>
      <c r="Q31" s="230">
        <v>0.37872072401380352</v>
      </c>
      <c r="R31" s="230">
        <v>0.38033717207589918</v>
      </c>
      <c r="S31" s="230">
        <v>0.26210509426995388</v>
      </c>
      <c r="T31" s="230">
        <v>4.4323688202545411E-2</v>
      </c>
      <c r="U31" s="230">
        <v>6.4132440762231582E-2</v>
      </c>
      <c r="V31" s="230">
        <v>0.12938460703230589</v>
      </c>
      <c r="W31" s="230">
        <v>0.1787019324908356</v>
      </c>
      <c r="X31" s="230">
        <v>4.4654448983221753E-2</v>
      </c>
      <c r="Y31" s="230">
        <v>7.4858534182962828E-3</v>
      </c>
      <c r="DA31" s="71" t="s">
        <v>184</v>
      </c>
    </row>
    <row r="32" spans="1:105" ht="12" customHeight="1" x14ac:dyDescent="0.25">
      <c r="A32" s="59" t="s">
        <v>32</v>
      </c>
      <c r="B32" s="230">
        <v>54.728690662269919</v>
      </c>
      <c r="C32" s="230">
        <v>36.818728699917237</v>
      </c>
      <c r="D32" s="230">
        <v>38.302959724712949</v>
      </c>
      <c r="E32" s="230">
        <v>34.558111268433088</v>
      </c>
      <c r="F32" s="230">
        <v>46.346747989934542</v>
      </c>
      <c r="G32" s="230">
        <v>65.689647655305322</v>
      </c>
      <c r="H32" s="230">
        <v>76.734494333998711</v>
      </c>
      <c r="I32" s="230">
        <v>6.2534057177180884</v>
      </c>
      <c r="J32" s="230">
        <v>3.4936939441885908</v>
      </c>
      <c r="K32" s="230">
        <v>10.08626086871563</v>
      </c>
      <c r="L32" s="230">
        <v>0</v>
      </c>
      <c r="M32" s="230">
        <v>0</v>
      </c>
      <c r="N32" s="230">
        <v>0</v>
      </c>
      <c r="O32" s="230">
        <v>0.59514360797818777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185</v>
      </c>
    </row>
    <row r="33" spans="1:105" ht="12" customHeight="1" x14ac:dyDescent="0.25">
      <c r="A33" s="59" t="s">
        <v>35</v>
      </c>
      <c r="B33" s="230">
        <v>181.80578090733101</v>
      </c>
      <c r="C33" s="230">
        <v>149.81713548036149</v>
      </c>
      <c r="D33" s="230">
        <v>145.81638263094999</v>
      </c>
      <c r="E33" s="230">
        <v>153.7892671622559</v>
      </c>
      <c r="F33" s="230">
        <v>171.46348483352671</v>
      </c>
      <c r="G33" s="230">
        <v>155.8468328703371</v>
      </c>
      <c r="H33" s="230">
        <v>148.02014224458759</v>
      </c>
      <c r="I33" s="230">
        <v>174.092944083237</v>
      </c>
      <c r="J33" s="230">
        <v>152.49333902249671</v>
      </c>
      <c r="K33" s="230">
        <v>91.481001654210928</v>
      </c>
      <c r="L33" s="230">
        <v>96.738403672663424</v>
      </c>
      <c r="M33" s="230">
        <v>105.9075847748704</v>
      </c>
      <c r="N33" s="230">
        <v>98.518493315927614</v>
      </c>
      <c r="O33" s="230">
        <v>124.1131030702706</v>
      </c>
      <c r="P33" s="230">
        <v>128.25078114805319</v>
      </c>
      <c r="Q33" s="230">
        <v>141.18800247916559</v>
      </c>
      <c r="R33" s="230">
        <v>123.8090887615479</v>
      </c>
      <c r="S33" s="230">
        <v>129.26969517516869</v>
      </c>
      <c r="T33" s="230">
        <v>84.782197769099852</v>
      </c>
      <c r="U33" s="230">
        <v>82.618602468390776</v>
      </c>
      <c r="V33" s="230">
        <v>80.897626380391941</v>
      </c>
      <c r="W33" s="230">
        <v>75.920988039263904</v>
      </c>
      <c r="X33" s="230">
        <v>61.01840002632084</v>
      </c>
      <c r="Y33" s="230">
        <v>35.342872447995497</v>
      </c>
      <c r="DA33" s="71" t="s">
        <v>186</v>
      </c>
    </row>
    <row r="34" spans="1:105" ht="12" customHeight="1" x14ac:dyDescent="0.25">
      <c r="A34" s="60" t="s">
        <v>187</v>
      </c>
      <c r="B34" s="262">
        <v>35.046905750156469</v>
      </c>
      <c r="C34" s="262">
        <v>56.101507866374376</v>
      </c>
      <c r="D34" s="262">
        <v>68.924371686829289</v>
      </c>
      <c r="E34" s="262">
        <v>69.260763668914578</v>
      </c>
      <c r="F34" s="262">
        <v>80.586769282817528</v>
      </c>
      <c r="G34" s="262">
        <v>68.261833451030355</v>
      </c>
      <c r="H34" s="262">
        <v>62.808043478103542</v>
      </c>
      <c r="I34" s="262">
        <v>69.39437140059907</v>
      </c>
      <c r="J34" s="262">
        <v>61.607373374071081</v>
      </c>
      <c r="K34" s="262">
        <v>43.700874956098652</v>
      </c>
      <c r="L34" s="262">
        <v>40.475039604890739</v>
      </c>
      <c r="M34" s="262">
        <v>30.10064520274058</v>
      </c>
      <c r="N34" s="262">
        <v>35.193734577112593</v>
      </c>
      <c r="O34" s="262">
        <v>33.511968969162311</v>
      </c>
      <c r="P34" s="262">
        <v>30.265694223102059</v>
      </c>
      <c r="Q34" s="262">
        <v>42.488715594538448</v>
      </c>
      <c r="R34" s="262">
        <v>45.491201218444253</v>
      </c>
      <c r="S34" s="262">
        <v>19.14533538851062</v>
      </c>
      <c r="T34" s="262">
        <v>15.47042826138083</v>
      </c>
      <c r="U34" s="262">
        <v>26.606210760495031</v>
      </c>
      <c r="V34" s="262">
        <v>25.13313462170764</v>
      </c>
      <c r="W34" s="262">
        <v>24.376123199339371</v>
      </c>
      <c r="X34" s="262">
        <v>36.466777082580251</v>
      </c>
      <c r="Y34" s="262">
        <v>25.825059717370461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207.58686435137878</v>
      </c>
      <c r="C35" s="261">
        <f t="shared" si="0"/>
        <v>193.75043897649061</v>
      </c>
      <c r="D35" s="261">
        <f t="shared" si="0"/>
        <v>186.70893930245808</v>
      </c>
      <c r="E35" s="261">
        <f t="shared" si="0"/>
        <v>191.65626977334989</v>
      </c>
      <c r="F35" s="261">
        <f t="shared" si="0"/>
        <v>225.32571639632124</v>
      </c>
      <c r="G35" s="261">
        <f t="shared" si="0"/>
        <v>224.64761988926122</v>
      </c>
      <c r="H35" s="261">
        <f t="shared" si="0"/>
        <v>220.93399230207854</v>
      </c>
      <c r="I35" s="261">
        <f t="shared" si="0"/>
        <v>198.53583893532533</v>
      </c>
      <c r="J35" s="261">
        <f t="shared" si="0"/>
        <v>174.0376057452157</v>
      </c>
      <c r="K35" s="261">
        <f t="shared" si="0"/>
        <v>109.05974249163226</v>
      </c>
      <c r="L35" s="261">
        <f t="shared" si="0"/>
        <v>109.64086495124012</v>
      </c>
      <c r="M35" s="261">
        <f t="shared" si="0"/>
        <v>114.62418810297606</v>
      </c>
      <c r="N35" s="261">
        <f t="shared" si="0"/>
        <v>110.74130554539168</v>
      </c>
      <c r="O35" s="261">
        <f t="shared" si="0"/>
        <v>127.6514356457109</v>
      </c>
      <c r="P35" s="261">
        <f t="shared" si="0"/>
        <v>125.61770856332633</v>
      </c>
      <c r="Q35" s="261">
        <f t="shared" si="0"/>
        <v>145.69368889553192</v>
      </c>
      <c r="R35" s="261">
        <f t="shared" si="0"/>
        <v>135.17332708129831</v>
      </c>
      <c r="S35" s="261">
        <f t="shared" si="0"/>
        <v>119.27143662567343</v>
      </c>
      <c r="T35" s="261">
        <f t="shared" si="0"/>
        <v>86.766225799587019</v>
      </c>
      <c r="U35" s="261">
        <f t="shared" si="0"/>
        <v>93.797761330591513</v>
      </c>
      <c r="V35" s="261">
        <f t="shared" si="0"/>
        <v>91.011543758019073</v>
      </c>
      <c r="W35" s="261">
        <f t="shared" si="0"/>
        <v>90.647708123717223</v>
      </c>
      <c r="X35" s="261">
        <f t="shared" si="0"/>
        <v>80.228921176124203</v>
      </c>
      <c r="Y35" s="261">
        <f t="shared" si="0"/>
        <v>46.683508593279043</v>
      </c>
      <c r="DA35" s="70"/>
    </row>
    <row r="36" spans="1:105" ht="12" customHeight="1" x14ac:dyDescent="0.25">
      <c r="A36" s="60" t="s">
        <v>190</v>
      </c>
      <c r="B36" s="262">
        <v>115.939851202075</v>
      </c>
      <c r="C36" s="262">
        <v>94.620934687018632</v>
      </c>
      <c r="D36" s="262">
        <v>86.954018950349976</v>
      </c>
      <c r="E36" s="262">
        <v>90.015831758158114</v>
      </c>
      <c r="F36" s="262">
        <v>101.8198668471597</v>
      </c>
      <c r="G36" s="262">
        <v>99.735264114755793</v>
      </c>
      <c r="H36" s="262">
        <v>98.796951035055088</v>
      </c>
      <c r="I36" s="262">
        <v>91.28392082501702</v>
      </c>
      <c r="J36" s="262">
        <v>79.415478190242467</v>
      </c>
      <c r="K36" s="262">
        <v>49.909754128044177</v>
      </c>
      <c r="L36" s="262">
        <v>49.604731805090879</v>
      </c>
      <c r="M36" s="262">
        <v>54.423636360303867</v>
      </c>
      <c r="N36" s="262">
        <v>50.508757701716547</v>
      </c>
      <c r="O36" s="262">
        <v>63.991298806283723</v>
      </c>
      <c r="P36" s="262">
        <v>66.248019054381331</v>
      </c>
      <c r="Q36" s="262">
        <v>72.348927727711114</v>
      </c>
      <c r="R36" s="262">
        <v>63.468106050051468</v>
      </c>
      <c r="S36" s="262">
        <v>66.198373770958767</v>
      </c>
      <c r="T36" s="262">
        <v>43.355430112391993</v>
      </c>
      <c r="U36" s="262">
        <v>42.261304827307768</v>
      </c>
      <c r="V36" s="262">
        <v>41.421006221761409</v>
      </c>
      <c r="W36" s="262">
        <v>38.899496317923408</v>
      </c>
      <c r="X36" s="262">
        <v>31.21521491511691</v>
      </c>
      <c r="Y36" s="262">
        <v>18.067201635030539</v>
      </c>
      <c r="DA36" s="72" t="s">
        <v>191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0.2204982835715551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4.0850261643242203E-3</v>
      </c>
      <c r="U37" s="230">
        <v>5.5608437000564904E-3</v>
      </c>
      <c r="V37" s="230">
        <v>1.1434612845690509E-2</v>
      </c>
      <c r="W37" s="230">
        <v>8.0757545910987698E-3</v>
      </c>
      <c r="X37" s="230">
        <v>8.4000994170614924E-3</v>
      </c>
      <c r="Y37" s="230">
        <v>1.087932398493104E-3</v>
      </c>
      <c r="DA37" s="71" t="s">
        <v>192</v>
      </c>
    </row>
    <row r="38" spans="1:105" ht="12" customHeight="1" x14ac:dyDescent="0.25">
      <c r="A38" s="59" t="s">
        <v>159</v>
      </c>
      <c r="B38" s="230">
        <v>3.6936679743614702</v>
      </c>
      <c r="C38" s="230">
        <v>6.5537825294970364</v>
      </c>
      <c r="D38" s="230">
        <v>0.72257034879581972</v>
      </c>
      <c r="E38" s="230">
        <v>0.93535987256358144</v>
      </c>
      <c r="F38" s="230">
        <v>0.47136855269027772</v>
      </c>
      <c r="G38" s="230">
        <v>1.1814593354101479</v>
      </c>
      <c r="H38" s="230">
        <v>1.1839544296259481</v>
      </c>
      <c r="I38" s="230">
        <v>0.40515058809299243</v>
      </c>
      <c r="J38" s="230">
        <v>0.19574636819070601</v>
      </c>
      <c r="K38" s="230">
        <v>0.1989794642442691</v>
      </c>
      <c r="L38" s="230">
        <v>0.16571381099154411</v>
      </c>
      <c r="M38" s="230">
        <v>0.29862715389280658</v>
      </c>
      <c r="N38" s="230">
        <v>0.16000912944647469</v>
      </c>
      <c r="O38" s="230">
        <v>0.36615457088135078</v>
      </c>
      <c r="P38" s="230">
        <v>0.7043214511962731</v>
      </c>
      <c r="Q38" s="230">
        <v>0.19354858027854471</v>
      </c>
      <c r="R38" s="230">
        <v>0.19437468037731101</v>
      </c>
      <c r="S38" s="230">
        <v>0.13395112985122709</v>
      </c>
      <c r="T38" s="230">
        <v>2.2652013424010211E-2</v>
      </c>
      <c r="U38" s="230">
        <v>3.2775451862717117E-2</v>
      </c>
      <c r="V38" s="230">
        <v>6.612314936345412E-2</v>
      </c>
      <c r="W38" s="230">
        <v>9.1327205335013428E-2</v>
      </c>
      <c r="X38" s="230">
        <v>2.2821051650472299E-2</v>
      </c>
      <c r="Y38" s="230">
        <v>3.825711690474398E-3</v>
      </c>
      <c r="DA38" s="71" t="s">
        <v>193</v>
      </c>
    </row>
    <row r="39" spans="1:105" ht="12" customHeight="1" x14ac:dyDescent="0.25">
      <c r="A39" s="59" t="s">
        <v>35</v>
      </c>
      <c r="B39" s="230">
        <v>112.2461832277135</v>
      </c>
      <c r="C39" s="230">
        <v>88.067152157521591</v>
      </c>
      <c r="D39" s="230">
        <v>86.231448601554163</v>
      </c>
      <c r="E39" s="230">
        <v>89.080471885594534</v>
      </c>
      <c r="F39" s="230">
        <v>101.34849829446949</v>
      </c>
      <c r="G39" s="230">
        <v>98.55380477934564</v>
      </c>
      <c r="H39" s="230">
        <v>97.612996605429146</v>
      </c>
      <c r="I39" s="230">
        <v>90.878770236924026</v>
      </c>
      <c r="J39" s="230">
        <v>78.999233538480212</v>
      </c>
      <c r="K39" s="230">
        <v>49.710774663799917</v>
      </c>
      <c r="L39" s="230">
        <v>49.439017994099338</v>
      </c>
      <c r="M39" s="230">
        <v>54.125009206411058</v>
      </c>
      <c r="N39" s="230">
        <v>50.348748572270082</v>
      </c>
      <c r="O39" s="230">
        <v>63.625144235402367</v>
      </c>
      <c r="P39" s="230">
        <v>65.543697603185052</v>
      </c>
      <c r="Q39" s="230">
        <v>72.155379147432569</v>
      </c>
      <c r="R39" s="230">
        <v>63.273731369674167</v>
      </c>
      <c r="S39" s="230">
        <v>66.064422641107541</v>
      </c>
      <c r="T39" s="230">
        <v>43.328693072803652</v>
      </c>
      <c r="U39" s="230">
        <v>42.222968531745003</v>
      </c>
      <c r="V39" s="230">
        <v>41.343448459552263</v>
      </c>
      <c r="W39" s="230">
        <v>38.800093357997298</v>
      </c>
      <c r="X39" s="230">
        <v>31.183993764049379</v>
      </c>
      <c r="Y39" s="230">
        <v>18.06228799094157</v>
      </c>
      <c r="DA39" s="71" t="s">
        <v>194</v>
      </c>
    </row>
    <row r="40" spans="1:105" ht="12" customHeight="1" x14ac:dyDescent="0.25">
      <c r="A40" s="60" t="s">
        <v>195</v>
      </c>
      <c r="B40" s="262">
        <v>70.009189617159734</v>
      </c>
      <c r="C40" s="262">
        <v>66.151300469909344</v>
      </c>
      <c r="D40" s="262">
        <v>58.995107858681713</v>
      </c>
      <c r="E40" s="262">
        <v>61.522023872063642</v>
      </c>
      <c r="F40" s="262">
        <v>75.872686971449525</v>
      </c>
      <c r="G40" s="262">
        <v>81.745207081723009</v>
      </c>
      <c r="H40" s="262">
        <v>80.71780438579458</v>
      </c>
      <c r="I40" s="262">
        <v>71.0271580118429</v>
      </c>
      <c r="J40" s="262">
        <v>62.706403838328853</v>
      </c>
      <c r="K40" s="262">
        <v>35.402933693537697</v>
      </c>
      <c r="L40" s="262">
        <v>39.351005674860019</v>
      </c>
      <c r="M40" s="262">
        <v>44.817350415019789</v>
      </c>
      <c r="N40" s="262">
        <v>42.246478082539497</v>
      </c>
      <c r="O40" s="262">
        <v>46.480614238432608</v>
      </c>
      <c r="P40" s="262">
        <v>43.902138417623021</v>
      </c>
      <c r="Q40" s="262">
        <v>51.630526747203128</v>
      </c>
      <c r="R40" s="262">
        <v>48.456539739978027</v>
      </c>
      <c r="S40" s="262">
        <v>43.288669637121018</v>
      </c>
      <c r="T40" s="262">
        <v>35.504496305009127</v>
      </c>
      <c r="U40" s="262">
        <v>37.939116847010112</v>
      </c>
      <c r="V40" s="262">
        <v>36.74602648752046</v>
      </c>
      <c r="W40" s="262">
        <v>39.290578149191823</v>
      </c>
      <c r="X40" s="262">
        <v>30.377036852310429</v>
      </c>
      <c r="Y40" s="262">
        <v>15.4181814610985</v>
      </c>
      <c r="DA40" s="72" t="s">
        <v>196</v>
      </c>
    </row>
    <row r="41" spans="1:105" ht="12" customHeight="1" x14ac:dyDescent="0.25">
      <c r="A41" s="64" t="s">
        <v>28</v>
      </c>
      <c r="B41" s="229">
        <v>7.5739093588708534E-2</v>
      </c>
      <c r="C41" s="229">
        <v>0</v>
      </c>
      <c r="D41" s="229">
        <v>8.7821143750783273E-2</v>
      </c>
      <c r="E41" s="229">
        <v>0</v>
      </c>
      <c r="F41" s="229">
        <v>11.18362087978061</v>
      </c>
      <c r="G41" s="229">
        <v>18.793293465203011</v>
      </c>
      <c r="H41" s="229">
        <v>14.95848089203429</v>
      </c>
      <c r="I41" s="229">
        <v>11.522821854422141</v>
      </c>
      <c r="J41" s="229">
        <v>7.6788751147270418</v>
      </c>
      <c r="K41" s="229">
        <v>5.2999231579835442</v>
      </c>
      <c r="L41" s="229">
        <v>8.5155829845172963</v>
      </c>
      <c r="M41" s="229">
        <v>15.933426183377019</v>
      </c>
      <c r="N41" s="229">
        <v>12.96710341158601</v>
      </c>
      <c r="O41" s="229">
        <v>15.35566744702248</v>
      </c>
      <c r="P41" s="229">
        <v>14.29183974839299</v>
      </c>
      <c r="Q41" s="229">
        <v>18.543395623612142</v>
      </c>
      <c r="R41" s="229">
        <v>20.269903044955232</v>
      </c>
      <c r="S41" s="229">
        <v>17.962501285393401</v>
      </c>
      <c r="T41" s="229">
        <v>17.645069198487821</v>
      </c>
      <c r="U41" s="229">
        <v>19.829251495707631</v>
      </c>
      <c r="V41" s="229">
        <v>18.436652867497219</v>
      </c>
      <c r="W41" s="229">
        <v>21.093119180504399</v>
      </c>
      <c r="X41" s="229">
        <v>12.64701078397197</v>
      </c>
      <c r="Y41" s="229">
        <v>4.4077888245463441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3.746053524492781E-2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4.2654017882149558E-4</v>
      </c>
      <c r="U43" s="229">
        <v>5.9464296606999835E-4</v>
      </c>
      <c r="V43" s="229">
        <v>1.1564400610502509E-3</v>
      </c>
      <c r="W43" s="229">
        <v>6.6560076803449627E-4</v>
      </c>
      <c r="X43" s="229">
        <v>1.331483043144861E-3</v>
      </c>
      <c r="Y43" s="229">
        <v>3.072460957836281E-4</v>
      </c>
      <c r="DA43" s="73" t="s">
        <v>199</v>
      </c>
    </row>
    <row r="44" spans="1:105" ht="12" customHeight="1" x14ac:dyDescent="0.25">
      <c r="A44" s="64" t="s">
        <v>159</v>
      </c>
      <c r="B44" s="229">
        <v>0.60740519897902967</v>
      </c>
      <c r="C44" s="229">
        <v>1.200428482704357</v>
      </c>
      <c r="D44" s="229">
        <v>0.13570773285102289</v>
      </c>
      <c r="E44" s="229">
        <v>0.1698543514931497</v>
      </c>
      <c r="F44" s="229">
        <v>7.2304361788198518E-2</v>
      </c>
      <c r="G44" s="229">
        <v>0.13505802277982501</v>
      </c>
      <c r="H44" s="229">
        <v>0.13900833772123669</v>
      </c>
      <c r="I44" s="229">
        <v>5.9660268363045638E-2</v>
      </c>
      <c r="J44" s="229">
        <v>3.3255423152965112E-2</v>
      </c>
      <c r="K44" s="229">
        <v>4.4395209652540797E-2</v>
      </c>
      <c r="L44" s="229">
        <v>3.3652834367185878E-2</v>
      </c>
      <c r="M44" s="229">
        <v>4.907402174118021E-2</v>
      </c>
      <c r="N44" s="229">
        <v>2.5880962978346529E-2</v>
      </c>
      <c r="O44" s="229">
        <v>5.7574032862677732E-2</v>
      </c>
      <c r="P44" s="229">
        <v>0.1264991972022409</v>
      </c>
      <c r="Q44" s="229">
        <v>3.2771188511113471E-2</v>
      </c>
      <c r="R44" s="229">
        <v>3.1667660925293453E-2</v>
      </c>
      <c r="S44" s="229">
        <v>1.8866764797231629E-2</v>
      </c>
      <c r="T44" s="229">
        <v>2.3652220249959161E-3</v>
      </c>
      <c r="U44" s="229">
        <v>3.504808435765343E-3</v>
      </c>
      <c r="V44" s="229">
        <v>6.6873675496172897E-3</v>
      </c>
      <c r="W44" s="229">
        <v>7.5271551813164304E-3</v>
      </c>
      <c r="X44" s="229">
        <v>3.6173194852456192E-3</v>
      </c>
      <c r="Y44" s="229">
        <v>1.0804301647052139E-3</v>
      </c>
      <c r="DA44" s="73" t="s">
        <v>200</v>
      </c>
    </row>
    <row r="45" spans="1:105" ht="12" customHeight="1" x14ac:dyDescent="0.25">
      <c r="A45" s="64" t="s">
        <v>32</v>
      </c>
      <c r="B45" s="229">
        <v>5.5564780492125578</v>
      </c>
      <c r="C45" s="229">
        <v>3.9642909186330142</v>
      </c>
      <c r="D45" s="229">
        <v>4.2541828716455479</v>
      </c>
      <c r="E45" s="229">
        <v>3.6350000666116959</v>
      </c>
      <c r="F45" s="229">
        <v>4.2021236746384192</v>
      </c>
      <c r="G45" s="229">
        <v>4.7486914954088046</v>
      </c>
      <c r="H45" s="229">
        <v>5.9413252366577636</v>
      </c>
      <c r="I45" s="229">
        <v>0.48069168215729358</v>
      </c>
      <c r="J45" s="229">
        <v>0.30748619771290758</v>
      </c>
      <c r="K45" s="229">
        <v>1.222862621316966</v>
      </c>
      <c r="L45" s="229">
        <v>0</v>
      </c>
      <c r="M45" s="229">
        <v>0</v>
      </c>
      <c r="N45" s="229">
        <v>0</v>
      </c>
      <c r="O45" s="229">
        <v>4.797280478775813E-2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201</v>
      </c>
    </row>
    <row r="46" spans="1:105" ht="12" customHeight="1" x14ac:dyDescent="0.25">
      <c r="A46" s="64" t="s">
        <v>33</v>
      </c>
      <c r="B46" s="229">
        <v>0.6839570822468477</v>
      </c>
      <c r="C46" s="229">
        <v>0</v>
      </c>
      <c r="D46" s="229">
        <v>0</v>
      </c>
      <c r="E46" s="229">
        <v>0</v>
      </c>
      <c r="F46" s="229">
        <v>0</v>
      </c>
      <c r="G46" s="229">
        <v>2.103243579622236</v>
      </c>
      <c r="H46" s="229">
        <v>2.064507946603741</v>
      </c>
      <c r="I46" s="229">
        <v>3.7420382457297592</v>
      </c>
      <c r="J46" s="229">
        <v>0</v>
      </c>
      <c r="K46" s="229">
        <v>0.50621719799630238</v>
      </c>
      <c r="L46" s="229">
        <v>0.44360935855696487</v>
      </c>
      <c r="M46" s="229">
        <v>0.4003654383909388</v>
      </c>
      <c r="N46" s="229">
        <v>0.8608713161698045</v>
      </c>
      <c r="O46" s="229">
        <v>0</v>
      </c>
      <c r="P46" s="229">
        <v>0</v>
      </c>
      <c r="Q46" s="229">
        <v>2.545903800540382</v>
      </c>
      <c r="R46" s="229">
        <v>2.5509317024435201</v>
      </c>
      <c r="S46" s="229">
        <v>2.426929595521063</v>
      </c>
      <c r="T46" s="229">
        <v>0.30300086314983082</v>
      </c>
      <c r="U46" s="229">
        <v>4.338794868288063E-3</v>
      </c>
      <c r="V46" s="229">
        <v>6.1028303624697192E-3</v>
      </c>
      <c r="W46" s="229">
        <v>1.021265709388435E-2</v>
      </c>
      <c r="X46" s="229">
        <v>1.14823977645309E-2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18.458322656857689</v>
      </c>
      <c r="C47" s="229">
        <v>16.130885845652351</v>
      </c>
      <c r="D47" s="229">
        <v>16.195342653734041</v>
      </c>
      <c r="E47" s="229">
        <v>16.17634690844929</v>
      </c>
      <c r="F47" s="229">
        <v>15.54609115425847</v>
      </c>
      <c r="G47" s="229">
        <v>11.266136389117881</v>
      </c>
      <c r="H47" s="229">
        <v>11.460762389643961</v>
      </c>
      <c r="I47" s="229">
        <v>13.382312602231741</v>
      </c>
      <c r="J47" s="229">
        <v>13.421209110365551</v>
      </c>
      <c r="K47" s="229">
        <v>11.091196127055481</v>
      </c>
      <c r="L47" s="229">
        <v>10.03997840540065</v>
      </c>
      <c r="M47" s="229">
        <v>8.8944754149531349</v>
      </c>
      <c r="N47" s="229">
        <v>8.1437484368096431</v>
      </c>
      <c r="O47" s="229">
        <v>10.00439824166139</v>
      </c>
      <c r="P47" s="229">
        <v>11.77193327618647</v>
      </c>
      <c r="Q47" s="229">
        <v>12.217178388641999</v>
      </c>
      <c r="R47" s="229">
        <v>10.308601236557131</v>
      </c>
      <c r="S47" s="229">
        <v>9.3050497208871565</v>
      </c>
      <c r="T47" s="229">
        <v>4.5241885236328034</v>
      </c>
      <c r="U47" s="229">
        <v>4.5150686835060618</v>
      </c>
      <c r="V47" s="229">
        <v>4.1812714348795508</v>
      </c>
      <c r="W47" s="229">
        <v>3.197889639608205</v>
      </c>
      <c r="X47" s="229">
        <v>4.942912798154909</v>
      </c>
      <c r="Y47" s="229">
        <v>5.1010223372546131</v>
      </c>
      <c r="DA47" s="73" t="s">
        <v>203</v>
      </c>
    </row>
    <row r="48" spans="1:105" ht="12" customHeight="1" x14ac:dyDescent="0.25">
      <c r="A48" s="64" t="s">
        <v>36</v>
      </c>
      <c r="B48" s="229">
        <v>29.142323564076261</v>
      </c>
      <c r="C48" s="229">
        <v>20.694198758207179</v>
      </c>
      <c r="D48" s="229">
        <v>30.214821014383759</v>
      </c>
      <c r="E48" s="229">
        <v>37.148616195878454</v>
      </c>
      <c r="F48" s="229">
        <v>36.619730350356683</v>
      </c>
      <c r="G48" s="229">
        <v>38.446318285165013</v>
      </c>
      <c r="H48" s="229">
        <v>40.272167999129323</v>
      </c>
      <c r="I48" s="229">
        <v>38.255920005375067</v>
      </c>
      <c r="J48" s="229">
        <v>27.152197073340531</v>
      </c>
      <c r="K48" s="229">
        <v>15.335497978819619</v>
      </c>
      <c r="L48" s="229">
        <v>13.233138823985509</v>
      </c>
      <c r="M48" s="229">
        <v>11.570380559175909</v>
      </c>
      <c r="N48" s="229">
        <v>14.854823996442351</v>
      </c>
      <c r="O48" s="229">
        <v>15.638856310879911</v>
      </c>
      <c r="P48" s="229">
        <v>13.722680628260971</v>
      </c>
      <c r="Q48" s="229">
        <v>13.75045849487597</v>
      </c>
      <c r="R48" s="229">
        <v>13.68962895085139</v>
      </c>
      <c r="S48" s="229">
        <v>12.25631234891153</v>
      </c>
      <c r="T48" s="229">
        <v>12.086995830943881</v>
      </c>
      <c r="U48" s="229">
        <v>12.861830723167699</v>
      </c>
      <c r="V48" s="229">
        <v>12.67113320686234</v>
      </c>
      <c r="W48" s="229">
        <v>13.424659727348891</v>
      </c>
      <c r="X48" s="229">
        <v>11.462187959419509</v>
      </c>
      <c r="Y48" s="229">
        <v>5.7362127516201467</v>
      </c>
      <c r="DA48" s="73" t="s">
        <v>204</v>
      </c>
    </row>
    <row r="49" spans="1:105" ht="12" customHeight="1" x14ac:dyDescent="0.25">
      <c r="A49" s="64" t="s">
        <v>38</v>
      </c>
      <c r="B49" s="229">
        <v>4.7242281806421316</v>
      </c>
      <c r="C49" s="229">
        <v>4.9385337207716624</v>
      </c>
      <c r="D49" s="229">
        <v>5.3388961476324956</v>
      </c>
      <c r="E49" s="229">
        <v>1.62074853184266</v>
      </c>
      <c r="F49" s="229">
        <v>5.6380213670675836</v>
      </c>
      <c r="G49" s="229">
        <v>4.152973722243277</v>
      </c>
      <c r="H49" s="229">
        <v>3.519909152482509</v>
      </c>
      <c r="I49" s="229">
        <v>2.9089567384687549</v>
      </c>
      <c r="J49" s="229">
        <v>10.53121971015864</v>
      </c>
      <c r="K49" s="229">
        <v>1.4750552109452719</v>
      </c>
      <c r="L49" s="229">
        <v>1.357544241006295</v>
      </c>
      <c r="M49" s="229">
        <v>1.5636137565025621</v>
      </c>
      <c r="N49" s="229">
        <v>0.91573983891786626</v>
      </c>
      <c r="O49" s="229">
        <v>0.47852922680288512</v>
      </c>
      <c r="P49" s="229">
        <v>0.60316734510616876</v>
      </c>
      <c r="Q49" s="229">
        <v>0.62326750825491872</v>
      </c>
      <c r="R49" s="229">
        <v>0.55014952761849256</v>
      </c>
      <c r="S49" s="229">
        <v>0.64702255076842485</v>
      </c>
      <c r="T49" s="229">
        <v>0.59759286513627852</v>
      </c>
      <c r="U49" s="229">
        <v>0.58410387856259183</v>
      </c>
      <c r="V49" s="229">
        <v>0.2927198280051847</v>
      </c>
      <c r="W49" s="229">
        <v>0.2429342420622958</v>
      </c>
      <c r="X49" s="229">
        <v>0.16998941038359869</v>
      </c>
      <c r="Y49" s="229">
        <v>0.154773987951486</v>
      </c>
      <c r="DA49" s="73" t="s">
        <v>205</v>
      </c>
    </row>
    <row r="50" spans="1:105" ht="12" customHeight="1" x14ac:dyDescent="0.25">
      <c r="A50" s="64" t="s">
        <v>39</v>
      </c>
      <c r="B50" s="229">
        <v>10.76073579155651</v>
      </c>
      <c r="C50" s="229">
        <v>19.222962743940791</v>
      </c>
      <c r="D50" s="229">
        <v>2.7683362946840639</v>
      </c>
      <c r="E50" s="229">
        <v>2.7714578177884039</v>
      </c>
      <c r="F50" s="229">
        <v>2.6107951835595542</v>
      </c>
      <c r="G50" s="229">
        <v>2.0994921221829759</v>
      </c>
      <c r="H50" s="229">
        <v>2.3616424315217639</v>
      </c>
      <c r="I50" s="229">
        <v>0.67475661509509255</v>
      </c>
      <c r="J50" s="229">
        <v>3.54470067362629</v>
      </c>
      <c r="K50" s="229">
        <v>0.4277861897679861</v>
      </c>
      <c r="L50" s="229">
        <v>5.7274990270261119</v>
      </c>
      <c r="M50" s="229">
        <v>6.4060150408790442</v>
      </c>
      <c r="N50" s="229">
        <v>4.4783101196354709</v>
      </c>
      <c r="O50" s="229">
        <v>4.8976161744155116</v>
      </c>
      <c r="P50" s="229">
        <v>3.3860182224741742</v>
      </c>
      <c r="Q50" s="229">
        <v>3.9175517427666011</v>
      </c>
      <c r="R50" s="229">
        <v>1.055657616626962</v>
      </c>
      <c r="S50" s="229">
        <v>0.67198737084221671</v>
      </c>
      <c r="T50" s="229">
        <v>0.34485726145471418</v>
      </c>
      <c r="U50" s="229">
        <v>0.14042381979600541</v>
      </c>
      <c r="V50" s="229">
        <v>1.150302512303031</v>
      </c>
      <c r="W50" s="229">
        <v>1.3135699466247941</v>
      </c>
      <c r="X50" s="229">
        <v>1.138504700087509</v>
      </c>
      <c r="Y50" s="229">
        <v>1.699588346541971E-2</v>
      </c>
      <c r="DA50" s="73" t="s">
        <v>206</v>
      </c>
    </row>
    <row r="51" spans="1:105" ht="12" customHeight="1" x14ac:dyDescent="0.25">
      <c r="A51" s="61" t="s">
        <v>207</v>
      </c>
      <c r="B51" s="263">
        <v>21.637823532144051</v>
      </c>
      <c r="C51" s="263">
        <v>32.978203819562609</v>
      </c>
      <c r="D51" s="263">
        <v>40.759812493426367</v>
      </c>
      <c r="E51" s="263">
        <v>40.118414143128113</v>
      </c>
      <c r="F51" s="263">
        <v>47.633162577712028</v>
      </c>
      <c r="G51" s="263">
        <v>43.167148692782433</v>
      </c>
      <c r="H51" s="263">
        <v>41.419236881228883</v>
      </c>
      <c r="I51" s="263">
        <v>36.224760098465417</v>
      </c>
      <c r="J51" s="263">
        <v>31.915723716644379</v>
      </c>
      <c r="K51" s="263">
        <v>23.747054670050389</v>
      </c>
      <c r="L51" s="263">
        <v>20.685127471289221</v>
      </c>
      <c r="M51" s="263">
        <v>15.38320132765242</v>
      </c>
      <c r="N51" s="263">
        <v>17.986069761135639</v>
      </c>
      <c r="O51" s="263">
        <v>17.17952260099457</v>
      </c>
      <c r="P51" s="263">
        <v>15.46755109132198</v>
      </c>
      <c r="Q51" s="263">
        <v>21.714234420617679</v>
      </c>
      <c r="R51" s="263">
        <v>23.248681291268799</v>
      </c>
      <c r="S51" s="263">
        <v>9.7843932175936423</v>
      </c>
      <c r="T51" s="263">
        <v>7.9062993821859058</v>
      </c>
      <c r="U51" s="263">
        <v>13.597339656273631</v>
      </c>
      <c r="V51" s="263">
        <v>12.8445110487372</v>
      </c>
      <c r="W51" s="263">
        <v>12.45763365660199</v>
      </c>
      <c r="X51" s="263">
        <v>18.636669408696861</v>
      </c>
      <c r="Y51" s="263">
        <v>13.19812549715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223.01799403538581</v>
      </c>
      <c r="C54" s="223">
        <v>198.44735574131749</v>
      </c>
      <c r="D54" s="223">
        <v>121.96668903579049</v>
      </c>
      <c r="E54" s="223">
        <v>149.261694086603</v>
      </c>
      <c r="F54" s="223">
        <v>194.2479755974023</v>
      </c>
      <c r="G54" s="223">
        <v>266.37573494611468</v>
      </c>
      <c r="H54" s="223">
        <v>294.10423876705153</v>
      </c>
      <c r="I54" s="223">
        <v>269.41646129964653</v>
      </c>
      <c r="J54" s="223">
        <v>260.94775011787931</v>
      </c>
      <c r="K54" s="223">
        <v>169.45448051268249</v>
      </c>
      <c r="L54" s="223">
        <v>287.27871239701301</v>
      </c>
      <c r="M54" s="223">
        <v>389.55266956539077</v>
      </c>
      <c r="N54" s="223">
        <v>312.31051774797999</v>
      </c>
      <c r="O54" s="223">
        <v>231.44886501180471</v>
      </c>
      <c r="P54" s="223">
        <v>255.5352623823461</v>
      </c>
      <c r="Q54" s="223">
        <v>205.58206772226549</v>
      </c>
      <c r="R54" s="223">
        <v>191.10836561934221</v>
      </c>
      <c r="S54" s="223">
        <v>166.90813809178351</v>
      </c>
      <c r="T54" s="223">
        <v>200.76382942093741</v>
      </c>
      <c r="U54" s="223">
        <v>162.8460465590039</v>
      </c>
      <c r="V54" s="223">
        <v>117.0160393024706</v>
      </c>
      <c r="W54" s="223">
        <v>128.55858163747351</v>
      </c>
      <c r="X54" s="223">
        <v>162.7443044662308</v>
      </c>
      <c r="Y54" s="223">
        <v>132.00084999950511</v>
      </c>
      <c r="DA54" s="89" t="s">
        <v>209</v>
      </c>
    </row>
    <row r="55" spans="1:105" ht="12" customHeight="1" x14ac:dyDescent="0.25">
      <c r="A55" s="55" t="s">
        <v>91</v>
      </c>
      <c r="B55" s="259">
        <v>0.59872051256727865</v>
      </c>
      <c r="C55" s="259">
        <v>0.58569297580084412</v>
      </c>
      <c r="D55" s="259">
        <v>0.37253964520439092</v>
      </c>
      <c r="E55" s="259">
        <v>0.44367651785282441</v>
      </c>
      <c r="F55" s="259">
        <v>0.56694819731212442</v>
      </c>
      <c r="G55" s="259">
        <v>0.72939157279055611</v>
      </c>
      <c r="H55" s="259">
        <v>0.79247269783891794</v>
      </c>
      <c r="I55" s="259">
        <v>0.74816789490125046</v>
      </c>
      <c r="J55" s="259">
        <v>0.7320406653005348</v>
      </c>
      <c r="K55" s="259">
        <v>0.49285736707079342</v>
      </c>
      <c r="L55" s="259">
        <v>0.78827001263103824</v>
      </c>
      <c r="M55" s="259">
        <v>0.96020771793022597</v>
      </c>
      <c r="N55" s="259">
        <v>0.80774739539802043</v>
      </c>
      <c r="O55" s="259">
        <v>0.60409769136772451</v>
      </c>
      <c r="P55" s="259">
        <v>0.66447118450618003</v>
      </c>
      <c r="Q55" s="259">
        <v>0.55970004036187948</v>
      </c>
      <c r="R55" s="259">
        <v>0.52312777264731625</v>
      </c>
      <c r="S55" s="259">
        <v>0.4073315786711238</v>
      </c>
      <c r="T55" s="259">
        <v>0.45204880548220538</v>
      </c>
      <c r="U55" s="259">
        <v>0.40447814277520039</v>
      </c>
      <c r="V55" s="259">
        <v>0.29452997907621209</v>
      </c>
      <c r="W55" s="259">
        <v>0.30938422407774241</v>
      </c>
      <c r="X55" s="259">
        <v>0.44283345448007072</v>
      </c>
      <c r="Y55" s="259">
        <v>0.38343151894914812</v>
      </c>
      <c r="DA55" s="67" t="s">
        <v>210</v>
      </c>
    </row>
    <row r="56" spans="1:105" ht="12" customHeight="1" x14ac:dyDescent="0.25">
      <c r="A56" s="173" t="s">
        <v>92</v>
      </c>
      <c r="B56" s="224">
        <v>0.44239101649766238</v>
      </c>
      <c r="C56" s="224">
        <v>0.43276504726562293</v>
      </c>
      <c r="D56" s="224">
        <v>0.27526732234538132</v>
      </c>
      <c r="E56" s="224">
        <v>0.3278299333480717</v>
      </c>
      <c r="F56" s="224">
        <v>0.41891464221754737</v>
      </c>
      <c r="G56" s="224">
        <v>0.53894308369029442</v>
      </c>
      <c r="H56" s="224">
        <v>0.58555335082862814</v>
      </c>
      <c r="I56" s="224">
        <v>0.55281679613254897</v>
      </c>
      <c r="J56" s="224">
        <v>0.54090048234907884</v>
      </c>
      <c r="K56" s="224">
        <v>0.36416936956424911</v>
      </c>
      <c r="L56" s="224">
        <v>0.58244801178961414</v>
      </c>
      <c r="M56" s="224">
        <v>0.70949175695115296</v>
      </c>
      <c r="N56" s="224">
        <v>0.59683973377029564</v>
      </c>
      <c r="O56" s="224">
        <v>0.44636418184858512</v>
      </c>
      <c r="P56" s="224">
        <v>0.49097379591460522</v>
      </c>
      <c r="Q56" s="224">
        <v>0.41355902226859298</v>
      </c>
      <c r="R56" s="224">
        <v>0.38653599173888131</v>
      </c>
      <c r="S56" s="224">
        <v>0.3009748745157062</v>
      </c>
      <c r="T56" s="224">
        <v>0.33401616675252088</v>
      </c>
      <c r="U56" s="224">
        <v>0.2988664877475703</v>
      </c>
      <c r="V56" s="224">
        <v>0.21762644522375391</v>
      </c>
      <c r="W56" s="224">
        <v>0.2286021582778375</v>
      </c>
      <c r="X56" s="224">
        <v>0.32720699884922649</v>
      </c>
      <c r="Y56" s="224">
        <v>0.28331526290590431</v>
      </c>
      <c r="DA56" s="177" t="s">
        <v>211</v>
      </c>
    </row>
    <row r="57" spans="1:105" ht="12" customHeight="1" x14ac:dyDescent="0.25">
      <c r="A57" s="173" t="s">
        <v>93</v>
      </c>
      <c r="B57" s="224">
        <v>11.05977541244156</v>
      </c>
      <c r="C57" s="224">
        <v>10.81912618164057</v>
      </c>
      <c r="D57" s="224">
        <v>6.8816830586345326</v>
      </c>
      <c r="E57" s="224">
        <v>8.1957483337017916</v>
      </c>
      <c r="F57" s="224">
        <v>10.472866055438679</v>
      </c>
      <c r="G57" s="224">
        <v>13.47357709225736</v>
      </c>
      <c r="H57" s="224">
        <v>14.638833770715699</v>
      </c>
      <c r="I57" s="224">
        <v>13.82041990331372</v>
      </c>
      <c r="J57" s="224">
        <v>13.522512058726971</v>
      </c>
      <c r="K57" s="224">
        <v>9.1042342391062245</v>
      </c>
      <c r="L57" s="224">
        <v>14.56120029474036</v>
      </c>
      <c r="M57" s="224">
        <v>17.737293923778829</v>
      </c>
      <c r="N57" s="224">
        <v>14.92099334425739</v>
      </c>
      <c r="O57" s="224">
        <v>11.15910454621463</v>
      </c>
      <c r="P57" s="224">
        <v>12.274344897865131</v>
      </c>
      <c r="Q57" s="224">
        <v>10.33897555671483</v>
      </c>
      <c r="R57" s="224">
        <v>9.663399793472033</v>
      </c>
      <c r="S57" s="224">
        <v>7.5243718628926572</v>
      </c>
      <c r="T57" s="224">
        <v>8.3504041688130233</v>
      </c>
      <c r="U57" s="224">
        <v>7.4716621936892569</v>
      </c>
      <c r="V57" s="224">
        <v>5.4406611305938464</v>
      </c>
      <c r="W57" s="224">
        <v>5.7150539569459369</v>
      </c>
      <c r="X57" s="224">
        <v>8.1801749712306631</v>
      </c>
      <c r="Y57" s="224">
        <v>7.082881572647608</v>
      </c>
      <c r="DA57" s="177" t="s">
        <v>212</v>
      </c>
    </row>
    <row r="58" spans="1:105" ht="12" customHeight="1" x14ac:dyDescent="0.25">
      <c r="A58" s="173" t="s">
        <v>94</v>
      </c>
      <c r="B58" s="224">
        <v>0.27649438531103909</v>
      </c>
      <c r="C58" s="224">
        <v>0.27047815454101443</v>
      </c>
      <c r="D58" s="224">
        <v>0.17204207646586331</v>
      </c>
      <c r="E58" s="224">
        <v>0.20489370834254489</v>
      </c>
      <c r="F58" s="224">
        <v>0.26182165138596708</v>
      </c>
      <c r="G58" s="224">
        <v>0.33683942730643418</v>
      </c>
      <c r="H58" s="224">
        <v>0.36597084426789261</v>
      </c>
      <c r="I58" s="224">
        <v>0.34551049758284319</v>
      </c>
      <c r="J58" s="224">
        <v>0.33806280146817441</v>
      </c>
      <c r="K58" s="224">
        <v>0.2276058559776557</v>
      </c>
      <c r="L58" s="224">
        <v>0.36403000736850899</v>
      </c>
      <c r="M58" s="224">
        <v>0.44343234809447069</v>
      </c>
      <c r="N58" s="224">
        <v>0.3730248336064349</v>
      </c>
      <c r="O58" s="224">
        <v>0.27897761365536577</v>
      </c>
      <c r="P58" s="224">
        <v>0.30685862244662832</v>
      </c>
      <c r="Q58" s="224">
        <v>0.25847438891787072</v>
      </c>
      <c r="R58" s="224">
        <v>0.24158499483680079</v>
      </c>
      <c r="S58" s="224">
        <v>0.18810929657231651</v>
      </c>
      <c r="T58" s="224">
        <v>0.2087601042203257</v>
      </c>
      <c r="U58" s="224">
        <v>0.18679155484223151</v>
      </c>
      <c r="V58" s="224">
        <v>0.1360165282648462</v>
      </c>
      <c r="W58" s="224">
        <v>0.14287634892364851</v>
      </c>
      <c r="X58" s="224">
        <v>0.20450437428076659</v>
      </c>
      <c r="Y58" s="224">
        <v>0.1770720393161902</v>
      </c>
      <c r="DA58" s="177" t="s">
        <v>213</v>
      </c>
    </row>
    <row r="59" spans="1:105" ht="12" customHeight="1" x14ac:dyDescent="0.25">
      <c r="A59" s="56" t="s">
        <v>95</v>
      </c>
      <c r="B59" s="260">
        <v>0.51573102063448628</v>
      </c>
      <c r="C59" s="260">
        <v>0.43628677743670452</v>
      </c>
      <c r="D59" s="260">
        <v>0.26016050213456798</v>
      </c>
      <c r="E59" s="260">
        <v>0.32035183986949017</v>
      </c>
      <c r="F59" s="260">
        <v>0.41380146088415759</v>
      </c>
      <c r="G59" s="260">
        <v>0.56455523046845779</v>
      </c>
      <c r="H59" s="260">
        <v>0.625859580531409</v>
      </c>
      <c r="I59" s="260">
        <v>0.58044854738139673</v>
      </c>
      <c r="J59" s="260">
        <v>0.56707598039755025</v>
      </c>
      <c r="K59" s="260">
        <v>0.36936447524514421</v>
      </c>
      <c r="L59" s="260">
        <v>0.63373797714889979</v>
      </c>
      <c r="M59" s="260">
        <v>0.87368809110309043</v>
      </c>
      <c r="N59" s="260">
        <v>0.68559785921318672</v>
      </c>
      <c r="O59" s="260">
        <v>0.51791731076276348</v>
      </c>
      <c r="P59" s="260">
        <v>0.58614950745976346</v>
      </c>
      <c r="Q59" s="260">
        <v>0.45570152863618729</v>
      </c>
      <c r="R59" s="260">
        <v>0.415285960955317</v>
      </c>
      <c r="S59" s="260">
        <v>0.3895959655267715</v>
      </c>
      <c r="T59" s="260">
        <v>0.44686148754451438</v>
      </c>
      <c r="U59" s="260">
        <v>0.34421925567959522</v>
      </c>
      <c r="V59" s="260">
        <v>0.24641405880901279</v>
      </c>
      <c r="W59" s="260">
        <v>0.2628273575763061</v>
      </c>
      <c r="X59" s="260">
        <v>0.34030147536992661</v>
      </c>
      <c r="Y59" s="260">
        <v>0.28422225481087637</v>
      </c>
      <c r="DA59" s="68" t="s">
        <v>214</v>
      </c>
    </row>
    <row r="60" spans="1:105" ht="12" customHeight="1" x14ac:dyDescent="0.25">
      <c r="A60" s="37" t="s">
        <v>159</v>
      </c>
      <c r="B60" s="226">
        <v>1.384628107708924E-2</v>
      </c>
      <c r="C60" s="226">
        <v>2.240868310931236E-2</v>
      </c>
      <c r="D60" s="226">
        <v>1.4719178231922909E-3</v>
      </c>
      <c r="E60" s="226">
        <v>2.302578034248813E-3</v>
      </c>
      <c r="F60" s="226">
        <v>1.305112358502834E-3</v>
      </c>
      <c r="G60" s="226">
        <v>4.6675142447727951E-3</v>
      </c>
      <c r="H60" s="226">
        <v>5.2846196555878886E-3</v>
      </c>
      <c r="I60" s="226">
        <v>1.844337723722672E-3</v>
      </c>
      <c r="J60" s="226">
        <v>9.9903123669636937E-4</v>
      </c>
      <c r="K60" s="226">
        <v>9.9781604164536695E-4</v>
      </c>
      <c r="L60" s="226">
        <v>1.4940865786980809E-3</v>
      </c>
      <c r="M60" s="226">
        <v>3.737556329401941E-3</v>
      </c>
      <c r="N60" s="226">
        <v>1.60160877348826E-3</v>
      </c>
      <c r="O60" s="226">
        <v>2.3362802961281689E-3</v>
      </c>
      <c r="P60" s="226">
        <v>5.0521298569651939E-3</v>
      </c>
      <c r="Q60" s="226">
        <v>9.3767189922036576E-4</v>
      </c>
      <c r="R60" s="226">
        <v>9.3085869992107987E-4</v>
      </c>
      <c r="S60" s="226">
        <v>6.8682441869553446E-4</v>
      </c>
      <c r="T60" s="226">
        <v>1.9747907886733199E-4</v>
      </c>
      <c r="U60" s="226">
        <v>2.017728556311118E-4</v>
      </c>
      <c r="V60" s="226">
        <v>2.9996144998148307E-4</v>
      </c>
      <c r="W60" s="226">
        <v>4.6687505663087821E-4</v>
      </c>
      <c r="X60" s="226">
        <v>1.556306433267523E-4</v>
      </c>
      <c r="Y60" s="226">
        <v>3.4779429493699103E-5</v>
      </c>
      <c r="DA60" s="69" t="s">
        <v>215</v>
      </c>
    </row>
    <row r="61" spans="1:105" ht="12" customHeight="1" x14ac:dyDescent="0.25">
      <c r="A61" s="37" t="s">
        <v>35</v>
      </c>
      <c r="B61" s="226">
        <v>0.42077203841529848</v>
      </c>
      <c r="C61" s="226">
        <v>0.30111907072829708</v>
      </c>
      <c r="D61" s="226">
        <v>0.1756584757841807</v>
      </c>
      <c r="E61" s="226">
        <v>0.2192896486804827</v>
      </c>
      <c r="F61" s="226">
        <v>0.28061095057125512</v>
      </c>
      <c r="G61" s="226">
        <v>0.38935008078332373</v>
      </c>
      <c r="H61" s="226">
        <v>0.43569883062548181</v>
      </c>
      <c r="I61" s="226">
        <v>0.41370085385390848</v>
      </c>
      <c r="J61" s="226">
        <v>0.40318858893526288</v>
      </c>
      <c r="K61" s="226">
        <v>0.2492830533570313</v>
      </c>
      <c r="L61" s="226">
        <v>0.44574542584604421</v>
      </c>
      <c r="M61" s="226">
        <v>0.67741753588481335</v>
      </c>
      <c r="N61" s="226">
        <v>0.50396497828879927</v>
      </c>
      <c r="O61" s="226">
        <v>0.40596562937254937</v>
      </c>
      <c r="P61" s="226">
        <v>0.47014792895278701</v>
      </c>
      <c r="Q61" s="226">
        <v>0.34956635335050662</v>
      </c>
      <c r="R61" s="226">
        <v>0.30301736423488279</v>
      </c>
      <c r="S61" s="226">
        <v>0.33874039530185518</v>
      </c>
      <c r="T61" s="226">
        <v>0.37773730027340818</v>
      </c>
      <c r="U61" s="226">
        <v>0.25993383613923082</v>
      </c>
      <c r="V61" s="226">
        <v>0.18755066669610601</v>
      </c>
      <c r="W61" s="226">
        <v>0.19835048841523489</v>
      </c>
      <c r="X61" s="226">
        <v>0.212662636469516</v>
      </c>
      <c r="Y61" s="226">
        <v>0.16420371489048161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3.7544754459040288E-4</v>
      </c>
      <c r="V62" s="226">
        <v>2.9551397153065612E-4</v>
      </c>
      <c r="W62" s="226">
        <v>3.2515454784252181E-4</v>
      </c>
      <c r="X62" s="226">
        <v>3.8841464429829062E-4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218</v>
      </c>
    </row>
    <row r="64" spans="1:105" ht="12" customHeight="1" x14ac:dyDescent="0.25">
      <c r="A64" s="37" t="s">
        <v>40</v>
      </c>
      <c r="B64" s="226">
        <v>8.1112701142098551E-2</v>
      </c>
      <c r="C64" s="226">
        <v>0.112759023599095</v>
      </c>
      <c r="D64" s="226">
        <v>8.3030108527195043E-2</v>
      </c>
      <c r="E64" s="226">
        <v>9.8759613154758688E-2</v>
      </c>
      <c r="F64" s="226">
        <v>0.13188539795439971</v>
      </c>
      <c r="G64" s="226">
        <v>0.1705376354403613</v>
      </c>
      <c r="H64" s="226">
        <v>0.1848761302503393</v>
      </c>
      <c r="I64" s="226">
        <v>0.16490335580376561</v>
      </c>
      <c r="J64" s="226">
        <v>0.16288836022559089</v>
      </c>
      <c r="K64" s="226">
        <v>0.1190836058464675</v>
      </c>
      <c r="L64" s="226">
        <v>0.18649846472415749</v>
      </c>
      <c r="M64" s="226">
        <v>0.19253299888887501</v>
      </c>
      <c r="N64" s="226">
        <v>0.1800312721508992</v>
      </c>
      <c r="O64" s="226">
        <v>0.10961540109408591</v>
      </c>
      <c r="P64" s="226">
        <v>0.1109494486500113</v>
      </c>
      <c r="Q64" s="226">
        <v>0.1051975033864604</v>
      </c>
      <c r="R64" s="226">
        <v>0.1113377380205131</v>
      </c>
      <c r="S64" s="226">
        <v>5.0168745806220771E-2</v>
      </c>
      <c r="T64" s="226">
        <v>6.8926708192238881E-2</v>
      </c>
      <c r="U64" s="226">
        <v>8.3708199140142867E-2</v>
      </c>
      <c r="V64" s="226">
        <v>5.8267916691394687E-2</v>
      </c>
      <c r="W64" s="226">
        <v>6.3684839556597803E-2</v>
      </c>
      <c r="X64" s="226">
        <v>0.12709479361278561</v>
      </c>
      <c r="Y64" s="226">
        <v>0.11998376049090111</v>
      </c>
      <c r="DA64" s="69" t="s">
        <v>219</v>
      </c>
    </row>
    <row r="65" spans="1:105" ht="12" customHeight="1" x14ac:dyDescent="0.25">
      <c r="A65" s="57" t="s">
        <v>220</v>
      </c>
      <c r="B65" s="261">
        <v>35.954042145727691</v>
      </c>
      <c r="C65" s="261">
        <v>28.20208587093671</v>
      </c>
      <c r="D65" s="261">
        <v>17.383237670140272</v>
      </c>
      <c r="E65" s="261">
        <v>22.690675055943931</v>
      </c>
      <c r="F65" s="261">
        <v>30.875792491221269</v>
      </c>
      <c r="G65" s="261">
        <v>47.647343117836137</v>
      </c>
      <c r="H65" s="261">
        <v>53.272458961702753</v>
      </c>
      <c r="I65" s="261">
        <v>47.68145817615563</v>
      </c>
      <c r="J65" s="261">
        <v>44.047670162279843</v>
      </c>
      <c r="K65" s="261">
        <v>26.654048890143368</v>
      </c>
      <c r="L65" s="261">
        <v>49.909248738184587</v>
      </c>
      <c r="M65" s="261">
        <v>79.212374946781907</v>
      </c>
      <c r="N65" s="261">
        <v>60.955756574917757</v>
      </c>
      <c r="O65" s="261">
        <v>43.471290119254633</v>
      </c>
      <c r="P65" s="261">
        <v>46.755608644796808</v>
      </c>
      <c r="Q65" s="261">
        <v>36.234426441158199</v>
      </c>
      <c r="R65" s="261">
        <v>34.541328624440567</v>
      </c>
      <c r="S65" s="261">
        <v>33.016202839495918</v>
      </c>
      <c r="T65" s="261">
        <v>47.234471219431377</v>
      </c>
      <c r="U65" s="261">
        <v>35.930907972272813</v>
      </c>
      <c r="V65" s="261">
        <v>25.399234462170782</v>
      </c>
      <c r="W65" s="261">
        <v>30.60555562690158</v>
      </c>
      <c r="X65" s="261">
        <v>31.508350867518029</v>
      </c>
      <c r="Y65" s="261">
        <v>21.633471969345941</v>
      </c>
      <c r="DA65" s="70" t="s">
        <v>221</v>
      </c>
    </row>
    <row r="66" spans="1:105" ht="12" customHeight="1" x14ac:dyDescent="0.25">
      <c r="A66" s="18" t="s">
        <v>28</v>
      </c>
      <c r="B66" s="230">
        <v>5.1154989435018172E-2</v>
      </c>
      <c r="C66" s="230">
        <v>0</v>
      </c>
      <c r="D66" s="230">
        <v>3.0079814990430689E-2</v>
      </c>
      <c r="E66" s="230">
        <v>0</v>
      </c>
      <c r="F66" s="230">
        <v>5.1116972962970344</v>
      </c>
      <c r="G66" s="230">
        <v>12.223839353815331</v>
      </c>
      <c r="H66" s="230">
        <v>10.971293354184629</v>
      </c>
      <c r="I66" s="230">
        <v>8.6330904101554395</v>
      </c>
      <c r="J66" s="230">
        <v>6.9653660985440284</v>
      </c>
      <c r="K66" s="230">
        <v>4.2873032126511061</v>
      </c>
      <c r="L66" s="230">
        <v>13.36973032760366</v>
      </c>
      <c r="M66" s="230">
        <v>34.675387249402299</v>
      </c>
      <c r="N66" s="230">
        <v>21.977053968022901</v>
      </c>
      <c r="O66" s="230">
        <v>16.262635157813229</v>
      </c>
      <c r="P66" s="230">
        <v>16.795255790341301</v>
      </c>
      <c r="Q66" s="230">
        <v>15.095343038502589</v>
      </c>
      <c r="R66" s="230">
        <v>15.81610361987161</v>
      </c>
      <c r="S66" s="230">
        <v>15.004949810032871</v>
      </c>
      <c r="T66" s="230">
        <v>24.330025229693831</v>
      </c>
      <c r="U66" s="230">
        <v>19.149602777258021</v>
      </c>
      <c r="V66" s="230">
        <v>13.26974710947195</v>
      </c>
      <c r="W66" s="230">
        <v>17.116669471506501</v>
      </c>
      <c r="X66" s="230">
        <v>13.71626474161136</v>
      </c>
      <c r="Y66" s="230">
        <v>6.2548787410344611</v>
      </c>
      <c r="DA66" s="71" t="s">
        <v>222</v>
      </c>
    </row>
    <row r="67" spans="1:105" ht="12" customHeight="1" x14ac:dyDescent="0.25">
      <c r="A67" s="18" t="s">
        <v>32</v>
      </c>
      <c r="B67" s="230">
        <v>3.752904377848993</v>
      </c>
      <c r="C67" s="230">
        <v>2.740941028700282</v>
      </c>
      <c r="D67" s="230">
        <v>1.4571096235969461</v>
      </c>
      <c r="E67" s="230">
        <v>1.448045271593531</v>
      </c>
      <c r="F67" s="230">
        <v>1.920664555536717</v>
      </c>
      <c r="G67" s="230">
        <v>3.0887210955431792</v>
      </c>
      <c r="H67" s="230">
        <v>4.3576632249271192</v>
      </c>
      <c r="I67" s="230">
        <v>0.36014222938637369</v>
      </c>
      <c r="J67" s="230">
        <v>0.27891506312065129</v>
      </c>
      <c r="K67" s="230">
        <v>0.98921865255833186</v>
      </c>
      <c r="L67" s="230">
        <v>0</v>
      </c>
      <c r="M67" s="230">
        <v>0</v>
      </c>
      <c r="N67" s="230">
        <v>0</v>
      </c>
      <c r="O67" s="230">
        <v>5.0806272306423463E-2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223</v>
      </c>
    </row>
    <row r="68" spans="1:105" ht="12" customHeight="1" x14ac:dyDescent="0.25">
      <c r="A68" s="18" t="s">
        <v>35</v>
      </c>
      <c r="B68" s="230">
        <v>12.46694746080882</v>
      </c>
      <c r="C68" s="230">
        <v>11.15301771517696</v>
      </c>
      <c r="D68" s="230">
        <v>5.5471027810043276</v>
      </c>
      <c r="E68" s="230">
        <v>6.4440391260490371</v>
      </c>
      <c r="F68" s="230">
        <v>7.1056514679321978</v>
      </c>
      <c r="G68" s="230">
        <v>7.3279035212076611</v>
      </c>
      <c r="H68" s="230">
        <v>8.4058927605642797</v>
      </c>
      <c r="I68" s="230">
        <v>10.02625190700936</v>
      </c>
      <c r="J68" s="230">
        <v>12.174131437496809</v>
      </c>
      <c r="K68" s="230">
        <v>8.9720774000354133</v>
      </c>
      <c r="L68" s="230">
        <v>15.76307858419394</v>
      </c>
      <c r="M68" s="230">
        <v>19.35675201580656</v>
      </c>
      <c r="N68" s="230">
        <v>13.80228052610842</v>
      </c>
      <c r="O68" s="230">
        <v>10.595298389921499</v>
      </c>
      <c r="P68" s="230">
        <v>13.833952381296021</v>
      </c>
      <c r="Q68" s="230">
        <v>9.9454545695124938</v>
      </c>
      <c r="R68" s="230">
        <v>8.0435463836074987</v>
      </c>
      <c r="S68" s="230">
        <v>7.7729600028092234</v>
      </c>
      <c r="T68" s="230">
        <v>6.2382085151193776</v>
      </c>
      <c r="U68" s="230">
        <v>4.3603144485758571</v>
      </c>
      <c r="V68" s="230">
        <v>3.0094624515454451</v>
      </c>
      <c r="W68" s="230">
        <v>2.5950272929818889</v>
      </c>
      <c r="X68" s="230">
        <v>5.3608162191270532</v>
      </c>
      <c r="Y68" s="230">
        <v>7.2386127023949758</v>
      </c>
      <c r="DA68" s="71" t="s">
        <v>224</v>
      </c>
    </row>
    <row r="69" spans="1:105" ht="12" customHeight="1" x14ac:dyDescent="0.25">
      <c r="A69" s="18" t="s">
        <v>36</v>
      </c>
      <c r="B69" s="230">
        <v>19.683035317634861</v>
      </c>
      <c r="C69" s="230">
        <v>14.308127127059461</v>
      </c>
      <c r="D69" s="230">
        <v>10.34894545054857</v>
      </c>
      <c r="E69" s="230">
        <v>14.798590658301359</v>
      </c>
      <c r="F69" s="230">
        <v>16.737779171455319</v>
      </c>
      <c r="G69" s="230">
        <v>25.006879147269959</v>
      </c>
      <c r="H69" s="230">
        <v>29.537609622026729</v>
      </c>
      <c r="I69" s="230">
        <v>28.661973629604461</v>
      </c>
      <c r="J69" s="230">
        <v>24.629257563118362</v>
      </c>
      <c r="K69" s="230">
        <v>12.40544962489852</v>
      </c>
      <c r="L69" s="230">
        <v>20.776439826386991</v>
      </c>
      <c r="M69" s="230">
        <v>25.180235681573059</v>
      </c>
      <c r="N69" s="230">
        <v>25.176422080786431</v>
      </c>
      <c r="O69" s="230">
        <v>16.562550299213481</v>
      </c>
      <c r="P69" s="230">
        <v>16.126400473159499</v>
      </c>
      <c r="Q69" s="230">
        <v>11.19362883314311</v>
      </c>
      <c r="R69" s="230">
        <v>10.68167862096146</v>
      </c>
      <c r="S69" s="230">
        <v>10.23829302665383</v>
      </c>
      <c r="T69" s="230">
        <v>16.666237474618171</v>
      </c>
      <c r="U69" s="230">
        <v>12.42099074643893</v>
      </c>
      <c r="V69" s="230">
        <v>9.1200249011533856</v>
      </c>
      <c r="W69" s="230">
        <v>10.89385886241319</v>
      </c>
      <c r="X69" s="230">
        <v>12.431269906779621</v>
      </c>
      <c r="Y69" s="230">
        <v>8.1399805259165028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82.141590293737977</v>
      </c>
      <c r="C71" s="261">
        <v>80.354274567713276</v>
      </c>
      <c r="D71" s="261">
        <v>51.110657246965339</v>
      </c>
      <c r="E71" s="261">
        <v>60.870295885049963</v>
      </c>
      <c r="F71" s="261">
        <v>77.782580626303059</v>
      </c>
      <c r="G71" s="261">
        <v>100.0690346802416</v>
      </c>
      <c r="H71" s="261">
        <v>108.72346328295011</v>
      </c>
      <c r="I71" s="261">
        <v>102.6450562556951</v>
      </c>
      <c r="J71" s="261">
        <v>100.4324775004513</v>
      </c>
      <c r="K71" s="261">
        <v>67.617673136980301</v>
      </c>
      <c r="L71" s="261">
        <v>108.1468749763312</v>
      </c>
      <c r="M71" s="261">
        <v>131.73590566474331</v>
      </c>
      <c r="N71" s="261">
        <v>110.81907872024409</v>
      </c>
      <c r="O71" s="261">
        <v>82.879313502967051</v>
      </c>
      <c r="P71" s="261">
        <v>91.162267959823993</v>
      </c>
      <c r="Q71" s="261">
        <v>76.788168164904718</v>
      </c>
      <c r="R71" s="261">
        <v>71.770627981019686</v>
      </c>
      <c r="S71" s="261">
        <v>55.883944088428343</v>
      </c>
      <c r="T71" s="261">
        <v>62.018933698251097</v>
      </c>
      <c r="U71" s="261">
        <v>55.492466333160948</v>
      </c>
      <c r="V71" s="261">
        <v>40.408104220051797</v>
      </c>
      <c r="W71" s="261">
        <v>42.446035577717453</v>
      </c>
      <c r="X71" s="261">
        <v>60.754631623173537</v>
      </c>
      <c r="Y71" s="261">
        <v>52.604970222541631</v>
      </c>
      <c r="DA71" s="70" t="s">
        <v>227</v>
      </c>
    </row>
    <row r="72" spans="1:105" ht="12" customHeight="1" x14ac:dyDescent="0.25">
      <c r="A72" s="57" t="s">
        <v>179</v>
      </c>
      <c r="B72" s="261">
        <v>58.753454120591108</v>
      </c>
      <c r="C72" s="261">
        <v>49.018360887139913</v>
      </c>
      <c r="D72" s="261">
        <v>29.24730907129112</v>
      </c>
      <c r="E72" s="261">
        <v>36.033297418593307</v>
      </c>
      <c r="F72" s="261">
        <v>46.777368868186983</v>
      </c>
      <c r="G72" s="261">
        <v>65.065159545571674</v>
      </c>
      <c r="H72" s="261">
        <v>72.930502910051828</v>
      </c>
      <c r="I72" s="261">
        <v>64.395548764977661</v>
      </c>
      <c r="J72" s="261">
        <v>62.843235707210113</v>
      </c>
      <c r="K72" s="261">
        <v>41.238310143521822</v>
      </c>
      <c r="L72" s="261">
        <v>70.021875725964023</v>
      </c>
      <c r="M72" s="261">
        <v>96.534026907624352</v>
      </c>
      <c r="N72" s="261">
        <v>75.751887730934115</v>
      </c>
      <c r="O72" s="261">
        <v>57.262922922981879</v>
      </c>
      <c r="P72" s="261">
        <v>64.763813197420632</v>
      </c>
      <c r="Q72" s="261">
        <v>50.350581718093487</v>
      </c>
      <c r="R72" s="261">
        <v>45.885055018437797</v>
      </c>
      <c r="S72" s="261">
        <v>43.046560668783982</v>
      </c>
      <c r="T72" s="261">
        <v>49.374592565498567</v>
      </c>
      <c r="U72" s="261">
        <v>38.012920847598913</v>
      </c>
      <c r="V72" s="261">
        <v>27.211115757536909</v>
      </c>
      <c r="W72" s="261">
        <v>29.0227540771379</v>
      </c>
      <c r="X72" s="261">
        <v>37.579912134939292</v>
      </c>
      <c r="Y72" s="261">
        <v>31.404044838282928</v>
      </c>
      <c r="DA72" s="70" t="s">
        <v>228</v>
      </c>
    </row>
    <row r="73" spans="1:105" ht="12" customHeight="1" x14ac:dyDescent="0.25">
      <c r="A73" s="60" t="s">
        <v>181</v>
      </c>
      <c r="B73" s="262">
        <v>51.334889287915551</v>
      </c>
      <c r="C73" s="262">
        <v>38.186732066054283</v>
      </c>
      <c r="D73" s="262">
        <v>21.319171635159091</v>
      </c>
      <c r="E73" s="262">
        <v>26.405702149530448</v>
      </c>
      <c r="F73" s="262">
        <v>34.178081880345637</v>
      </c>
      <c r="G73" s="262">
        <v>49.837268918292487</v>
      </c>
      <c r="H73" s="262">
        <v>57.100210382607038</v>
      </c>
      <c r="I73" s="262">
        <v>46.55767245923743</v>
      </c>
      <c r="J73" s="262">
        <v>45.115927540841497</v>
      </c>
      <c r="K73" s="262">
        <v>28.863820884380001</v>
      </c>
      <c r="L73" s="262">
        <v>49.415611321945548</v>
      </c>
      <c r="M73" s="262">
        <v>75.261005237066612</v>
      </c>
      <c r="N73" s="262">
        <v>55.860185134774881</v>
      </c>
      <c r="O73" s="262">
        <v>45.188806541757202</v>
      </c>
      <c r="P73" s="262">
        <v>52.504979443782453</v>
      </c>
      <c r="Q73" s="262">
        <v>38.727281909002663</v>
      </c>
      <c r="R73" s="262">
        <v>33.583319070158687</v>
      </c>
      <c r="S73" s="262">
        <v>37.503402753623568</v>
      </c>
      <c r="T73" s="262">
        <v>41.759353779269688</v>
      </c>
      <c r="U73" s="262">
        <v>28.759660213181391</v>
      </c>
      <c r="V73" s="262">
        <v>20.770313299985059</v>
      </c>
      <c r="W73" s="262">
        <v>21.98274155739669</v>
      </c>
      <c r="X73" s="262">
        <v>23.53100689562056</v>
      </c>
      <c r="Y73" s="262">
        <v>18.14736202343477</v>
      </c>
      <c r="DA73" s="72" t="s">
        <v>229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0.1224738332030927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3.9346409977104617E-3</v>
      </c>
      <c r="U74" s="230">
        <v>3.7842649668709512E-3</v>
      </c>
      <c r="V74" s="230">
        <v>5.733817522381909E-3</v>
      </c>
      <c r="W74" s="230">
        <v>4.5637409956716122E-3</v>
      </c>
      <c r="X74" s="230">
        <v>6.3322580941465173E-3</v>
      </c>
      <c r="Y74" s="230">
        <v>1.0927593266130439E-3</v>
      </c>
      <c r="DA74" s="71" t="s">
        <v>230</v>
      </c>
    </row>
    <row r="75" spans="1:105" ht="12" customHeight="1" x14ac:dyDescent="0.25">
      <c r="A75" s="59" t="s">
        <v>159</v>
      </c>
      <c r="B75" s="230">
        <v>1.2663803869863051</v>
      </c>
      <c r="C75" s="230">
        <v>2.152577506101697</v>
      </c>
      <c r="D75" s="230">
        <v>0.1405462067189592</v>
      </c>
      <c r="E75" s="230">
        <v>0.22446715495375311</v>
      </c>
      <c r="F75" s="230">
        <v>0.1246801041753018</v>
      </c>
      <c r="G75" s="230">
        <v>0.4167783623663755</v>
      </c>
      <c r="H75" s="230">
        <v>0.45250338662412182</v>
      </c>
      <c r="I75" s="230">
        <v>0.1995051466443491</v>
      </c>
      <c r="J75" s="230">
        <v>0.10872559939959731</v>
      </c>
      <c r="K75" s="230">
        <v>0.1036873531177698</v>
      </c>
      <c r="L75" s="230">
        <v>0.16508201892538171</v>
      </c>
      <c r="M75" s="230">
        <v>0.41296358156343022</v>
      </c>
      <c r="N75" s="230">
        <v>0.17696217449890811</v>
      </c>
      <c r="O75" s="230">
        <v>0.25734084729938123</v>
      </c>
      <c r="P75" s="230">
        <v>0.55821115626897588</v>
      </c>
      <c r="Q75" s="230">
        <v>0.1036036146899723</v>
      </c>
      <c r="R75" s="230">
        <v>0.1028508225079776</v>
      </c>
      <c r="S75" s="230">
        <v>7.5887410610641956E-2</v>
      </c>
      <c r="T75" s="230">
        <v>2.181810767264511E-2</v>
      </c>
      <c r="U75" s="230">
        <v>2.230434821539503E-2</v>
      </c>
      <c r="V75" s="230">
        <v>3.3157053725534687E-2</v>
      </c>
      <c r="W75" s="230">
        <v>5.1610497360446893E-2</v>
      </c>
      <c r="X75" s="230">
        <v>1.7203223659130299E-2</v>
      </c>
      <c r="Y75" s="230">
        <v>3.8426855717220839E-3</v>
      </c>
      <c r="DA75" s="71" t="s">
        <v>231</v>
      </c>
    </row>
    <row r="76" spans="1:105" ht="12" customHeight="1" x14ac:dyDescent="0.25">
      <c r="A76" s="59" t="s">
        <v>32</v>
      </c>
      <c r="B76" s="230">
        <v>11.58471286395039</v>
      </c>
      <c r="C76" s="230">
        <v>7.1086645993839603</v>
      </c>
      <c r="D76" s="230">
        <v>4.4058599516574564</v>
      </c>
      <c r="E76" s="230">
        <v>4.803751661563628</v>
      </c>
      <c r="F76" s="230">
        <v>7.2460527214961719</v>
      </c>
      <c r="G76" s="230">
        <v>14.654085881784891</v>
      </c>
      <c r="H76" s="230">
        <v>19.340349181171991</v>
      </c>
      <c r="I76" s="230">
        <v>1.6074427281475601</v>
      </c>
      <c r="J76" s="230">
        <v>1.0052983238151381</v>
      </c>
      <c r="K76" s="230">
        <v>2.8560601340409959</v>
      </c>
      <c r="L76" s="230">
        <v>0</v>
      </c>
      <c r="M76" s="230">
        <v>0</v>
      </c>
      <c r="N76" s="230">
        <v>0</v>
      </c>
      <c r="O76" s="230">
        <v>0.2144258725258128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232</v>
      </c>
    </row>
    <row r="77" spans="1:105" ht="12" customHeight="1" x14ac:dyDescent="0.25">
      <c r="A77" s="59" t="s">
        <v>35</v>
      </c>
      <c r="B77" s="230">
        <v>38.483796036978852</v>
      </c>
      <c r="C77" s="230">
        <v>28.92548996056863</v>
      </c>
      <c r="D77" s="230">
        <v>16.77276547678267</v>
      </c>
      <c r="E77" s="230">
        <v>21.377483333013071</v>
      </c>
      <c r="F77" s="230">
        <v>26.80734905467417</v>
      </c>
      <c r="G77" s="230">
        <v>34.766404674141228</v>
      </c>
      <c r="H77" s="230">
        <v>37.307357814810921</v>
      </c>
      <c r="I77" s="230">
        <v>44.750724584445521</v>
      </c>
      <c r="J77" s="230">
        <v>43.879429784423671</v>
      </c>
      <c r="K77" s="230">
        <v>25.904073397221239</v>
      </c>
      <c r="L77" s="230">
        <v>49.250529303020173</v>
      </c>
      <c r="M77" s="230">
        <v>74.848041655503181</v>
      </c>
      <c r="N77" s="230">
        <v>55.68322296027597</v>
      </c>
      <c r="O77" s="230">
        <v>44.717039821931998</v>
      </c>
      <c r="P77" s="230">
        <v>51.946768287513478</v>
      </c>
      <c r="Q77" s="230">
        <v>38.62367829431269</v>
      </c>
      <c r="R77" s="230">
        <v>33.48046824765072</v>
      </c>
      <c r="S77" s="230">
        <v>37.427515343012928</v>
      </c>
      <c r="T77" s="230">
        <v>41.733601030599338</v>
      </c>
      <c r="U77" s="230">
        <v>28.73357159999912</v>
      </c>
      <c r="V77" s="230">
        <v>20.73142242873714</v>
      </c>
      <c r="W77" s="230">
        <v>21.926567319040569</v>
      </c>
      <c r="X77" s="230">
        <v>23.507471413867279</v>
      </c>
      <c r="Y77" s="230">
        <v>18.14242657853643</v>
      </c>
      <c r="DA77" s="71" t="s">
        <v>233</v>
      </c>
    </row>
    <row r="78" spans="1:105" ht="12" customHeight="1" x14ac:dyDescent="0.25">
      <c r="A78" s="60" t="s">
        <v>187</v>
      </c>
      <c r="B78" s="262">
        <v>7.418564832675556</v>
      </c>
      <c r="C78" s="262">
        <v>10.83162882108563</v>
      </c>
      <c r="D78" s="262">
        <v>7.928137436132034</v>
      </c>
      <c r="E78" s="262">
        <v>9.627595269062855</v>
      </c>
      <c r="F78" s="262">
        <v>12.59928698784134</v>
      </c>
      <c r="G78" s="262">
        <v>15.22789062727918</v>
      </c>
      <c r="H78" s="262">
        <v>15.83029252744479</v>
      </c>
      <c r="I78" s="262">
        <v>17.837876305740231</v>
      </c>
      <c r="J78" s="262">
        <v>17.727308166368619</v>
      </c>
      <c r="K78" s="262">
        <v>12.374489259141811</v>
      </c>
      <c r="L78" s="262">
        <v>20.606264404018461</v>
      </c>
      <c r="M78" s="262">
        <v>21.273021670557739</v>
      </c>
      <c r="N78" s="262">
        <v>19.891702596159231</v>
      </c>
      <c r="O78" s="262">
        <v>12.07411638122468</v>
      </c>
      <c r="P78" s="262">
        <v>12.25883375363818</v>
      </c>
      <c r="Q78" s="262">
        <v>11.62329980909082</v>
      </c>
      <c r="R78" s="262">
        <v>12.301735948279109</v>
      </c>
      <c r="S78" s="262">
        <v>5.5431579151604051</v>
      </c>
      <c r="T78" s="262">
        <v>7.615238786228872</v>
      </c>
      <c r="U78" s="262">
        <v>9.2532606344175239</v>
      </c>
      <c r="V78" s="262">
        <v>6.4408024575518503</v>
      </c>
      <c r="W78" s="262">
        <v>7.0400125197412189</v>
      </c>
      <c r="X78" s="262">
        <v>14.04890523931874</v>
      </c>
      <c r="Y78" s="262">
        <v>13.25668281484816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33.275795127876918</v>
      </c>
      <c r="C79" s="261">
        <f t="shared" si="1"/>
        <v>28.328285278842813</v>
      </c>
      <c r="D79" s="261">
        <f t="shared" si="1"/>
        <v>16.263792442609027</v>
      </c>
      <c r="E79" s="261">
        <f t="shared" si="1"/>
        <v>20.174925393901123</v>
      </c>
      <c r="F79" s="261">
        <f t="shared" si="1"/>
        <v>26.67788160445253</v>
      </c>
      <c r="G79" s="261">
        <f t="shared" si="1"/>
        <v>37.950891195952188</v>
      </c>
      <c r="H79" s="261">
        <f t="shared" si="1"/>
        <v>42.1691233681643</v>
      </c>
      <c r="I79" s="261">
        <f t="shared" si="1"/>
        <v>38.647034463506351</v>
      </c>
      <c r="J79" s="261">
        <f t="shared" si="1"/>
        <v>37.923774759695654</v>
      </c>
      <c r="K79" s="261">
        <f t="shared" si="1"/>
        <v>23.386217035072963</v>
      </c>
      <c r="L79" s="261">
        <f t="shared" si="1"/>
        <v>42.271026652854729</v>
      </c>
      <c r="M79" s="261">
        <f t="shared" si="1"/>
        <v>61.346248208383514</v>
      </c>
      <c r="N79" s="261">
        <f t="shared" si="1"/>
        <v>47.399591555638629</v>
      </c>
      <c r="O79" s="261">
        <f t="shared" si="1"/>
        <v>34.828877122752083</v>
      </c>
      <c r="P79" s="261">
        <f t="shared" si="1"/>
        <v>38.530774572112414</v>
      </c>
      <c r="Q79" s="261">
        <f t="shared" si="1"/>
        <v>30.182480861209754</v>
      </c>
      <c r="R79" s="261">
        <f t="shared" si="1"/>
        <v>27.681419481793824</v>
      </c>
      <c r="S79" s="261">
        <f t="shared" si="1"/>
        <v>26.151046916896668</v>
      </c>
      <c r="T79" s="261">
        <f t="shared" si="1"/>
        <v>32.343741204943775</v>
      </c>
      <c r="U79" s="261">
        <f t="shared" si="1"/>
        <v>24.703733771237335</v>
      </c>
      <c r="V79" s="261">
        <f t="shared" si="1"/>
        <v>17.662336720743426</v>
      </c>
      <c r="W79" s="261">
        <f t="shared" si="1"/>
        <v>19.825492309915056</v>
      </c>
      <c r="X79" s="261">
        <f t="shared" si="1"/>
        <v>23.406388566389285</v>
      </c>
      <c r="Y79" s="261">
        <f t="shared" si="1"/>
        <v>18.147440320704828</v>
      </c>
      <c r="DA79" s="70"/>
    </row>
    <row r="80" spans="1:105" ht="12" customHeight="1" x14ac:dyDescent="0.25">
      <c r="A80" s="60" t="s">
        <v>190</v>
      </c>
      <c r="B80" s="262">
        <v>18.584946344323718</v>
      </c>
      <c r="C80" s="262">
        <v>13.834543267743809</v>
      </c>
      <c r="D80" s="262">
        <v>7.5743674702594461</v>
      </c>
      <c r="E80" s="262">
        <v>9.4756236889012087</v>
      </c>
      <c r="F80" s="262">
        <v>12.05516350362748</v>
      </c>
      <c r="G80" s="262">
        <v>16.848797056850479</v>
      </c>
      <c r="H80" s="262">
        <v>18.857129105327481</v>
      </c>
      <c r="I80" s="262">
        <v>17.769350123418491</v>
      </c>
      <c r="J80" s="262">
        <v>17.305080097052929</v>
      </c>
      <c r="K80" s="262">
        <v>10.7023940781368</v>
      </c>
      <c r="L80" s="262">
        <v>19.124647923684499</v>
      </c>
      <c r="M80" s="262">
        <v>29.127237102544161</v>
      </c>
      <c r="N80" s="262">
        <v>21.618803148954811</v>
      </c>
      <c r="O80" s="262">
        <v>17.459616272825311</v>
      </c>
      <c r="P80" s="262">
        <v>20.320283797778121</v>
      </c>
      <c r="Q80" s="262">
        <v>14.98809003344314</v>
      </c>
      <c r="R80" s="262">
        <v>12.997292477899819</v>
      </c>
      <c r="S80" s="262">
        <v>14.514428829592619</v>
      </c>
      <c r="T80" s="262">
        <v>16.161551323244328</v>
      </c>
      <c r="U80" s="262">
        <v>11.13045778991764</v>
      </c>
      <c r="V80" s="262">
        <v>8.0384501678810096</v>
      </c>
      <c r="W80" s="262">
        <v>8.5076796873674159</v>
      </c>
      <c r="X80" s="262">
        <v>9.1068836371691209</v>
      </c>
      <c r="Y80" s="262">
        <v>7.0233252236971069</v>
      </c>
      <c r="DA80" s="72" t="s">
        <v>235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4.8047818201481018E-2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1.52277026984566E-3</v>
      </c>
      <c r="U81" s="230">
        <v>1.464572292141202E-3</v>
      </c>
      <c r="V81" s="230">
        <v>2.2190809430603568E-3</v>
      </c>
      <c r="W81" s="230">
        <v>1.7662422344321741E-3</v>
      </c>
      <c r="X81" s="230">
        <v>2.4506872094218501E-3</v>
      </c>
      <c r="Y81" s="230">
        <v>4.229156905626683E-4</v>
      </c>
      <c r="DA81" s="71" t="s">
        <v>236</v>
      </c>
    </row>
    <row r="82" spans="1:105" ht="12" customHeight="1" x14ac:dyDescent="0.25">
      <c r="A82" s="59" t="s">
        <v>159</v>
      </c>
      <c r="B82" s="230">
        <v>0.59208822855575838</v>
      </c>
      <c r="C82" s="230">
        <v>0.95822968005566933</v>
      </c>
      <c r="D82" s="230">
        <v>6.2941465051984807E-2</v>
      </c>
      <c r="E82" s="230">
        <v>9.8461770479700381E-2</v>
      </c>
      <c r="F82" s="230">
        <v>5.5808607387783607E-2</v>
      </c>
      <c r="G82" s="230">
        <v>0.19959007227717279</v>
      </c>
      <c r="H82" s="230">
        <v>0.22597844670691469</v>
      </c>
      <c r="I82" s="230">
        <v>7.8866711546424745E-2</v>
      </c>
      <c r="J82" s="230">
        <v>4.2654236396244258E-2</v>
      </c>
      <c r="K82" s="230">
        <v>4.2668145275476438E-2</v>
      </c>
      <c r="L82" s="230">
        <v>6.3889435059500232E-2</v>
      </c>
      <c r="M82" s="230">
        <v>0.15982364462213891</v>
      </c>
      <c r="N82" s="230">
        <v>6.8487249121579621E-2</v>
      </c>
      <c r="O82" s="230">
        <v>9.9902930920064997E-2</v>
      </c>
      <c r="P82" s="230">
        <v>0.21603682611887359</v>
      </c>
      <c r="Q82" s="230">
        <v>4.0096289442985253E-2</v>
      </c>
      <c r="R82" s="230">
        <v>3.9804946584823399E-2</v>
      </c>
      <c r="S82" s="230">
        <v>2.9369666203523669E-2</v>
      </c>
      <c r="T82" s="230">
        <v>8.4439636875456355E-3</v>
      </c>
      <c r="U82" s="230">
        <v>8.6321467118479905E-3</v>
      </c>
      <c r="V82" s="230">
        <v>1.283232083392096E-2</v>
      </c>
      <c r="W82" s="230">
        <v>1.9974104635764212E-2</v>
      </c>
      <c r="X82" s="230">
        <v>6.6579282706789962E-3</v>
      </c>
      <c r="Y82" s="230">
        <v>1.4871820195001841E-3</v>
      </c>
      <c r="DA82" s="71" t="s">
        <v>237</v>
      </c>
    </row>
    <row r="83" spans="1:105" ht="12" customHeight="1" x14ac:dyDescent="0.25">
      <c r="A83" s="59" t="s">
        <v>35</v>
      </c>
      <c r="B83" s="230">
        <v>17.992858115767959</v>
      </c>
      <c r="C83" s="230">
        <v>12.87631358768814</v>
      </c>
      <c r="D83" s="230">
        <v>7.5114260052074613</v>
      </c>
      <c r="E83" s="230">
        <v>9.3771619184215087</v>
      </c>
      <c r="F83" s="230">
        <v>11.9993548962397</v>
      </c>
      <c r="G83" s="230">
        <v>16.649206984573311</v>
      </c>
      <c r="H83" s="230">
        <v>18.63115065862057</v>
      </c>
      <c r="I83" s="230">
        <v>17.690483411872069</v>
      </c>
      <c r="J83" s="230">
        <v>17.214378042455209</v>
      </c>
      <c r="K83" s="230">
        <v>10.659725932861329</v>
      </c>
      <c r="L83" s="230">
        <v>19.060758488625002</v>
      </c>
      <c r="M83" s="230">
        <v>28.967413457922021</v>
      </c>
      <c r="N83" s="230">
        <v>21.55031589983323</v>
      </c>
      <c r="O83" s="230">
        <v>17.359713341905248</v>
      </c>
      <c r="P83" s="230">
        <v>20.104246971659251</v>
      </c>
      <c r="Q83" s="230">
        <v>14.947993744000151</v>
      </c>
      <c r="R83" s="230">
        <v>12.957487531315</v>
      </c>
      <c r="S83" s="230">
        <v>14.485059163389099</v>
      </c>
      <c r="T83" s="230">
        <v>16.151584589286941</v>
      </c>
      <c r="U83" s="230">
        <v>11.120361070913649</v>
      </c>
      <c r="V83" s="230">
        <v>8.0233987661040285</v>
      </c>
      <c r="W83" s="230">
        <v>8.4859393404972199</v>
      </c>
      <c r="X83" s="230">
        <v>9.0977750216890207</v>
      </c>
      <c r="Y83" s="230">
        <v>7.0214151259870441</v>
      </c>
      <c r="DA83" s="71" t="s">
        <v>238</v>
      </c>
    </row>
    <row r="84" spans="1:105" ht="12" customHeight="1" x14ac:dyDescent="0.25">
      <c r="A84" s="60" t="s">
        <v>195</v>
      </c>
      <c r="B84" s="262">
        <v>11.2223452001568</v>
      </c>
      <c r="C84" s="262">
        <v>9.6719931122603828</v>
      </c>
      <c r="D84" s="262">
        <v>5.1389301065473996</v>
      </c>
      <c r="E84" s="262">
        <v>6.476189081466095</v>
      </c>
      <c r="F84" s="262">
        <v>8.9830960815667709</v>
      </c>
      <c r="G84" s="262">
        <v>13.80964312588006</v>
      </c>
      <c r="H84" s="262">
        <v>15.40640720644736</v>
      </c>
      <c r="I84" s="262">
        <v>13.82616377097944</v>
      </c>
      <c r="J84" s="262">
        <v>13.664078662612109</v>
      </c>
      <c r="K84" s="262">
        <v>7.591625214949457</v>
      </c>
      <c r="L84" s="262">
        <v>15.171418160905629</v>
      </c>
      <c r="M84" s="262">
        <v>23.986004595573849</v>
      </c>
      <c r="N84" s="262">
        <v>18.082374917964309</v>
      </c>
      <c r="O84" s="262">
        <v>12.681938073877079</v>
      </c>
      <c r="P84" s="262">
        <v>13.466122077448579</v>
      </c>
      <c r="Q84" s="262">
        <v>10.69598413778257</v>
      </c>
      <c r="R84" s="262">
        <v>9.9231544576232125</v>
      </c>
      <c r="S84" s="262">
        <v>9.4913255233375668</v>
      </c>
      <c r="T84" s="262">
        <v>13.234968209330191</v>
      </c>
      <c r="U84" s="262">
        <v>9.9921131251853197</v>
      </c>
      <c r="V84" s="262">
        <v>7.1311909036237839</v>
      </c>
      <c r="W84" s="262">
        <v>8.5932129015969281</v>
      </c>
      <c r="X84" s="262">
        <v>8.8623493577812287</v>
      </c>
      <c r="Y84" s="262">
        <v>5.993562530974061</v>
      </c>
      <c r="DA84" s="72" t="s">
        <v>239</v>
      </c>
    </row>
    <row r="85" spans="1:105" ht="12" customHeight="1" x14ac:dyDescent="0.25">
      <c r="A85" s="64" t="s">
        <v>28</v>
      </c>
      <c r="B85" s="229">
        <v>1.2140838339187641E-2</v>
      </c>
      <c r="C85" s="229">
        <v>0</v>
      </c>
      <c r="D85" s="229">
        <v>7.6499007458957127E-3</v>
      </c>
      <c r="E85" s="229">
        <v>0</v>
      </c>
      <c r="F85" s="229">
        <v>1.3241068019732769</v>
      </c>
      <c r="G85" s="229">
        <v>3.1748488404332882</v>
      </c>
      <c r="H85" s="229">
        <v>2.855088162595016</v>
      </c>
      <c r="I85" s="229">
        <v>2.2430352913247278</v>
      </c>
      <c r="J85" s="229">
        <v>1.6732701476315619</v>
      </c>
      <c r="K85" s="229">
        <v>1.1364885924916091</v>
      </c>
      <c r="L85" s="229">
        <v>3.283104665976603</v>
      </c>
      <c r="M85" s="229">
        <v>8.5274838900257013</v>
      </c>
      <c r="N85" s="229">
        <v>5.5501910722641163</v>
      </c>
      <c r="O85" s="229">
        <v>4.1896955717329663</v>
      </c>
      <c r="P85" s="229">
        <v>4.3837422435426801</v>
      </c>
      <c r="Q85" s="229">
        <v>3.8415231830174261</v>
      </c>
      <c r="R85" s="229">
        <v>4.1509645516473066</v>
      </c>
      <c r="S85" s="229">
        <v>3.9383965444583882</v>
      </c>
      <c r="T85" s="229">
        <v>6.5775311354148061</v>
      </c>
      <c r="U85" s="229">
        <v>5.2224759192958254</v>
      </c>
      <c r="V85" s="229">
        <v>3.5779458022928439</v>
      </c>
      <c r="W85" s="229">
        <v>4.6132602882190046</v>
      </c>
      <c r="X85" s="229">
        <v>3.6897024698003591</v>
      </c>
      <c r="Y85" s="229">
        <v>1.7134548591157219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8.1628616695983112E-3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1.5900086733262709E-4</v>
      </c>
      <c r="U87" s="229">
        <v>1.5661249601637509E-4</v>
      </c>
      <c r="V87" s="229">
        <v>2.2442684644415691E-4</v>
      </c>
      <c r="W87" s="229">
        <v>1.4557304515776151E-4</v>
      </c>
      <c r="X87" s="229">
        <v>3.884535529150521E-4</v>
      </c>
      <c r="Y87" s="229">
        <v>1.194368280152295E-4</v>
      </c>
      <c r="DA87" s="73" t="s">
        <v>242</v>
      </c>
    </row>
    <row r="88" spans="1:105" ht="12" customHeight="1" x14ac:dyDescent="0.25">
      <c r="A88" s="64" t="s">
        <v>159</v>
      </c>
      <c r="B88" s="229">
        <v>9.7365943765214319E-2</v>
      </c>
      <c r="C88" s="229">
        <v>0.1755148566090409</v>
      </c>
      <c r="D88" s="229">
        <v>1.1821192965863611E-2</v>
      </c>
      <c r="E88" s="229">
        <v>1.7879920512155641E-2</v>
      </c>
      <c r="F88" s="229">
        <v>8.5606171994958083E-3</v>
      </c>
      <c r="G88" s="229">
        <v>2.281605445089601E-2</v>
      </c>
      <c r="H88" s="229">
        <v>2.6532176789506801E-2</v>
      </c>
      <c r="I88" s="229">
        <v>1.161348228054564E-2</v>
      </c>
      <c r="J88" s="229">
        <v>7.2465440546092257E-3</v>
      </c>
      <c r="K88" s="229">
        <v>9.5198831808313272E-3</v>
      </c>
      <c r="L88" s="229">
        <v>1.2974540643327259E-2</v>
      </c>
      <c r="M88" s="229">
        <v>2.6264152166674219E-2</v>
      </c>
      <c r="N88" s="229">
        <v>1.1077592666969239E-2</v>
      </c>
      <c r="O88" s="229">
        <v>1.5708706336847771E-2</v>
      </c>
      <c r="P88" s="229">
        <v>3.8801153967042853E-2</v>
      </c>
      <c r="Q88" s="229">
        <v>6.7890090335005152E-3</v>
      </c>
      <c r="R88" s="229">
        <v>6.4850501575139628E-3</v>
      </c>
      <c r="S88" s="229">
        <v>4.1366622666826908E-3</v>
      </c>
      <c r="T88" s="229">
        <v>8.816809578118714E-4</v>
      </c>
      <c r="U88" s="229">
        <v>9.2306951987025491E-4</v>
      </c>
      <c r="V88" s="229">
        <v>1.297797318445182E-3</v>
      </c>
      <c r="W88" s="229">
        <v>1.6462584686537879E-3</v>
      </c>
      <c r="X88" s="229">
        <v>1.05533496149799E-3</v>
      </c>
      <c r="Y88" s="229">
        <v>4.1999932150558149E-4</v>
      </c>
      <c r="DA88" s="73" t="s">
        <v>243</v>
      </c>
    </row>
    <row r="89" spans="1:105" ht="12" customHeight="1" x14ac:dyDescent="0.25">
      <c r="A89" s="64" t="s">
        <v>32</v>
      </c>
      <c r="B89" s="229">
        <v>0.8906932805014659</v>
      </c>
      <c r="C89" s="229">
        <v>0.57961966261655007</v>
      </c>
      <c r="D89" s="229">
        <v>0.37057222592466832</v>
      </c>
      <c r="E89" s="229">
        <v>0.38264260927880228</v>
      </c>
      <c r="F89" s="229">
        <v>0.49751870169179252</v>
      </c>
      <c r="G89" s="229">
        <v>0.80222116020744016</v>
      </c>
      <c r="H89" s="229">
        <v>1.134006018107212</v>
      </c>
      <c r="I89" s="229">
        <v>9.3571559201991172E-2</v>
      </c>
      <c r="J89" s="229">
        <v>6.7002974752771935E-2</v>
      </c>
      <c r="K89" s="229">
        <v>0.26222444701252651</v>
      </c>
      <c r="L89" s="229">
        <v>0</v>
      </c>
      <c r="M89" s="229">
        <v>0</v>
      </c>
      <c r="N89" s="229">
        <v>0</v>
      </c>
      <c r="O89" s="229">
        <v>1.308907271379163E-2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244</v>
      </c>
    </row>
    <row r="90" spans="1:105" ht="12" customHeight="1" x14ac:dyDescent="0.25">
      <c r="A90" s="64" t="s">
        <v>33</v>
      </c>
      <c r="B90" s="229">
        <v>0.1096370708051278</v>
      </c>
      <c r="C90" s="229">
        <v>0</v>
      </c>
      <c r="D90" s="229">
        <v>0</v>
      </c>
      <c r="E90" s="229">
        <v>0</v>
      </c>
      <c r="F90" s="229">
        <v>0</v>
      </c>
      <c r="G90" s="229">
        <v>0.35531188039372658</v>
      </c>
      <c r="H90" s="229">
        <v>0.39404751341231131</v>
      </c>
      <c r="I90" s="229">
        <v>0.72842607068836396</v>
      </c>
      <c r="J90" s="229">
        <v>0</v>
      </c>
      <c r="K90" s="229">
        <v>0.1085506437917397</v>
      </c>
      <c r="L90" s="229">
        <v>0.17102950644685849</v>
      </c>
      <c r="M90" s="229">
        <v>0.21427342661327109</v>
      </c>
      <c r="N90" s="229">
        <v>0.36847090222977619</v>
      </c>
      <c r="O90" s="229">
        <v>0</v>
      </c>
      <c r="P90" s="229">
        <v>0</v>
      </c>
      <c r="Q90" s="229">
        <v>0.52741950126192372</v>
      </c>
      <c r="R90" s="229">
        <v>0.52239159935950996</v>
      </c>
      <c r="S90" s="229">
        <v>0.53212027549951624</v>
      </c>
      <c r="T90" s="229">
        <v>0.1129492658264198</v>
      </c>
      <c r="U90" s="229">
        <v>1.142718459307639E-3</v>
      </c>
      <c r="V90" s="229">
        <v>1.184357943626458E-3</v>
      </c>
      <c r="W90" s="229">
        <v>2.2336025793643758E-3</v>
      </c>
      <c r="X90" s="229">
        <v>3.349932416022969E-3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2.958835401522196</v>
      </c>
      <c r="C91" s="229">
        <v>2.3584996165687899</v>
      </c>
      <c r="D91" s="229">
        <v>1.4107395845175581</v>
      </c>
      <c r="E91" s="229">
        <v>1.7028224143659501</v>
      </c>
      <c r="F91" s="229">
        <v>1.8406100548943181</v>
      </c>
      <c r="G91" s="229">
        <v>1.9032470342349219</v>
      </c>
      <c r="H91" s="229">
        <v>2.1874873036346578</v>
      </c>
      <c r="I91" s="229">
        <v>2.6050042103901632</v>
      </c>
      <c r="J91" s="229">
        <v>2.9245570756093371</v>
      </c>
      <c r="K91" s="229">
        <v>2.3783397418692922</v>
      </c>
      <c r="L91" s="229">
        <v>3.8708212942092142</v>
      </c>
      <c r="M91" s="229">
        <v>4.7602753443181287</v>
      </c>
      <c r="N91" s="229">
        <v>3.4856944094669928</v>
      </c>
      <c r="O91" s="229">
        <v>2.729636022370967</v>
      </c>
      <c r="P91" s="229">
        <v>3.6108102315369872</v>
      </c>
      <c r="Q91" s="229">
        <v>2.530958998214242</v>
      </c>
      <c r="R91" s="229">
        <v>2.1110430678979482</v>
      </c>
      <c r="S91" s="229">
        <v>2.040193349717712</v>
      </c>
      <c r="T91" s="229">
        <v>1.686476292154828</v>
      </c>
      <c r="U91" s="229">
        <v>1.189144102523555</v>
      </c>
      <c r="V91" s="229">
        <v>0.81144677866385073</v>
      </c>
      <c r="W91" s="229">
        <v>0.69940804649446531</v>
      </c>
      <c r="X91" s="229">
        <v>1.442070214921735</v>
      </c>
      <c r="Y91" s="229">
        <v>1.982937898828746</v>
      </c>
      <c r="DA91" s="73" t="s">
        <v>246</v>
      </c>
    </row>
    <row r="92" spans="1:105" ht="12" customHeight="1" x14ac:dyDescent="0.25">
      <c r="A92" s="64" t="s">
        <v>36</v>
      </c>
      <c r="B92" s="229">
        <v>4.6714612290065229</v>
      </c>
      <c r="C92" s="229">
        <v>3.0257023887863328</v>
      </c>
      <c r="D92" s="229">
        <v>2.6319445630424081</v>
      </c>
      <c r="E92" s="229">
        <v>3.9104933072360688</v>
      </c>
      <c r="F92" s="229">
        <v>4.3356650376980337</v>
      </c>
      <c r="G92" s="229">
        <v>6.4949365715269378</v>
      </c>
      <c r="H92" s="229">
        <v>7.6866488626917704</v>
      </c>
      <c r="I92" s="229">
        <v>7.4469066482374497</v>
      </c>
      <c r="J92" s="229">
        <v>5.9166167083894257</v>
      </c>
      <c r="K92" s="229">
        <v>3.2884662651859409</v>
      </c>
      <c r="L92" s="229">
        <v>5.1019149126412602</v>
      </c>
      <c r="M92" s="229">
        <v>6.1924053674516868</v>
      </c>
      <c r="N92" s="229">
        <v>6.3581749067754947</v>
      </c>
      <c r="O92" s="229">
        <v>4.2669618405526641</v>
      </c>
      <c r="P92" s="229">
        <v>4.2091638182212741</v>
      </c>
      <c r="Q92" s="229">
        <v>2.84859936968197</v>
      </c>
      <c r="R92" s="229">
        <v>2.803425570125333</v>
      </c>
      <c r="S92" s="229">
        <v>2.6872770910812882</v>
      </c>
      <c r="T92" s="229">
        <v>4.5056548386036166</v>
      </c>
      <c r="U92" s="229">
        <v>3.3874501639329511</v>
      </c>
      <c r="V92" s="229">
        <v>2.4590487326315351</v>
      </c>
      <c r="W92" s="229">
        <v>2.9360972681685031</v>
      </c>
      <c r="X92" s="229">
        <v>3.3440363059375602</v>
      </c>
      <c r="Y92" s="229">
        <v>2.2298576459585031</v>
      </c>
      <c r="DA92" s="73" t="s">
        <v>247</v>
      </c>
    </row>
    <row r="93" spans="1:105" ht="12" customHeight="1" x14ac:dyDescent="0.25">
      <c r="A93" s="64" t="s">
        <v>38</v>
      </c>
      <c r="B93" s="229">
        <v>0.75728514695562077</v>
      </c>
      <c r="C93" s="229">
        <v>0.72206387164975716</v>
      </c>
      <c r="D93" s="229">
        <v>0.46505914040397922</v>
      </c>
      <c r="E93" s="229">
        <v>0.17061002361607711</v>
      </c>
      <c r="F93" s="229">
        <v>0.66752463464688805</v>
      </c>
      <c r="G93" s="229">
        <v>0.70158345746193873</v>
      </c>
      <c r="H93" s="229">
        <v>0.67183633332809356</v>
      </c>
      <c r="I93" s="229">
        <v>0.56625822283438543</v>
      </c>
      <c r="J93" s="229">
        <v>2.294812104101259</v>
      </c>
      <c r="K93" s="229">
        <v>0.31630334451347358</v>
      </c>
      <c r="L93" s="229">
        <v>0.52338869106447616</v>
      </c>
      <c r="M93" s="229">
        <v>0.83683766224171552</v>
      </c>
      <c r="N93" s="229">
        <v>0.39195577587029318</v>
      </c>
      <c r="O93" s="229">
        <v>0.1305636364813047</v>
      </c>
      <c r="P93" s="229">
        <v>0.18500978301024609</v>
      </c>
      <c r="Q93" s="229">
        <v>0.1291185622515657</v>
      </c>
      <c r="R93" s="229">
        <v>0.1126621662760359</v>
      </c>
      <c r="S93" s="229">
        <v>0.1418639496607951</v>
      </c>
      <c r="T93" s="229">
        <v>0.2227639706322303</v>
      </c>
      <c r="U93" s="229">
        <v>0.15383679211596829</v>
      </c>
      <c r="V93" s="229">
        <v>5.6807257119074347E-2</v>
      </c>
      <c r="W93" s="229">
        <v>5.3131966020009587E-2</v>
      </c>
      <c r="X93" s="229">
        <v>4.9593564680687867E-2</v>
      </c>
      <c r="Y93" s="229">
        <v>6.0165822882289853E-2</v>
      </c>
      <c r="DA93" s="73" t="s">
        <v>248</v>
      </c>
    </row>
    <row r="94" spans="1:105" ht="12" customHeight="1" x14ac:dyDescent="0.25">
      <c r="A94" s="64" t="s">
        <v>39</v>
      </c>
      <c r="B94" s="229">
        <v>1.724926289261467</v>
      </c>
      <c r="C94" s="229">
        <v>2.810592716029912</v>
      </c>
      <c r="D94" s="229">
        <v>0.2411434989470278</v>
      </c>
      <c r="E94" s="229">
        <v>0.29174080645703993</v>
      </c>
      <c r="F94" s="229">
        <v>0.30911023346296501</v>
      </c>
      <c r="G94" s="229">
        <v>0.35467812717090669</v>
      </c>
      <c r="H94" s="229">
        <v>0.45076083588879201</v>
      </c>
      <c r="I94" s="229">
        <v>0.1313482860218193</v>
      </c>
      <c r="J94" s="229">
        <v>0.7724102464035445</v>
      </c>
      <c r="K94" s="229">
        <v>9.1732296904044358E-2</v>
      </c>
      <c r="L94" s="229">
        <v>2.2081845499238928</v>
      </c>
      <c r="M94" s="229">
        <v>3.4284647527566721</v>
      </c>
      <c r="N94" s="229">
        <v>1.916810258690669</v>
      </c>
      <c r="O94" s="229">
        <v>1.3362832236885429</v>
      </c>
      <c r="P94" s="229">
        <v>1.038594847170349</v>
      </c>
      <c r="Q94" s="229">
        <v>0.8115755143219392</v>
      </c>
      <c r="R94" s="229">
        <v>0.21618245215956219</v>
      </c>
      <c r="S94" s="229">
        <v>0.1473376506531841</v>
      </c>
      <c r="T94" s="229">
        <v>0.1285520248731391</v>
      </c>
      <c r="U94" s="229">
        <v>3.6983746841827217E-2</v>
      </c>
      <c r="V94" s="229">
        <v>0.22323575080796401</v>
      </c>
      <c r="W94" s="229">
        <v>0.28728989860176812</v>
      </c>
      <c r="X94" s="229">
        <v>0.33215308151045131</v>
      </c>
      <c r="Y94" s="229">
        <v>6.6068680392793551E-3</v>
      </c>
      <c r="DA94" s="73" t="s">
        <v>249</v>
      </c>
    </row>
    <row r="95" spans="1:105" ht="12" customHeight="1" x14ac:dyDescent="0.25">
      <c r="A95" s="61" t="s">
        <v>207</v>
      </c>
      <c r="B95" s="263">
        <v>3.4685035833963971</v>
      </c>
      <c r="C95" s="263">
        <v>4.8217488988386226</v>
      </c>
      <c r="D95" s="263">
        <v>3.550494865802182</v>
      </c>
      <c r="E95" s="263">
        <v>4.2231126235338197</v>
      </c>
      <c r="F95" s="263">
        <v>5.6396220192582804</v>
      </c>
      <c r="G95" s="263">
        <v>7.2924510132216502</v>
      </c>
      <c r="H95" s="263">
        <v>7.9055870563894581</v>
      </c>
      <c r="I95" s="263">
        <v>7.0515205691084208</v>
      </c>
      <c r="J95" s="263">
        <v>6.9546160000306179</v>
      </c>
      <c r="K95" s="263">
        <v>5.0921977419867046</v>
      </c>
      <c r="L95" s="263">
        <v>7.9749605682645983</v>
      </c>
      <c r="M95" s="263">
        <v>8.2330065102655023</v>
      </c>
      <c r="N95" s="263">
        <v>7.6984134887195106</v>
      </c>
      <c r="O95" s="263">
        <v>4.6873227760496876</v>
      </c>
      <c r="P95" s="263">
        <v>4.7443686968857168</v>
      </c>
      <c r="Q95" s="263">
        <v>4.4984066899840442</v>
      </c>
      <c r="R95" s="263">
        <v>4.7609725462707928</v>
      </c>
      <c r="S95" s="263">
        <v>2.1452925639664819</v>
      </c>
      <c r="T95" s="263">
        <v>2.9472216723692588</v>
      </c>
      <c r="U95" s="263">
        <v>3.581162856134374</v>
      </c>
      <c r="V95" s="263">
        <v>2.492695649238633</v>
      </c>
      <c r="W95" s="263">
        <v>2.7245997209507129</v>
      </c>
      <c r="X95" s="263">
        <v>5.4371555714389368</v>
      </c>
      <c r="Y95" s="263">
        <v>5.1305525660336606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1.0000000000000002</v>
      </c>
      <c r="C100" s="232">
        <f t="shared" si="2"/>
        <v>1</v>
      </c>
      <c r="D100" s="232">
        <f t="shared" si="2"/>
        <v>1</v>
      </c>
      <c r="E100" s="232">
        <f t="shared" si="2"/>
        <v>1.0000000000000002</v>
      </c>
      <c r="F100" s="232">
        <f t="shared" si="2"/>
        <v>1.0000000000000002</v>
      </c>
      <c r="G100" s="232">
        <f t="shared" si="2"/>
        <v>1</v>
      </c>
      <c r="H100" s="232">
        <f t="shared" si="2"/>
        <v>1</v>
      </c>
      <c r="I100" s="232">
        <f t="shared" si="2"/>
        <v>0.99999999999999989</v>
      </c>
      <c r="J100" s="232">
        <f t="shared" si="2"/>
        <v>1.0000000000000002</v>
      </c>
      <c r="K100" s="232">
        <f t="shared" si="2"/>
        <v>0.99999999999999989</v>
      </c>
      <c r="L100" s="232">
        <f t="shared" si="2"/>
        <v>1</v>
      </c>
      <c r="M100" s="232">
        <f t="shared" si="2"/>
        <v>1</v>
      </c>
      <c r="N100" s="232">
        <f t="shared" si="2"/>
        <v>1</v>
      </c>
      <c r="O100" s="232">
        <f t="shared" si="2"/>
        <v>1.0000000000000002</v>
      </c>
      <c r="P100" s="232">
        <f t="shared" si="2"/>
        <v>1</v>
      </c>
      <c r="Q100" s="232">
        <f t="shared" si="2"/>
        <v>1.0000000000000002</v>
      </c>
      <c r="R100" s="232">
        <f t="shared" si="2"/>
        <v>1.0000000000000007</v>
      </c>
      <c r="S100" s="232">
        <f t="shared" si="2"/>
        <v>1</v>
      </c>
      <c r="T100" s="232">
        <f t="shared" si="2"/>
        <v>1.0000000000000002</v>
      </c>
      <c r="U100" s="232">
        <f t="shared" si="2"/>
        <v>1</v>
      </c>
      <c r="V100" s="232">
        <f t="shared" si="2"/>
        <v>0.99999999999999978</v>
      </c>
      <c r="W100" s="232">
        <f t="shared" si="2"/>
        <v>1</v>
      </c>
      <c r="X100" s="232">
        <f t="shared" si="2"/>
        <v>1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2.2112719023954165E-3</v>
      </c>
      <c r="C101" s="266">
        <f t="shared" si="3"/>
        <v>2.7463833409805921E-3</v>
      </c>
      <c r="D101" s="266">
        <f t="shared" si="3"/>
        <v>2.884155104377117E-3</v>
      </c>
      <c r="E101" s="266">
        <f t="shared" si="3"/>
        <v>2.6386967093191271E-3</v>
      </c>
      <c r="F101" s="266">
        <f t="shared" si="3"/>
        <v>2.5470629581589108E-3</v>
      </c>
      <c r="G101" s="266">
        <f t="shared" si="3"/>
        <v>2.217045995853718E-3</v>
      </c>
      <c r="H101" s="266">
        <f t="shared" si="3"/>
        <v>2.1076456393091907E-3</v>
      </c>
      <c r="I101" s="266">
        <f t="shared" si="3"/>
        <v>2.2282788539562288E-3</v>
      </c>
      <c r="J101" s="266">
        <f t="shared" si="3"/>
        <v>2.2464745319301566E-3</v>
      </c>
      <c r="K101" s="266">
        <f t="shared" si="3"/>
        <v>2.4150869742302372E-3</v>
      </c>
      <c r="L101" s="266">
        <f t="shared" si="3"/>
        <v>2.0729893739286596E-3</v>
      </c>
      <c r="M101" s="266">
        <f t="shared" si="3"/>
        <v>1.4929181107156816E-3</v>
      </c>
      <c r="N101" s="266">
        <f t="shared" si="3"/>
        <v>1.774556177165652E-3</v>
      </c>
      <c r="O101" s="266">
        <f t="shared" si="3"/>
        <v>1.879443420924517E-3</v>
      </c>
      <c r="P101" s="266">
        <f t="shared" si="3"/>
        <v>1.9024119973841793E-3</v>
      </c>
      <c r="Q101" s="266">
        <f t="shared" si="3"/>
        <v>2.055436963729292E-3</v>
      </c>
      <c r="R101" s="266">
        <f t="shared" si="3"/>
        <v>2.026134554638149E-3</v>
      </c>
      <c r="S101" s="266">
        <f t="shared" si="3"/>
        <v>1.6680134639740728E-3</v>
      </c>
      <c r="T101" s="266">
        <f t="shared" si="3"/>
        <v>1.3491846746553134E-3</v>
      </c>
      <c r="U101" s="266">
        <f t="shared" si="3"/>
        <v>1.592017470197249E-3</v>
      </c>
      <c r="V101" s="266">
        <f t="shared" si="3"/>
        <v>1.6403185695777229E-3</v>
      </c>
      <c r="W101" s="266">
        <f t="shared" si="3"/>
        <v>1.4452303307223397E-3</v>
      </c>
      <c r="X101" s="266">
        <f t="shared" si="3"/>
        <v>1.8820846115089702E-3</v>
      </c>
      <c r="Y101" s="266">
        <f t="shared" si="3"/>
        <v>2.2146938265034007E-3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1.1793450146108887E-3</v>
      </c>
      <c r="C102" s="267">
        <f t="shared" si="4"/>
        <v>1.4647377818563163E-3</v>
      </c>
      <c r="D102" s="267">
        <f t="shared" si="4"/>
        <v>1.5382160556677963E-3</v>
      </c>
      <c r="E102" s="267">
        <f t="shared" si="4"/>
        <v>1.4073049116368683E-3</v>
      </c>
      <c r="F102" s="267">
        <f t="shared" si="4"/>
        <v>1.3584335776847527E-3</v>
      </c>
      <c r="G102" s="267">
        <f t="shared" si="4"/>
        <v>1.1824245311219828E-3</v>
      </c>
      <c r="H102" s="267">
        <f t="shared" si="4"/>
        <v>1.1240776742982353E-3</v>
      </c>
      <c r="I102" s="267">
        <f t="shared" si="4"/>
        <v>1.1884153887766558E-3</v>
      </c>
      <c r="J102" s="267">
        <f t="shared" si="4"/>
        <v>1.1981197503627505E-3</v>
      </c>
      <c r="K102" s="267">
        <f t="shared" si="4"/>
        <v>1.288046386256126E-3</v>
      </c>
      <c r="L102" s="267">
        <f t="shared" si="4"/>
        <v>1.105594332761952E-3</v>
      </c>
      <c r="M102" s="267">
        <f t="shared" si="4"/>
        <v>7.9622299238169686E-4</v>
      </c>
      <c r="N102" s="267">
        <f t="shared" si="4"/>
        <v>9.4642996115501434E-4</v>
      </c>
      <c r="O102" s="267">
        <f t="shared" si="4"/>
        <v>1.0023698244930759E-3</v>
      </c>
      <c r="P102" s="267">
        <f t="shared" si="4"/>
        <v>1.014619731938229E-3</v>
      </c>
      <c r="Q102" s="267">
        <f t="shared" si="4"/>
        <v>1.0962330473222898E-3</v>
      </c>
      <c r="R102" s="267">
        <f t="shared" si="4"/>
        <v>1.0806050958070126E-3</v>
      </c>
      <c r="S102" s="267">
        <f t="shared" si="4"/>
        <v>8.8960718078617221E-4</v>
      </c>
      <c r="T102" s="267">
        <f t="shared" si="4"/>
        <v>7.1956515981616716E-4</v>
      </c>
      <c r="U102" s="267">
        <f t="shared" si="4"/>
        <v>8.490759841051997E-4</v>
      </c>
      <c r="V102" s="267">
        <f t="shared" si="4"/>
        <v>8.7483657044145247E-4</v>
      </c>
      <c r="W102" s="267">
        <f t="shared" si="4"/>
        <v>7.7078950971858117E-4</v>
      </c>
      <c r="X102" s="267">
        <f t="shared" si="4"/>
        <v>1.0037784594714512E-3</v>
      </c>
      <c r="Y102" s="267">
        <f t="shared" si="4"/>
        <v>1.1811700408018134E-3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2.9483625365272218E-2</v>
      </c>
      <c r="C103" s="267">
        <f t="shared" si="5"/>
        <v>3.6618444546407919E-2</v>
      </c>
      <c r="D103" s="267">
        <f t="shared" si="5"/>
        <v>3.8455401391694913E-2</v>
      </c>
      <c r="E103" s="267">
        <f t="shared" si="5"/>
        <v>3.5182622790921693E-2</v>
      </c>
      <c r="F103" s="267">
        <f t="shared" si="5"/>
        <v>3.396083944211882E-2</v>
      </c>
      <c r="G103" s="267">
        <f t="shared" si="5"/>
        <v>2.9560613278049572E-2</v>
      </c>
      <c r="H103" s="267">
        <f t="shared" si="5"/>
        <v>2.8101941857455872E-2</v>
      </c>
      <c r="I103" s="267">
        <f t="shared" si="5"/>
        <v>2.971038471941639E-2</v>
      </c>
      <c r="J103" s="267">
        <f t="shared" si="5"/>
        <v>2.9952993759068756E-2</v>
      </c>
      <c r="K103" s="267">
        <f t="shared" si="5"/>
        <v>3.2201159656403168E-2</v>
      </c>
      <c r="L103" s="267">
        <f t="shared" si="5"/>
        <v>2.7639858319048791E-2</v>
      </c>
      <c r="M103" s="267">
        <f t="shared" si="5"/>
        <v>1.9905574809542421E-2</v>
      </c>
      <c r="N103" s="267">
        <f t="shared" si="5"/>
        <v>2.3660749028875355E-2</v>
      </c>
      <c r="O103" s="267">
        <f t="shared" si="5"/>
        <v>2.5059245612326881E-2</v>
      </c>
      <c r="P103" s="267">
        <f t="shared" si="5"/>
        <v>2.5365493298455732E-2</v>
      </c>
      <c r="Q103" s="267">
        <f t="shared" si="5"/>
        <v>2.7405826183057234E-2</v>
      </c>
      <c r="R103" s="267">
        <f t="shared" si="5"/>
        <v>2.7015127395175319E-2</v>
      </c>
      <c r="S103" s="267">
        <f t="shared" si="5"/>
        <v>2.2240179519654305E-2</v>
      </c>
      <c r="T103" s="267">
        <f t="shared" si="5"/>
        <v>1.7989128995404176E-2</v>
      </c>
      <c r="U103" s="267">
        <f t="shared" si="5"/>
        <v>2.1226899602630002E-2</v>
      </c>
      <c r="V103" s="267">
        <f t="shared" si="5"/>
        <v>2.1870914261036305E-2</v>
      </c>
      <c r="W103" s="267">
        <f t="shared" si="5"/>
        <v>1.9269737742964539E-2</v>
      </c>
      <c r="X103" s="267">
        <f t="shared" si="5"/>
        <v>2.5094461486786283E-2</v>
      </c>
      <c r="Y103" s="267">
        <f t="shared" si="5"/>
        <v>2.9529251020045329E-2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7.3709063413180493E-4</v>
      </c>
      <c r="C104" s="267">
        <f t="shared" si="6"/>
        <v>9.1546111366019791E-4</v>
      </c>
      <c r="D104" s="267">
        <f t="shared" si="6"/>
        <v>9.613850347923728E-4</v>
      </c>
      <c r="E104" s="267">
        <f t="shared" si="6"/>
        <v>8.7956556977304213E-4</v>
      </c>
      <c r="F104" s="267">
        <f t="shared" si="6"/>
        <v>8.4902098605297042E-4</v>
      </c>
      <c r="G104" s="267">
        <f t="shared" si="6"/>
        <v>7.3901533195123905E-4</v>
      </c>
      <c r="H104" s="267">
        <f t="shared" si="6"/>
        <v>7.0254854643639667E-4</v>
      </c>
      <c r="I104" s="267">
        <f t="shared" si="6"/>
        <v>7.4275961798540933E-4</v>
      </c>
      <c r="J104" s="267">
        <f t="shared" si="6"/>
        <v>7.4882484397671885E-4</v>
      </c>
      <c r="K104" s="267">
        <f t="shared" si="6"/>
        <v>8.050289914100792E-4</v>
      </c>
      <c r="L104" s="267">
        <f t="shared" si="6"/>
        <v>6.9099645797621981E-4</v>
      </c>
      <c r="M104" s="267">
        <f t="shared" si="6"/>
        <v>4.9763937023856054E-4</v>
      </c>
      <c r="N104" s="267">
        <f t="shared" si="6"/>
        <v>5.9151872572188403E-4</v>
      </c>
      <c r="O104" s="267">
        <f t="shared" si="6"/>
        <v>6.2648114030817222E-4</v>
      </c>
      <c r="P104" s="267">
        <f t="shared" si="6"/>
        <v>6.3413733246139327E-4</v>
      </c>
      <c r="Q104" s="267">
        <f t="shared" si="6"/>
        <v>6.8514565457643078E-4</v>
      </c>
      <c r="R104" s="267">
        <f t="shared" si="6"/>
        <v>6.7537818487938244E-4</v>
      </c>
      <c r="S104" s="267">
        <f t="shared" si="6"/>
        <v>5.5600448799135742E-4</v>
      </c>
      <c r="T104" s="267">
        <f t="shared" si="6"/>
        <v>4.4972822488510434E-4</v>
      </c>
      <c r="U104" s="267">
        <f t="shared" si="6"/>
        <v>5.3067249006574974E-4</v>
      </c>
      <c r="V104" s="267">
        <f t="shared" si="6"/>
        <v>5.4677285652590766E-4</v>
      </c>
      <c r="W104" s="267">
        <f t="shared" si="6"/>
        <v>4.8174344357411328E-4</v>
      </c>
      <c r="X104" s="267">
        <f t="shared" si="6"/>
        <v>6.2736153716965695E-4</v>
      </c>
      <c r="Y104" s="267">
        <f t="shared" si="6"/>
        <v>7.3823127550113319E-4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1.9047643953815604E-3</v>
      </c>
      <c r="C105" s="268">
        <f t="shared" si="7"/>
        <v>2.0458000811840113E-3</v>
      </c>
      <c r="D105" s="268">
        <f t="shared" si="7"/>
        <v>2.0141299049583261E-3</v>
      </c>
      <c r="E105" s="268">
        <f t="shared" si="7"/>
        <v>1.9052424721029684E-3</v>
      </c>
      <c r="F105" s="268">
        <f t="shared" si="7"/>
        <v>1.8590382296776763E-3</v>
      </c>
      <c r="G105" s="268">
        <f t="shared" si="7"/>
        <v>1.7160123037338346E-3</v>
      </c>
      <c r="H105" s="268">
        <f t="shared" si="7"/>
        <v>1.6645244931769605E-3</v>
      </c>
      <c r="I105" s="268">
        <f t="shared" si="7"/>
        <v>1.7287579870161236E-3</v>
      </c>
      <c r="J105" s="268">
        <f t="shared" si="7"/>
        <v>1.7402335799329136E-3</v>
      </c>
      <c r="K105" s="268">
        <f t="shared" si="7"/>
        <v>1.8099502868540918E-3</v>
      </c>
      <c r="L105" s="268">
        <f t="shared" si="7"/>
        <v>1.6666016357768322E-3</v>
      </c>
      <c r="M105" s="268">
        <f t="shared" si="7"/>
        <v>1.3583985526964878E-3</v>
      </c>
      <c r="N105" s="268">
        <f t="shared" si="7"/>
        <v>1.5062034530223497E-3</v>
      </c>
      <c r="O105" s="268">
        <f t="shared" si="7"/>
        <v>1.6113226324241511E-3</v>
      </c>
      <c r="P105" s="268">
        <f t="shared" si="7"/>
        <v>1.6781733824635251E-3</v>
      </c>
      <c r="Q105" s="268">
        <f t="shared" si="7"/>
        <v>1.6735138446321205E-3</v>
      </c>
      <c r="R105" s="268">
        <f t="shared" si="7"/>
        <v>1.6084507065828261E-3</v>
      </c>
      <c r="S105" s="268">
        <f t="shared" si="7"/>
        <v>1.595386535285834E-3</v>
      </c>
      <c r="T105" s="268">
        <f t="shared" si="7"/>
        <v>1.3337026077208996E-3</v>
      </c>
      <c r="U105" s="268">
        <f t="shared" si="7"/>
        <v>1.3548397568784731E-3</v>
      </c>
      <c r="V105" s="268">
        <f t="shared" si="7"/>
        <v>1.3723477580693112E-3</v>
      </c>
      <c r="W105" s="268">
        <f t="shared" si="7"/>
        <v>1.2277486676807263E-3</v>
      </c>
      <c r="X105" s="268">
        <f t="shared" si="7"/>
        <v>1.4463138762167798E-3</v>
      </c>
      <c r="Y105" s="268">
        <f t="shared" si="7"/>
        <v>1.6416628315003125E-3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0.21537750700051614</v>
      </c>
      <c r="C106" s="269">
        <f t="shared" si="8"/>
        <v>0.21538909993368358</v>
      </c>
      <c r="D106" s="269">
        <f t="shared" si="8"/>
        <v>0.22047190002671591</v>
      </c>
      <c r="E106" s="269">
        <f t="shared" si="8"/>
        <v>0.21845010369597964</v>
      </c>
      <c r="F106" s="269">
        <f t="shared" si="8"/>
        <v>0.22351970863518714</v>
      </c>
      <c r="G106" s="269">
        <f t="shared" si="8"/>
        <v>0.23145854438439517</v>
      </c>
      <c r="H106" s="269">
        <f t="shared" si="8"/>
        <v>0.22530640933106985</v>
      </c>
      <c r="I106" s="269">
        <f t="shared" si="8"/>
        <v>0.22493263459706095</v>
      </c>
      <c r="J106" s="269">
        <f t="shared" si="8"/>
        <v>0.21269035889303933</v>
      </c>
      <c r="K106" s="269">
        <f t="shared" si="8"/>
        <v>0.2060080836981163</v>
      </c>
      <c r="L106" s="269">
        <f t="shared" si="8"/>
        <v>0.2010664395350977</v>
      </c>
      <c r="M106" s="269">
        <f t="shared" si="8"/>
        <v>0.18633022526674767</v>
      </c>
      <c r="N106" s="269">
        <f t="shared" si="8"/>
        <v>0.20438555006039091</v>
      </c>
      <c r="O106" s="269">
        <f t="shared" si="8"/>
        <v>0.21240841769676214</v>
      </c>
      <c r="P106" s="269">
        <f t="shared" si="8"/>
        <v>0.21031339783027064</v>
      </c>
      <c r="Q106" s="269">
        <f t="shared" si="8"/>
        <v>0.21027607690263891</v>
      </c>
      <c r="R106" s="269">
        <f t="shared" si="8"/>
        <v>0.20997176188855507</v>
      </c>
      <c r="S106" s="269">
        <f t="shared" si="8"/>
        <v>0.21682982692588543</v>
      </c>
      <c r="T106" s="269">
        <f t="shared" si="8"/>
        <v>0.22242110935128712</v>
      </c>
      <c r="U106" s="269">
        <f t="shared" si="8"/>
        <v>0.22152998800087734</v>
      </c>
      <c r="V106" s="269">
        <f t="shared" si="8"/>
        <v>0.223788935093546</v>
      </c>
      <c r="W106" s="269">
        <f t="shared" si="8"/>
        <v>0.22566752455918704</v>
      </c>
      <c r="X106" s="269">
        <f t="shared" si="8"/>
        <v>0.20320754965814022</v>
      </c>
      <c r="Y106" s="269">
        <f t="shared" si="8"/>
        <v>0.18819661780264307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0.39982658614787314</v>
      </c>
      <c r="C107" s="269">
        <f t="shared" si="9"/>
        <v>0.36761745927297101</v>
      </c>
      <c r="D107" s="269">
        <f t="shared" si="9"/>
        <v>0.37204321063070361</v>
      </c>
      <c r="E107" s="269">
        <f t="shared" si="9"/>
        <v>0.3962772345414845</v>
      </c>
      <c r="F107" s="269">
        <f t="shared" si="9"/>
        <v>0.39663301159705949</v>
      </c>
      <c r="G107" s="269">
        <f t="shared" si="9"/>
        <v>0.41072394453420347</v>
      </c>
      <c r="H107" s="269">
        <f t="shared" si="9"/>
        <v>0.42599024152970649</v>
      </c>
      <c r="I107" s="269">
        <f t="shared" si="9"/>
        <v>0.42288029887690937</v>
      </c>
      <c r="J107" s="269">
        <f t="shared" si="9"/>
        <v>0.43230367847540324</v>
      </c>
      <c r="K107" s="269">
        <f t="shared" si="9"/>
        <v>0.43002892148635163</v>
      </c>
      <c r="L107" s="269">
        <f t="shared" si="9"/>
        <v>0.46100080895208373</v>
      </c>
      <c r="M107" s="269">
        <f t="shared" si="9"/>
        <v>0.53541572376684377</v>
      </c>
      <c r="N107" s="269">
        <f t="shared" si="9"/>
        <v>0.48724884192107348</v>
      </c>
      <c r="O107" s="269">
        <f t="shared" si="9"/>
        <v>0.46158372412741344</v>
      </c>
      <c r="P107" s="269">
        <f t="shared" si="9"/>
        <v>0.45418978405329652</v>
      </c>
      <c r="Q107" s="269">
        <f t="shared" si="9"/>
        <v>0.451739711769782</v>
      </c>
      <c r="R107" s="269">
        <f t="shared" si="9"/>
        <v>0.46358705259397143</v>
      </c>
      <c r="S107" s="269">
        <f t="shared" si="9"/>
        <v>0.46366727282489972</v>
      </c>
      <c r="T107" s="269">
        <f t="shared" si="9"/>
        <v>0.50264317867639208</v>
      </c>
      <c r="U107" s="269">
        <f t="shared" si="9"/>
        <v>0.49689424946291116</v>
      </c>
      <c r="V107" s="269">
        <f t="shared" si="9"/>
        <v>0.49073018032098509</v>
      </c>
      <c r="W107" s="269">
        <f t="shared" si="9"/>
        <v>0.51366864340199103</v>
      </c>
      <c r="X107" s="269">
        <f t="shared" si="9"/>
        <v>0.49868377332517899</v>
      </c>
      <c r="Y107" s="269">
        <f t="shared" si="9"/>
        <v>0.4819934910437163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0.19982960561449306</v>
      </c>
      <c r="C108" s="269">
        <f t="shared" si="10"/>
        <v>0.21166952868911496</v>
      </c>
      <c r="D108" s="269">
        <f t="shared" si="10"/>
        <v>0.20851651005651459</v>
      </c>
      <c r="E108" s="269">
        <f t="shared" si="10"/>
        <v>0.19734923874651428</v>
      </c>
      <c r="F108" s="269">
        <f t="shared" si="10"/>
        <v>0.19352652954093086</v>
      </c>
      <c r="G108" s="269">
        <f t="shared" si="10"/>
        <v>0.18212555089922439</v>
      </c>
      <c r="H108" s="269">
        <f t="shared" si="10"/>
        <v>0.17862033976987929</v>
      </c>
      <c r="I108" s="269">
        <f t="shared" si="10"/>
        <v>0.17661790820029152</v>
      </c>
      <c r="J108" s="269">
        <f t="shared" si="10"/>
        <v>0.17759602778922126</v>
      </c>
      <c r="K108" s="269">
        <f t="shared" si="10"/>
        <v>0.18608904231832729</v>
      </c>
      <c r="L108" s="269">
        <f t="shared" si="10"/>
        <v>0.16957593807328933</v>
      </c>
      <c r="M108" s="269">
        <f t="shared" si="10"/>
        <v>0.13821641831254669</v>
      </c>
      <c r="N108" s="269">
        <f t="shared" si="10"/>
        <v>0.15325549789013529</v>
      </c>
      <c r="O108" s="269">
        <f t="shared" si="10"/>
        <v>0.16406049209708592</v>
      </c>
      <c r="P108" s="269">
        <f t="shared" si="10"/>
        <v>0.17075335789420992</v>
      </c>
      <c r="Q108" s="269">
        <f t="shared" si="10"/>
        <v>0.17027925209604766</v>
      </c>
      <c r="R108" s="269">
        <f t="shared" si="10"/>
        <v>0.16365910818651755</v>
      </c>
      <c r="S108" s="269">
        <f t="shared" si="10"/>
        <v>0.16232983485851848</v>
      </c>
      <c r="T108" s="269">
        <f t="shared" si="10"/>
        <v>0.13570567692324098</v>
      </c>
      <c r="U108" s="269">
        <f t="shared" si="10"/>
        <v>0.13778198262932639</v>
      </c>
      <c r="V108" s="269">
        <f t="shared" si="10"/>
        <v>0.13955759034300186</v>
      </c>
      <c r="W108" s="269">
        <f t="shared" si="10"/>
        <v>0.12484925122344633</v>
      </c>
      <c r="X108" s="269">
        <f t="shared" si="10"/>
        <v>0.14708314198947534</v>
      </c>
      <c r="Y108" s="269">
        <f t="shared" si="10"/>
        <v>0.16703977302475997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0.17459791656866464</v>
      </c>
      <c r="C109" s="270">
        <f t="shared" si="11"/>
        <v>0.1648967332304212</v>
      </c>
      <c r="D109" s="270">
        <f t="shared" si="11"/>
        <v>0.15199344513450541</v>
      </c>
      <c r="E109" s="270">
        <f t="shared" si="11"/>
        <v>0.1446202704470799</v>
      </c>
      <c r="F109" s="270">
        <f t="shared" si="11"/>
        <v>0.14140097514478753</v>
      </c>
      <c r="G109" s="270">
        <f t="shared" si="11"/>
        <v>0.13950077307809453</v>
      </c>
      <c r="H109" s="270">
        <f t="shared" si="11"/>
        <v>0.13984901478126407</v>
      </c>
      <c r="I109" s="270">
        <f t="shared" si="11"/>
        <v>0.12769389931648464</v>
      </c>
      <c r="J109" s="270">
        <f t="shared" si="11"/>
        <v>0.12749836050151855</v>
      </c>
      <c r="K109" s="270">
        <f t="shared" si="11"/>
        <v>0.13024880911289691</v>
      </c>
      <c r="L109" s="270">
        <f t="shared" si="11"/>
        <v>0.11967258172543915</v>
      </c>
      <c r="M109" s="270">
        <f t="shared" si="11"/>
        <v>0.10775792656431263</v>
      </c>
      <c r="N109" s="270">
        <f t="shared" si="11"/>
        <v>0.11301210757245765</v>
      </c>
      <c r="O109" s="270">
        <f t="shared" si="11"/>
        <v>0.12946768100699405</v>
      </c>
      <c r="P109" s="270">
        <f t="shared" si="11"/>
        <v>0.13843226801459232</v>
      </c>
      <c r="Q109" s="270">
        <f t="shared" si="11"/>
        <v>0.13097073309101523</v>
      </c>
      <c r="R109" s="270">
        <f t="shared" si="11"/>
        <v>0.1197822699952505</v>
      </c>
      <c r="S109" s="270">
        <f t="shared" si="11"/>
        <v>0.14142642480710413</v>
      </c>
      <c r="T109" s="270">
        <f t="shared" si="11"/>
        <v>0.11477525338513488</v>
      </c>
      <c r="U109" s="270">
        <f t="shared" si="11"/>
        <v>0.10424252900229794</v>
      </c>
      <c r="V109" s="270">
        <f t="shared" si="11"/>
        <v>0.10652466075420856</v>
      </c>
      <c r="W109" s="270">
        <f t="shared" si="11"/>
        <v>9.4564727247627448E-2</v>
      </c>
      <c r="X109" s="270">
        <f t="shared" si="11"/>
        <v>9.2097459301030679E-2</v>
      </c>
      <c r="Y109" s="270">
        <f t="shared" si="11"/>
        <v>9.6526777012410997E-2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2.5231689045828471E-2</v>
      </c>
      <c r="C110" s="270">
        <f t="shared" si="12"/>
        <v>4.6772795458693749E-2</v>
      </c>
      <c r="D110" s="270">
        <f t="shared" si="12"/>
        <v>5.6523064922009141E-2</v>
      </c>
      <c r="E110" s="270">
        <f t="shared" si="12"/>
        <v>5.2728968299434374E-2</v>
      </c>
      <c r="F110" s="270">
        <f t="shared" si="12"/>
        <v>5.2125554396143345E-2</v>
      </c>
      <c r="G110" s="270">
        <f t="shared" si="12"/>
        <v>4.2624777821129813E-2</v>
      </c>
      <c r="H110" s="270">
        <f t="shared" si="12"/>
        <v>3.8771324988615262E-2</v>
      </c>
      <c r="I110" s="270">
        <f t="shared" si="12"/>
        <v>4.8924008883806831E-2</v>
      </c>
      <c r="J110" s="270">
        <f t="shared" si="12"/>
        <v>5.0097667287702687E-2</v>
      </c>
      <c r="K110" s="270">
        <f t="shared" si="12"/>
        <v>5.5840233205430474E-2</v>
      </c>
      <c r="L110" s="270">
        <f t="shared" si="12"/>
        <v>4.9903356347850147E-2</v>
      </c>
      <c r="M110" s="270">
        <f t="shared" si="12"/>
        <v>3.0458491748234048E-2</v>
      </c>
      <c r="N110" s="270">
        <f t="shared" si="12"/>
        <v>4.0243390317677707E-2</v>
      </c>
      <c r="O110" s="270">
        <f t="shared" si="12"/>
        <v>3.4592811090091928E-2</v>
      </c>
      <c r="P110" s="270">
        <f t="shared" si="12"/>
        <v>3.2321089879617668E-2</v>
      </c>
      <c r="Q110" s="270">
        <f t="shared" si="12"/>
        <v>3.9308519005032468E-2</v>
      </c>
      <c r="R110" s="270">
        <f t="shared" si="12"/>
        <v>4.3876838191267073E-2</v>
      </c>
      <c r="S110" s="270">
        <f t="shared" si="12"/>
        <v>2.0903410051414398E-2</v>
      </c>
      <c r="T110" s="270">
        <f t="shared" si="12"/>
        <v>2.0930423538106084E-2</v>
      </c>
      <c r="U110" s="270">
        <f t="shared" si="12"/>
        <v>3.3539453627028398E-2</v>
      </c>
      <c r="V110" s="270">
        <f t="shared" si="12"/>
        <v>3.3032929588793308E-2</v>
      </c>
      <c r="W110" s="270">
        <f t="shared" si="12"/>
        <v>3.0284523975818916E-2</v>
      </c>
      <c r="X110" s="270">
        <f t="shared" si="12"/>
        <v>5.4985682688444636E-2</v>
      </c>
      <c r="Y110" s="270">
        <f t="shared" si="12"/>
        <v>7.0512996012348991E-2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0.14945020392532601</v>
      </c>
      <c r="C111" s="269">
        <f t="shared" si="13"/>
        <v>0.16153308524014148</v>
      </c>
      <c r="D111" s="269">
        <f t="shared" si="13"/>
        <v>0.15311509179457541</v>
      </c>
      <c r="E111" s="269">
        <f t="shared" si="13"/>
        <v>0.14590999056226811</v>
      </c>
      <c r="F111" s="269">
        <f t="shared" si="13"/>
        <v>0.14574635503312941</v>
      </c>
      <c r="G111" s="269">
        <f t="shared" si="13"/>
        <v>0.14027684874146679</v>
      </c>
      <c r="H111" s="269">
        <f t="shared" si="13"/>
        <v>0.13638227115866772</v>
      </c>
      <c r="I111" s="269">
        <f t="shared" si="13"/>
        <v>0.13997056175858733</v>
      </c>
      <c r="J111" s="269">
        <f t="shared" si="13"/>
        <v>0.14152328837706518</v>
      </c>
      <c r="K111" s="269">
        <f t="shared" si="13"/>
        <v>0.13935468020205086</v>
      </c>
      <c r="L111" s="269">
        <f t="shared" si="13"/>
        <v>0.13518077332003686</v>
      </c>
      <c r="M111" s="269">
        <f t="shared" si="13"/>
        <v>0.11598687881828701</v>
      </c>
      <c r="N111" s="269">
        <f t="shared" si="13"/>
        <v>0.12663065278246008</v>
      </c>
      <c r="O111" s="269">
        <f t="shared" si="13"/>
        <v>0.13176850344826174</v>
      </c>
      <c r="P111" s="269">
        <f t="shared" si="13"/>
        <v>0.13414862447951975</v>
      </c>
      <c r="Q111" s="269">
        <f t="shared" si="13"/>
        <v>0.13478880353821429</v>
      </c>
      <c r="R111" s="269">
        <f t="shared" si="13"/>
        <v>0.13037638139387384</v>
      </c>
      <c r="S111" s="269">
        <f t="shared" si="13"/>
        <v>0.13022387420300449</v>
      </c>
      <c r="T111" s="269">
        <f t="shared" si="13"/>
        <v>0.11738872538659831</v>
      </c>
      <c r="U111" s="269">
        <f t="shared" si="13"/>
        <v>0.11824027460300848</v>
      </c>
      <c r="V111" s="269">
        <f t="shared" si="13"/>
        <v>0.11961810422681612</v>
      </c>
      <c r="W111" s="269">
        <f t="shared" si="13"/>
        <v>0.11261933112071525</v>
      </c>
      <c r="X111" s="269">
        <f t="shared" si="13"/>
        <v>0.12097153505605231</v>
      </c>
      <c r="Y111" s="269">
        <f t="shared" si="13"/>
        <v>0.12746510913452863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8.3469801711020336E-2</v>
      </c>
      <c r="C112" s="270">
        <f t="shared" si="14"/>
        <v>7.8887106470786519E-2</v>
      </c>
      <c r="D112" s="270">
        <f t="shared" si="14"/>
        <v>7.1308704571033929E-2</v>
      </c>
      <c r="E112" s="270">
        <f t="shared" si="14"/>
        <v>6.8530026060821814E-2</v>
      </c>
      <c r="F112" s="270">
        <f t="shared" si="14"/>
        <v>6.5859657300858285E-2</v>
      </c>
      <c r="G112" s="270">
        <f t="shared" si="14"/>
        <v>6.2277751107767801E-2</v>
      </c>
      <c r="H112" s="270">
        <f t="shared" si="14"/>
        <v>6.0987231640161406E-2</v>
      </c>
      <c r="I112" s="270">
        <f t="shared" si="14"/>
        <v>6.4356449424560938E-2</v>
      </c>
      <c r="J112" s="270">
        <f t="shared" si="14"/>
        <v>6.4578799354283692E-2</v>
      </c>
      <c r="K112" s="270">
        <f t="shared" si="14"/>
        <v>6.3773833190649845E-2</v>
      </c>
      <c r="L112" s="270">
        <f t="shared" si="14"/>
        <v>6.1159732812463258E-2</v>
      </c>
      <c r="M112" s="270">
        <f t="shared" si="14"/>
        <v>5.507064276609859E-2</v>
      </c>
      <c r="N112" s="270">
        <f t="shared" si="14"/>
        <v>5.7755838505785362E-2</v>
      </c>
      <c r="O112" s="270">
        <f t="shared" si="14"/>
        <v>6.6055173095092887E-2</v>
      </c>
      <c r="P112" s="270">
        <f t="shared" si="14"/>
        <v>7.0747036642195407E-2</v>
      </c>
      <c r="Q112" s="270">
        <f t="shared" si="14"/>
        <v>6.693375313383243E-2</v>
      </c>
      <c r="R112" s="270">
        <f t="shared" si="14"/>
        <v>6.1215789974242478E-2</v>
      </c>
      <c r="S112" s="270">
        <f t="shared" si="14"/>
        <v>7.2277226989795496E-2</v>
      </c>
      <c r="T112" s="270">
        <f t="shared" si="14"/>
        <v>5.865690978926575E-2</v>
      </c>
      <c r="U112" s="270">
        <f t="shared" si="14"/>
        <v>5.3274067706694662E-2</v>
      </c>
      <c r="V112" s="270">
        <f t="shared" si="14"/>
        <v>5.4440371350999023E-2</v>
      </c>
      <c r="W112" s="270">
        <f t="shared" si="14"/>
        <v>4.8328141405166433E-2</v>
      </c>
      <c r="X112" s="270">
        <f t="shared" si="14"/>
        <v>4.7067222268844862E-2</v>
      </c>
      <c r="Y112" s="270">
        <f t="shared" si="14"/>
        <v>4.9330864315032495E-2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5.0402455365484905E-2</v>
      </c>
      <c r="C113" s="270">
        <f t="shared" si="15"/>
        <v>5.515148101857284E-2</v>
      </c>
      <c r="D113" s="270">
        <f t="shared" si="15"/>
        <v>4.8380336736742448E-2</v>
      </c>
      <c r="E113" s="270">
        <f t="shared" si="15"/>
        <v>4.6837382012913729E-2</v>
      </c>
      <c r="F113" s="270">
        <f t="shared" si="15"/>
        <v>4.9076367089890306E-2</v>
      </c>
      <c r="G113" s="270">
        <f t="shared" si="15"/>
        <v>5.1044208947307393E-2</v>
      </c>
      <c r="H113" s="270">
        <f t="shared" si="15"/>
        <v>4.9826997513465782E-2</v>
      </c>
      <c r="I113" s="270">
        <f t="shared" si="15"/>
        <v>5.0075146433748871E-2</v>
      </c>
      <c r="J113" s="270">
        <f t="shared" si="15"/>
        <v>5.0991373016773874E-2</v>
      </c>
      <c r="K113" s="270">
        <f t="shared" si="15"/>
        <v>4.5237265285638192E-2</v>
      </c>
      <c r="L113" s="270">
        <f t="shared" si="15"/>
        <v>4.8517488259641542E-2</v>
      </c>
      <c r="M113" s="270">
        <f t="shared" si="15"/>
        <v>4.5350154078069672E-2</v>
      </c>
      <c r="N113" s="270">
        <f t="shared" si="15"/>
        <v>4.8308073225297891E-2</v>
      </c>
      <c r="O113" s="270">
        <f t="shared" si="15"/>
        <v>4.7979726562205886E-2</v>
      </c>
      <c r="P113" s="270">
        <f t="shared" si="15"/>
        <v>4.6883608591416409E-2</v>
      </c>
      <c r="Q113" s="270">
        <f t="shared" si="15"/>
        <v>4.7766083617343996E-2</v>
      </c>
      <c r="R113" s="270">
        <f t="shared" si="15"/>
        <v>4.6736944651566831E-2</v>
      </c>
      <c r="S113" s="270">
        <f t="shared" si="15"/>
        <v>4.7263774368141082E-2</v>
      </c>
      <c r="T113" s="270">
        <f t="shared" si="15"/>
        <v>4.8035137270636567E-2</v>
      </c>
      <c r="U113" s="270">
        <f t="shared" si="15"/>
        <v>4.7825572066431017E-2</v>
      </c>
      <c r="V113" s="270">
        <f t="shared" si="15"/>
        <v>4.8295961641879957E-2</v>
      </c>
      <c r="W113" s="270">
        <f t="shared" si="15"/>
        <v>4.8814015512328661E-2</v>
      </c>
      <c r="X113" s="270">
        <f t="shared" si="15"/>
        <v>4.5803392649530685E-2</v>
      </c>
      <c r="Y113" s="270">
        <f t="shared" si="15"/>
        <v>4.2097953684608558E-2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1.5577946848820773E-2</v>
      </c>
      <c r="C114" s="271">
        <f t="shared" si="16"/>
        <v>2.7494497750782103E-2</v>
      </c>
      <c r="D114" s="271">
        <f t="shared" si="16"/>
        <v>3.3426050486799037E-2</v>
      </c>
      <c r="E114" s="271">
        <f t="shared" si="16"/>
        <v>3.054258248853255E-2</v>
      </c>
      <c r="F114" s="271">
        <f t="shared" si="16"/>
        <v>3.081033064238084E-2</v>
      </c>
      <c r="G114" s="271">
        <f t="shared" si="16"/>
        <v>2.6954888686391596E-2</v>
      </c>
      <c r="H114" s="271">
        <f t="shared" si="16"/>
        <v>2.5568042005040544E-2</v>
      </c>
      <c r="I114" s="271">
        <f t="shared" si="16"/>
        <v>2.5538965900277519E-2</v>
      </c>
      <c r="J114" s="271">
        <f t="shared" si="16"/>
        <v>2.595311600600762E-2</v>
      </c>
      <c r="K114" s="271">
        <f t="shared" si="16"/>
        <v>3.0343581725762805E-2</v>
      </c>
      <c r="L114" s="271">
        <f t="shared" si="16"/>
        <v>2.5503552247932063E-2</v>
      </c>
      <c r="M114" s="271">
        <f t="shared" si="16"/>
        <v>1.5566081974118755E-2</v>
      </c>
      <c r="N114" s="271">
        <f t="shared" si="16"/>
        <v>2.0566741051376829E-2</v>
      </c>
      <c r="O114" s="271">
        <f t="shared" si="16"/>
        <v>1.7733603790962962E-2</v>
      </c>
      <c r="P114" s="271">
        <f t="shared" si="16"/>
        <v>1.6517979245907956E-2</v>
      </c>
      <c r="Q114" s="271">
        <f t="shared" si="16"/>
        <v>2.0088966787037855E-2</v>
      </c>
      <c r="R114" s="271">
        <f t="shared" si="16"/>
        <v>2.2423646768064496E-2</v>
      </c>
      <c r="S114" s="271">
        <f t="shared" si="16"/>
        <v>1.0682872845067909E-2</v>
      </c>
      <c r="T114" s="271">
        <f t="shared" si="16"/>
        <v>1.0696678326695993E-2</v>
      </c>
      <c r="U114" s="271">
        <f t="shared" si="16"/>
        <v>1.71406348298828E-2</v>
      </c>
      <c r="V114" s="271">
        <f t="shared" si="16"/>
        <v>1.6881771233937141E-2</v>
      </c>
      <c r="W114" s="271">
        <f t="shared" si="16"/>
        <v>1.5477174203220154E-2</v>
      </c>
      <c r="X114" s="271">
        <f t="shared" si="16"/>
        <v>2.8100920137676757E-2</v>
      </c>
      <c r="Y114" s="271">
        <f t="shared" si="16"/>
        <v>3.6036291134887585E-2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0.99999999999999967</v>
      </c>
      <c r="C117" s="232">
        <f t="shared" si="17"/>
        <v>0.99999999999999978</v>
      </c>
      <c r="D117" s="232">
        <f t="shared" si="17"/>
        <v>1.0000000000000002</v>
      </c>
      <c r="E117" s="232">
        <f t="shared" si="17"/>
        <v>1.0000000000000002</v>
      </c>
      <c r="F117" s="232">
        <f t="shared" si="17"/>
        <v>1</v>
      </c>
      <c r="G117" s="232">
        <f t="shared" si="17"/>
        <v>1</v>
      </c>
      <c r="H117" s="232">
        <f t="shared" si="17"/>
        <v>1</v>
      </c>
      <c r="I117" s="232">
        <f t="shared" si="17"/>
        <v>1</v>
      </c>
      <c r="J117" s="232">
        <f t="shared" si="17"/>
        <v>0.99999999999999978</v>
      </c>
      <c r="K117" s="232">
        <f t="shared" si="17"/>
        <v>1</v>
      </c>
      <c r="L117" s="232">
        <f t="shared" si="17"/>
        <v>0.99999999999999978</v>
      </c>
      <c r="M117" s="232">
        <f t="shared" si="17"/>
        <v>1.0000000000000002</v>
      </c>
      <c r="N117" s="232">
        <f t="shared" si="17"/>
        <v>0.99999999999999978</v>
      </c>
      <c r="O117" s="232">
        <f t="shared" si="17"/>
        <v>1</v>
      </c>
      <c r="P117" s="232">
        <f t="shared" si="17"/>
        <v>1.0000000000000002</v>
      </c>
      <c r="Q117" s="232">
        <f t="shared" si="17"/>
        <v>1</v>
      </c>
      <c r="R117" s="232">
        <f t="shared" si="17"/>
        <v>1</v>
      </c>
      <c r="S117" s="232">
        <f t="shared" si="17"/>
        <v>0.99999999999999978</v>
      </c>
      <c r="T117" s="232">
        <f t="shared" si="17"/>
        <v>1</v>
      </c>
      <c r="U117" s="232">
        <f t="shared" si="17"/>
        <v>0.99999999999999978</v>
      </c>
      <c r="V117" s="232">
        <f t="shared" si="17"/>
        <v>1</v>
      </c>
      <c r="W117" s="232">
        <f t="shared" si="17"/>
        <v>0.99999999999999978</v>
      </c>
      <c r="X117" s="232">
        <f t="shared" si="17"/>
        <v>1.0000000000000002</v>
      </c>
      <c r="Y117" s="232">
        <f t="shared" si="17"/>
        <v>0.99999999999999956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2.6846287231526299E-3</v>
      </c>
      <c r="C118" s="266">
        <f t="shared" si="18"/>
        <v>2.9513770723370771E-3</v>
      </c>
      <c r="D118" s="266">
        <f t="shared" si="18"/>
        <v>3.0544376349764739E-3</v>
      </c>
      <c r="E118" s="266">
        <f t="shared" si="18"/>
        <v>2.9724740869911288E-3</v>
      </c>
      <c r="F118" s="266">
        <f t="shared" si="18"/>
        <v>2.9186826558603592E-3</v>
      </c>
      <c r="G118" s="266">
        <f t="shared" si="18"/>
        <v>2.7382057638925153E-3</v>
      </c>
      <c r="H118" s="266">
        <f t="shared" si="18"/>
        <v>2.6945300114038975E-3</v>
      </c>
      <c r="I118" s="266">
        <f t="shared" si="18"/>
        <v>2.7769939939532272E-3</v>
      </c>
      <c r="J118" s="266">
        <f t="shared" si="18"/>
        <v>2.8053151060694957E-3</v>
      </c>
      <c r="K118" s="266">
        <f t="shared" si="18"/>
        <v>2.9084941606717001E-3</v>
      </c>
      <c r="L118" s="266">
        <f t="shared" si="18"/>
        <v>2.7439207244206315E-3</v>
      </c>
      <c r="M118" s="266">
        <f t="shared" si="18"/>
        <v>2.4648983127275024E-3</v>
      </c>
      <c r="N118" s="266">
        <f t="shared" si="18"/>
        <v>2.5863598870206313E-3</v>
      </c>
      <c r="O118" s="266">
        <f t="shared" si="18"/>
        <v>2.6100697937616302E-3</v>
      </c>
      <c r="P118" s="266">
        <f t="shared" si="18"/>
        <v>2.6003111207092869E-3</v>
      </c>
      <c r="Q118" s="266">
        <f t="shared" si="18"/>
        <v>2.7225139165251299E-3</v>
      </c>
      <c r="R118" s="266">
        <f t="shared" si="18"/>
        <v>2.7373358091989778E-3</v>
      </c>
      <c r="S118" s="266">
        <f t="shared" si="18"/>
        <v>2.440453673068538E-3</v>
      </c>
      <c r="T118" s="266">
        <f t="shared" si="18"/>
        <v>2.2516446652071169E-3</v>
      </c>
      <c r="U118" s="266">
        <f t="shared" si="18"/>
        <v>2.4838069533892316E-3</v>
      </c>
      <c r="V118" s="266">
        <f t="shared" si="18"/>
        <v>2.517005197166963E-3</v>
      </c>
      <c r="W118" s="266">
        <f t="shared" si="18"/>
        <v>2.4065622079604532E-3</v>
      </c>
      <c r="X118" s="266">
        <f t="shared" si="18"/>
        <v>2.7210381090292347E-3</v>
      </c>
      <c r="Y118" s="266">
        <f t="shared" si="18"/>
        <v>2.9047655295445876E-3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1.9836561547920168E-3</v>
      </c>
      <c r="C119" s="267">
        <f t="shared" si="19"/>
        <v>2.1807549193537559E-3</v>
      </c>
      <c r="D119" s="267">
        <f t="shared" si="19"/>
        <v>2.256905754526185E-3</v>
      </c>
      <c r="E119" s="267">
        <f t="shared" si="19"/>
        <v>2.1963433776777436E-3</v>
      </c>
      <c r="F119" s="267">
        <f t="shared" si="19"/>
        <v>2.1565972099796215E-3</v>
      </c>
      <c r="G119" s="267">
        <f t="shared" si="19"/>
        <v>2.0232439107087498E-3</v>
      </c>
      <c r="H119" s="267">
        <f t="shared" si="19"/>
        <v>1.9909721576383743E-3</v>
      </c>
      <c r="I119" s="267">
        <f t="shared" si="19"/>
        <v>2.0519043026019966E-3</v>
      </c>
      <c r="J119" s="267">
        <f t="shared" si="19"/>
        <v>2.0728306034627046E-3</v>
      </c>
      <c r="K119" s="267">
        <f t="shared" si="19"/>
        <v>2.1490689916398732E-3</v>
      </c>
      <c r="L119" s="267">
        <f t="shared" si="19"/>
        <v>2.0274666609640169E-3</v>
      </c>
      <c r="M119" s="267">
        <f t="shared" si="19"/>
        <v>1.8212986648062409E-3</v>
      </c>
      <c r="N119" s="267">
        <f t="shared" si="19"/>
        <v>1.9110458977622952E-3</v>
      </c>
      <c r="O119" s="267">
        <f t="shared" si="19"/>
        <v>1.9285650064683572E-3</v>
      </c>
      <c r="P119" s="267">
        <f t="shared" si="19"/>
        <v>1.9213543811420549E-3</v>
      </c>
      <c r="Q119" s="267">
        <f t="shared" si="19"/>
        <v>2.0116492982612541E-3</v>
      </c>
      <c r="R119" s="267">
        <f t="shared" si="19"/>
        <v>2.0226011063733348E-3</v>
      </c>
      <c r="S119" s="267">
        <f t="shared" si="19"/>
        <v>1.8032366663283895E-3</v>
      </c>
      <c r="T119" s="267">
        <f t="shared" si="19"/>
        <v>1.6637268163091073E-3</v>
      </c>
      <c r="U119" s="267">
        <f t="shared" si="19"/>
        <v>1.8352701466368248E-3</v>
      </c>
      <c r="V119" s="267">
        <f t="shared" si="19"/>
        <v>1.8598001309992986E-3</v>
      </c>
      <c r="W119" s="267">
        <f t="shared" si="19"/>
        <v>1.7781944648586751E-3</v>
      </c>
      <c r="X119" s="267">
        <f t="shared" si="19"/>
        <v>2.0105588329029449E-3</v>
      </c>
      <c r="Y119" s="267">
        <f t="shared" si="19"/>
        <v>2.1463139283342987E-3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4.9591403869800425E-2</v>
      </c>
      <c r="C120" s="267">
        <f t="shared" si="20"/>
        <v>5.4518872983843877E-2</v>
      </c>
      <c r="D120" s="267">
        <f t="shared" si="20"/>
        <v>5.6422643863154619E-2</v>
      </c>
      <c r="E120" s="267">
        <f t="shared" si="20"/>
        <v>5.4908584441943582E-2</v>
      </c>
      <c r="F120" s="267">
        <f t="shared" si="20"/>
        <v>5.3914930249490504E-2</v>
      </c>
      <c r="G120" s="267">
        <f t="shared" si="20"/>
        <v>5.0581097767718741E-2</v>
      </c>
      <c r="H120" s="267">
        <f t="shared" si="20"/>
        <v>4.9774303940959337E-2</v>
      </c>
      <c r="I120" s="267">
        <f t="shared" si="20"/>
        <v>5.1297607565049898E-2</v>
      </c>
      <c r="J120" s="267">
        <f t="shared" si="20"/>
        <v>5.1820765086567619E-2</v>
      </c>
      <c r="K120" s="267">
        <f t="shared" si="20"/>
        <v>5.3726724790996813E-2</v>
      </c>
      <c r="L120" s="267">
        <f t="shared" si="20"/>
        <v>5.0686666524100449E-2</v>
      </c>
      <c r="M120" s="267">
        <f t="shared" si="20"/>
        <v>4.5532466620156031E-2</v>
      </c>
      <c r="N120" s="267">
        <f t="shared" si="20"/>
        <v>4.7776147444057379E-2</v>
      </c>
      <c r="O120" s="267">
        <f t="shared" si="20"/>
        <v>4.8214125161708941E-2</v>
      </c>
      <c r="P120" s="267">
        <f t="shared" si="20"/>
        <v>4.8033859528551374E-2</v>
      </c>
      <c r="Q120" s="267">
        <f t="shared" si="20"/>
        <v>5.029123245653138E-2</v>
      </c>
      <c r="R120" s="267">
        <f t="shared" si="20"/>
        <v>5.0565027659333371E-2</v>
      </c>
      <c r="S120" s="267">
        <f t="shared" si="20"/>
        <v>4.5080916658209756E-2</v>
      </c>
      <c r="T120" s="267">
        <f t="shared" si="20"/>
        <v>4.1593170407727691E-2</v>
      </c>
      <c r="U120" s="267">
        <f t="shared" si="20"/>
        <v>4.5881753665920622E-2</v>
      </c>
      <c r="V120" s="267">
        <f t="shared" si="20"/>
        <v>4.6495003274982454E-2</v>
      </c>
      <c r="W120" s="267">
        <f t="shared" si="20"/>
        <v>4.4454861621466869E-2</v>
      </c>
      <c r="X120" s="267">
        <f t="shared" si="20"/>
        <v>5.0263970822573625E-2</v>
      </c>
      <c r="Y120" s="267">
        <f t="shared" si="20"/>
        <v>5.3657848208357471E-2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1.2397850967450111E-3</v>
      </c>
      <c r="C121" s="267">
        <f t="shared" si="21"/>
        <v>1.3629718245960979E-3</v>
      </c>
      <c r="D121" s="267">
        <f t="shared" si="21"/>
        <v>1.4105660965788654E-3</v>
      </c>
      <c r="E121" s="267">
        <f t="shared" si="21"/>
        <v>1.3727146110485901E-3</v>
      </c>
      <c r="F121" s="267">
        <f t="shared" si="21"/>
        <v>1.3478732562372633E-3</v>
      </c>
      <c r="G121" s="267">
        <f t="shared" si="21"/>
        <v>1.2645274441929692E-3</v>
      </c>
      <c r="H121" s="267">
        <f t="shared" si="21"/>
        <v>1.244357598523984E-3</v>
      </c>
      <c r="I121" s="267">
        <f t="shared" si="21"/>
        <v>1.282440189126248E-3</v>
      </c>
      <c r="J121" s="267">
        <f t="shared" si="21"/>
        <v>1.295519127164191E-3</v>
      </c>
      <c r="K121" s="267">
        <f t="shared" si="21"/>
        <v>1.3431681197749207E-3</v>
      </c>
      <c r="L121" s="267">
        <f t="shared" si="21"/>
        <v>1.2671666631025112E-3</v>
      </c>
      <c r="M121" s="267">
        <f t="shared" si="21"/>
        <v>1.1383116655039008E-3</v>
      </c>
      <c r="N121" s="267">
        <f t="shared" si="21"/>
        <v>1.1944036861014349E-3</v>
      </c>
      <c r="O121" s="267">
        <f t="shared" si="21"/>
        <v>1.2053531290427237E-3</v>
      </c>
      <c r="P121" s="267">
        <f t="shared" si="21"/>
        <v>1.2008464882137845E-3</v>
      </c>
      <c r="Q121" s="267">
        <f t="shared" si="21"/>
        <v>1.2572808114132844E-3</v>
      </c>
      <c r="R121" s="267">
        <f t="shared" si="21"/>
        <v>1.264125691483334E-3</v>
      </c>
      <c r="S121" s="267">
        <f t="shared" si="21"/>
        <v>1.1270229164552443E-3</v>
      </c>
      <c r="T121" s="267">
        <f t="shared" si="21"/>
        <v>1.0398292601931929E-3</v>
      </c>
      <c r="U121" s="267">
        <f t="shared" si="21"/>
        <v>1.147043841648016E-3</v>
      </c>
      <c r="V121" s="267">
        <f t="shared" si="21"/>
        <v>1.1623750818745618E-3</v>
      </c>
      <c r="W121" s="267">
        <f t="shared" si="21"/>
        <v>1.1113715405366724E-3</v>
      </c>
      <c r="X121" s="267">
        <f t="shared" si="21"/>
        <v>1.2565992705643406E-3</v>
      </c>
      <c r="Y121" s="267">
        <f t="shared" si="21"/>
        <v>1.3414462052089367E-3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2.3125085617650039E-3</v>
      </c>
      <c r="C122" s="268">
        <f t="shared" si="22"/>
        <v>2.1985013395966753E-3</v>
      </c>
      <c r="D122" s="268">
        <f t="shared" si="22"/>
        <v>2.1330455404772464E-3</v>
      </c>
      <c r="E122" s="268">
        <f t="shared" si="22"/>
        <v>2.1462428242548224E-3</v>
      </c>
      <c r="F122" s="268">
        <f t="shared" si="22"/>
        <v>2.1302742518243848E-3</v>
      </c>
      <c r="G122" s="268">
        <f t="shared" si="22"/>
        <v>2.1193943606862766E-3</v>
      </c>
      <c r="H122" s="268">
        <f t="shared" si="22"/>
        <v>2.1280195863723267E-3</v>
      </c>
      <c r="I122" s="268">
        <f t="shared" si="22"/>
        <v>2.1544657834987246E-3</v>
      </c>
      <c r="J122" s="268">
        <f t="shared" si="22"/>
        <v>2.1731399490563992E-3</v>
      </c>
      <c r="K122" s="268">
        <f t="shared" si="22"/>
        <v>2.1797268158837489E-3</v>
      </c>
      <c r="L122" s="268">
        <f t="shared" si="22"/>
        <v>2.2060039599212889E-3</v>
      </c>
      <c r="M122" s="268">
        <f t="shared" si="22"/>
        <v>2.2427983668494205E-3</v>
      </c>
      <c r="N122" s="268">
        <f t="shared" si="22"/>
        <v>2.1952442209020708E-3</v>
      </c>
      <c r="O122" s="268">
        <f t="shared" si="22"/>
        <v>2.2377180840197591E-3</v>
      </c>
      <c r="P122" s="268">
        <f t="shared" si="22"/>
        <v>2.2938106545261606E-3</v>
      </c>
      <c r="Q122" s="268">
        <f t="shared" si="22"/>
        <v>2.2166404574343753E-3</v>
      </c>
      <c r="R122" s="268">
        <f t="shared" si="22"/>
        <v>2.1730391529929216E-3</v>
      </c>
      <c r="S122" s="268">
        <f t="shared" si="22"/>
        <v>2.3341939463283148E-3</v>
      </c>
      <c r="T122" s="268">
        <f t="shared" si="22"/>
        <v>2.2258067543012893E-3</v>
      </c>
      <c r="U122" s="268">
        <f t="shared" si="22"/>
        <v>2.1137710306947765E-3</v>
      </c>
      <c r="V122" s="268">
        <f t="shared" si="22"/>
        <v>2.1058143847448624E-3</v>
      </c>
      <c r="W122" s="268">
        <f t="shared" si="22"/>
        <v>2.0444170605231275E-3</v>
      </c>
      <c r="X122" s="268">
        <f t="shared" si="22"/>
        <v>2.0910192616942773E-3</v>
      </c>
      <c r="Y122" s="268">
        <f t="shared" si="22"/>
        <v>2.1531850348838056E-3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0.16121587991694938</v>
      </c>
      <c r="C123" s="269">
        <f t="shared" si="23"/>
        <v>0.14211368937411811</v>
      </c>
      <c r="D123" s="269">
        <f t="shared" si="23"/>
        <v>0.14252446965285129</v>
      </c>
      <c r="E123" s="269">
        <f t="shared" si="23"/>
        <v>0.15201941258135923</v>
      </c>
      <c r="F123" s="269">
        <f t="shared" si="23"/>
        <v>0.15895039521654697</v>
      </c>
      <c r="G123" s="269">
        <f t="shared" si="23"/>
        <v>0.17887268571018583</v>
      </c>
      <c r="H123" s="269">
        <f t="shared" si="23"/>
        <v>0.18113461806954026</v>
      </c>
      <c r="I123" s="269">
        <f t="shared" si="23"/>
        <v>0.17698049312259373</v>
      </c>
      <c r="J123" s="269">
        <f t="shared" si="23"/>
        <v>0.16879881180191036</v>
      </c>
      <c r="K123" s="269">
        <f t="shared" si="23"/>
        <v>0.15729326725089748</v>
      </c>
      <c r="L123" s="269">
        <f t="shared" si="23"/>
        <v>0.17373110705540576</v>
      </c>
      <c r="M123" s="269">
        <f t="shared" si="23"/>
        <v>0.20334188708077952</v>
      </c>
      <c r="N123" s="269">
        <f t="shared" si="23"/>
        <v>0.19517676514534232</v>
      </c>
      <c r="O123" s="269">
        <f t="shared" si="23"/>
        <v>0.18782243808816018</v>
      </c>
      <c r="P123" s="269">
        <f t="shared" si="23"/>
        <v>0.18297125887400409</v>
      </c>
      <c r="Q123" s="269">
        <f t="shared" si="23"/>
        <v>0.17625285533225446</v>
      </c>
      <c r="R123" s="269">
        <f t="shared" si="23"/>
        <v>0.18074210677538552</v>
      </c>
      <c r="S123" s="269">
        <f t="shared" si="23"/>
        <v>0.19781062335822214</v>
      </c>
      <c r="T123" s="269">
        <f t="shared" si="23"/>
        <v>0.23527381080381679</v>
      </c>
      <c r="U123" s="269">
        <f t="shared" si="23"/>
        <v>0.22064341586121339</v>
      </c>
      <c r="V123" s="269">
        <f t="shared" si="23"/>
        <v>0.21705771801519622</v>
      </c>
      <c r="W123" s="269">
        <f t="shared" si="23"/>
        <v>0.23806699822814764</v>
      </c>
      <c r="X123" s="269">
        <f t="shared" si="23"/>
        <v>0.19360647348525775</v>
      </c>
      <c r="Y123" s="269">
        <f t="shared" si="23"/>
        <v>0.16388888381724093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0.36831821866671771</v>
      </c>
      <c r="C124" s="269">
        <f t="shared" si="24"/>
        <v>0.40491481616140884</v>
      </c>
      <c r="D124" s="269">
        <f t="shared" si="24"/>
        <v>0.4190542323565673</v>
      </c>
      <c r="E124" s="269">
        <f t="shared" si="24"/>
        <v>0.40780922565258076</v>
      </c>
      <c r="F124" s="269">
        <f t="shared" si="24"/>
        <v>0.40042929861732496</v>
      </c>
      <c r="G124" s="269">
        <f t="shared" si="24"/>
        <v>0.37566873236589898</v>
      </c>
      <c r="H124" s="269">
        <f t="shared" si="24"/>
        <v>0.36967662805113705</v>
      </c>
      <c r="I124" s="269">
        <f t="shared" si="24"/>
        <v>0.3809902919834311</v>
      </c>
      <c r="J124" s="269">
        <f t="shared" si="24"/>
        <v>0.38487581308933455</v>
      </c>
      <c r="K124" s="269">
        <f t="shared" si="24"/>
        <v>0.39903148581497427</v>
      </c>
      <c r="L124" s="269">
        <f t="shared" si="24"/>
        <v>0.37645279761235684</v>
      </c>
      <c r="M124" s="269">
        <f t="shared" si="24"/>
        <v>0.33817225745549656</v>
      </c>
      <c r="N124" s="269">
        <f t="shared" si="24"/>
        <v>0.35483620442674274</v>
      </c>
      <c r="O124" s="269">
        <f t="shared" si="24"/>
        <v>0.35808909021325258</v>
      </c>
      <c r="P124" s="269">
        <f t="shared" si="24"/>
        <v>0.35675024695191354</v>
      </c>
      <c r="Q124" s="269">
        <f t="shared" si="24"/>
        <v>0.37351588597038032</v>
      </c>
      <c r="R124" s="269">
        <f t="shared" si="24"/>
        <v>0.37554937874344801</v>
      </c>
      <c r="S124" s="269">
        <f t="shared" si="24"/>
        <v>0.33481856982729935</v>
      </c>
      <c r="T124" s="269">
        <f t="shared" si="24"/>
        <v>0.30891487713265953</v>
      </c>
      <c r="U124" s="269">
        <f t="shared" si="24"/>
        <v>0.34076643250319499</v>
      </c>
      <c r="V124" s="269">
        <f t="shared" si="24"/>
        <v>0.34532107274287693</v>
      </c>
      <c r="W124" s="269">
        <f t="shared" si="24"/>
        <v>0.33016882293717581</v>
      </c>
      <c r="X124" s="269">
        <f t="shared" si="24"/>
        <v>0.3733134122415942</v>
      </c>
      <c r="Y124" s="269">
        <f t="shared" si="24"/>
        <v>0.39851993546055842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0.26344714638258659</v>
      </c>
      <c r="C125" s="269">
        <f t="shared" si="25"/>
        <v>0.24700939301522828</v>
      </c>
      <c r="D125" s="269">
        <f t="shared" si="25"/>
        <v>0.23979751604725982</v>
      </c>
      <c r="E125" s="269">
        <f t="shared" si="25"/>
        <v>0.24141021337789759</v>
      </c>
      <c r="F125" s="269">
        <f t="shared" si="25"/>
        <v>0.24081264540505481</v>
      </c>
      <c r="G125" s="269">
        <f t="shared" si="25"/>
        <v>0.24426083539003185</v>
      </c>
      <c r="H125" s="269">
        <f t="shared" si="25"/>
        <v>0.24797501462676039</v>
      </c>
      <c r="I125" s="269">
        <f t="shared" si="25"/>
        <v>0.23901861250176754</v>
      </c>
      <c r="J125" s="269">
        <f t="shared" si="25"/>
        <v>0.24082689227564372</v>
      </c>
      <c r="K125" s="269">
        <f t="shared" si="25"/>
        <v>0.24335921964857943</v>
      </c>
      <c r="L125" s="269">
        <f t="shared" si="25"/>
        <v>0.24374195756348035</v>
      </c>
      <c r="M125" s="269">
        <f t="shared" si="25"/>
        <v>0.24780738125944235</v>
      </c>
      <c r="N125" s="269">
        <f t="shared" si="25"/>
        <v>0.24255311117015391</v>
      </c>
      <c r="O125" s="269">
        <f t="shared" si="25"/>
        <v>0.24741068797231416</v>
      </c>
      <c r="P125" s="269">
        <f t="shared" si="25"/>
        <v>0.25344374233767158</v>
      </c>
      <c r="Q125" s="269">
        <f t="shared" si="25"/>
        <v>0.24491718697039006</v>
      </c>
      <c r="R125" s="269">
        <f t="shared" si="25"/>
        <v>0.24009966737842134</v>
      </c>
      <c r="S125" s="269">
        <f t="shared" si="25"/>
        <v>0.25790570286700154</v>
      </c>
      <c r="T125" s="269">
        <f t="shared" si="25"/>
        <v>0.24593370582693891</v>
      </c>
      <c r="U125" s="269">
        <f t="shared" si="25"/>
        <v>0.23342857656557059</v>
      </c>
      <c r="V125" s="269">
        <f t="shared" si="25"/>
        <v>0.23254176025561643</v>
      </c>
      <c r="W125" s="269">
        <f t="shared" si="25"/>
        <v>0.22575508929446733</v>
      </c>
      <c r="X125" s="269">
        <f t="shared" si="25"/>
        <v>0.23091383909374885</v>
      </c>
      <c r="Y125" s="269">
        <f t="shared" si="25"/>
        <v>0.23790789861126399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0.23018272364054332</v>
      </c>
      <c r="C126" s="270">
        <f t="shared" si="26"/>
        <v>0.19242751773337768</v>
      </c>
      <c r="D126" s="270">
        <f t="shared" si="26"/>
        <v>0.17479503464182003</v>
      </c>
      <c r="E126" s="270">
        <f t="shared" si="26"/>
        <v>0.17690876625190666</v>
      </c>
      <c r="F126" s="270">
        <f t="shared" si="26"/>
        <v>0.17595077516371657</v>
      </c>
      <c r="G126" s="270">
        <f t="shared" si="26"/>
        <v>0.18709387673158032</v>
      </c>
      <c r="H126" s="270">
        <f t="shared" si="26"/>
        <v>0.19414956622857069</v>
      </c>
      <c r="I126" s="270">
        <f t="shared" si="26"/>
        <v>0.1728093088100349</v>
      </c>
      <c r="J126" s="270">
        <f t="shared" si="26"/>
        <v>0.17289257148398882</v>
      </c>
      <c r="K126" s="270">
        <f t="shared" si="26"/>
        <v>0.17033377221453724</v>
      </c>
      <c r="L126" s="270">
        <f t="shared" si="26"/>
        <v>0.1720127847609336</v>
      </c>
      <c r="M126" s="270">
        <f t="shared" si="26"/>
        <v>0.19319853544074664</v>
      </c>
      <c r="N126" s="270">
        <f t="shared" si="26"/>
        <v>0.1788610436099736</v>
      </c>
      <c r="O126" s="270">
        <f t="shared" si="26"/>
        <v>0.19524315463570069</v>
      </c>
      <c r="P126" s="270">
        <f t="shared" si="26"/>
        <v>0.20547058341099544</v>
      </c>
      <c r="Q126" s="270">
        <f t="shared" si="26"/>
        <v>0.18837869634292193</v>
      </c>
      <c r="R126" s="270">
        <f t="shared" si="26"/>
        <v>0.17572919406914594</v>
      </c>
      <c r="S126" s="270">
        <f t="shared" si="26"/>
        <v>0.22469487217573708</v>
      </c>
      <c r="T126" s="270">
        <f t="shared" si="26"/>
        <v>0.20800237721962209</v>
      </c>
      <c r="U126" s="270">
        <f t="shared" si="26"/>
        <v>0.17660643792639402</v>
      </c>
      <c r="V126" s="270">
        <f t="shared" si="26"/>
        <v>0.17749971220865385</v>
      </c>
      <c r="W126" s="270">
        <f t="shared" si="26"/>
        <v>0.17099396459885138</v>
      </c>
      <c r="X126" s="270">
        <f t="shared" si="26"/>
        <v>0.14458881969969775</v>
      </c>
      <c r="Y126" s="270">
        <f t="shared" si="26"/>
        <v>0.1374791300472899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3.3264422742043262E-2</v>
      </c>
      <c r="C127" s="270">
        <f t="shared" si="27"/>
        <v>5.45818752818506E-2</v>
      </c>
      <c r="D127" s="270">
        <f t="shared" si="27"/>
        <v>6.5002481405439835E-2</v>
      </c>
      <c r="E127" s="270">
        <f t="shared" si="27"/>
        <v>6.4501447125990916E-2</v>
      </c>
      <c r="F127" s="270">
        <f t="shared" si="27"/>
        <v>6.4861870241338215E-2</v>
      </c>
      <c r="G127" s="270">
        <f t="shared" si="27"/>
        <v>5.7166958658451526E-2</v>
      </c>
      <c r="H127" s="270">
        <f t="shared" si="27"/>
        <v>5.3825448398189688E-2</v>
      </c>
      <c r="I127" s="270">
        <f t="shared" si="27"/>
        <v>6.6209303691732641E-2</v>
      </c>
      <c r="J127" s="270">
        <f t="shared" si="27"/>
        <v>6.7934320791654915E-2</v>
      </c>
      <c r="K127" s="270">
        <f t="shared" si="27"/>
        <v>7.3025447434042129E-2</v>
      </c>
      <c r="L127" s="270">
        <f t="shared" si="27"/>
        <v>7.1729172802546703E-2</v>
      </c>
      <c r="M127" s="270">
        <f t="shared" si="27"/>
        <v>5.4608845818695705E-2</v>
      </c>
      <c r="N127" s="270">
        <f t="shared" si="27"/>
        <v>6.369206756018031E-2</v>
      </c>
      <c r="O127" s="270">
        <f t="shared" si="27"/>
        <v>5.2167533336613503E-2</v>
      </c>
      <c r="P127" s="270">
        <f t="shared" si="27"/>
        <v>4.7973158926676154E-2</v>
      </c>
      <c r="Q127" s="270">
        <f t="shared" si="27"/>
        <v>5.6538490627468102E-2</v>
      </c>
      <c r="R127" s="270">
        <f t="shared" si="27"/>
        <v>6.4370473309275381E-2</v>
      </c>
      <c r="S127" s="270">
        <f t="shared" si="27"/>
        <v>3.3210830691264424E-2</v>
      </c>
      <c r="T127" s="270">
        <f t="shared" si="27"/>
        <v>3.7931328607316794E-2</v>
      </c>
      <c r="U127" s="270">
        <f t="shared" si="27"/>
        <v>5.6822138639176581E-2</v>
      </c>
      <c r="V127" s="270">
        <f t="shared" si="27"/>
        <v>5.5042048046962597E-2</v>
      </c>
      <c r="W127" s="270">
        <f t="shared" si="27"/>
        <v>5.4761124695616024E-2</v>
      </c>
      <c r="X127" s="270">
        <f t="shared" si="27"/>
        <v>8.6325019394051156E-2</v>
      </c>
      <c r="Y127" s="270">
        <f t="shared" si="27"/>
        <v>0.10042876856397411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0.14920677262749082</v>
      </c>
      <c r="C128" s="269">
        <f t="shared" si="28"/>
        <v>0.14274962330951713</v>
      </c>
      <c r="D128" s="269">
        <f t="shared" si="28"/>
        <v>0.13334618305360821</v>
      </c>
      <c r="E128" s="269">
        <f t="shared" si="28"/>
        <v>0.13516478904624685</v>
      </c>
      <c r="F128" s="269">
        <f t="shared" si="28"/>
        <v>0.13733930313768117</v>
      </c>
      <c r="G128" s="269">
        <f t="shared" si="28"/>
        <v>0.14247127728668416</v>
      </c>
      <c r="H128" s="269">
        <f t="shared" si="28"/>
        <v>0.14338155595766444</v>
      </c>
      <c r="I128" s="269">
        <f t="shared" si="28"/>
        <v>0.14344719055797744</v>
      </c>
      <c r="J128" s="269">
        <f t="shared" si="28"/>
        <v>0.14533091296079059</v>
      </c>
      <c r="K128" s="269">
        <f t="shared" si="28"/>
        <v>0.1380088444065819</v>
      </c>
      <c r="L128" s="269">
        <f t="shared" si="28"/>
        <v>0.14714291323624801</v>
      </c>
      <c r="M128" s="269">
        <f t="shared" si="28"/>
        <v>0.15747870057423868</v>
      </c>
      <c r="N128" s="269">
        <f t="shared" si="28"/>
        <v>0.151770718121917</v>
      </c>
      <c r="O128" s="269">
        <f t="shared" si="28"/>
        <v>0.1504819525512717</v>
      </c>
      <c r="P128" s="269">
        <f t="shared" si="28"/>
        <v>0.15078456966326831</v>
      </c>
      <c r="Q128" s="269">
        <f t="shared" si="28"/>
        <v>0.14681475478680989</v>
      </c>
      <c r="R128" s="269">
        <f t="shared" si="28"/>
        <v>0.14484671768336324</v>
      </c>
      <c r="S128" s="269">
        <f t="shared" si="28"/>
        <v>0.15667928008708654</v>
      </c>
      <c r="T128" s="269">
        <f t="shared" si="28"/>
        <v>0.16110342833284633</v>
      </c>
      <c r="U128" s="269">
        <f t="shared" si="28"/>
        <v>0.15169992943173138</v>
      </c>
      <c r="V128" s="269">
        <f t="shared" si="28"/>
        <v>0.15093945091654212</v>
      </c>
      <c r="W128" s="269">
        <f t="shared" si="28"/>
        <v>0.15421368264486304</v>
      </c>
      <c r="X128" s="269">
        <f t="shared" si="28"/>
        <v>0.14382308888263476</v>
      </c>
      <c r="Y128" s="269">
        <f t="shared" si="28"/>
        <v>0.13747972320460713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8.3333842296935384E-2</v>
      </c>
      <c r="C129" s="270">
        <f t="shared" si="29"/>
        <v>6.9713920934162413E-2</v>
      </c>
      <c r="D129" s="270">
        <f t="shared" si="29"/>
        <v>6.2101935619788669E-2</v>
      </c>
      <c r="E129" s="270">
        <f t="shared" si="29"/>
        <v>6.3483291857878585E-2</v>
      </c>
      <c r="F129" s="270">
        <f t="shared" si="29"/>
        <v>6.206069055058247E-2</v>
      </c>
      <c r="G129" s="270">
        <f t="shared" si="29"/>
        <v>6.3251996508836783E-2</v>
      </c>
      <c r="H129" s="270">
        <f t="shared" si="29"/>
        <v>6.4117161943604201E-2</v>
      </c>
      <c r="I129" s="270">
        <f t="shared" si="29"/>
        <v>6.5954953300553218E-2</v>
      </c>
      <c r="J129" s="270">
        <f t="shared" si="29"/>
        <v>6.6316264804872294E-2</v>
      </c>
      <c r="K129" s="270">
        <f t="shared" si="29"/>
        <v>6.315792917222865E-2</v>
      </c>
      <c r="L129" s="270">
        <f t="shared" si="29"/>
        <v>6.6571754531030647E-2</v>
      </c>
      <c r="M129" s="270">
        <f t="shared" si="29"/>
        <v>7.4770985743828483E-2</v>
      </c>
      <c r="N129" s="270">
        <f t="shared" si="29"/>
        <v>6.9222142452468341E-2</v>
      </c>
      <c r="O129" s="270">
        <f t="shared" si="29"/>
        <v>7.5436171492717446E-2</v>
      </c>
      <c r="P129" s="270">
        <f t="shared" si="29"/>
        <v>7.9520468558166274E-2</v>
      </c>
      <c r="Q129" s="270">
        <f t="shared" si="29"/>
        <v>7.2905629364967514E-2</v>
      </c>
      <c r="R129" s="270">
        <f t="shared" si="29"/>
        <v>6.80100655760323E-2</v>
      </c>
      <c r="S129" s="270">
        <f t="shared" si="29"/>
        <v>8.6960582003563366E-2</v>
      </c>
      <c r="T129" s="270">
        <f t="shared" si="29"/>
        <v>8.0500314074796478E-2</v>
      </c>
      <c r="U129" s="270">
        <f t="shared" si="29"/>
        <v>6.8349573263264629E-2</v>
      </c>
      <c r="V129" s="270">
        <f t="shared" si="29"/>
        <v>6.8695284986553903E-2</v>
      </c>
      <c r="W129" s="270">
        <f t="shared" si="29"/>
        <v>6.6177454503647967E-2</v>
      </c>
      <c r="X129" s="270">
        <f t="shared" si="29"/>
        <v>5.5958232560198662E-2</v>
      </c>
      <c r="Y129" s="270">
        <f t="shared" si="29"/>
        <v>5.3206666651945338E-2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5.0320357550952474E-2</v>
      </c>
      <c r="C130" s="270">
        <f t="shared" si="30"/>
        <v>4.8738332018231259E-2</v>
      </c>
      <c r="D130" s="270">
        <f t="shared" si="30"/>
        <v>4.2133882186794522E-2</v>
      </c>
      <c r="E130" s="270">
        <f t="shared" si="30"/>
        <v>4.338815207141191E-2</v>
      </c>
      <c r="F130" s="270">
        <f t="shared" si="30"/>
        <v>4.6245506826722897E-2</v>
      </c>
      <c r="G130" s="270">
        <f t="shared" si="30"/>
        <v>5.184272181801252E-2</v>
      </c>
      <c r="H130" s="270">
        <f t="shared" si="30"/>
        <v>5.2384172601640647E-2</v>
      </c>
      <c r="I130" s="270">
        <f t="shared" si="30"/>
        <v>5.1318927226209468E-2</v>
      </c>
      <c r="J130" s="270">
        <f t="shared" si="30"/>
        <v>5.2363274473298055E-2</v>
      </c>
      <c r="K130" s="270">
        <f t="shared" si="30"/>
        <v>4.4800380562267143E-2</v>
      </c>
      <c r="L130" s="270">
        <f t="shared" si="30"/>
        <v>5.2810798385712114E-2</v>
      </c>
      <c r="M130" s="270">
        <f t="shared" si="30"/>
        <v>6.1573200415579565E-2</v>
      </c>
      <c r="N130" s="270">
        <f t="shared" si="30"/>
        <v>5.7898706224668174E-2</v>
      </c>
      <c r="O130" s="270">
        <f t="shared" si="30"/>
        <v>5.4793693083049926E-2</v>
      </c>
      <c r="P130" s="270">
        <f t="shared" si="30"/>
        <v>5.2697705795687083E-2</v>
      </c>
      <c r="Q130" s="270">
        <f t="shared" si="30"/>
        <v>5.2027806978926235E-2</v>
      </c>
      <c r="R130" s="270">
        <f t="shared" si="30"/>
        <v>5.1924228567725675E-2</v>
      </c>
      <c r="S130" s="270">
        <f t="shared" si="30"/>
        <v>5.686556468635607E-2</v>
      </c>
      <c r="T130" s="270">
        <f t="shared" si="30"/>
        <v>6.5923071140373116E-2</v>
      </c>
      <c r="U130" s="270">
        <f t="shared" si="30"/>
        <v>6.1359261316576603E-2</v>
      </c>
      <c r="V130" s="270">
        <f t="shared" si="30"/>
        <v>6.0941995184015947E-2</v>
      </c>
      <c r="W130" s="270">
        <f t="shared" si="30"/>
        <v>6.6842779316196921E-2</v>
      </c>
      <c r="X130" s="270">
        <f t="shared" si="30"/>
        <v>5.4455665203448966E-2</v>
      </c>
      <c r="Y130" s="270">
        <f t="shared" si="30"/>
        <v>4.5405484366172887E-2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1.5552572779602963E-2</v>
      </c>
      <c r="C131" s="271">
        <f t="shared" si="31"/>
        <v>2.4297370357123465E-2</v>
      </c>
      <c r="D131" s="271">
        <f t="shared" si="31"/>
        <v>2.9110365247025011E-2</v>
      </c>
      <c r="E131" s="271">
        <f t="shared" si="31"/>
        <v>2.8293345116956338E-2</v>
      </c>
      <c r="F131" s="271">
        <f t="shared" si="31"/>
        <v>2.9033105760375811E-2</v>
      </c>
      <c r="G131" s="271">
        <f t="shared" si="31"/>
        <v>2.7376558959834856E-2</v>
      </c>
      <c r="H131" s="271">
        <f t="shared" si="31"/>
        <v>2.6880221412419577E-2</v>
      </c>
      <c r="I131" s="271">
        <f t="shared" si="31"/>
        <v>2.6173310031214758E-2</v>
      </c>
      <c r="J131" s="271">
        <f t="shared" si="31"/>
        <v>2.6651373682620265E-2</v>
      </c>
      <c r="K131" s="271">
        <f t="shared" si="31"/>
        <v>3.0050534672086106E-2</v>
      </c>
      <c r="L131" s="271">
        <f t="shared" si="31"/>
        <v>2.776036031950524E-2</v>
      </c>
      <c r="M131" s="271">
        <f t="shared" si="31"/>
        <v>2.1134514414830625E-2</v>
      </c>
      <c r="N131" s="271">
        <f t="shared" si="31"/>
        <v>2.4649869444780502E-2</v>
      </c>
      <c r="O131" s="271">
        <f t="shared" si="31"/>
        <v>2.0252087975504297E-2</v>
      </c>
      <c r="P131" s="271">
        <f t="shared" si="31"/>
        <v>1.8566395309414979E-2</v>
      </c>
      <c r="Q131" s="271">
        <f t="shared" si="31"/>
        <v>2.1881318442916148E-2</v>
      </c>
      <c r="R131" s="271">
        <f t="shared" si="31"/>
        <v>2.4912423539605277E-2</v>
      </c>
      <c r="S131" s="271">
        <f t="shared" si="31"/>
        <v>1.2853133397167106E-2</v>
      </c>
      <c r="T131" s="271">
        <f t="shared" si="31"/>
        <v>1.4680043117676738E-2</v>
      </c>
      <c r="U131" s="271">
        <f t="shared" si="31"/>
        <v>2.1991094851890148E-2</v>
      </c>
      <c r="V131" s="271">
        <f t="shared" si="31"/>
        <v>2.130217074597229E-2</v>
      </c>
      <c r="W131" s="271">
        <f t="shared" si="31"/>
        <v>2.1193448825018151E-2</v>
      </c>
      <c r="X131" s="271">
        <f t="shared" si="31"/>
        <v>3.3409191118987137E-2</v>
      </c>
      <c r="Y131" s="271">
        <f t="shared" si="31"/>
        <v>3.8867572186488918E-2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415.0863800872678</v>
      </c>
      <c r="C136" s="272">
        <f t="shared" si="32"/>
        <v>336.45088336684211</v>
      </c>
      <c r="D136" s="272">
        <f t="shared" si="32"/>
        <v>270.53467617423382</v>
      </c>
      <c r="E136" s="272">
        <f t="shared" si="32"/>
        <v>289.17596107571541</v>
      </c>
      <c r="F136" s="272">
        <f t="shared" si="32"/>
        <v>330.21758803885831</v>
      </c>
      <c r="G136" s="272">
        <f t="shared" si="32"/>
        <v>355.16943570729342</v>
      </c>
      <c r="H136" s="272">
        <f t="shared" si="32"/>
        <v>370.7522638509779</v>
      </c>
      <c r="I136" s="272">
        <f t="shared" si="32"/>
        <v>325.65833450134176</v>
      </c>
      <c r="J136" s="272">
        <f t="shared" si="32"/>
        <v>367.86342250359456</v>
      </c>
      <c r="K136" s="272">
        <f t="shared" si="32"/>
        <v>437.22933080056276</v>
      </c>
      <c r="L136" s="272">
        <f t="shared" si="32"/>
        <v>407.6560922137445</v>
      </c>
      <c r="M136" s="272">
        <f t="shared" si="32"/>
        <v>526.40369012795134</v>
      </c>
      <c r="N136" s="272">
        <f t="shared" si="32"/>
        <v>514.02262293569788</v>
      </c>
      <c r="O136" s="272">
        <f t="shared" si="32"/>
        <v>529.31691943832266</v>
      </c>
      <c r="P136" s="272">
        <f t="shared" si="32"/>
        <v>507.66285550837654</v>
      </c>
      <c r="Q136" s="272">
        <f t="shared" si="32"/>
        <v>479.97490918133144</v>
      </c>
      <c r="R136" s="272">
        <f t="shared" si="32"/>
        <v>464.96235718142918</v>
      </c>
      <c r="S136" s="272">
        <f t="shared" si="32"/>
        <v>392.9486476800667</v>
      </c>
      <c r="T136" s="272">
        <f t="shared" si="32"/>
        <v>339.84824096772081</v>
      </c>
      <c r="U136" s="272">
        <f t="shared" si="32"/>
        <v>339.97921570001012</v>
      </c>
      <c r="V136" s="272">
        <f t="shared" si="32"/>
        <v>360.99231474696626</v>
      </c>
      <c r="W136" s="272">
        <f t="shared" si="32"/>
        <v>316.64442088208347</v>
      </c>
      <c r="X136" s="272">
        <f t="shared" si="32"/>
        <v>392.98303492552122</v>
      </c>
      <c r="Y136" s="272">
        <f t="shared" si="32"/>
        <v>402.69693894006031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0.91786884935399926</v>
      </c>
      <c r="C137" s="273">
        <f>IF(C$6=0,0,C$6/ISI!C$8*1000)</f>
        <v>0.92402310113689923</v>
      </c>
      <c r="D137" s="273">
        <f>IF(D$6=0,0,D$6/ISI!D$8*1000)</f>
        <v>0.78026396719892688</v>
      </c>
      <c r="E137" s="273">
        <f>IF(E$6=0,0,E$6/ISI!E$8*1000)</f>
        <v>0.76304765690468612</v>
      </c>
      <c r="F137" s="273">
        <f>IF(F$6=0,0,F$6/ISI!F$8*1000)</f>
        <v>0.841084986626355</v>
      </c>
      <c r="G137" s="273">
        <f>IF(G$6=0,0,G$6/ISI!G$8*1000)</f>
        <v>0.78742697528447925</v>
      </c>
      <c r="H137" s="273">
        <f>IF(H$6=0,0,H$6/ISI!H$8*1000)</f>
        <v>0.78141439216952402</v>
      </c>
      <c r="I137" s="273">
        <f>IF(I$6=0,0,I$6/ISI!I$8*1000)</f>
        <v>0.7256575803839439</v>
      </c>
      <c r="J137" s="273">
        <f>IF(J$6=0,0,J$6/ISI!J$8*1000)</f>
        <v>0.82639580988298778</v>
      </c>
      <c r="K137" s="273">
        <f>IF(K$6=0,0,K$6/ISI!K$8*1000)</f>
        <v>1.0559468615678427</v>
      </c>
      <c r="L137" s="273">
        <f>IF(L$6=0,0,L$6/ISI!L$8*1000)</f>
        <v>0.84506674737637399</v>
      </c>
      <c r="M137" s="273">
        <f>IF(M$6=0,0,M$6/ISI!M$8*1000)</f>
        <v>0.78587760253958416</v>
      </c>
      <c r="N137" s="273">
        <f>IF(N$6=0,0,N$6/ISI!N$8*1000)</f>
        <v>0.91216202073343333</v>
      </c>
      <c r="O137" s="273">
        <f>IF(O$6=0,0,O$6/ISI!O$8*1000)</f>
        <v>0.99482120182238809</v>
      </c>
      <c r="P137" s="273">
        <f>IF(P$6=0,0,P$6/ISI!P$8*1000)</f>
        <v>0.96578390694544669</v>
      </c>
      <c r="Q137" s="273">
        <f>IF(Q$6=0,0,Q$6/ISI!Q$8*1000)</f>
        <v>0.98655816999391821</v>
      </c>
      <c r="R137" s="273">
        <f>IF(R$6=0,0,R$6/ISI!R$8*1000)</f>
        <v>0.94207629849129848</v>
      </c>
      <c r="S137" s="273">
        <f>IF(S$6=0,0,S$6/ISI!S$8*1000)</f>
        <v>0.65544363498075575</v>
      </c>
      <c r="T137" s="273">
        <f>IF(T$6=0,0,T$6/ISI!T$8*1000)</f>
        <v>0.45851803842221495</v>
      </c>
      <c r="U137" s="273">
        <f>IF(U$6=0,0,U$6/ISI!U$8*1000)</f>
        <v>0.54125285089837483</v>
      </c>
      <c r="V137" s="273">
        <f>IF(V$6=0,0,V$6/ISI!V$8*1000)</f>
        <v>0.59214239735429486</v>
      </c>
      <c r="W137" s="273">
        <f>IF(W$6=0,0,W$6/ISI!W$8*1000)</f>
        <v>0.45762412111279721</v>
      </c>
      <c r="X137" s="273">
        <f>IF(X$6=0,0,X$6/ISI!X$8*1000)</f>
        <v>0.73962732261741559</v>
      </c>
      <c r="Y137" s="273">
        <f>IF(Y$6=0,0,Y$6/ISI!Y$8*1000)</f>
        <v>0.89185042462236841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0.48953005298879959</v>
      </c>
      <c r="C138" s="274">
        <f>IF(C$7=0,0,C$7/ISI!C$8*1000)</f>
        <v>0.49281232060634639</v>
      </c>
      <c r="D138" s="274">
        <f>IF(D$7=0,0,D$7/ISI!D$8*1000)</f>
        <v>0.41614078250609443</v>
      </c>
      <c r="E138" s="274">
        <f>IF(E$7=0,0,E$7/ISI!E$8*1000)</f>
        <v>0.40695875034916607</v>
      </c>
      <c r="F138" s="274">
        <f>IF(F$7=0,0,F$7/ISI!F$8*1000)</f>
        <v>0.44857865953405612</v>
      </c>
      <c r="G138" s="274">
        <f>IF(G$7=0,0,G$7/ISI!G$8*1000)</f>
        <v>0.41996105348505569</v>
      </c>
      <c r="H138" s="274">
        <f>IF(H$7=0,0,H$7/ISI!H$8*1000)</f>
        <v>0.41675434249041288</v>
      </c>
      <c r="I138" s="274">
        <f>IF(I$7=0,0,I$7/ISI!I$8*1000)</f>
        <v>0.38701737620477022</v>
      </c>
      <c r="J138" s="274">
        <f>IF(J$7=0,0,J$7/ISI!J$8*1000)</f>
        <v>0.44074443193759355</v>
      </c>
      <c r="K138" s="274">
        <f>IF(K$7=0,0,K$7/ISI!K$8*1000)</f>
        <v>0.56317165950284931</v>
      </c>
      <c r="L138" s="274">
        <f>IF(L$7=0,0,L$7/ISI!L$8*1000)</f>
        <v>0.45070226526739959</v>
      </c>
      <c r="M138" s="274">
        <f>IF(M$7=0,0,M$7/ISI!M$8*1000)</f>
        <v>0.41913472135444485</v>
      </c>
      <c r="N138" s="274">
        <f>IF(N$7=0,0,N$7/ISI!N$8*1000)</f>
        <v>0.48648641105783114</v>
      </c>
      <c r="O138" s="274">
        <f>IF(O$7=0,0,O$7/ISI!O$8*1000)</f>
        <v>0.53057130763860705</v>
      </c>
      <c r="P138" s="274">
        <f>IF(P$7=0,0,P$7/ISI!P$8*1000)</f>
        <v>0.51508475037090495</v>
      </c>
      <c r="Q138" s="274">
        <f>IF(Q$7=0,0,Q$7/ISI!Q$8*1000)</f>
        <v>0.52616435733009004</v>
      </c>
      <c r="R138" s="274">
        <f>IF(R$7=0,0,R$7/ISI!R$8*1000)</f>
        <v>0.50244069252869239</v>
      </c>
      <c r="S138" s="274">
        <f>IF(S$7=0,0,S$7/ISI!S$8*1000)</f>
        <v>0.34956993865640301</v>
      </c>
      <c r="T138" s="274">
        <f>IF(T$7=0,0,T$7/ISI!T$8*1000)</f>
        <v>0.24454295382518132</v>
      </c>
      <c r="U138" s="274">
        <f>IF(U$7=0,0,U$7/ISI!U$8*1000)</f>
        <v>0.28866818714580006</v>
      </c>
      <c r="V138" s="274">
        <f>IF(V$7=0,0,V$7/ISI!V$8*1000)</f>
        <v>0.31580927858895735</v>
      </c>
      <c r="W138" s="274">
        <f>IF(W$7=0,0,W$7/ISI!W$8*1000)</f>
        <v>0.24406619792682516</v>
      </c>
      <c r="X138" s="274">
        <f>IF(X$7=0,0,X$7/ISI!X$8*1000)</f>
        <v>0.39446790539595522</v>
      </c>
      <c r="Y138" s="274">
        <f>IF(Y$7=0,0,Y$7/ISI!Y$8*1000)</f>
        <v>0.47565355979859647</v>
      </c>
      <c r="DA138" s="77"/>
    </row>
    <row r="139" spans="1:105" ht="12" customHeight="1" x14ac:dyDescent="0.25">
      <c r="A139" s="173" t="s">
        <v>93</v>
      </c>
      <c r="B139" s="274">
        <f>IF(B$8=0,0,B$8/ISI!B$8*1000)</f>
        <v>12.238251324719991</v>
      </c>
      <c r="C139" s="274">
        <f>IF(C$8=0,0,C$8/ISI!C$8*1000)</f>
        <v>12.320308015158664</v>
      </c>
      <c r="D139" s="274">
        <f>IF(D$8=0,0,D$8/ISI!D$8*1000)</f>
        <v>10.403519562652361</v>
      </c>
      <c r="E139" s="274">
        <f>IF(E$8=0,0,E$8/ISI!E$8*1000)</f>
        <v>10.173968758729147</v>
      </c>
      <c r="F139" s="274">
        <f>IF(F$8=0,0,F$8/ISI!F$8*1000)</f>
        <v>11.214466488351404</v>
      </c>
      <c r="G139" s="274">
        <f>IF(G$8=0,0,G$8/ISI!G$8*1000)</f>
        <v>10.499026337126391</v>
      </c>
      <c r="H139" s="274">
        <f>IF(H$8=0,0,H$8/ISI!H$8*1000)</f>
        <v>10.418858562260318</v>
      </c>
      <c r="I139" s="274">
        <f>IF(I$8=0,0,I$8/ISI!I$8*1000)</f>
        <v>9.6754344051192565</v>
      </c>
      <c r="J139" s="274">
        <f>IF(J$8=0,0,J$8/ISI!J$8*1000)</f>
        <v>11.018610798439838</v>
      </c>
      <c r="K139" s="274">
        <f>IF(K$8=0,0,K$8/ISI!K$8*1000)</f>
        <v>14.079291487571238</v>
      </c>
      <c r="L139" s="274">
        <f>IF(L$8=0,0,L$8/ISI!L$8*1000)</f>
        <v>11.267556631684988</v>
      </c>
      <c r="M139" s="274">
        <f>IF(M$8=0,0,M$8/ISI!M$8*1000)</f>
        <v>10.478368033861122</v>
      </c>
      <c r="N139" s="274">
        <f>IF(N$8=0,0,N$8/ISI!N$8*1000)</f>
        <v>12.162160276445777</v>
      </c>
      <c r="O139" s="274">
        <f>IF(O$8=0,0,O$8/ISI!O$8*1000)</f>
        <v>13.264282690965167</v>
      </c>
      <c r="P139" s="274">
        <f>IF(P$8=0,0,P$8/ISI!P$8*1000)</f>
        <v>12.877118759272628</v>
      </c>
      <c r="Q139" s="274">
        <f>IF(Q$8=0,0,Q$8/ISI!Q$8*1000)</f>
        <v>13.154108933252248</v>
      </c>
      <c r="R139" s="274">
        <f>IF(R$8=0,0,R$8/ISI!R$8*1000)</f>
        <v>12.561017313217311</v>
      </c>
      <c r="S139" s="274">
        <f>IF(S$8=0,0,S$8/ISI!S$8*1000)</f>
        <v>8.7392484664100749</v>
      </c>
      <c r="T139" s="274">
        <f>IF(T$8=0,0,T$8/ISI!T$8*1000)</f>
        <v>6.1135738456295314</v>
      </c>
      <c r="U139" s="274">
        <f>IF(U$8=0,0,U$8/ISI!U$8*1000)</f>
        <v>7.2167046786450042</v>
      </c>
      <c r="V139" s="274">
        <f>IF(V$8=0,0,V$8/ISI!V$8*1000)</f>
        <v>7.8952319647239317</v>
      </c>
      <c r="W139" s="274">
        <f>IF(W$8=0,0,W$8/ISI!W$8*1000)</f>
        <v>6.1016549481706317</v>
      </c>
      <c r="X139" s="274">
        <f>IF(X$8=0,0,X$8/ISI!X$8*1000)</f>
        <v>9.8616976348988814</v>
      </c>
      <c r="Y139" s="274">
        <f>IF(Y$8=0,0,Y$8/ISI!Y$8*1000)</f>
        <v>11.891338994964908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0.30595628311799955</v>
      </c>
      <c r="C140" s="274">
        <f>IF(C$9=0,0,C$9/ISI!C$8*1000)</f>
        <v>0.30800770037896658</v>
      </c>
      <c r="D140" s="274">
        <f>IF(D$9=0,0,D$9/ISI!D$8*1000)</f>
        <v>0.26008798906630903</v>
      </c>
      <c r="E140" s="274">
        <f>IF(E$9=0,0,E$9/ISI!E$8*1000)</f>
        <v>0.25434921896822865</v>
      </c>
      <c r="F140" s="274">
        <f>IF(F$9=0,0,F$9/ISI!F$8*1000)</f>
        <v>0.28036166220878506</v>
      </c>
      <c r="G140" s="274">
        <f>IF(G$9=0,0,G$9/ISI!G$8*1000)</f>
        <v>0.26247565842815967</v>
      </c>
      <c r="H140" s="274">
        <f>IF(H$9=0,0,H$9/ISI!H$8*1000)</f>
        <v>0.2604714640565079</v>
      </c>
      <c r="I140" s="274">
        <f>IF(I$9=0,0,I$9/ISI!I$8*1000)</f>
        <v>0.24188586012798124</v>
      </c>
      <c r="J140" s="274">
        <f>IF(J$9=0,0,J$9/ISI!J$8*1000)</f>
        <v>0.27546526996099591</v>
      </c>
      <c r="K140" s="274">
        <f>IF(K$9=0,0,K$9/ISI!K$8*1000)</f>
        <v>0.35198228718928098</v>
      </c>
      <c r="L140" s="274">
        <f>IF(L$9=0,0,L$9/ISI!L$8*1000)</f>
        <v>0.28168891579212468</v>
      </c>
      <c r="M140" s="274">
        <f>IF(M$9=0,0,M$9/ISI!M$8*1000)</f>
        <v>0.26195920084652807</v>
      </c>
      <c r="N140" s="274">
        <f>IF(N$9=0,0,N$9/ISI!N$8*1000)</f>
        <v>0.30405400691114448</v>
      </c>
      <c r="O140" s="274">
        <f>IF(O$9=0,0,O$9/ISI!O$8*1000)</f>
        <v>0.33160706727412931</v>
      </c>
      <c r="P140" s="274">
        <f>IF(P$9=0,0,P$9/ISI!P$8*1000)</f>
        <v>0.32192796898181564</v>
      </c>
      <c r="Q140" s="274">
        <f>IF(Q$9=0,0,Q$9/ISI!Q$8*1000)</f>
        <v>0.32885272333130616</v>
      </c>
      <c r="R140" s="274">
        <f>IF(R$9=0,0,R$9/ISI!R$8*1000)</f>
        <v>0.31402543283043255</v>
      </c>
      <c r="S140" s="274">
        <f>IF(S$9=0,0,S$9/ISI!S$8*1000)</f>
        <v>0.21848121166025183</v>
      </c>
      <c r="T140" s="274">
        <f>IF(T$9=0,0,T$9/ISI!T$8*1000)</f>
        <v>0.15283934614073827</v>
      </c>
      <c r="U140" s="274">
        <f>IF(U$9=0,0,U$9/ISI!U$8*1000)</f>
        <v>0.18041761696612502</v>
      </c>
      <c r="V140" s="274">
        <f>IF(V$9=0,0,V$9/ISI!V$8*1000)</f>
        <v>0.19738079911809833</v>
      </c>
      <c r="W140" s="274">
        <f>IF(W$9=0,0,W$9/ISI!W$8*1000)</f>
        <v>0.15254137370426576</v>
      </c>
      <c r="X140" s="274">
        <f>IF(X$9=0,0,X$9/ISI!X$8*1000)</f>
        <v>0.24654244087247199</v>
      </c>
      <c r="Y140" s="274">
        <f>IF(Y$9=0,0,Y$9/ISI!Y$8*1000)</f>
        <v>0.29728347487412271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0.79064175779804491</v>
      </c>
      <c r="C141" s="275">
        <f>IF(C$10=0,0,C$10/ISI!C$8*1000)</f>
        <v>0.68831124450631775</v>
      </c>
      <c r="D141" s="275">
        <f>IF(D$10=0,0,D$10/ISI!D$8*1000)</f>
        <v>0.54489198161074093</v>
      </c>
      <c r="E141" s="275">
        <f>IF(E$10=0,0,E$10/ISI!E$8*1000)</f>
        <v>0.55095032295264768</v>
      </c>
      <c r="F141" s="275">
        <f>IF(F$10=0,0,F$10/ISI!F$8*1000)</f>
        <v>0.61388712027619141</v>
      </c>
      <c r="G141" s="275">
        <f>IF(G$10=0,0,G$10/ISI!G$8*1000)</f>
        <v>0.60947512158391859</v>
      </c>
      <c r="H141" s="275">
        <f>IF(H$10=0,0,H$10/ISI!H$8*1000)</f>
        <v>0.61712622408075968</v>
      </c>
      <c r="I141" s="275">
        <f>IF(I$10=0,0,I$10/ISI!I$8*1000)</f>
        <v>0.56298444680756299</v>
      </c>
      <c r="J141" s="275">
        <f>IF(J$10=0,0,J$10/ISI!J$8*1000)</f>
        <v>0.64016828066980402</v>
      </c>
      <c r="K141" s="275">
        <f>IF(K$10=0,0,K$10/ISI!K$8*1000)</f>
        <v>0.79136335270350133</v>
      </c>
      <c r="L141" s="275">
        <f>IF(L$10=0,0,L$10/ISI!L$8*1000)</f>
        <v>0.67940031011781776</v>
      </c>
      <c r="M141" s="275">
        <f>IF(M$10=0,0,M$10/ISI!M$8*1000)</f>
        <v>0.71506601080389953</v>
      </c>
      <c r="N141" s="275">
        <f>IF(N$10=0,0,N$10/ISI!N$8*1000)</f>
        <v>0.77422264959735332</v>
      </c>
      <c r="O141" s="275">
        <f>IF(O$10=0,0,O$10/ISI!O$8*1000)</f>
        <v>0.85290033201600035</v>
      </c>
      <c r="P141" s="275">
        <f>IF(P$10=0,0,P$10/ISI!P$8*1000)</f>
        <v>0.85194629137958411</v>
      </c>
      <c r="Q141" s="275">
        <f>IF(Q$10=0,0,Q$10/ISI!Q$8*1000)</f>
        <v>0.80324465559100267</v>
      </c>
      <c r="R141" s="275">
        <f>IF(R$10=0,0,R$10/ISI!R$8*1000)</f>
        <v>0.74786903194288568</v>
      </c>
      <c r="S141" s="275">
        <f>IF(S$10=0,0,S$10/ISI!S$8*1000)</f>
        <v>0.62690498156755559</v>
      </c>
      <c r="T141" s="275">
        <f>IF(T$10=0,0,T$10/ISI!T$8*1000)</f>
        <v>0.45325648520800993</v>
      </c>
      <c r="U141" s="275">
        <f>IF(U$10=0,0,U$10/ISI!U$8*1000)</f>
        <v>0.46061735794273567</v>
      </c>
      <c r="V141" s="275">
        <f>IF(V$10=0,0,V$10/ISI!V$8*1000)</f>
        <v>0.49540699382325037</v>
      </c>
      <c r="W141" s="275">
        <f>IF(W$10=0,0,W$10/ISI!W$8*1000)</f>
        <v>0.38875976586651312</v>
      </c>
      <c r="X141" s="275">
        <f>IF(X$10=0,0,X$10/ISI!X$8*1000)</f>
        <v>0.56837681653056471</v>
      </c>
      <c r="Y141" s="275">
        <f>IF(Y$10=0,0,Y$10/ISI!Y$8*1000)</f>
        <v>0.66109259701684786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89.400269733064391</v>
      </c>
      <c r="C142" s="276">
        <f>IF(C$16=0,0,C$16/ISI!C$8*1000)</f>
        <v>72.467852940276856</v>
      </c>
      <c r="D142" s="276">
        <f>IF(D$16=0,0,D$16/ISI!D$8*1000)</f>
        <v>59.64529407924563</v>
      </c>
      <c r="E142" s="276">
        <f>IF(E$16=0,0,E$16/ISI!E$8*1000)</f>
        <v>63.170518683374588</v>
      </c>
      <c r="F142" s="276">
        <f>IF(F$16=0,0,F$16/ISI!F$8*1000)</f>
        <v>73.810139064659865</v>
      </c>
      <c r="G142" s="276">
        <f>IF(G$16=0,0,G$16/ISI!G$8*1000)</f>
        <v>82.207000598637151</v>
      </c>
      <c r="H142" s="276">
        <f>IF(H$16=0,0,H$16/ISI!H$8*1000)</f>
        <v>83.532861319629234</v>
      </c>
      <c r="I142" s="276">
        <f>IF(I$16=0,0,I$16/ISI!I$8*1000)</f>
        <v>73.251187157877752</v>
      </c>
      <c r="J142" s="276">
        <f>IF(J$16=0,0,J$16/ISI!J$8*1000)</f>
        <v>78.241003355911261</v>
      </c>
      <c r="K142" s="276">
        <f>IF(K$16=0,0,K$16/ISI!K$8*1000)</f>
        <v>90.072776574833725</v>
      </c>
      <c r="L142" s="276">
        <f>IF(L$16=0,0,L$16/ISI!L$8*1000)</f>
        <v>81.965959016209069</v>
      </c>
      <c r="M142" s="276">
        <f>IF(M$16=0,0,M$16/ISI!M$8*1000)</f>
        <v>98.084918162788398</v>
      </c>
      <c r="N142" s="276">
        <f>IF(N$16=0,0,N$16/ISI!N$8*1000)</f>
        <v>105.05879653219752</v>
      </c>
      <c r="O142" s="276">
        <f>IF(O$16=0,0,O$16/ISI!O$8*1000)</f>
        <v>112.43136931801862</v>
      </c>
      <c r="P142" s="276">
        <f>IF(P$16=0,0,P$16/ISI!P$8*1000)</f>
        <v>106.76830009418441</v>
      </c>
      <c r="Q142" s="276">
        <f>IF(Q$16=0,0,Q$16/ISI!Q$8*1000)</f>
        <v>100.92724091435075</v>
      </c>
      <c r="R142" s="276">
        <f>IF(R$16=0,0,R$16/ISI!R$8*1000)</f>
        <v>97.628965349240289</v>
      </c>
      <c r="S142" s="276">
        <f>IF(S$16=0,0,S$16/ISI!S$8*1000)</f>
        <v>85.202987267229602</v>
      </c>
      <c r="T142" s="276">
        <f>IF(T$16=0,0,T$16/ISI!T$8*1000)</f>
        <v>75.589422767124006</v>
      </c>
      <c r="U142" s="276">
        <f>IF(U$16=0,0,U$16/ISI!U$8*1000)</f>
        <v>75.315591574570917</v>
      </c>
      <c r="V142" s="276">
        <f>IF(V$16=0,0,V$16/ISI!V$8*1000)</f>
        <v>80.786085694177785</v>
      </c>
      <c r="W142" s="276">
        <f>IF(W$16=0,0,W$16/ISI!W$8*1000)</f>
        <v>71.456362625937132</v>
      </c>
      <c r="X142" s="276">
        <f>IF(X$16=0,0,X$16/ISI!X$8*1000)</f>
        <v>79.8571195844345</v>
      </c>
      <c r="Y142" s="276">
        <f>IF(Y$16=0,0,Y$16/ISI!Y$8*1000)</f>
        <v>75.786201907996826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165.96257030677074</v>
      </c>
      <c r="C143" s="276">
        <f>IF(C$22=0,0,C$22/ISI!C$8*1000)</f>
        <v>123.68521891346519</v>
      </c>
      <c r="D143" s="276">
        <f>IF(D$22=0,0,D$22/ISI!D$8*1000)</f>
        <v>100.65058951079965</v>
      </c>
      <c r="E143" s="276">
        <f>IF(E$22=0,0,E$22/ISI!E$8*1000)</f>
        <v>114.59385015096045</v>
      </c>
      <c r="F143" s="276">
        <f>IF(F$22=0,0,F$22/ISI!F$8*1000)</f>
        <v>130.9751964261695</v>
      </c>
      <c r="G143" s="276">
        <f>IF(G$22=0,0,G$22/ISI!G$8*1000)</f>
        <v>145.87659161168673</v>
      </c>
      <c r="H143" s="276">
        <f>IF(H$22=0,0,H$22/ISI!H$8*1000)</f>
        <v>157.93684642556352</v>
      </c>
      <c r="I143" s="276">
        <f>IF(I$22=0,0,I$22/ISI!I$8*1000)</f>
        <v>137.71449382568395</v>
      </c>
      <c r="J143" s="276">
        <f>IF(J$22=0,0,J$22/ISI!J$8*1000)</f>
        <v>159.0287107248553</v>
      </c>
      <c r="K143" s="276">
        <f>IF(K$22=0,0,K$22/ISI!K$8*1000)</f>
        <v>188.02125756636531</v>
      </c>
      <c r="L143" s="276">
        <f>IF(L$22=0,0,L$22/ISI!L$8*1000)</f>
        <v>187.92978828478147</v>
      </c>
      <c r="M143" s="276">
        <f>IF(M$22=0,0,M$22/ISI!M$8*1000)</f>
        <v>281.84481274339441</v>
      </c>
      <c r="N143" s="276">
        <f>IF(N$22=0,0,N$22/ISI!N$8*1000)</f>
        <v>250.45692774665142</v>
      </c>
      <c r="O143" s="276">
        <f>IF(O$22=0,0,O$22/ISI!O$8*1000)</f>
        <v>244.32407491799106</v>
      </c>
      <c r="P143" s="276">
        <f>IF(P$22=0,0,P$22/ISI!P$8*1000)</f>
        <v>230.57528271522943</v>
      </c>
      <c r="Q143" s="276">
        <f>IF(Q$22=0,0,Q$22/ISI!Q$8*1000)</f>
        <v>216.8237271303019</v>
      </c>
      <c r="R143" s="276">
        <f>IF(R$22=0,0,R$22/ISI!R$8*1000)</f>
        <v>215.55052873288406</v>
      </c>
      <c r="S143" s="276">
        <f>IF(S$22=0,0,S$22/ISI!S$8*1000)</f>
        <v>182.19742783004892</v>
      </c>
      <c r="T143" s="276">
        <f>IF(T$22=0,0,T$22/ISI!T$8*1000)</f>
        <v>170.8224001075956</v>
      </c>
      <c r="U143" s="276">
        <f>IF(U$22=0,0,U$22/ISI!U$8*1000)</f>
        <v>168.9337172182457</v>
      </c>
      <c r="V143" s="276">
        <f>IF(V$22=0,0,V$22/ISI!V$8*1000)</f>
        <v>177.14982371026858</v>
      </c>
      <c r="W143" s="276">
        <f>IF(W$22=0,0,W$22/ISI!W$8*1000)</f>
        <v>162.65031011530888</v>
      </c>
      <c r="X143" s="276">
        <f>IF(X$22=0,0,X$22/ISI!X$8*1000)</f>
        <v>195.97426270943953</v>
      </c>
      <c r="Y143" s="276">
        <f>IF(Y$22=0,0,Y$22/ISI!Y$8*1000)</f>
        <v>194.09730343233795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82.946547628786263</v>
      </c>
      <c r="C144" s="276">
        <f>IF(C$28=0,0,C$28/ISI!C$8*1000)</f>
        <v>71.216399909295845</v>
      </c>
      <c r="D144" s="276">
        <f>IF(D$28=0,0,D$28/ISI!D$8*1000)</f>
        <v>56.410946525120536</v>
      </c>
      <c r="E144" s="276">
        <f>IF(E$28=0,0,E$28/ISI!E$8*1000)</f>
        <v>57.068655782084065</v>
      </c>
      <c r="F144" s="276">
        <f>IF(F$28=0,0,F$28/ISI!F$8*1000)</f>
        <v>63.905863806537056</v>
      </c>
      <c r="G144" s="276">
        <f>IF(G$28=0,0,G$28/ISI!G$8*1000)</f>
        <v>64.685429140757464</v>
      </c>
      <c r="H144" s="276">
        <f>IF(H$28=0,0,H$28/ISI!H$8*1000)</f>
        <v>66.223895339513604</v>
      </c>
      <c r="I144" s="276">
        <f>IF(I$28=0,0,I$28/ISI!I$8*1000)</f>
        <v>57.517093827617799</v>
      </c>
      <c r="J144" s="276">
        <f>IF(J$28=0,0,J$28/ISI!J$8*1000)</f>
        <v>65.331082605586403</v>
      </c>
      <c r="K144" s="276">
        <f>IF(K$28=0,0,K$28/ISI!K$8*1000)</f>
        <v>81.363587442159869</v>
      </c>
      <c r="L144" s="276">
        <f>IF(L$28=0,0,L$28/ISI!L$8*1000)</f>
        <v>69.128664248437076</v>
      </c>
      <c r="M144" s="276">
        <f>IF(M$28=0,0,M$28/ISI!M$8*1000)</f>
        <v>72.757632635993119</v>
      </c>
      <c r="N144" s="276">
        <f>IF(N$28=0,0,N$28/ISI!N$8*1000)</f>
        <v>78.77679300480365</v>
      </c>
      <c r="O144" s="276">
        <f>IF(O$28=0,0,O$28/ISI!O$8*1000)</f>
        <v>86.839994278364813</v>
      </c>
      <c r="P144" s="276">
        <f>IF(P$28=0,0,P$28/ISI!P$8*1000)</f>
        <v>86.685137256218397</v>
      </c>
      <c r="Q144" s="276">
        <f>IF(Q$28=0,0,Q$28/ISI!Q$8*1000)</f>
        <v>81.729768560265498</v>
      </c>
      <c r="R144" s="276">
        <f>IF(R$28=0,0,R$28/ISI!R$8*1000)</f>
        <v>76.095324716613689</v>
      </c>
      <c r="S144" s="276">
        <f>IF(S$28=0,0,S$28/ISI!S$8*1000)</f>
        <v>63.787289085783407</v>
      </c>
      <c r="T144" s="276">
        <f>IF(T$28=0,0,T$28/ISI!T$8*1000)</f>
        <v>46.119335591697272</v>
      </c>
      <c r="U144" s="276">
        <f>IF(U$28=0,0,U$28/ISI!U$8*1000)</f>
        <v>46.843010391910809</v>
      </c>
      <c r="V144" s="276">
        <f>IF(V$28=0,0,V$28/ISI!V$8*1000)</f>
        <v>50.379217578429113</v>
      </c>
      <c r="W144" s="276">
        <f>IF(W$28=0,0,W$28/ISI!W$8*1000)</f>
        <v>39.53281885120991</v>
      </c>
      <c r="X144" s="276">
        <f>IF(X$28=0,0,X$28/ISI!X$8*1000)</f>
        <v>57.801179525405374</v>
      </c>
      <c r="Y144" s="276">
        <f>IF(Y$28=0,0,Y$28/ISI!Y$8*1000)</f>
        <v>67.2664052783133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62.034744150667535</v>
      </c>
      <c r="C145" s="277">
        <f>IF(C$35=0,0,C$35/ISI!C$8*1000)</f>
        <v>54.347949222017</v>
      </c>
      <c r="D145" s="277">
        <f>IF(D$35=0,0,D$35/ISI!D$8*1000)</f>
        <v>41.422941776033539</v>
      </c>
      <c r="E145" s="277">
        <f>IF(E$35=0,0,E$35/ISI!E$8*1000)</f>
        <v>42.19366175139244</v>
      </c>
      <c r="F145" s="277">
        <f>IF(F$35=0,0,F$35/ISI!F$8*1000)</f>
        <v>48.128009824495116</v>
      </c>
      <c r="G145" s="277">
        <f>IF(G$35=0,0,G$35/ISI!G$8*1000)</f>
        <v>49.822049210304108</v>
      </c>
      <c r="H145" s="277">
        <f>IF(H$35=0,0,H$35/ISI!H$8*1000)</f>
        <v>50.564035781213981</v>
      </c>
      <c r="I145" s="277">
        <f>IF(I$35=0,0,I$35/ISI!I$8*1000)</f>
        <v>45.582580021518744</v>
      </c>
      <c r="J145" s="277">
        <f>IF(J$35=0,0,J$35/ISI!J$8*1000)</f>
        <v>52.061241226350369</v>
      </c>
      <c r="K145" s="277">
        <f>IF(K$35=0,0,K$35/ISI!K$8*1000)</f>
        <v>60.929953568669134</v>
      </c>
      <c r="L145" s="277">
        <f>IF(L$35=0,0,L$35/ISI!L$8*1000)</f>
        <v>55.107265794078238</v>
      </c>
      <c r="M145" s="277">
        <f>IF(M$35=0,0,M$35/ISI!M$8*1000)</f>
        <v>61.055921016369794</v>
      </c>
      <c r="N145" s="277">
        <f>IF(N$35=0,0,N$35/ISI!N$8*1000)</f>
        <v>65.091020287299756</v>
      </c>
      <c r="O145" s="277">
        <f>IF(O$35=0,0,O$35/ISI!O$8*1000)</f>
        <v>69.747298324231906</v>
      </c>
      <c r="P145" s="277">
        <f>IF(P$35=0,0,P$35/ISI!P$8*1000)</f>
        <v>68.10227376579391</v>
      </c>
      <c r="Q145" s="277">
        <f>IF(Q$35=0,0,Q$35/ISI!Q$8*1000)</f>
        <v>64.695243736914705</v>
      </c>
      <c r="R145" s="277">
        <f>IF(R$35=0,0,R$35/ISI!R$8*1000)</f>
        <v>60.620109613680569</v>
      </c>
      <c r="S145" s="277">
        <f>IF(S$35=0,0,S$35/ISI!S$8*1000)</f>
        <v>51.171295263729753</v>
      </c>
      <c r="T145" s="277">
        <f>IF(T$35=0,0,T$35/ISI!T$8*1000)</f>
        <v>39.894351832078264</v>
      </c>
      <c r="U145" s="277">
        <f>IF(U$35=0,0,U$35/ISI!U$8*1000)</f>
        <v>40.199235823684646</v>
      </c>
      <c r="V145" s="277">
        <f>IF(V$35=0,0,V$35/ISI!V$8*1000)</f>
        <v>43.181216330482229</v>
      </c>
      <c r="W145" s="277">
        <f>IF(W$35=0,0,W$35/ISI!W$8*1000)</f>
        <v>35.660282882846481</v>
      </c>
      <c r="X145" s="277">
        <f>IF(X$35=0,0,X$35/ISI!X$8*1000)</f>
        <v>47.539760985926513</v>
      </c>
      <c r="Y145" s="277">
        <f>IF(Y$35=0,0,Y$35/ISI!Y$8*1000)</f>
        <v>51.329809270135414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168.22659277014839</v>
      </c>
      <c r="C147" s="272">
        <f t="shared" si="33"/>
        <v>144.85208448271351</v>
      </c>
      <c r="D147" s="272">
        <f t="shared" si="33"/>
        <v>124.00659756574704</v>
      </c>
      <c r="E147" s="272">
        <f t="shared" si="33"/>
        <v>129.99624985769296</v>
      </c>
      <c r="F147" s="272">
        <f t="shared" si="33"/>
        <v>142.81784237848581</v>
      </c>
      <c r="G147" s="272">
        <f t="shared" si="33"/>
        <v>150.39450250460973</v>
      </c>
      <c r="H147" s="272">
        <f t="shared" si="33"/>
        <v>155.06510888516675</v>
      </c>
      <c r="I147" s="272">
        <f t="shared" si="33"/>
        <v>141.3621469046239</v>
      </c>
      <c r="J147" s="272">
        <f t="shared" si="33"/>
        <v>154.20402388683721</v>
      </c>
      <c r="K147" s="272">
        <f t="shared" si="33"/>
        <v>174.46691498005967</v>
      </c>
      <c r="L147" s="272">
        <f t="shared" si="33"/>
        <v>165.94195494282172</v>
      </c>
      <c r="M147" s="272">
        <f t="shared" si="33"/>
        <v>199.68212523548073</v>
      </c>
      <c r="N147" s="272">
        <f t="shared" si="33"/>
        <v>196.28048608295663</v>
      </c>
      <c r="O147" s="272">
        <f t="shared" si="33"/>
        <v>200.44728674868031</v>
      </c>
      <c r="P147" s="272">
        <f t="shared" si="33"/>
        <v>194.52457475590433</v>
      </c>
      <c r="Q147" s="272">
        <f t="shared" si="33"/>
        <v>186.8927888384232</v>
      </c>
      <c r="R147" s="272">
        <f t="shared" si="33"/>
        <v>182.70398242766942</v>
      </c>
      <c r="S147" s="272">
        <f t="shared" si="33"/>
        <v>162.04673601144026</v>
      </c>
      <c r="T147" s="272">
        <f t="shared" si="33"/>
        <v>146.01005776068178</v>
      </c>
      <c r="U147" s="272">
        <f t="shared" si="33"/>
        <v>146.05026597220078</v>
      </c>
      <c r="V147" s="272">
        <f t="shared" si="33"/>
        <v>152.418219038556</v>
      </c>
      <c r="W147" s="272">
        <f t="shared" si="33"/>
        <v>138.84220741400668</v>
      </c>
      <c r="X147" s="272">
        <f t="shared" si="33"/>
        <v>162.10270197182632</v>
      </c>
      <c r="Y147" s="272">
        <f t="shared" si="33"/>
        <v>164.98641995461037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0.45162594294884106</v>
      </c>
      <c r="C148" s="273">
        <f>IF(C$55=0,0,C$55/ISI!C$9*1000)</f>
        <v>0.42751312102251399</v>
      </c>
      <c r="D148" s="273">
        <f>IF(D$55=0,0,D$55/ISI!D$9*1000)</f>
        <v>0.37877041859019972</v>
      </c>
      <c r="E148" s="273">
        <f>IF(E$55=0,0,E$55/ISI!E$9*1000)</f>
        <v>0.38641048410801637</v>
      </c>
      <c r="F148" s="273">
        <f>IF(F$55=0,0,F$55/ISI!F$9*1000)</f>
        <v>0.41683995949748509</v>
      </c>
      <c r="G148" s="273">
        <f>IF(G$55=0,0,G$55/ISI!G$9*1000)</f>
        <v>0.41181109361586971</v>
      </c>
      <c r="H148" s="273">
        <f>IF(H$55=0,0,H$55/ISI!H$9*1000)</f>
        <v>0.41782758961269495</v>
      </c>
      <c r="I148" s="273">
        <f>IF(I$55=0,0,I$55/ISI!I$9*1000)</f>
        <v>0.3925618329264744</v>
      </c>
      <c r="J148" s="273">
        <f>IF(J$55=0,0,J$55/ISI!J$9*1000)</f>
        <v>0.43259087762644594</v>
      </c>
      <c r="K148" s="273">
        <f>IF(K$55=0,0,K$55/ISI!K$9*1000)</f>
        <v>0.50743600344990936</v>
      </c>
      <c r="L148" s="273">
        <f>IF(L$55=0,0,L$55/ISI!L$9*1000)</f>
        <v>0.45533156921848328</v>
      </c>
      <c r="M148" s="273">
        <f>IF(M$55=0,0,M$55/ISI!M$9*1000)</f>
        <v>0.49219613357477815</v>
      </c>
      <c r="N148" s="273">
        <f>IF(N$55=0,0,N$55/ISI!N$9*1000)</f>
        <v>0.50765197580987043</v>
      </c>
      <c r="O148" s="273">
        <f>IF(O$55=0,0,O$55/ISI!O$9*1000)</f>
        <v>0.52318140838420635</v>
      </c>
      <c r="P148" s="273">
        <f>IF(P$55=0,0,P$55/ISI!P$9*1000)</f>
        <v>0.50582441498902286</v>
      </c>
      <c r="Q148" s="273">
        <f>IF(Q$55=0,0,Q$55/ISI!Q$9*1000)</f>
        <v>0.50881821851079945</v>
      </c>
      <c r="R148" s="273">
        <f>IF(R$55=0,0,R$55/ISI!R$9*1000)</f>
        <v>0.50012215358252032</v>
      </c>
      <c r="S148" s="273">
        <f>IF(S$55=0,0,S$55/ISI!S$9*1000)</f>
        <v>0.3954675521078872</v>
      </c>
      <c r="T148" s="273">
        <f>IF(T$55=0,0,T$55/ISI!T$9*1000)</f>
        <v>0.3287627676234221</v>
      </c>
      <c r="U148" s="273">
        <f>IF(U$55=0,0,U$55/ISI!U$9*1000)</f>
        <v>0.36276066616609903</v>
      </c>
      <c r="V148" s="273">
        <f>IF(V$55=0,0,V$55/ISI!V$9*1000)</f>
        <v>0.38363744946297801</v>
      </c>
      <c r="W148" s="273">
        <f>IF(W$55=0,0,W$55/ISI!W$9*1000)</f>
        <v>0.33413240923235527</v>
      </c>
      <c r="X148" s="273">
        <f>IF(X$55=0,0,X$55/ISI!X$9*1000)</f>
        <v>0.44108762964194792</v>
      </c>
      <c r="Y148" s="273">
        <f>IF(Y$55=0,0,Y$55/ISI!Y$9*1000)</f>
        <v>0.47924686552711959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0.33370371614819516</v>
      </c>
      <c r="C149" s="274">
        <f>IF(C$56=0,0,C$56/ISI!C$9*1000)</f>
        <v>0.31588689581432333</v>
      </c>
      <c r="D149" s="274">
        <f>IF(D$56=0,0,D$56/ISI!D$9*1000)</f>
        <v>0.27987120364534729</v>
      </c>
      <c r="E149" s="274">
        <f>IF(E$56=0,0,E$56/ISI!E$9*1000)</f>
        <v>0.28551640249788512</v>
      </c>
      <c r="F149" s="274">
        <f>IF(F$56=0,0,F$56/ISI!F$9*1000)</f>
        <v>0.30800056040875179</v>
      </c>
      <c r="G149" s="274">
        <f>IF(G$56=0,0,G$56/ISI!G$9*1000)</f>
        <v>0.30428476139652344</v>
      </c>
      <c r="H149" s="274">
        <f>IF(H$56=0,0,H$56/ISI!H$9*1000)</f>
        <v>0.30873031441152987</v>
      </c>
      <c r="I149" s="274">
        <f>IF(I$56=0,0,I$56/ISI!I$9*1000)</f>
        <v>0.29006159745865334</v>
      </c>
      <c r="J149" s="274">
        <f>IF(J$56=0,0,J$56/ISI!J$9*1000)</f>
        <v>0.31963881988973025</v>
      </c>
      <c r="K149" s="274">
        <f>IF(K$56=0,0,K$56/ISI!K$9*1000)</f>
        <v>0.3749414370507162</v>
      </c>
      <c r="L149" s="274">
        <f>IF(L$56=0,0,L$56/ISI!L$9*1000)</f>
        <v>0.33644178130176416</v>
      </c>
      <c r="M149" s="274">
        <f>IF(M$56=0,0,M$56/ISI!M$9*1000)</f>
        <v>0.36368078807705356</v>
      </c>
      <c r="N149" s="274">
        <f>IF(N$56=0,0,N$56/ISI!N$9*1000)</f>
        <v>0.37510101773962362</v>
      </c>
      <c r="O149" s="274">
        <f>IF(O$56=0,0,O$56/ISI!O$9*1000)</f>
        <v>0.38657562286503333</v>
      </c>
      <c r="P149" s="274">
        <f>IF(P$56=0,0,P$56/ISI!P$9*1000)</f>
        <v>0.37375064394705182</v>
      </c>
      <c r="Q149" s="274">
        <f>IF(Q$56=0,0,Q$56/ISI!Q$9*1000)</f>
        <v>0.37596274751690267</v>
      </c>
      <c r="R149" s="274">
        <f>IF(R$56=0,0,R$56/ISI!R$9*1000)</f>
        <v>0.36953727699701844</v>
      </c>
      <c r="S149" s="274">
        <f>IF(S$56=0,0,S$56/ISI!S$9*1000)</f>
        <v>0.29220861603466625</v>
      </c>
      <c r="T149" s="274">
        <f>IF(T$56=0,0,T$56/ISI!T$9*1000)</f>
        <v>0.24292084854728793</v>
      </c>
      <c r="U149" s="274">
        <f>IF(U$56=0,0,U$56/ISI!U$9*1000)</f>
        <v>0.26804169304714826</v>
      </c>
      <c r="V149" s="274">
        <f>IF(V$56=0,0,V$56/ISI!V$9*1000)</f>
        <v>0.28346742373458622</v>
      </c>
      <c r="W149" s="274">
        <f>IF(W$56=0,0,W$56/ISI!W$9*1000)</f>
        <v>0.24688844471234692</v>
      </c>
      <c r="X149" s="274">
        <f>IF(X$56=0,0,X$56/ISI!X$9*1000)</f>
        <v>0.32591701928688899</v>
      </c>
      <c r="Y149" s="274">
        <f>IF(Y$56=0,0,Y$56/ISI!Y$9*1000)</f>
        <v>0.35411265113459217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8.3425929037048814</v>
      </c>
      <c r="C150" s="274">
        <f>IF(C$57=0,0,C$57/ISI!C$9*1000)</f>
        <v>7.8971723953580808</v>
      </c>
      <c r="D150" s="274">
        <f>IF(D$57=0,0,D$57/ISI!D$9*1000)</f>
        <v>6.9967800911336813</v>
      </c>
      <c r="E150" s="274">
        <f>IF(E$57=0,0,E$57/ISI!E$9*1000)</f>
        <v>7.1379100624471272</v>
      </c>
      <c r="F150" s="274">
        <f>IF(F$57=0,0,F$57/ISI!F$9*1000)</f>
        <v>7.7000140102187906</v>
      </c>
      <c r="G150" s="274">
        <f>IF(G$57=0,0,G$57/ISI!G$9*1000)</f>
        <v>7.6071190349130857</v>
      </c>
      <c r="H150" s="274">
        <f>IF(H$57=0,0,H$57/ISI!H$9*1000)</f>
        <v>7.7182578602882446</v>
      </c>
      <c r="I150" s="274">
        <f>IF(I$57=0,0,I$57/ISI!I$9*1000)</f>
        <v>7.2515399364663304</v>
      </c>
      <c r="J150" s="274">
        <f>IF(J$57=0,0,J$57/ISI!J$9*1000)</f>
        <v>7.9909704972432554</v>
      </c>
      <c r="K150" s="274">
        <f>IF(K$57=0,0,K$57/ISI!K$9*1000)</f>
        <v>9.3735359262679019</v>
      </c>
      <c r="L150" s="274">
        <f>IF(L$57=0,0,L$57/ISI!L$9*1000)</f>
        <v>8.411044532544107</v>
      </c>
      <c r="M150" s="274">
        <f>IF(M$57=0,0,M$57/ISI!M$9*1000)</f>
        <v>9.0920197019263398</v>
      </c>
      <c r="N150" s="274">
        <f>IF(N$57=0,0,N$57/ISI!N$9*1000)</f>
        <v>9.3775254434905886</v>
      </c>
      <c r="O150" s="274">
        <f>IF(O$57=0,0,O$57/ISI!O$9*1000)</f>
        <v>9.6643905716258356</v>
      </c>
      <c r="P150" s="274">
        <f>IF(P$57=0,0,P$57/ISI!P$9*1000)</f>
        <v>9.343766098676296</v>
      </c>
      <c r="Q150" s="274">
        <f>IF(Q$57=0,0,Q$57/ISI!Q$9*1000)</f>
        <v>9.3990686879225738</v>
      </c>
      <c r="R150" s="274">
        <f>IF(R$57=0,0,R$57/ISI!R$9*1000)</f>
        <v>9.2384319249254609</v>
      </c>
      <c r="S150" s="274">
        <f>IF(S$57=0,0,S$57/ISI!S$9*1000)</f>
        <v>7.3052154008666577</v>
      </c>
      <c r="T150" s="274">
        <f>IF(T$57=0,0,T$57/ISI!T$9*1000)</f>
        <v>6.0730212136821988</v>
      </c>
      <c r="U150" s="274">
        <f>IF(U$57=0,0,U$57/ISI!U$9*1000)</f>
        <v>6.7010423261787055</v>
      </c>
      <c r="V150" s="274">
        <f>IF(V$57=0,0,V$57/ISI!V$9*1000)</f>
        <v>7.0866855933646544</v>
      </c>
      <c r="W150" s="274">
        <f>IF(W$57=0,0,W$57/ISI!W$9*1000)</f>
        <v>6.172211117808672</v>
      </c>
      <c r="X150" s="274">
        <f>IF(X$57=0,0,X$57/ISI!X$9*1000)</f>
        <v>8.1479254821722265</v>
      </c>
      <c r="Y150" s="274">
        <f>IF(Y$57=0,0,Y$57/ISI!Y$9*1000)</f>
        <v>8.8528162783648039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0.20856482259262207</v>
      </c>
      <c r="C151" s="274">
        <f>IF(C$58=0,0,C$58/ISI!C$9*1000)</f>
        <v>0.19742930988395213</v>
      </c>
      <c r="D151" s="274">
        <f>IF(D$58=0,0,D$58/ISI!D$9*1000)</f>
        <v>0.17491950227834205</v>
      </c>
      <c r="E151" s="274">
        <f>IF(E$58=0,0,E$58/ISI!E$9*1000)</f>
        <v>0.17844775156117826</v>
      </c>
      <c r="F151" s="274">
        <f>IF(F$58=0,0,F$58/ISI!F$9*1000)</f>
        <v>0.19250035025546985</v>
      </c>
      <c r="G151" s="274">
        <f>IF(G$58=0,0,G$58/ISI!G$9*1000)</f>
        <v>0.19017797587282725</v>
      </c>
      <c r="H151" s="274">
        <f>IF(H$58=0,0,H$58/ISI!H$9*1000)</f>
        <v>0.19295644650720617</v>
      </c>
      <c r="I151" s="274">
        <f>IF(I$58=0,0,I$58/ISI!I$9*1000)</f>
        <v>0.18128849841165837</v>
      </c>
      <c r="J151" s="274">
        <f>IF(J$58=0,0,J$58/ISI!J$9*1000)</f>
        <v>0.19977426243108148</v>
      </c>
      <c r="K151" s="274">
        <f>IF(K$58=0,0,K$58/ISI!K$9*1000)</f>
        <v>0.23433839815669763</v>
      </c>
      <c r="L151" s="274">
        <f>IF(L$58=0,0,L$58/ISI!L$9*1000)</f>
        <v>0.21027611331360269</v>
      </c>
      <c r="M151" s="274">
        <f>IF(M$58=0,0,M$58/ISI!M$9*1000)</f>
        <v>0.22730049254815851</v>
      </c>
      <c r="N151" s="274">
        <f>IF(N$58=0,0,N$58/ISI!N$9*1000)</f>
        <v>0.23443813608726483</v>
      </c>
      <c r="O151" s="274">
        <f>IF(O$58=0,0,O$58/ISI!O$9*1000)</f>
        <v>0.24160976429064587</v>
      </c>
      <c r="P151" s="274">
        <f>IF(P$58=0,0,P$58/ISI!P$9*1000)</f>
        <v>0.23359415246690746</v>
      </c>
      <c r="Q151" s="274">
        <f>IF(Q$58=0,0,Q$58/ISI!Q$9*1000)</f>
        <v>0.23497671719806432</v>
      </c>
      <c r="R151" s="274">
        <f>IF(R$58=0,0,R$58/ISI!R$9*1000)</f>
        <v>0.2309607981231365</v>
      </c>
      <c r="S151" s="274">
        <f>IF(S$58=0,0,S$58/ISI!S$9*1000)</f>
        <v>0.18263038502166651</v>
      </c>
      <c r="T151" s="274">
        <f>IF(T$58=0,0,T$58/ISI!T$9*1000)</f>
        <v>0.15182553034205507</v>
      </c>
      <c r="U151" s="274">
        <f>IF(U$58=0,0,U$58/ISI!U$9*1000)</f>
        <v>0.16752605815446772</v>
      </c>
      <c r="V151" s="274">
        <f>IF(V$58=0,0,V$58/ISI!V$9*1000)</f>
        <v>0.17716713983411642</v>
      </c>
      <c r="W151" s="274">
        <f>IF(W$58=0,0,W$58/ISI!W$9*1000)</f>
        <v>0.1543052779452169</v>
      </c>
      <c r="X151" s="274">
        <f>IF(X$58=0,0,X$58/ISI!X$9*1000)</f>
        <v>0.20369813705430567</v>
      </c>
      <c r="Y151" s="274">
        <f>IF(Y$58=0,0,Y$58/ISI!Y$9*1000)</f>
        <v>0.22132040695912014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0.38902543609752305</v>
      </c>
      <c r="C152" s="275">
        <f>IF(C$59=0,0,C$59/ISI!C$9*1000)</f>
        <v>0.31845750177861643</v>
      </c>
      <c r="D152" s="275">
        <f>IF(D$59=0,0,D$59/ISI!D$9*1000)</f>
        <v>0.26451171992737327</v>
      </c>
      <c r="E152" s="275">
        <f>IF(E$59=0,0,E$59/ISI!E$9*1000)</f>
        <v>0.27900351843711041</v>
      </c>
      <c r="F152" s="275">
        <f>IF(F$59=0,0,F$59/ISI!F$9*1000)</f>
        <v>0.30424117232000175</v>
      </c>
      <c r="G152" s="275">
        <f>IF(G$59=0,0,G$59/ISI!G$9*1000)</f>
        <v>0.31874526048648794</v>
      </c>
      <c r="H152" s="275">
        <f>IF(H$59=0,0,H$59/ISI!H$9*1000)</f>
        <v>0.32998158887059237</v>
      </c>
      <c r="I152" s="275">
        <f>IF(I$59=0,0,I$59/ISI!I$9*1000)</f>
        <v>0.30455990858793236</v>
      </c>
      <c r="J152" s="275">
        <f>IF(J$59=0,0,J$59/ISI!J$9*1000)</f>
        <v>0.33510692461373331</v>
      </c>
      <c r="K152" s="275">
        <f>IF(K$59=0,0,K$59/ISI!K$9*1000)</f>
        <v>0.38029021306654609</v>
      </c>
      <c r="L152" s="275">
        <f>IF(L$59=0,0,L$59/ISI!L$9*1000)</f>
        <v>0.3660686097209449</v>
      </c>
      <c r="M152" s="275">
        <f>IF(M$59=0,0,M$59/ISI!M$9*1000)</f>
        <v>0.44784674436715755</v>
      </c>
      <c r="N152" s="275">
        <f>IF(N$59=0,0,N$59/ISI!N$9*1000)</f>
        <v>0.43088360274945997</v>
      </c>
      <c r="O152" s="275">
        <f>IF(O$59=0,0,O$59/ISI!O$9*1000)</f>
        <v>0.44854451845021615</v>
      </c>
      <c r="P152" s="275">
        <f>IF(P$59=0,0,P$59/ISI!P$9*1000)</f>
        <v>0.44620254214226379</v>
      </c>
      <c r="Q152" s="275">
        <f>IF(Q$59=0,0,Q$59/ISI!Q$9*1000)</f>
        <v>0.41427411694198846</v>
      </c>
      <c r="R152" s="275">
        <f>IF(R$59=0,0,R$59/ISI!R$9*1000)</f>
        <v>0.39702290722305639</v>
      </c>
      <c r="S152" s="275">
        <f>IF(S$59=0,0,S$59/ISI!S$9*1000)</f>
        <v>0.37824851022016648</v>
      </c>
      <c r="T152" s="275">
        <f>IF(T$59=0,0,T$59/ISI!T$9*1000)</f>
        <v>0.32499017275964681</v>
      </c>
      <c r="U152" s="275">
        <f>IF(U$59=0,0,U$59/ISI!U$9*1000)</f>
        <v>0.30871682123730509</v>
      </c>
      <c r="V152" s="275">
        <f>IF(V$59=0,0,V$59/ISI!V$9*1000)</f>
        <v>0.32096447814858448</v>
      </c>
      <c r="W152" s="275">
        <f>IF(W$59=0,0,W$59/ISI!W$9*1000)</f>
        <v>0.28385137755788603</v>
      </c>
      <c r="X152" s="275">
        <f>IF(X$59=0,0,X$59/ISI!X$9*1000)</f>
        <v>0.33895987219577572</v>
      </c>
      <c r="Y152" s="275">
        <f>IF(Y$59=0,0,Y$59/ISI!Y$9*1000)</f>
        <v>0.35524629040532202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27.120798178869794</v>
      </c>
      <c r="C153" s="276">
        <f>IF(C$65=0,0,C$65/ISI!C$9*1000)</f>
        <v>20.585464139369861</v>
      </c>
      <c r="D153" s="276">
        <f>IF(D$65=0,0,D$65/ISI!D$9*1000)</f>
        <v>17.673974551512657</v>
      </c>
      <c r="E153" s="276">
        <f>IF(E$65=0,0,E$65/ISI!E$9*1000)</f>
        <v>19.761953541146081</v>
      </c>
      <c r="F153" s="276">
        <f>IF(F$65=0,0,F$65/ISI!F$9*1000)</f>
        <v>22.70095249003483</v>
      </c>
      <c r="G153" s="276">
        <f>IF(G$65=0,0,G$65/ISI!G$9*1000)</f>
        <v>26.901468579046814</v>
      </c>
      <c r="H153" s="276">
        <f>IF(H$65=0,0,H$65/ISI!H$9*1000)</f>
        <v>28.08765927382635</v>
      </c>
      <c r="I153" s="276">
        <f>IF(I$65=0,0,I$65/ISI!I$9*1000)</f>
        <v>25.018342468048875</v>
      </c>
      <c r="J153" s="276">
        <f>IF(J$65=0,0,J$65/ISI!J$9*1000)</f>
        <v>26.029456007171536</v>
      </c>
      <c r="K153" s="276">
        <f>IF(K$65=0,0,K$65/ISI!K$9*1000)</f>
        <v>27.442471084398125</v>
      </c>
      <c r="L153" s="276">
        <f>IF(L$65=0,0,L$65/ISI!L$9*1000)</f>
        <v>28.829279539154683</v>
      </c>
      <c r="M153" s="276">
        <f>IF(M$65=0,0,M$65/ISI!M$9*1000)</f>
        <v>40.603740161683184</v>
      </c>
      <c r="N153" s="276">
        <f>IF(N$65=0,0,N$65/ISI!N$9*1000)</f>
        <v>38.309390334826865</v>
      </c>
      <c r="O153" s="276">
        <f>IF(O$65=0,0,O$65/ISI!O$9*1000)</f>
        <v>37.648498105293697</v>
      </c>
      <c r="P153" s="276">
        <f>IF(P$65=0,0,P$65/ISI!P$9*1000)</f>
        <v>35.592406325018125</v>
      </c>
      <c r="Q153" s="276">
        <f>IF(Q$65=0,0,Q$65/ISI!Q$9*1000)</f>
        <v>32.94038767378018</v>
      </c>
      <c r="R153" s="276">
        <f>IF(R$65=0,0,R$65/ISI!R$9*1000)</f>
        <v>33.022302700229986</v>
      </c>
      <c r="S153" s="276">
        <f>IF(S$65=0,0,S$65/ISI!S$9*1000)</f>
        <v>32.054565863588273</v>
      </c>
      <c r="T153" s="276">
        <f>IF(T$65=0,0,T$65/ISI!T$9*1000)</f>
        <v>34.352342705040996</v>
      </c>
      <c r="U153" s="276">
        <f>IF(U$65=0,0,U$65/ISI!U$9*1000)</f>
        <v>32.225029571545129</v>
      </c>
      <c r="V153" s="276">
        <f>IF(V$65=0,0,V$65/ISI!V$9*1000)</f>
        <v>33.083550808449296</v>
      </c>
      <c r="W153" s="276">
        <f>IF(W$65=0,0,W$65/ISI!W$9*1000)</f>
        <v>33.05374754642245</v>
      </c>
      <c r="X153" s="276">
        <f>IF(X$65=0,0,X$65/ISI!X$9*1000)</f>
        <v>31.384132471197034</v>
      </c>
      <c r="Y153" s="276">
        <f>IF(Y$65=0,0,Y$65/ISI!Y$9*1000)</f>
        <v>27.039440211363669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61.96091898147241</v>
      </c>
      <c r="C154" s="276">
        <f>IF(C$71=0,0,C$71/ISI!C$9*1000)</f>
        <v>58.6527551589148</v>
      </c>
      <c r="D154" s="276">
        <f>IF(D$71=0,0,D$71/ISI!D$9*1000)</f>
        <v>51.965489550063893</v>
      </c>
      <c r="E154" s="276">
        <f>IF(E$71=0,0,E$71/ISI!E$9*1000)</f>
        <v>53.013669992205159</v>
      </c>
      <c r="F154" s="276">
        <f>IF(F$71=0,0,F$71/ISI!F$9*1000)</f>
        <v>57.18844845365674</v>
      </c>
      <c r="G154" s="276">
        <f>IF(G$71=0,0,G$71/ISI!G$9*1000)</f>
        <v>56.498512110706756</v>
      </c>
      <c r="H154" s="276">
        <f>IF(H$71=0,0,H$71/ISI!H$9*1000)</f>
        <v>57.323946581050855</v>
      </c>
      <c r="I154" s="276">
        <f>IF(I$71=0,0,I$71/ISI!I$9*1000)</f>
        <v>53.857605624597348</v>
      </c>
      <c r="J154" s="276">
        <f>IF(J$71=0,0,J$71/ISI!J$9*1000)</f>
        <v>59.349399075093665</v>
      </c>
      <c r="K154" s="276">
        <f>IF(K$71=0,0,K$71/ISI!K$9*1000)</f>
        <v>69.617792310047989</v>
      </c>
      <c r="L154" s="276">
        <f>IF(L$71=0,0,L$71/ISI!L$9*1000)</f>
        <v>62.469313179488907</v>
      </c>
      <c r="M154" s="276">
        <f>IF(M$71=0,0,M$71/ISI!M$9*1000)</f>
        <v>67.52695506439369</v>
      </c>
      <c r="N154" s="276">
        <f>IF(N$71=0,0,N$71/ISI!N$9*1000)</f>
        <v>69.647422684712438</v>
      </c>
      <c r="O154" s="276">
        <f>IF(O$71=0,0,O$71/ISI!O$9*1000)</f>
        <v>71.777986547549887</v>
      </c>
      <c r="P154" s="276">
        <f>IF(P$71=0,0,P$71/ISI!P$9*1000)</f>
        <v>69.396690082384822</v>
      </c>
      <c r="Q154" s="276">
        <f>IF(Q$71=0,0,Q$71/ISI!Q$9*1000)</f>
        <v>69.807425604458842</v>
      </c>
      <c r="R154" s="276">
        <f>IF(R$71=0,0,R$71/ISI!R$9*1000)</f>
        <v>68.614367094665084</v>
      </c>
      <c r="S154" s="276">
        <f>IF(S$71=0,0,S$71/ISI!S$9*1000)</f>
        <v>54.256256396532372</v>
      </c>
      <c r="T154" s="276">
        <f>IF(T$71=0,0,T$71/ISI!T$9*1000)</f>
        <v>45.104679053273529</v>
      </c>
      <c r="U154" s="276">
        <f>IF(U$71=0,0,U$71/ISI!U$9*1000)</f>
        <v>49.769028101489639</v>
      </c>
      <c r="V154" s="276">
        <f>IF(V$71=0,0,V$71/ISI!V$9*1000)</f>
        <v>52.633222903952948</v>
      </c>
      <c r="W154" s="276">
        <f>IF(W$71=0,0,W$71/ISI!W$9*1000)</f>
        <v>45.841368195881834</v>
      </c>
      <c r="X154" s="276">
        <f>IF(X$71=0,0,X$71/ISI!X$9*1000)</f>
        <v>60.515112806684684</v>
      </c>
      <c r="Y154" s="276">
        <f>IF(Y$71=0,0,Y$71/ISI!Y$9*1000)</f>
        <v>65.750377432179931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44.318815810961084</v>
      </c>
      <c r="C155" s="276">
        <f>IF(C$72=0,0,C$72/ISI!C$9*1000)</f>
        <v>35.779825465065635</v>
      </c>
      <c r="D155" s="276">
        <f>IF(D$72=0,0,D$72/ISI!D$9*1000)</f>
        <v>29.736474069738318</v>
      </c>
      <c r="E155" s="276">
        <f>IF(E$72=0,0,E$72/ISI!E$9*1000)</f>
        <v>31.382422416472135</v>
      </c>
      <c r="F155" s="276">
        <f>IF(F$72=0,0,F$72/ISI!F$9*1000)</f>
        <v>34.392342434205311</v>
      </c>
      <c r="G155" s="276">
        <f>IF(G$72=0,0,G$72/ISI!G$9*1000)</f>
        <v>36.735486819844212</v>
      </c>
      <c r="H155" s="276">
        <f>IF(H$72=0,0,H$72/ISI!H$9*1000)</f>
        <v>38.452272643899413</v>
      </c>
      <c r="I155" s="276">
        <f>IF(I$72=0,0,I$72/ISI!I$9*1000)</f>
        <v>33.78818421341424</v>
      </c>
      <c r="J155" s="276">
        <f>IF(J$72=0,0,J$72/ISI!J$9*1000)</f>
        <v>37.136475849066144</v>
      </c>
      <c r="K155" s="276">
        <f>IF(K$72=0,0,K$72/ISI!K$9*1000)</f>
        <v>42.458132284042364</v>
      </c>
      <c r="L155" s="276">
        <f>IF(L$72=0,0,L$72/ISI!L$9*1000)</f>
        <v>40.447016939674228</v>
      </c>
      <c r="M155" s="276">
        <f>IF(M$72=0,0,M$72/ISI!M$9*1000)</f>
        <v>49.482704538924473</v>
      </c>
      <c r="N155" s="276">
        <f>IF(N$72=0,0,N$72/ISI!N$9*1000)</f>
        <v>47.608442561411231</v>
      </c>
      <c r="O155" s="276">
        <f>IF(O$72=0,0,O$72/ISI!O$9*1000)</f>
        <v>49.592801116674728</v>
      </c>
      <c r="P155" s="276">
        <f>IF(P$72=0,0,P$72/ISI!P$9*1000)</f>
        <v>49.301036202780544</v>
      </c>
      <c r="Q155" s="276">
        <f>IF(Q$72=0,0,Q$72/ISI!Q$9*1000)</f>
        <v>45.773256107357717</v>
      </c>
      <c r="R155" s="276">
        <f>IF(R$72=0,0,R$72/ISI!R$9*1000)</f>
        <v>43.86716540959636</v>
      </c>
      <c r="S155" s="276">
        <f>IF(S$72=0,0,S$72/ISI!S$9*1000)</f>
        <v>41.792777348333964</v>
      </c>
      <c r="T155" s="276">
        <f>IF(T$72=0,0,T$72/ISI!T$9*1000)</f>
        <v>35.908794593089873</v>
      </c>
      <c r="U155" s="276">
        <f>IF(U$72=0,0,U$72/ISI!U$9*1000)</f>
        <v>34.092305692913826</v>
      </c>
      <c r="V155" s="276">
        <f>IF(V$72=0,0,V$72/ISI!V$9*1000)</f>
        <v>35.443600950251927</v>
      </c>
      <c r="W155" s="276">
        <f>IF(W$72=0,0,W$72/ISI!W$9*1000)</f>
        <v>31.344334932590048</v>
      </c>
      <c r="X155" s="276">
        <f>IF(X$72=0,0,X$72/ISI!X$9*1000)</f>
        <v>37.431757239784233</v>
      </c>
      <c r="Y155" s="276">
        <f>IF(Y$72=0,0,Y$72/ISI!Y$9*1000)</f>
        <v>39.25157247079688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25.100546977353034</v>
      </c>
      <c r="C156" s="277">
        <f>IF(C$79=0,0,C$79/ISI!C$9*1000)</f>
        <v>20.677580495505705</v>
      </c>
      <c r="D156" s="277">
        <f>IF(D$79=0,0,D$79/ISI!D$9*1000)</f>
        <v>16.53580645885723</v>
      </c>
      <c r="E156" s="277">
        <f>IF(E$79=0,0,E$79/ISI!E$9*1000)</f>
        <v>17.570915688818257</v>
      </c>
      <c r="F156" s="277">
        <f>IF(F$79=0,0,F$79/ISI!F$9*1000)</f>
        <v>19.614502947888429</v>
      </c>
      <c r="G156" s="277">
        <f>IF(G$79=0,0,G$79/ISI!G$9*1000)</f>
        <v>21.426896868727166</v>
      </c>
      <c r="H156" s="277">
        <f>IF(H$79=0,0,H$79/ISI!H$9*1000)</f>
        <v>22.233476586699865</v>
      </c>
      <c r="I156" s="277">
        <f>IF(I$79=0,0,I$79/ISI!I$9*1000)</f>
        <v>20.278002824712388</v>
      </c>
      <c r="J156" s="277">
        <f>IF(J$79=0,0,J$79/ISI!J$9*1000)</f>
        <v>22.410611573701622</v>
      </c>
      <c r="K156" s="277">
        <f>IF(K$79=0,0,K$79/ISI!K$9*1000)</f>
        <v>24.0779773235794</v>
      </c>
      <c r="L156" s="277">
        <f>IF(L$79=0,0,L$79/ISI!L$9*1000)</f>
        <v>24.417182678404995</v>
      </c>
      <c r="M156" s="277">
        <f>IF(M$79=0,0,M$79/ISI!M$9*1000)</f>
        <v>31.44568160998589</v>
      </c>
      <c r="N156" s="277">
        <f>IF(N$79=0,0,N$79/ISI!N$9*1000)</f>
        <v>29.78963032612927</v>
      </c>
      <c r="O156" s="277">
        <f>IF(O$79=0,0,O$79/ISI!O$9*1000)</f>
        <v>30.163699093546061</v>
      </c>
      <c r="P156" s="277">
        <f>IF(P$79=0,0,P$79/ISI!P$9*1000)</f>
        <v>29.331304293499294</v>
      </c>
      <c r="Q156" s="277">
        <f>IF(Q$79=0,0,Q$79/ISI!Q$9*1000)</f>
        <v>27.43861896473614</v>
      </c>
      <c r="R156" s="277">
        <f>IF(R$79=0,0,R$79/ISI!R$9*1000)</f>
        <v>26.464072162326794</v>
      </c>
      <c r="S156" s="277">
        <f>IF(S$79=0,0,S$79/ISI!S$9*1000)</f>
        <v>25.389365938734628</v>
      </c>
      <c r="T156" s="277">
        <f>IF(T$79=0,0,T$79/ISI!T$9*1000)</f>
        <v>23.522720876322747</v>
      </c>
      <c r="U156" s="277">
        <f>IF(U$79=0,0,U$79/ISI!U$9*1000)</f>
        <v>22.155815041468465</v>
      </c>
      <c r="V156" s="277">
        <f>IF(V$79=0,0,V$79/ISI!V$9*1000)</f>
        <v>23.005922291356892</v>
      </c>
      <c r="W156" s="277">
        <f>IF(W$79=0,0,W$79/ISI!W$9*1000)</f>
        <v>21.411368111855886</v>
      </c>
      <c r="X156" s="277">
        <f>IF(X$79=0,0,X$79/ISI!X$9*1000)</f>
        <v>23.314111313809232</v>
      </c>
      <c r="Y156" s="277">
        <f>IF(Y$79=0,0,Y$79/ISI!Y$9*1000)</f>
        <v>22.682287347878908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RO: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619.84510775559067</v>
      </c>
      <c r="C5" s="223">
        <v>543.26467252219152</v>
      </c>
      <c r="D5" s="223">
        <v>553.14508284079818</v>
      </c>
      <c r="E5" s="223">
        <v>597.8829316258682</v>
      </c>
      <c r="F5" s="223">
        <v>695.02609858733706</v>
      </c>
      <c r="G5" s="223">
        <v>708.69344346451169</v>
      </c>
      <c r="H5" s="223">
        <v>718.99137626996298</v>
      </c>
      <c r="I5" s="223">
        <v>645.28012581951589</v>
      </c>
      <c r="J5" s="223">
        <v>563.53346418867773</v>
      </c>
      <c r="K5" s="223">
        <v>360.57785816213737</v>
      </c>
      <c r="L5" s="223">
        <v>372.66948703413408</v>
      </c>
      <c r="M5" s="223">
        <v>449.97976283883207</v>
      </c>
      <c r="N5" s="223">
        <v>397.58576125911759</v>
      </c>
      <c r="O5" s="223">
        <v>437.50307301230742</v>
      </c>
      <c r="P5" s="223">
        <v>423.22888986473589</v>
      </c>
      <c r="Q5" s="223">
        <v>488.89487678130428</v>
      </c>
      <c r="R5" s="223">
        <v>468.95050541404203</v>
      </c>
      <c r="S5" s="223">
        <v>408.58633943424849</v>
      </c>
      <c r="T5" s="223">
        <v>328.42969969983909</v>
      </c>
      <c r="U5" s="223">
        <v>354.25365683047892</v>
      </c>
      <c r="V5" s="223">
        <v>339.54813270775111</v>
      </c>
      <c r="W5" s="223">
        <v>358.43647296110612</v>
      </c>
      <c r="X5" s="223">
        <v>302.72640641739162</v>
      </c>
      <c r="Y5" s="223">
        <v>170.7565307812705</v>
      </c>
      <c r="DA5" s="89" t="s">
        <v>254</v>
      </c>
    </row>
    <row r="6" spans="1:105" ht="12" customHeight="1" x14ac:dyDescent="0.25">
      <c r="A6" s="55" t="s">
        <v>91</v>
      </c>
      <c r="B6" s="259">
        <v>1.259694670120511</v>
      </c>
      <c r="C6" s="259">
        <v>1.351021158335451</v>
      </c>
      <c r="D6" s="259">
        <v>1.442399330908368</v>
      </c>
      <c r="E6" s="259">
        <v>1.4280840016042851</v>
      </c>
      <c r="F6" s="259">
        <v>1.622478740192387</v>
      </c>
      <c r="G6" s="259">
        <v>1.462907277864139</v>
      </c>
      <c r="H6" s="259">
        <v>1.406787474530985</v>
      </c>
      <c r="I6" s="259">
        <v>1.316103358323736</v>
      </c>
      <c r="J6" s="259">
        <v>1.1503630854381821</v>
      </c>
      <c r="K6" s="259">
        <v>0.78703479515303421</v>
      </c>
      <c r="L6" s="259">
        <v>0.70012059149842165</v>
      </c>
      <c r="M6" s="259">
        <v>0.61435818105394757</v>
      </c>
      <c r="N6" s="259">
        <v>0.64621761858865767</v>
      </c>
      <c r="O6" s="259">
        <v>0.75816126954008833</v>
      </c>
      <c r="P6" s="259">
        <v>0.74180109128663385</v>
      </c>
      <c r="Q6" s="259">
        <v>0.92514399090245303</v>
      </c>
      <c r="R6" s="259">
        <v>0.87473924670408021</v>
      </c>
      <c r="S6" s="259">
        <v>0.63615601706550184</v>
      </c>
      <c r="T6" s="259">
        <v>0.41525413688804558</v>
      </c>
      <c r="U6" s="259">
        <v>0.5258878310198799</v>
      </c>
      <c r="V6" s="259">
        <v>0.5196919814255605</v>
      </c>
      <c r="W6" s="259">
        <v>0.48439449696921277</v>
      </c>
      <c r="X6" s="259">
        <v>0.51976275195049737</v>
      </c>
      <c r="Y6" s="259">
        <v>0.33775680705926592</v>
      </c>
      <c r="DA6" s="67" t="s">
        <v>255</v>
      </c>
    </row>
    <row r="7" spans="1:105" ht="12" customHeight="1" x14ac:dyDescent="0.25">
      <c r="A7" s="173" t="s">
        <v>92</v>
      </c>
      <c r="B7" s="224">
        <v>0.17424396078434451</v>
      </c>
      <c r="C7" s="224">
        <v>0.18687645769692859</v>
      </c>
      <c r="D7" s="224">
        <v>0.19951610371275019</v>
      </c>
      <c r="E7" s="224">
        <v>0.19753597333906439</v>
      </c>
      <c r="F7" s="224">
        <v>0.2244251156135077</v>
      </c>
      <c r="G7" s="224">
        <v>0.20235281167848829</v>
      </c>
      <c r="H7" s="224">
        <v>0.1945901870971907</v>
      </c>
      <c r="I7" s="224">
        <v>0.1820465446074854</v>
      </c>
      <c r="J7" s="224">
        <v>0.15912095613429281</v>
      </c>
      <c r="K7" s="224">
        <v>0.1088645234717398</v>
      </c>
      <c r="L7" s="224">
        <v>9.6842344246556647E-2</v>
      </c>
      <c r="M7" s="224">
        <v>8.4979483795755303E-2</v>
      </c>
      <c r="N7" s="224">
        <v>8.9386356918333659E-2</v>
      </c>
      <c r="O7" s="224">
        <v>0.1048706687830266</v>
      </c>
      <c r="P7" s="224">
        <v>0.1026076900425139</v>
      </c>
      <c r="Q7" s="224">
        <v>0.12796811568255459</v>
      </c>
      <c r="R7" s="224">
        <v>0.12099601166420069</v>
      </c>
      <c r="S7" s="224">
        <v>8.7994612281468015E-2</v>
      </c>
      <c r="T7" s="224">
        <v>5.7438939180821838E-2</v>
      </c>
      <c r="U7" s="224">
        <v>7.2742054704752979E-2</v>
      </c>
      <c r="V7" s="224">
        <v>7.1885030062714114E-2</v>
      </c>
      <c r="W7" s="224">
        <v>6.7002598118464096E-2</v>
      </c>
      <c r="X7" s="224">
        <v>7.1894819209929142E-2</v>
      </c>
      <c r="Y7" s="224">
        <v>4.6719324325036587E-2</v>
      </c>
      <c r="DA7" s="177" t="s">
        <v>256</v>
      </c>
    </row>
    <row r="8" spans="1:105" ht="12" customHeight="1" x14ac:dyDescent="0.25">
      <c r="A8" s="173" t="s">
        <v>93</v>
      </c>
      <c r="B8" s="224">
        <v>24.061258250656941</v>
      </c>
      <c r="C8" s="224">
        <v>25.80567320309542</v>
      </c>
      <c r="D8" s="224">
        <v>27.551075371495251</v>
      </c>
      <c r="E8" s="224">
        <v>27.277640194305999</v>
      </c>
      <c r="F8" s="224">
        <v>30.990747916901849</v>
      </c>
      <c r="G8" s="224">
        <v>27.942794904488391</v>
      </c>
      <c r="H8" s="224">
        <v>26.87085809868616</v>
      </c>
      <c r="I8" s="224">
        <v>25.13871300745825</v>
      </c>
      <c r="J8" s="224">
        <v>21.972930375344589</v>
      </c>
      <c r="K8" s="224">
        <v>15.033045632096229</v>
      </c>
      <c r="L8" s="224">
        <v>13.372909132841411</v>
      </c>
      <c r="M8" s="224">
        <v>11.734772880581231</v>
      </c>
      <c r="N8" s="224">
        <v>12.34331570641536</v>
      </c>
      <c r="O8" s="224">
        <v>14.481536307766399</v>
      </c>
      <c r="P8" s="224">
        <v>14.16904274617541</v>
      </c>
      <c r="Q8" s="224">
        <v>17.671050780914861</v>
      </c>
      <c r="R8" s="224">
        <v>16.708276549998001</v>
      </c>
      <c r="S8" s="224">
        <v>12.151130410719309</v>
      </c>
      <c r="T8" s="224">
        <v>7.9317133463469016</v>
      </c>
      <c r="U8" s="224">
        <v>10.04491263889896</v>
      </c>
      <c r="V8" s="224">
        <v>9.9265665501940781</v>
      </c>
      <c r="W8" s="224">
        <v>9.2523540531121622</v>
      </c>
      <c r="X8" s="224">
        <v>9.9279183284602173</v>
      </c>
      <c r="Y8" s="224">
        <v>6.4514472858671663</v>
      </c>
      <c r="DA8" s="177" t="s">
        <v>257</v>
      </c>
    </row>
    <row r="9" spans="1:105" ht="12" customHeight="1" x14ac:dyDescent="0.25">
      <c r="A9" s="173" t="s">
        <v>94</v>
      </c>
      <c r="B9" s="224">
        <v>0.41562355959426489</v>
      </c>
      <c r="C9" s="224">
        <v>0.44575581387577778</v>
      </c>
      <c r="D9" s="224">
        <v>0.4759051208902636</v>
      </c>
      <c r="E9" s="224">
        <v>0.4711819222745563</v>
      </c>
      <c r="F9" s="224">
        <v>0.53532050691320898</v>
      </c>
      <c r="G9" s="224">
        <v>0.48267151128303432</v>
      </c>
      <c r="H9" s="224">
        <v>0.4641553478203248</v>
      </c>
      <c r="I9" s="224">
        <v>0.43423503770810429</v>
      </c>
      <c r="J9" s="224">
        <v>0.3795507052116997</v>
      </c>
      <c r="K9" s="224">
        <v>0.2596741979187337</v>
      </c>
      <c r="L9" s="224">
        <v>0.2309977324552614</v>
      </c>
      <c r="M9" s="224">
        <v>0.20270128955223099</v>
      </c>
      <c r="N9" s="224">
        <v>0.21321298984670051</v>
      </c>
      <c r="O9" s="224">
        <v>0.25014766916701581</v>
      </c>
      <c r="P9" s="224">
        <v>0.24474979325106319</v>
      </c>
      <c r="Q9" s="224">
        <v>0.30524193501536129</v>
      </c>
      <c r="R9" s="224">
        <v>0.28861139771050631</v>
      </c>
      <c r="S9" s="224">
        <v>0.20989326583780779</v>
      </c>
      <c r="T9" s="224">
        <v>0.13700891700458079</v>
      </c>
      <c r="U9" s="224">
        <v>0.17351138927568849</v>
      </c>
      <c r="V9" s="224">
        <v>0.17146713115172951</v>
      </c>
      <c r="W9" s="224">
        <v>0.15982108192849431</v>
      </c>
      <c r="X9" s="224">
        <v>0.17149048117311669</v>
      </c>
      <c r="Y9" s="224">
        <v>0.1114394541446586</v>
      </c>
      <c r="DA9" s="177" t="s">
        <v>258</v>
      </c>
    </row>
    <row r="10" spans="1:105" ht="12" customHeight="1" x14ac:dyDescent="0.25">
      <c r="A10" s="56" t="s">
        <v>95</v>
      </c>
      <c r="B10" s="260">
        <v>1.594929226618917</v>
      </c>
      <c r="C10" s="260">
        <v>1.5113344171980581</v>
      </c>
      <c r="D10" s="260">
        <v>1.5404741216667139</v>
      </c>
      <c r="E10" s="260">
        <v>1.5728069528758191</v>
      </c>
      <c r="F10" s="260">
        <v>1.811274436299491</v>
      </c>
      <c r="G10" s="260">
        <v>1.724497953998033</v>
      </c>
      <c r="H10" s="260">
        <v>1.689464271838458</v>
      </c>
      <c r="I10" s="260">
        <v>1.549407889259319</v>
      </c>
      <c r="J10" s="260">
        <v>1.3533897908314541</v>
      </c>
      <c r="K10" s="260">
        <v>0.90295764938112177</v>
      </c>
      <c r="L10" s="260">
        <v>0.85618541210040566</v>
      </c>
      <c r="M10" s="260">
        <v>0.83573043155696181</v>
      </c>
      <c r="N10" s="260">
        <v>0.82825492299828873</v>
      </c>
      <c r="O10" s="260">
        <v>0.96978070192408639</v>
      </c>
      <c r="P10" s="260">
        <v>0.97080580875627231</v>
      </c>
      <c r="Q10" s="260">
        <v>1.1291171800304081</v>
      </c>
      <c r="R10" s="260">
        <v>1.049943313218092</v>
      </c>
      <c r="S10" s="260">
        <v>0.89043096647862807</v>
      </c>
      <c r="T10" s="260">
        <v>0.60444531034831073</v>
      </c>
      <c r="U10" s="260">
        <v>0.67298843327600544</v>
      </c>
      <c r="V10" s="260">
        <v>0.65276886820815716</v>
      </c>
      <c r="W10" s="260">
        <v>0.61861187986888688</v>
      </c>
      <c r="X10" s="260">
        <v>0.61879961248620741</v>
      </c>
      <c r="Y10" s="260">
        <v>0.39208459241843308</v>
      </c>
      <c r="DA10" s="68" t="s">
        <v>259</v>
      </c>
    </row>
    <row r="11" spans="1:105" ht="12" customHeight="1" x14ac:dyDescent="0.25">
      <c r="A11" s="37" t="s">
        <v>159</v>
      </c>
      <c r="B11" s="226">
        <v>3.7254426598287933E-2</v>
      </c>
      <c r="C11" s="226">
        <v>6.6101612781938476E-2</v>
      </c>
      <c r="D11" s="226">
        <v>7.2878624197310754E-3</v>
      </c>
      <c r="E11" s="226">
        <v>9.4777500938606433E-3</v>
      </c>
      <c r="F11" s="226">
        <v>4.7762508052210176E-3</v>
      </c>
      <c r="G11" s="226">
        <v>1.1971409780907509E-2</v>
      </c>
      <c r="H11" s="226">
        <v>1.1996691899727911E-2</v>
      </c>
      <c r="I11" s="226">
        <v>4.148919078533494E-3</v>
      </c>
      <c r="J11" s="226">
        <v>2.007624020019499E-3</v>
      </c>
      <c r="K11" s="226">
        <v>2.037636670664136E-3</v>
      </c>
      <c r="L11" s="226">
        <v>1.6969818438015061E-3</v>
      </c>
      <c r="M11" s="226">
        <v>3.0580725600962118E-3</v>
      </c>
      <c r="N11" s="226">
        <v>1.638563411754546E-3</v>
      </c>
      <c r="O11" s="226">
        <v>3.7495828204825369E-3</v>
      </c>
      <c r="P11" s="226">
        <v>7.2125594585534716E-3</v>
      </c>
      <c r="Q11" s="226">
        <v>1.9820220454830309E-3</v>
      </c>
      <c r="R11" s="226">
        <v>1.990481671511668E-3</v>
      </c>
      <c r="S11" s="226">
        <v>1.3717181081897231E-3</v>
      </c>
      <c r="T11" s="226">
        <v>2.319814828782831E-4</v>
      </c>
      <c r="U11" s="226">
        <v>3.3547826586429049E-4</v>
      </c>
      <c r="V11" s="226">
        <v>6.7683925588538692E-4</v>
      </c>
      <c r="W11" s="226">
        <v>9.3477113549376295E-4</v>
      </c>
      <c r="X11" s="226">
        <v>2.3359493871414469E-4</v>
      </c>
      <c r="Y11" s="226">
        <v>3.9178007031619112E-5</v>
      </c>
      <c r="DA11" s="69" t="s">
        <v>260</v>
      </c>
    </row>
    <row r="12" spans="1:105" ht="12" customHeight="1" x14ac:dyDescent="0.25">
      <c r="A12" s="37" t="s">
        <v>35</v>
      </c>
      <c r="B12" s="226">
        <v>1.255991687261437</v>
      </c>
      <c r="C12" s="226">
        <v>0.98543761444643219</v>
      </c>
      <c r="D12" s="226">
        <v>0.96489679657386451</v>
      </c>
      <c r="E12" s="226">
        <v>1.0013921460537401</v>
      </c>
      <c r="F12" s="226">
        <v>1.1393023415588219</v>
      </c>
      <c r="G12" s="226">
        <v>1.107885981974799</v>
      </c>
      <c r="H12" s="226">
        <v>1.0973099500301871</v>
      </c>
      <c r="I12" s="226">
        <v>1.032466776580877</v>
      </c>
      <c r="J12" s="226">
        <v>0.89889031469664449</v>
      </c>
      <c r="K12" s="226">
        <v>0.56476031910056212</v>
      </c>
      <c r="L12" s="226">
        <v>0.56167291230523808</v>
      </c>
      <c r="M12" s="226">
        <v>0.61491010102872834</v>
      </c>
      <c r="N12" s="226">
        <v>0.57200829201110681</v>
      </c>
      <c r="O12" s="226">
        <v>0.72284041043866476</v>
      </c>
      <c r="P12" s="226">
        <v>0.74463694890599696</v>
      </c>
      <c r="Q12" s="226">
        <v>0.81975175860216698</v>
      </c>
      <c r="R12" s="226">
        <v>0.71884803567631272</v>
      </c>
      <c r="S12" s="226">
        <v>0.75055286634179774</v>
      </c>
      <c r="T12" s="226">
        <v>0.49228573653014529</v>
      </c>
      <c r="U12" s="226">
        <v>0.47946799010188779</v>
      </c>
      <c r="V12" s="226">
        <v>0.46949812330642871</v>
      </c>
      <c r="W12" s="226">
        <v>0.44058839030695812</v>
      </c>
      <c r="X12" s="226">
        <v>0.35412343073383101</v>
      </c>
      <c r="Y12" s="226">
        <v>0.2052097624274814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7.9294945834340624E-4</v>
      </c>
      <c r="V13" s="226">
        <v>8.4701812380137394E-4</v>
      </c>
      <c r="W13" s="226">
        <v>8.2696864592544212E-4</v>
      </c>
      <c r="X13" s="226">
        <v>7.4055701655060982E-4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263</v>
      </c>
    </row>
    <row r="15" spans="1:105" ht="12" customHeight="1" x14ac:dyDescent="0.25">
      <c r="A15" s="37" t="s">
        <v>40</v>
      </c>
      <c r="B15" s="226">
        <v>0.30168311275919268</v>
      </c>
      <c r="C15" s="226">
        <v>0.4597951899696876</v>
      </c>
      <c r="D15" s="226">
        <v>0.56828946267311875</v>
      </c>
      <c r="E15" s="226">
        <v>0.56193705672821748</v>
      </c>
      <c r="F15" s="226">
        <v>0.66719584393544795</v>
      </c>
      <c r="G15" s="226">
        <v>0.60464056224232621</v>
      </c>
      <c r="H15" s="226">
        <v>0.58015762990854325</v>
      </c>
      <c r="I15" s="226">
        <v>0.51279219359990869</v>
      </c>
      <c r="J15" s="226">
        <v>0.45249185211478982</v>
      </c>
      <c r="K15" s="226">
        <v>0.33615969360989562</v>
      </c>
      <c r="L15" s="226">
        <v>0.29281551795136612</v>
      </c>
      <c r="M15" s="226">
        <v>0.21776225796813731</v>
      </c>
      <c r="N15" s="226">
        <v>0.25460806757542748</v>
      </c>
      <c r="O15" s="226">
        <v>0.24319070866493911</v>
      </c>
      <c r="P15" s="226">
        <v>0.2189563003917219</v>
      </c>
      <c r="Q15" s="226">
        <v>0.30738339938275783</v>
      </c>
      <c r="R15" s="226">
        <v>0.32910479587026781</v>
      </c>
      <c r="S15" s="226">
        <v>0.13850638202864071</v>
      </c>
      <c r="T15" s="226">
        <v>0.11192759233528719</v>
      </c>
      <c r="U15" s="226">
        <v>0.19239201544991</v>
      </c>
      <c r="V15" s="226">
        <v>0.18174688752204171</v>
      </c>
      <c r="W15" s="226">
        <v>0.1762617497805096</v>
      </c>
      <c r="X15" s="226">
        <v>0.26370202979711171</v>
      </c>
      <c r="Y15" s="226">
        <v>0.18683565198391999</v>
      </c>
      <c r="DA15" s="69" t="s">
        <v>264</v>
      </c>
    </row>
    <row r="16" spans="1:105" ht="12" customHeight="1" x14ac:dyDescent="0.25">
      <c r="A16" s="57" t="s">
        <v>165</v>
      </c>
      <c r="B16" s="261">
        <v>117.09237649998551</v>
      </c>
      <c r="C16" s="261">
        <v>103.7775735645419</v>
      </c>
      <c r="D16" s="261">
        <v>107.3899786100077</v>
      </c>
      <c r="E16" s="261">
        <v>114.2367918587731</v>
      </c>
      <c r="F16" s="261">
        <v>134.70345453151569</v>
      </c>
      <c r="G16" s="261">
        <v>140.74240459476781</v>
      </c>
      <c r="H16" s="261">
        <v>139.02271788999909</v>
      </c>
      <c r="I16" s="261">
        <v>124.7034430311451</v>
      </c>
      <c r="J16" s="261">
        <v>103.8653884708325</v>
      </c>
      <c r="K16" s="261">
        <v>65.10734732582344</v>
      </c>
      <c r="L16" s="261">
        <v>64.902260734281882</v>
      </c>
      <c r="M16" s="261">
        <v>70.624375762257557</v>
      </c>
      <c r="N16" s="261">
        <v>69.061515794588701</v>
      </c>
      <c r="O16" s="261">
        <v>79.176706307835317</v>
      </c>
      <c r="P16" s="261">
        <v>76.351934109871721</v>
      </c>
      <c r="Q16" s="261">
        <v>87.933151976251722</v>
      </c>
      <c r="R16" s="261">
        <v>83.718399539777863</v>
      </c>
      <c r="S16" s="261">
        <v>75.107051893611839</v>
      </c>
      <c r="T16" s="261">
        <v>60.971336091237319</v>
      </c>
      <c r="U16" s="261">
        <v>65.387510071531324</v>
      </c>
      <c r="V16" s="261">
        <v>63.330716917442878</v>
      </c>
      <c r="W16" s="261">
        <v>66.877803325129733</v>
      </c>
      <c r="X16" s="261">
        <v>51.859579046462173</v>
      </c>
      <c r="Y16" s="261">
        <v>28.189706991178362</v>
      </c>
      <c r="DA16" s="70" t="s">
        <v>265</v>
      </c>
    </row>
    <row r="17" spans="1:105" ht="12" customHeight="1" x14ac:dyDescent="0.25">
      <c r="A17" s="18" t="s">
        <v>28</v>
      </c>
      <c r="B17" s="230">
        <v>0.13664052443459351</v>
      </c>
      <c r="C17" s="230">
        <v>0</v>
      </c>
      <c r="D17" s="230">
        <v>0.13844196582171711</v>
      </c>
      <c r="E17" s="230">
        <v>0</v>
      </c>
      <c r="F17" s="230">
        <v>17.762937102919821</v>
      </c>
      <c r="G17" s="230">
        <v>30.654081720228451</v>
      </c>
      <c r="H17" s="230">
        <v>24.239857610344419</v>
      </c>
      <c r="I17" s="230">
        <v>18.5331779919319</v>
      </c>
      <c r="J17" s="230">
        <v>12.937385366453389</v>
      </c>
      <c r="K17" s="230">
        <v>7.768278453192206</v>
      </c>
      <c r="L17" s="230">
        <v>13.417492775921909</v>
      </c>
      <c r="M17" s="230">
        <v>26.209087671018061</v>
      </c>
      <c r="N17" s="230">
        <v>20.73144061490008</v>
      </c>
      <c r="O17" s="230">
        <v>25.11474451445725</v>
      </c>
      <c r="P17" s="230">
        <v>22.99358419168621</v>
      </c>
      <c r="Q17" s="230">
        <v>30.413391614314911</v>
      </c>
      <c r="R17" s="230">
        <v>31.929566800730719</v>
      </c>
      <c r="S17" s="230">
        <v>30.32646538212909</v>
      </c>
      <c r="T17" s="230">
        <v>28.752546367125529</v>
      </c>
      <c r="U17" s="230">
        <v>31.34271177697179</v>
      </c>
      <c r="V17" s="230">
        <v>29.834238798099872</v>
      </c>
      <c r="W17" s="230">
        <v>34.38756347239962</v>
      </c>
      <c r="X17" s="230">
        <v>18.517235925190789</v>
      </c>
      <c r="Y17" s="230">
        <v>5.5682430438040873</v>
      </c>
      <c r="DA17" s="71" t="s">
        <v>266</v>
      </c>
    </row>
    <row r="18" spans="1:105" ht="12" customHeight="1" x14ac:dyDescent="0.25">
      <c r="A18" s="18" t="s">
        <v>32</v>
      </c>
      <c r="B18" s="230">
        <v>10.367779659806899</v>
      </c>
      <c r="C18" s="230">
        <v>7.7465860373992177</v>
      </c>
      <c r="D18" s="230">
        <v>6.9360395722007349</v>
      </c>
      <c r="E18" s="230">
        <v>5.7772798361515392</v>
      </c>
      <c r="F18" s="230">
        <v>6.9028416510769679</v>
      </c>
      <c r="G18" s="230">
        <v>8.0109885380155959</v>
      </c>
      <c r="H18" s="230">
        <v>9.9575532894329051</v>
      </c>
      <c r="I18" s="230">
        <v>0.7996213756640288</v>
      </c>
      <c r="J18" s="230">
        <v>0.5357982309137882</v>
      </c>
      <c r="K18" s="230">
        <v>1.853786097317214</v>
      </c>
      <c r="L18" s="230">
        <v>0</v>
      </c>
      <c r="M18" s="230">
        <v>0</v>
      </c>
      <c r="N18" s="230">
        <v>0</v>
      </c>
      <c r="O18" s="230">
        <v>8.1148765268966305E-2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267</v>
      </c>
    </row>
    <row r="19" spans="1:105" ht="12" customHeight="1" x14ac:dyDescent="0.25">
      <c r="A19" s="18" t="s">
        <v>35</v>
      </c>
      <c r="B19" s="230">
        <v>40.00771697812948</v>
      </c>
      <c r="C19" s="230">
        <v>36.615791724320168</v>
      </c>
      <c r="D19" s="230">
        <v>30.67262385250163</v>
      </c>
      <c r="E19" s="230">
        <v>29.865157751970859</v>
      </c>
      <c r="F19" s="230">
        <v>29.665090033284841</v>
      </c>
      <c r="G19" s="230">
        <v>22.077634490018539</v>
      </c>
      <c r="H19" s="230">
        <v>22.312498338264671</v>
      </c>
      <c r="I19" s="230">
        <v>25.859155558561579</v>
      </c>
      <c r="J19" s="230">
        <v>27.16643636322237</v>
      </c>
      <c r="K19" s="230">
        <v>19.53105556948276</v>
      </c>
      <c r="L19" s="230">
        <v>19.00561303179429</v>
      </c>
      <c r="M19" s="230">
        <v>17.577422389413069</v>
      </c>
      <c r="N19" s="230">
        <v>15.64238520534705</v>
      </c>
      <c r="O19" s="230">
        <v>19.658173182332309</v>
      </c>
      <c r="P19" s="230">
        <v>22.754036297145731</v>
      </c>
      <c r="Q19" s="230">
        <v>24.073466093897501</v>
      </c>
      <c r="R19" s="230">
        <v>19.508919398331901</v>
      </c>
      <c r="S19" s="230">
        <v>18.874080380282411</v>
      </c>
      <c r="T19" s="230">
        <v>8.8569819476567613</v>
      </c>
      <c r="U19" s="230">
        <v>8.5740641467629342</v>
      </c>
      <c r="V19" s="230">
        <v>8.1289296207038912</v>
      </c>
      <c r="W19" s="230">
        <v>6.2634871336751248</v>
      </c>
      <c r="X19" s="230">
        <v>8.694874921878144</v>
      </c>
      <c r="Y19" s="230">
        <v>7.7418855751199169</v>
      </c>
      <c r="DA19" s="71" t="s">
        <v>268</v>
      </c>
    </row>
    <row r="20" spans="1:105" ht="12" customHeight="1" x14ac:dyDescent="0.25">
      <c r="A20" s="18" t="s">
        <v>36</v>
      </c>
      <c r="B20" s="230">
        <v>57.006308972778378</v>
      </c>
      <c r="C20" s="230">
        <v>42.394160320239031</v>
      </c>
      <c r="D20" s="230">
        <v>51.644969375000343</v>
      </c>
      <c r="E20" s="230">
        <v>61.897657334858387</v>
      </c>
      <c r="F20" s="230">
        <v>63.064769614462548</v>
      </c>
      <c r="G20" s="230">
        <v>67.995395162667435</v>
      </c>
      <c r="H20" s="230">
        <v>70.759851529570895</v>
      </c>
      <c r="I20" s="230">
        <v>66.715850900586403</v>
      </c>
      <c r="J20" s="230">
        <v>49.601318043227728</v>
      </c>
      <c r="K20" s="230">
        <v>24.372070419676561</v>
      </c>
      <c r="L20" s="230">
        <v>22.607845827967971</v>
      </c>
      <c r="M20" s="230">
        <v>20.636198850194219</v>
      </c>
      <c r="N20" s="230">
        <v>25.750955475107428</v>
      </c>
      <c r="O20" s="230">
        <v>27.733481097195419</v>
      </c>
      <c r="P20" s="230">
        <v>23.938493798759779</v>
      </c>
      <c r="Q20" s="230">
        <v>24.452997263702422</v>
      </c>
      <c r="R20" s="230">
        <v>23.38149959961931</v>
      </c>
      <c r="S20" s="230">
        <v>22.436449542848571</v>
      </c>
      <c r="T20" s="230">
        <v>21.355544479073771</v>
      </c>
      <c r="U20" s="230">
        <v>22.043084586168519</v>
      </c>
      <c r="V20" s="230">
        <v>22.23246765266364</v>
      </c>
      <c r="W20" s="230">
        <v>23.730299240902731</v>
      </c>
      <c r="X20" s="230">
        <v>18.196804389217551</v>
      </c>
      <c r="Y20" s="230">
        <v>7.8570946349340947</v>
      </c>
      <c r="DA20" s="71" t="s">
        <v>269</v>
      </c>
    </row>
    <row r="21" spans="1:105" ht="12" customHeight="1" x14ac:dyDescent="0.25">
      <c r="A21" s="18" t="s">
        <v>40</v>
      </c>
      <c r="B21" s="230">
        <v>9.5739303648361318</v>
      </c>
      <c r="C21" s="230">
        <v>17.02103548258345</v>
      </c>
      <c r="D21" s="230">
        <v>17.997903844483339</v>
      </c>
      <c r="E21" s="230">
        <v>16.696696935792339</v>
      </c>
      <c r="F21" s="230">
        <v>17.30781612977156</v>
      </c>
      <c r="G21" s="230">
        <v>12.00430468383774</v>
      </c>
      <c r="H21" s="230">
        <v>11.752957122386221</v>
      </c>
      <c r="I21" s="230">
        <v>12.795637204401171</v>
      </c>
      <c r="J21" s="230">
        <v>13.62445046701526</v>
      </c>
      <c r="K21" s="230">
        <v>11.5821567861547</v>
      </c>
      <c r="L21" s="230">
        <v>9.871309098597715</v>
      </c>
      <c r="M21" s="230">
        <v>6.2016668516322158</v>
      </c>
      <c r="N21" s="230">
        <v>6.9367344992341389</v>
      </c>
      <c r="O21" s="230">
        <v>6.589158748581375</v>
      </c>
      <c r="P21" s="230">
        <v>6.6658198222799987</v>
      </c>
      <c r="Q21" s="230">
        <v>8.9932970043368954</v>
      </c>
      <c r="R21" s="230">
        <v>8.898413741095931</v>
      </c>
      <c r="S21" s="230">
        <v>3.470056588351766</v>
      </c>
      <c r="T21" s="230">
        <v>2.0062632973812682</v>
      </c>
      <c r="U21" s="230">
        <v>3.427649561628082</v>
      </c>
      <c r="V21" s="230">
        <v>3.135080845975474</v>
      </c>
      <c r="W21" s="230">
        <v>2.4964534781522558</v>
      </c>
      <c r="X21" s="230">
        <v>6.4506638101756826</v>
      </c>
      <c r="Y21" s="230">
        <v>7.0224837373202611</v>
      </c>
      <c r="DA21" s="71" t="s">
        <v>270</v>
      </c>
    </row>
    <row r="22" spans="1:105" ht="12" customHeight="1" x14ac:dyDescent="0.25">
      <c r="A22" s="57" t="s">
        <v>172</v>
      </c>
      <c r="B22" s="261">
        <v>266.40143538435439</v>
      </c>
      <c r="C22" s="261">
        <v>212.66318773641601</v>
      </c>
      <c r="D22" s="261">
        <v>218.3150436134959</v>
      </c>
      <c r="E22" s="261">
        <v>250.8965811676496</v>
      </c>
      <c r="F22" s="261">
        <v>291.52878488615039</v>
      </c>
      <c r="G22" s="261">
        <v>309.48717432068378</v>
      </c>
      <c r="H22" s="261">
        <v>326.42037505402499</v>
      </c>
      <c r="I22" s="261">
        <v>288.29613051743678</v>
      </c>
      <c r="J22" s="261">
        <v>256.36532925791852</v>
      </c>
      <c r="K22" s="261">
        <v>162.3536512685541</v>
      </c>
      <c r="L22" s="261">
        <v>179.57704192269281</v>
      </c>
      <c r="M22" s="261">
        <v>253.25592237021459</v>
      </c>
      <c r="N22" s="261">
        <v>203.68130093971519</v>
      </c>
      <c r="O22" s="261">
        <v>213.3543103910597</v>
      </c>
      <c r="P22" s="261">
        <v>203.23321149846629</v>
      </c>
      <c r="Q22" s="261">
        <v>232.6541369326163</v>
      </c>
      <c r="R22" s="261">
        <v>228.6066183545768</v>
      </c>
      <c r="S22" s="261">
        <v>201.87241969987679</v>
      </c>
      <c r="T22" s="261">
        <v>176.1027939130727</v>
      </c>
      <c r="U22" s="261">
        <v>186.63470369635749</v>
      </c>
      <c r="V22" s="261">
        <v>176.76649458212611</v>
      </c>
      <c r="W22" s="261">
        <v>195.73997985235621</v>
      </c>
      <c r="X22" s="261">
        <v>157.7022757290267</v>
      </c>
      <c r="Y22" s="261">
        <v>84.812355285358734</v>
      </c>
      <c r="DA22" s="70" t="s">
        <v>271</v>
      </c>
    </row>
    <row r="23" spans="1:105" ht="12" customHeight="1" x14ac:dyDescent="0.25">
      <c r="A23" s="18" t="s">
        <v>28</v>
      </c>
      <c r="B23" s="230">
        <v>0.25619474866906139</v>
      </c>
      <c r="C23" s="230">
        <v>0</v>
      </c>
      <c r="D23" s="230">
        <v>0.33413653645189462</v>
      </c>
      <c r="E23" s="230">
        <v>0</v>
      </c>
      <c r="F23" s="230">
        <v>38.632855276042442</v>
      </c>
      <c r="G23" s="230">
        <v>66.119194128853891</v>
      </c>
      <c r="H23" s="230">
        <v>45.912694663062403</v>
      </c>
      <c r="I23" s="230">
        <v>36.504898152668602</v>
      </c>
      <c r="J23" s="230">
        <v>22.477157963764292</v>
      </c>
      <c r="K23" s="230">
        <v>13.23596580645142</v>
      </c>
      <c r="L23" s="230">
        <v>20.497277297107171</v>
      </c>
      <c r="M23" s="230">
        <v>26.25889264712233</v>
      </c>
      <c r="N23" s="230">
        <v>28.376862841699921</v>
      </c>
      <c r="O23" s="230">
        <v>37.068777041158818</v>
      </c>
      <c r="P23" s="230">
        <v>34.925621614398423</v>
      </c>
      <c r="Q23" s="230">
        <v>45.368517702099808</v>
      </c>
      <c r="R23" s="230">
        <v>45.540119513816769</v>
      </c>
      <c r="S23" s="230">
        <v>42.337312335410147</v>
      </c>
      <c r="T23" s="230">
        <v>37.388671603664257</v>
      </c>
      <c r="U23" s="230">
        <v>41.492761819643043</v>
      </c>
      <c r="V23" s="230">
        <v>39.631526238763058</v>
      </c>
      <c r="W23" s="230">
        <v>41.743350863867349</v>
      </c>
      <c r="X23" s="230">
        <v>23.444557519478781</v>
      </c>
      <c r="Y23" s="230">
        <v>7.666901439945752</v>
      </c>
      <c r="DA23" s="71" t="s">
        <v>272</v>
      </c>
    </row>
    <row r="24" spans="1:105" ht="12" customHeight="1" x14ac:dyDescent="0.25">
      <c r="A24" s="18" t="s">
        <v>42</v>
      </c>
      <c r="B24" s="230">
        <v>66.66961980154602</v>
      </c>
      <c r="C24" s="230">
        <v>7.7684265632879548</v>
      </c>
      <c r="D24" s="230">
        <v>4.1855278892728469</v>
      </c>
      <c r="E24" s="230">
        <v>50.128265417802567</v>
      </c>
      <c r="F24" s="230">
        <v>37.220987495851674</v>
      </c>
      <c r="G24" s="230">
        <v>31.81794092388493</v>
      </c>
      <c r="H24" s="230">
        <v>85.24806813568685</v>
      </c>
      <c r="I24" s="230">
        <v>68.559338253636895</v>
      </c>
      <c r="J24" s="230">
        <v>100.71548805398869</v>
      </c>
      <c r="K24" s="230">
        <v>72.166815542149848</v>
      </c>
      <c r="L24" s="230">
        <v>96.46844940108906</v>
      </c>
      <c r="M24" s="230">
        <v>189.29657995693881</v>
      </c>
      <c r="N24" s="230">
        <v>119.2204421842916</v>
      </c>
      <c r="O24" s="230">
        <v>107.0860460333367</v>
      </c>
      <c r="P24" s="230">
        <v>98.591968727577679</v>
      </c>
      <c r="Q24" s="230">
        <v>116.1692006456626</v>
      </c>
      <c r="R24" s="230">
        <v>122.8095315142053</v>
      </c>
      <c r="S24" s="230">
        <v>102.7346432906422</v>
      </c>
      <c r="T24" s="230">
        <v>99.616062065361007</v>
      </c>
      <c r="U24" s="230">
        <v>104.7713996138727</v>
      </c>
      <c r="V24" s="230">
        <v>96.932869600497682</v>
      </c>
      <c r="W24" s="230">
        <v>117.5691703641351</v>
      </c>
      <c r="X24" s="230">
        <v>100.43879897306969</v>
      </c>
      <c r="Y24" s="230">
        <v>56.044924289767962</v>
      </c>
      <c r="DA24" s="71" t="s">
        <v>273</v>
      </c>
    </row>
    <row r="25" spans="1:105" ht="12" customHeight="1" x14ac:dyDescent="0.25">
      <c r="A25" s="18" t="s">
        <v>32</v>
      </c>
      <c r="B25" s="230">
        <v>19.817691880332529</v>
      </c>
      <c r="C25" s="230">
        <v>18.88562629756489</v>
      </c>
      <c r="D25" s="230">
        <v>17.066496694209949</v>
      </c>
      <c r="E25" s="230">
        <v>12.18746875233898</v>
      </c>
      <c r="F25" s="230">
        <v>15.305465745254461</v>
      </c>
      <c r="G25" s="230">
        <v>17.61578336582453</v>
      </c>
      <c r="H25" s="230">
        <v>19.227904978683451</v>
      </c>
      <c r="I25" s="230">
        <v>1.605692021060612</v>
      </c>
      <c r="J25" s="230">
        <v>0.94901432498630189</v>
      </c>
      <c r="K25" s="230">
        <v>3.2200831219273658</v>
      </c>
      <c r="L25" s="230">
        <v>0</v>
      </c>
      <c r="M25" s="230">
        <v>0</v>
      </c>
      <c r="N25" s="230">
        <v>0</v>
      </c>
      <c r="O25" s="230">
        <v>0.1221062853017979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274</v>
      </c>
    </row>
    <row r="26" spans="1:105" ht="12" customHeight="1" x14ac:dyDescent="0.25">
      <c r="A26" s="18" t="s">
        <v>35</v>
      </c>
      <c r="B26" s="230">
        <v>71.318511139573403</v>
      </c>
      <c r="C26" s="230">
        <v>83.249312953818503</v>
      </c>
      <c r="D26" s="230">
        <v>70.384160236598163</v>
      </c>
      <c r="E26" s="230">
        <v>58.755173096164597</v>
      </c>
      <c r="F26" s="230">
        <v>61.341655895025653</v>
      </c>
      <c r="G26" s="230">
        <v>45.275116383849863</v>
      </c>
      <c r="H26" s="230">
        <v>40.180812550508243</v>
      </c>
      <c r="I26" s="230">
        <v>48.426533101123418</v>
      </c>
      <c r="J26" s="230">
        <v>44.874058609211758</v>
      </c>
      <c r="K26" s="230">
        <v>31.639117641847601</v>
      </c>
      <c r="L26" s="230">
        <v>27.604156716254518</v>
      </c>
      <c r="M26" s="230">
        <v>16.743547890889129</v>
      </c>
      <c r="N26" s="230">
        <v>20.356620065584579</v>
      </c>
      <c r="O26" s="230">
        <v>27.586108873287511</v>
      </c>
      <c r="P26" s="230">
        <v>32.859709003216487</v>
      </c>
      <c r="Q26" s="230">
        <v>34.142565864536401</v>
      </c>
      <c r="R26" s="230">
        <v>26.45465788867552</v>
      </c>
      <c r="S26" s="230">
        <v>25.051577875202661</v>
      </c>
      <c r="T26" s="230">
        <v>10.95007963836156</v>
      </c>
      <c r="U26" s="230">
        <v>10.79171078769787</v>
      </c>
      <c r="V26" s="230">
        <v>10.26660835469035</v>
      </c>
      <c r="W26" s="230">
        <v>7.2288612393832601</v>
      </c>
      <c r="X26" s="230">
        <v>10.466392449266269</v>
      </c>
      <c r="Y26" s="230">
        <v>10.134824691200359</v>
      </c>
      <c r="DA26" s="71" t="s">
        <v>275</v>
      </c>
    </row>
    <row r="27" spans="1:105" ht="12" customHeight="1" x14ac:dyDescent="0.25">
      <c r="A27" s="18" t="s">
        <v>36</v>
      </c>
      <c r="B27" s="230">
        <v>108.3394178142334</v>
      </c>
      <c r="C27" s="230">
        <v>102.7598219217446</v>
      </c>
      <c r="D27" s="230">
        <v>126.3447222569631</v>
      </c>
      <c r="E27" s="230">
        <v>129.82567390134341</v>
      </c>
      <c r="F27" s="230">
        <v>139.02782047397619</v>
      </c>
      <c r="G27" s="230">
        <v>148.65913951827059</v>
      </c>
      <c r="H27" s="230">
        <v>135.85089472608411</v>
      </c>
      <c r="I27" s="230">
        <v>133.19966898894731</v>
      </c>
      <c r="J27" s="230">
        <v>87.349610305967474</v>
      </c>
      <c r="K27" s="230">
        <v>42.091669156177907</v>
      </c>
      <c r="L27" s="230">
        <v>35.007158508242043</v>
      </c>
      <c r="M27" s="230">
        <v>20.956901875264279</v>
      </c>
      <c r="N27" s="230">
        <v>35.727375848139097</v>
      </c>
      <c r="O27" s="230">
        <v>41.491272157974848</v>
      </c>
      <c r="P27" s="230">
        <v>36.855912153273763</v>
      </c>
      <c r="Q27" s="230">
        <v>36.973852720317467</v>
      </c>
      <c r="R27" s="230">
        <v>33.802309437879231</v>
      </c>
      <c r="S27" s="230">
        <v>31.74888619862174</v>
      </c>
      <c r="T27" s="230">
        <v>28.147980605685849</v>
      </c>
      <c r="U27" s="230">
        <v>29.578831475143879</v>
      </c>
      <c r="V27" s="230">
        <v>29.935490388174959</v>
      </c>
      <c r="W27" s="230">
        <v>29.198597384970519</v>
      </c>
      <c r="X27" s="230">
        <v>23.352526787211989</v>
      </c>
      <c r="Y27" s="230">
        <v>10.96570486444466</v>
      </c>
      <c r="DA27" s="71" t="s">
        <v>276</v>
      </c>
    </row>
    <row r="28" spans="1:105" ht="12" customHeight="1" x14ac:dyDescent="0.25">
      <c r="A28" s="57" t="s">
        <v>179</v>
      </c>
      <c r="B28" s="261">
        <v>119.8408648945626</v>
      </c>
      <c r="C28" s="261">
        <v>112.72727298005231</v>
      </c>
      <c r="D28" s="261">
        <v>114.46369163700879</v>
      </c>
      <c r="E28" s="261">
        <v>117.3889035725303</v>
      </c>
      <c r="F28" s="261">
        <v>135.2035551928592</v>
      </c>
      <c r="G28" s="261">
        <v>129.45295980846879</v>
      </c>
      <c r="H28" s="261">
        <v>127.2195456298155</v>
      </c>
      <c r="I28" s="261">
        <v>116.5917063856315</v>
      </c>
      <c r="J28" s="261">
        <v>101.8836332940355</v>
      </c>
      <c r="K28" s="261">
        <v>67.743801239970537</v>
      </c>
      <c r="L28" s="261">
        <v>64.47431390855391</v>
      </c>
      <c r="M28" s="261">
        <v>62.955640010122004</v>
      </c>
      <c r="N28" s="261">
        <v>62.379059390358861</v>
      </c>
      <c r="O28" s="261">
        <v>73.055868530399962</v>
      </c>
      <c r="P28" s="261">
        <v>73.14718080369461</v>
      </c>
      <c r="Q28" s="261">
        <v>85.04881786080324</v>
      </c>
      <c r="R28" s="261">
        <v>79.073323415341889</v>
      </c>
      <c r="S28" s="261">
        <v>67.098959407166348</v>
      </c>
      <c r="T28" s="261">
        <v>45.542468236813718</v>
      </c>
      <c r="U28" s="261">
        <v>50.656024384656646</v>
      </c>
      <c r="V28" s="261">
        <v>49.13338560466903</v>
      </c>
      <c r="W28" s="261">
        <v>46.560597231215738</v>
      </c>
      <c r="X28" s="261">
        <v>46.553296127576488</v>
      </c>
      <c r="Y28" s="261">
        <v>29.509557744451481</v>
      </c>
      <c r="DA28" s="70" t="s">
        <v>277</v>
      </c>
    </row>
    <row r="29" spans="1:105" ht="12" customHeight="1" x14ac:dyDescent="0.25">
      <c r="A29" s="60" t="s">
        <v>181</v>
      </c>
      <c r="B29" s="262">
        <v>101.0826875761463</v>
      </c>
      <c r="C29" s="262">
        <v>82.700027782142627</v>
      </c>
      <c r="D29" s="262">
        <v>77.573257004096774</v>
      </c>
      <c r="E29" s="262">
        <v>80.146755608407474</v>
      </c>
      <c r="F29" s="262">
        <v>91.871310114996689</v>
      </c>
      <c r="G29" s="262">
        <v>92.747945785838652</v>
      </c>
      <c r="H29" s="262">
        <v>93.447084504059433</v>
      </c>
      <c r="I29" s="262">
        <v>78.881087174995557</v>
      </c>
      <c r="J29" s="262">
        <v>68.404661570732159</v>
      </c>
      <c r="K29" s="262">
        <v>43.995664015301827</v>
      </c>
      <c r="L29" s="262">
        <v>42.479175466212382</v>
      </c>
      <c r="M29" s="262">
        <v>46.598204294158357</v>
      </c>
      <c r="N29" s="262">
        <v>43.253912833786309</v>
      </c>
      <c r="O29" s="262">
        <v>54.84463503569296</v>
      </c>
      <c r="P29" s="262">
        <v>56.700053364435277</v>
      </c>
      <c r="Q29" s="262">
        <v>61.959398039056488</v>
      </c>
      <c r="R29" s="262">
        <v>54.35227858189365</v>
      </c>
      <c r="S29" s="262">
        <v>56.694910232512328</v>
      </c>
      <c r="T29" s="262">
        <v>37.135454563866801</v>
      </c>
      <c r="U29" s="262">
        <v>36.197550846004617</v>
      </c>
      <c r="V29" s="262">
        <v>35.47541810443046</v>
      </c>
      <c r="W29" s="262">
        <v>33.314008476988633</v>
      </c>
      <c r="X29" s="262">
        <v>26.736346760578449</v>
      </c>
      <c r="Y29" s="262">
        <v>15.47558101928321</v>
      </c>
      <c r="DA29" s="72" t="s">
        <v>278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0.18000219803487719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3.3804033418444331E-3</v>
      </c>
      <c r="U30" s="230">
        <v>4.6016583177148941E-3</v>
      </c>
      <c r="V30" s="230">
        <v>9.4622658268001328E-3</v>
      </c>
      <c r="W30" s="230">
        <v>6.6827742857754448E-3</v>
      </c>
      <c r="X30" s="230">
        <v>6.9511731379467423E-3</v>
      </c>
      <c r="Y30" s="230">
        <v>9.0027582875354883E-4</v>
      </c>
      <c r="DA30" s="71" t="s">
        <v>279</v>
      </c>
    </row>
    <row r="31" spans="1:105" ht="12" customHeight="1" x14ac:dyDescent="0.25">
      <c r="A31" s="59" t="s">
        <v>159</v>
      </c>
      <c r="B31" s="230">
        <v>2.3821056387228539</v>
      </c>
      <c r="C31" s="230">
        <v>4.4392195030884416</v>
      </c>
      <c r="D31" s="230">
        <v>0.48650558635135671</v>
      </c>
      <c r="E31" s="230">
        <v>0.64594538447940641</v>
      </c>
      <c r="F31" s="230">
        <v>0.31899838159184801</v>
      </c>
      <c r="G31" s="230">
        <v>0.74733773291550554</v>
      </c>
      <c r="H31" s="230">
        <v>0.71816081499855056</v>
      </c>
      <c r="I31" s="230">
        <v>0.31376227131055878</v>
      </c>
      <c r="J31" s="230">
        <v>0.15275211341118439</v>
      </c>
      <c r="K31" s="230">
        <v>0.1480315054343469</v>
      </c>
      <c r="L31" s="230">
        <v>0.13108509233583129</v>
      </c>
      <c r="M31" s="230">
        <v>0.23622393213817619</v>
      </c>
      <c r="N31" s="230">
        <v>0.1265725010037782</v>
      </c>
      <c r="O31" s="230">
        <v>0.28874789875674822</v>
      </c>
      <c r="P31" s="230">
        <v>0.55714150746844704</v>
      </c>
      <c r="Q31" s="230">
        <v>0.1531033132692646</v>
      </c>
      <c r="R31" s="230">
        <v>0.1537567857051314</v>
      </c>
      <c r="S31" s="230">
        <v>0.10595976352226311</v>
      </c>
      <c r="T31" s="230">
        <v>1.791849003720267E-2</v>
      </c>
      <c r="U31" s="230">
        <v>2.59264638720553E-2</v>
      </c>
      <c r="V31" s="230">
        <v>5.2305592925423951E-2</v>
      </c>
      <c r="W31" s="230">
        <v>7.2242832824142414E-2</v>
      </c>
      <c r="X31" s="230">
        <v>1.8052204851867079E-2</v>
      </c>
      <c r="Y31" s="230">
        <v>3.026264179161841E-3</v>
      </c>
      <c r="DA31" s="71" t="s">
        <v>280</v>
      </c>
    </row>
    <row r="32" spans="1:105" ht="12" customHeight="1" x14ac:dyDescent="0.25">
      <c r="A32" s="59" t="s">
        <v>32</v>
      </c>
      <c r="B32" s="230">
        <v>20.31356421509301</v>
      </c>
      <c r="C32" s="230">
        <v>13.665951089151021</v>
      </c>
      <c r="D32" s="230">
        <v>14.216850843327061</v>
      </c>
      <c r="E32" s="230">
        <v>12.88627992204067</v>
      </c>
      <c r="F32" s="230">
        <v>17.28211253894872</v>
      </c>
      <c r="G32" s="230">
        <v>24.494833675696668</v>
      </c>
      <c r="H32" s="230">
        <v>28.613316450757122</v>
      </c>
      <c r="I32" s="230">
        <v>2.3566014516244058</v>
      </c>
      <c r="J32" s="230">
        <v>1.316601639499988</v>
      </c>
      <c r="K32" s="230">
        <v>3.8010162905840188</v>
      </c>
      <c r="L32" s="230">
        <v>0</v>
      </c>
      <c r="M32" s="230">
        <v>0</v>
      </c>
      <c r="N32" s="230">
        <v>0</v>
      </c>
      <c r="O32" s="230">
        <v>0.22428039276462811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281</v>
      </c>
    </row>
    <row r="33" spans="1:105" ht="12" customHeight="1" x14ac:dyDescent="0.25">
      <c r="A33" s="59" t="s">
        <v>35</v>
      </c>
      <c r="B33" s="230">
        <v>78.387017722330398</v>
      </c>
      <c r="C33" s="230">
        <v>64.594857189903166</v>
      </c>
      <c r="D33" s="230">
        <v>62.869900574418352</v>
      </c>
      <c r="E33" s="230">
        <v>66.614530301887399</v>
      </c>
      <c r="F33" s="230">
        <v>74.270199194456126</v>
      </c>
      <c r="G33" s="230">
        <v>67.505774377226487</v>
      </c>
      <c r="H33" s="230">
        <v>64.115607238303753</v>
      </c>
      <c r="I33" s="230">
        <v>76.210723452060591</v>
      </c>
      <c r="J33" s="230">
        <v>66.755305619786114</v>
      </c>
      <c r="K33" s="230">
        <v>40.046616219283457</v>
      </c>
      <c r="L33" s="230">
        <v>42.348090373876538</v>
      </c>
      <c r="M33" s="230">
        <v>46.361980362020176</v>
      </c>
      <c r="N33" s="230">
        <v>43.127340332782531</v>
      </c>
      <c r="O33" s="230">
        <v>54.33160674417158</v>
      </c>
      <c r="P33" s="230">
        <v>56.14291185696684</v>
      </c>
      <c r="Q33" s="230">
        <v>61.806294725787232</v>
      </c>
      <c r="R33" s="230">
        <v>54.198521796188523</v>
      </c>
      <c r="S33" s="230">
        <v>56.58895046899007</v>
      </c>
      <c r="T33" s="230">
        <v>37.114155670487747</v>
      </c>
      <c r="U33" s="230">
        <v>36.167022723814853</v>
      </c>
      <c r="V33" s="230">
        <v>35.413650245678227</v>
      </c>
      <c r="W33" s="230">
        <v>33.235082869878717</v>
      </c>
      <c r="X33" s="230">
        <v>26.71134338258863</v>
      </c>
      <c r="Y33" s="230">
        <v>15.471654479275291</v>
      </c>
      <c r="DA33" s="71" t="s">
        <v>282</v>
      </c>
    </row>
    <row r="34" spans="1:105" ht="12" customHeight="1" x14ac:dyDescent="0.25">
      <c r="A34" s="60" t="s">
        <v>187</v>
      </c>
      <c r="B34" s="262">
        <v>18.758177318416301</v>
      </c>
      <c r="C34" s="262">
        <v>30.027245197909629</v>
      </c>
      <c r="D34" s="262">
        <v>36.890434632912019</v>
      </c>
      <c r="E34" s="262">
        <v>37.242147964122843</v>
      </c>
      <c r="F34" s="262">
        <v>43.332245077862481</v>
      </c>
      <c r="G34" s="262">
        <v>36.705014022630159</v>
      </c>
      <c r="H34" s="262">
        <v>33.772461125756017</v>
      </c>
      <c r="I34" s="262">
        <v>37.710619210635933</v>
      </c>
      <c r="J34" s="262">
        <v>33.478971723303317</v>
      </c>
      <c r="K34" s="262">
        <v>23.74813722466871</v>
      </c>
      <c r="L34" s="262">
        <v>21.995138442341538</v>
      </c>
      <c r="M34" s="262">
        <v>16.357435715963639</v>
      </c>
      <c r="N34" s="262">
        <v>19.125146556572549</v>
      </c>
      <c r="O34" s="262">
        <v>18.211233494706999</v>
      </c>
      <c r="P34" s="262">
        <v>16.447127439259319</v>
      </c>
      <c r="Q34" s="262">
        <v>23.089419821746759</v>
      </c>
      <c r="R34" s="262">
        <v>24.721044833448239</v>
      </c>
      <c r="S34" s="262">
        <v>10.404049174654009</v>
      </c>
      <c r="T34" s="262">
        <v>8.4070136729469169</v>
      </c>
      <c r="U34" s="262">
        <v>14.45847353865202</v>
      </c>
      <c r="V34" s="262">
        <v>13.65796750023857</v>
      </c>
      <c r="W34" s="262">
        <v>13.24658875422711</v>
      </c>
      <c r="X34" s="262">
        <v>19.816949366998038</v>
      </c>
      <c r="Y34" s="262">
        <v>14.033976725168269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89.004681308913362</v>
      </c>
      <c r="C35" s="261">
        <f t="shared" si="0"/>
        <v>84.795977190979841</v>
      </c>
      <c r="D35" s="261">
        <f t="shared" si="0"/>
        <v>81.766998931612406</v>
      </c>
      <c r="E35" s="261">
        <f t="shared" si="0"/>
        <v>84.413405982515386</v>
      </c>
      <c r="F35" s="261">
        <f t="shared" si="0"/>
        <v>98.406057260891146</v>
      </c>
      <c r="G35" s="261">
        <f t="shared" si="0"/>
        <v>97.195680281279238</v>
      </c>
      <c r="H35" s="261">
        <f t="shared" si="0"/>
        <v>95.702882316150351</v>
      </c>
      <c r="I35" s="261">
        <f t="shared" si="0"/>
        <v>87.068340047945668</v>
      </c>
      <c r="J35" s="261">
        <f t="shared" si="0"/>
        <v>76.40375825293107</v>
      </c>
      <c r="K35" s="261">
        <f t="shared" si="0"/>
        <v>48.281481529768492</v>
      </c>
      <c r="L35" s="261">
        <f t="shared" si="0"/>
        <v>48.45881525546352</v>
      </c>
      <c r="M35" s="261">
        <f t="shared" si="0"/>
        <v>49.671282429697882</v>
      </c>
      <c r="N35" s="261">
        <f t="shared" si="0"/>
        <v>48.34349753968749</v>
      </c>
      <c r="O35" s="261">
        <f t="shared" si="0"/>
        <v>55.351691165831859</v>
      </c>
      <c r="P35" s="261">
        <f t="shared" si="0"/>
        <v>54.267556323191322</v>
      </c>
      <c r="Q35" s="261">
        <f t="shared" si="0"/>
        <v>63.100248009087551</v>
      </c>
      <c r="R35" s="261">
        <f t="shared" si="0"/>
        <v>58.509597585050578</v>
      </c>
      <c r="S35" s="261">
        <f t="shared" si="0"/>
        <v>50.532303161210919</v>
      </c>
      <c r="T35" s="261">
        <f t="shared" si="0"/>
        <v>36.667240808946666</v>
      </c>
      <c r="U35" s="261">
        <f t="shared" si="0"/>
        <v>40.085376330758137</v>
      </c>
      <c r="V35" s="261">
        <f t="shared" si="0"/>
        <v>38.975156042470864</v>
      </c>
      <c r="W35" s="261">
        <f t="shared" si="0"/>
        <v>38.675908442407142</v>
      </c>
      <c r="X35" s="261">
        <f t="shared" si="0"/>
        <v>35.301389521046225</v>
      </c>
      <c r="Y35" s="261">
        <f t="shared" si="0"/>
        <v>20.905463296467396</v>
      </c>
      <c r="DA35" s="70"/>
    </row>
    <row r="36" spans="1:105" ht="12" customHeight="1" x14ac:dyDescent="0.25">
      <c r="A36" s="60" t="s">
        <v>190</v>
      </c>
      <c r="B36" s="262">
        <v>47.335246550667399</v>
      </c>
      <c r="C36" s="262">
        <v>38.520451132046837</v>
      </c>
      <c r="D36" s="262">
        <v>35.565201725036339</v>
      </c>
      <c r="E36" s="262">
        <v>36.982119393379698</v>
      </c>
      <c r="F36" s="262">
        <v>41.850146958386823</v>
      </c>
      <c r="G36" s="262">
        <v>40.970687661422147</v>
      </c>
      <c r="H36" s="262">
        <v>40.584805728482209</v>
      </c>
      <c r="I36" s="262">
        <v>37.919017138579612</v>
      </c>
      <c r="J36" s="262">
        <v>32.990782546915931</v>
      </c>
      <c r="K36" s="262">
        <v>20.733051522436469</v>
      </c>
      <c r="L36" s="262">
        <v>20.60736094219391</v>
      </c>
      <c r="M36" s="262">
        <v>22.605570955858131</v>
      </c>
      <c r="N36" s="262">
        <v>20.98319904153978</v>
      </c>
      <c r="O36" s="262">
        <v>26.57914717283073</v>
      </c>
      <c r="P36" s="262">
        <v>27.506147478119999</v>
      </c>
      <c r="Q36" s="262">
        <v>30.057543846807299</v>
      </c>
      <c r="R36" s="262">
        <v>26.367202528651791</v>
      </c>
      <c r="S36" s="262">
        <v>27.503652458507549</v>
      </c>
      <c r="T36" s="262">
        <v>18.015032249360171</v>
      </c>
      <c r="U36" s="262">
        <v>17.560039415085779</v>
      </c>
      <c r="V36" s="262">
        <v>17.209720702670289</v>
      </c>
      <c r="W36" s="262">
        <v>16.161184617687809</v>
      </c>
      <c r="X36" s="262">
        <v>12.970250526852411</v>
      </c>
      <c r="Y36" s="262">
        <v>7.5074640775029557</v>
      </c>
      <c r="DA36" s="72" t="s">
        <v>284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8.8516695510686041E-2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1.639890394082501E-3</v>
      </c>
      <c r="U37" s="230">
        <v>2.2323416790710829E-3</v>
      </c>
      <c r="V37" s="230">
        <v>4.5903039567929647E-3</v>
      </c>
      <c r="W37" s="230">
        <v>3.241925962327676E-3</v>
      </c>
      <c r="X37" s="230">
        <v>3.372130750025681E-3</v>
      </c>
      <c r="Y37" s="230">
        <v>4.3673891376289791E-4</v>
      </c>
      <c r="DA37" s="71" t="s">
        <v>285</v>
      </c>
    </row>
    <row r="38" spans="1:105" ht="12" customHeight="1" x14ac:dyDescent="0.25">
      <c r="A38" s="59" t="s">
        <v>159</v>
      </c>
      <c r="B38" s="230">
        <v>1.396047809193542</v>
      </c>
      <c r="C38" s="230">
        <v>2.4770482365342859</v>
      </c>
      <c r="D38" s="230">
        <v>0.27310054921734023</v>
      </c>
      <c r="E38" s="230">
        <v>0.35516295546006632</v>
      </c>
      <c r="F38" s="230">
        <v>0.17898207224303719</v>
      </c>
      <c r="G38" s="230">
        <v>0.44860871374576811</v>
      </c>
      <c r="H38" s="230">
        <v>0.44955611919026939</v>
      </c>
      <c r="I38" s="230">
        <v>0.1554738569073604</v>
      </c>
      <c r="J38" s="230">
        <v>7.5116373350128385E-2</v>
      </c>
      <c r="K38" s="230">
        <v>7.6357052564159436E-2</v>
      </c>
      <c r="L38" s="230">
        <v>6.3591578279430169E-2</v>
      </c>
      <c r="M38" s="230">
        <v>0.11459619400163849</v>
      </c>
      <c r="N38" s="230">
        <v>6.1402444489905429E-2</v>
      </c>
      <c r="O38" s="230">
        <v>0.14050939337675791</v>
      </c>
      <c r="P38" s="230">
        <v>0.27027869572026852</v>
      </c>
      <c r="Q38" s="230">
        <v>7.4272986783724931E-2</v>
      </c>
      <c r="R38" s="230">
        <v>7.4589997229523086E-2</v>
      </c>
      <c r="S38" s="230">
        <v>5.1402859596217217E-2</v>
      </c>
      <c r="T38" s="230">
        <v>8.6925602411808099E-3</v>
      </c>
      <c r="U38" s="230">
        <v>1.2577362745450489E-2</v>
      </c>
      <c r="V38" s="230">
        <v>2.537432096738821E-2</v>
      </c>
      <c r="W38" s="230">
        <v>3.5046210646856972E-2</v>
      </c>
      <c r="X38" s="230">
        <v>8.757427541896191E-3</v>
      </c>
      <c r="Y38" s="230">
        <v>1.468091542784855E-3</v>
      </c>
      <c r="DA38" s="71" t="s">
        <v>286</v>
      </c>
    </row>
    <row r="39" spans="1:105" ht="12" customHeight="1" x14ac:dyDescent="0.25">
      <c r="A39" s="59" t="s">
        <v>35</v>
      </c>
      <c r="B39" s="230">
        <v>45.939198741473859</v>
      </c>
      <c r="C39" s="230">
        <v>36.04340289551255</v>
      </c>
      <c r="D39" s="230">
        <v>35.292101175818999</v>
      </c>
      <c r="E39" s="230">
        <v>36.626956437919631</v>
      </c>
      <c r="F39" s="230">
        <v>41.671164886143778</v>
      </c>
      <c r="G39" s="230">
        <v>40.522078947676377</v>
      </c>
      <c r="H39" s="230">
        <v>40.13524960929194</v>
      </c>
      <c r="I39" s="230">
        <v>37.763543281672248</v>
      </c>
      <c r="J39" s="230">
        <v>32.827149478055119</v>
      </c>
      <c r="K39" s="230">
        <v>20.65669446987231</v>
      </c>
      <c r="L39" s="230">
        <v>20.543769363914478</v>
      </c>
      <c r="M39" s="230">
        <v>22.490974761856489</v>
      </c>
      <c r="N39" s="230">
        <v>20.92179659704987</v>
      </c>
      <c r="O39" s="230">
        <v>26.43863777945398</v>
      </c>
      <c r="P39" s="230">
        <v>27.235868782399731</v>
      </c>
      <c r="Q39" s="230">
        <v>29.98327086002357</v>
      </c>
      <c r="R39" s="230">
        <v>26.292612531422272</v>
      </c>
      <c r="S39" s="230">
        <v>27.45224959891133</v>
      </c>
      <c r="T39" s="230">
        <v>18.004699798724911</v>
      </c>
      <c r="U39" s="230">
        <v>17.54522971066126</v>
      </c>
      <c r="V39" s="230">
        <v>17.179756077746109</v>
      </c>
      <c r="W39" s="230">
        <v>16.12289648107862</v>
      </c>
      <c r="X39" s="230">
        <v>12.95812096856049</v>
      </c>
      <c r="Y39" s="230">
        <v>7.5055592470464081</v>
      </c>
      <c r="DA39" s="71" t="s">
        <v>287</v>
      </c>
    </row>
    <row r="40" spans="1:105" ht="12" customHeight="1" x14ac:dyDescent="0.25">
      <c r="A40" s="60" t="s">
        <v>195</v>
      </c>
      <c r="B40" s="262">
        <v>30.67608839940053</v>
      </c>
      <c r="C40" s="262">
        <v>29.520568410698239</v>
      </c>
      <c r="D40" s="262">
        <v>25.493303323345309</v>
      </c>
      <c r="E40" s="262">
        <v>26.954274667641489</v>
      </c>
      <c r="F40" s="262">
        <v>32.24326338474588</v>
      </c>
      <c r="G40" s="262">
        <v>34.191863013949479</v>
      </c>
      <c r="H40" s="262">
        <v>33.97710615024635</v>
      </c>
      <c r="I40" s="262">
        <v>30.463152036899341</v>
      </c>
      <c r="J40" s="262">
        <v>26.94957704535928</v>
      </c>
      <c r="K40" s="262">
        <v>15.298755473223281</v>
      </c>
      <c r="L40" s="262">
        <v>17.181243512794492</v>
      </c>
      <c r="M40" s="262">
        <v>19.130444882902491</v>
      </c>
      <c r="N40" s="262">
        <v>18.082368928231109</v>
      </c>
      <c r="O40" s="262">
        <v>19.910663501398162</v>
      </c>
      <c r="P40" s="262">
        <v>18.782631293876559</v>
      </c>
      <c r="Q40" s="262">
        <v>21.841639099446361</v>
      </c>
      <c r="R40" s="262">
        <v>20.149801316997529</v>
      </c>
      <c r="S40" s="262">
        <v>17.981471838015601</v>
      </c>
      <c r="T40" s="262">
        <v>14.57382513281364</v>
      </c>
      <c r="U40" s="262">
        <v>15.51128874703147</v>
      </c>
      <c r="V40" s="262">
        <v>15.1397260852027</v>
      </c>
      <c r="W40" s="262">
        <v>16.08858130393784</v>
      </c>
      <c r="X40" s="262">
        <v>12.717604270486</v>
      </c>
      <c r="Y40" s="262">
        <v>6.5898815788298926</v>
      </c>
      <c r="DA40" s="72" t="s">
        <v>288</v>
      </c>
    </row>
    <row r="41" spans="1:105" ht="12" customHeight="1" x14ac:dyDescent="0.25">
      <c r="A41" s="64" t="s">
        <v>28</v>
      </c>
      <c r="B41" s="229">
        <v>2.8158276833170862E-2</v>
      </c>
      <c r="C41" s="229">
        <v>0</v>
      </c>
      <c r="D41" s="229">
        <v>3.2650140903045043E-2</v>
      </c>
      <c r="E41" s="229">
        <v>0</v>
      </c>
      <c r="F41" s="229">
        <v>4.1771002308567624</v>
      </c>
      <c r="G41" s="229">
        <v>7.0193250751180969</v>
      </c>
      <c r="H41" s="229">
        <v>5.587016464439432</v>
      </c>
      <c r="I41" s="229">
        <v>4.3495395063115767</v>
      </c>
      <c r="J41" s="229">
        <v>2.8985582783023141</v>
      </c>
      <c r="K41" s="229">
        <v>2.0005711662736712</v>
      </c>
      <c r="L41" s="229">
        <v>3.2143918458843612</v>
      </c>
      <c r="M41" s="229">
        <v>6.0144179551731121</v>
      </c>
      <c r="N41" s="229">
        <v>4.8947149651086468</v>
      </c>
      <c r="O41" s="229">
        <v>5.7963303651157938</v>
      </c>
      <c r="P41" s="229">
        <v>5.394765482697542</v>
      </c>
      <c r="Q41" s="229">
        <v>6.9996076364847184</v>
      </c>
      <c r="R41" s="229">
        <v>7.6513153806420204</v>
      </c>
      <c r="S41" s="229">
        <v>6.7803364453653758</v>
      </c>
      <c r="T41" s="229">
        <v>6.6605148061861792</v>
      </c>
      <c r="U41" s="229">
        <v>7.4849818777740307</v>
      </c>
      <c r="V41" s="229">
        <v>6.9593152636093842</v>
      </c>
      <c r="W41" s="229">
        <v>7.9620561999518413</v>
      </c>
      <c r="X41" s="229">
        <v>4.7738890470240012</v>
      </c>
      <c r="Y41" s="229">
        <v>1.6638156755400479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1.6575539050321431E-2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1.8873551443833391E-4</v>
      </c>
      <c r="U43" s="229">
        <v>2.631176420904664E-4</v>
      </c>
      <c r="V43" s="229">
        <v>5.1170164190032427E-4</v>
      </c>
      <c r="W43" s="229">
        <v>2.945150529842888E-4</v>
      </c>
      <c r="X43" s="229">
        <v>5.8915466723014217E-4</v>
      </c>
      <c r="Y43" s="229">
        <v>1.3595026406916841E-4</v>
      </c>
      <c r="DA43" s="73" t="s">
        <v>291</v>
      </c>
    </row>
    <row r="44" spans="1:105" ht="12" customHeight="1" x14ac:dyDescent="0.25">
      <c r="A44" s="64" t="s">
        <v>159</v>
      </c>
      <c r="B44" s="229">
        <v>0.25785526804938341</v>
      </c>
      <c r="C44" s="229">
        <v>0.50960513459900925</v>
      </c>
      <c r="D44" s="229">
        <v>5.7610560280836068E-2</v>
      </c>
      <c r="E44" s="229">
        <v>7.2440371771049339E-2</v>
      </c>
      <c r="F44" s="229">
        <v>3.0836742200371581E-2</v>
      </c>
      <c r="G44" s="229">
        <v>5.7600251596898043E-2</v>
      </c>
      <c r="H44" s="229">
        <v>5.9285002564141487E-2</v>
      </c>
      <c r="I44" s="229">
        <v>2.5714682565575089E-2</v>
      </c>
      <c r="J44" s="229">
        <v>1.4333704380251611E-2</v>
      </c>
      <c r="K44" s="229">
        <v>1.9135159042535741E-2</v>
      </c>
      <c r="L44" s="229">
        <v>1.4504995986911851E-2</v>
      </c>
      <c r="M44" s="229">
        <v>2.1151813860633441E-2</v>
      </c>
      <c r="N44" s="229">
        <v>1.1155175223647069E-2</v>
      </c>
      <c r="O44" s="229">
        <v>2.481547635814502E-2</v>
      </c>
      <c r="P44" s="229">
        <v>5.4523500984963537E-2</v>
      </c>
      <c r="Q44" s="229">
        <v>1.412499026541229E-2</v>
      </c>
      <c r="R44" s="229">
        <v>1.3649349401729981E-2</v>
      </c>
      <c r="S44" s="229">
        <v>8.1319256703291671E-3</v>
      </c>
      <c r="T44" s="229">
        <v>1.019454575694634E-3</v>
      </c>
      <c r="U44" s="229">
        <v>1.5106374619441071E-3</v>
      </c>
      <c r="V44" s="229">
        <v>2.8823794873214618E-3</v>
      </c>
      <c r="W44" s="229">
        <v>3.2443435375035701E-3</v>
      </c>
      <c r="X44" s="229">
        <v>1.559131811733138E-3</v>
      </c>
      <c r="Y44" s="229">
        <v>4.6568544664602428E-4</v>
      </c>
      <c r="DA44" s="73" t="s">
        <v>292</v>
      </c>
    </row>
    <row r="45" spans="1:105" ht="12" customHeight="1" x14ac:dyDescent="0.25">
      <c r="A45" s="64" t="s">
        <v>32</v>
      </c>
      <c r="B45" s="229">
        <v>2.1317609996027378</v>
      </c>
      <c r="C45" s="229">
        <v>1.5209131929566071</v>
      </c>
      <c r="D45" s="229">
        <v>1.6321311900507141</v>
      </c>
      <c r="E45" s="229">
        <v>1.401037700779922</v>
      </c>
      <c r="F45" s="229">
        <v>1.6196240945316041</v>
      </c>
      <c r="G45" s="229">
        <v>1.830287673321088</v>
      </c>
      <c r="H45" s="229">
        <v>2.289964373208889</v>
      </c>
      <c r="I45" s="229">
        <v>0.18724230467973571</v>
      </c>
      <c r="J45" s="229">
        <v>0.119774122278517</v>
      </c>
      <c r="K45" s="229">
        <v>0.47633779410222182</v>
      </c>
      <c r="L45" s="229">
        <v>0</v>
      </c>
      <c r="M45" s="229">
        <v>0</v>
      </c>
      <c r="N45" s="229">
        <v>0</v>
      </c>
      <c r="O45" s="229">
        <v>1.8686694327844838E-2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</v>
      </c>
    </row>
    <row r="46" spans="1:105" ht="12" customHeight="1" x14ac:dyDescent="0.25">
      <c r="A46" s="64" t="s">
        <v>33</v>
      </c>
      <c r="B46" s="229">
        <v>0.26665754802448111</v>
      </c>
      <c r="C46" s="229">
        <v>0</v>
      </c>
      <c r="D46" s="229">
        <v>0</v>
      </c>
      <c r="E46" s="229">
        <v>0</v>
      </c>
      <c r="F46" s="229">
        <v>0</v>
      </c>
      <c r="G46" s="229">
        <v>0.82379867958707642</v>
      </c>
      <c r="H46" s="229">
        <v>0.80862670253088731</v>
      </c>
      <c r="I46" s="229">
        <v>1.4812614267311379</v>
      </c>
      <c r="J46" s="229">
        <v>0</v>
      </c>
      <c r="K46" s="229">
        <v>0.20038277529512821</v>
      </c>
      <c r="L46" s="229">
        <v>0.17559987050298831</v>
      </c>
      <c r="M46" s="229">
        <v>0.1584820468260997</v>
      </c>
      <c r="N46" s="229">
        <v>0.34077029423116367</v>
      </c>
      <c r="O46" s="229">
        <v>0</v>
      </c>
      <c r="P46" s="229">
        <v>0</v>
      </c>
      <c r="Q46" s="229">
        <v>1.007779410114831</v>
      </c>
      <c r="R46" s="229">
        <v>1.0097696722814471</v>
      </c>
      <c r="S46" s="229">
        <v>0.96068424723876311</v>
      </c>
      <c r="T46" s="229">
        <v>0.1199409149177621</v>
      </c>
      <c r="U46" s="229">
        <v>1.7174836425651681E-3</v>
      </c>
      <c r="V46" s="229">
        <v>2.4157655844714858E-3</v>
      </c>
      <c r="W46" s="229">
        <v>4.0426136838301839E-3</v>
      </c>
      <c r="X46" s="229">
        <v>4.5452322445909549E-3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8.3067889728134467</v>
      </c>
      <c r="C47" s="229">
        <v>7.2593738421077427</v>
      </c>
      <c r="D47" s="229">
        <v>7.2883813046247594</v>
      </c>
      <c r="E47" s="229">
        <v>7.3135441189731889</v>
      </c>
      <c r="F47" s="229">
        <v>7.0285970112857532</v>
      </c>
      <c r="G47" s="229">
        <v>5.0935718675238011</v>
      </c>
      <c r="H47" s="229">
        <v>5.1815649014023792</v>
      </c>
      <c r="I47" s="229">
        <v>6.1146355391943672</v>
      </c>
      <c r="J47" s="229">
        <v>6.1324081004888846</v>
      </c>
      <c r="K47" s="229">
        <v>5.0677804372435888</v>
      </c>
      <c r="L47" s="229">
        <v>4.5874588791304118</v>
      </c>
      <c r="M47" s="229">
        <v>4.064056571634195</v>
      </c>
      <c r="N47" s="229">
        <v>3.7210350029986921</v>
      </c>
      <c r="O47" s="229">
        <v>4.5712016192563487</v>
      </c>
      <c r="P47" s="229">
        <v>5.3788223093511096</v>
      </c>
      <c r="Q47" s="229">
        <v>5.5822633489677713</v>
      </c>
      <c r="R47" s="229">
        <v>4.7101978076586937</v>
      </c>
      <c r="S47" s="229">
        <v>4.2516558541472609</v>
      </c>
      <c r="T47" s="229">
        <v>2.0671885910068348</v>
      </c>
      <c r="U47" s="229">
        <v>2.0630215609718729</v>
      </c>
      <c r="V47" s="229">
        <v>1.9105031898947711</v>
      </c>
      <c r="W47" s="229">
        <v>1.461177168848143</v>
      </c>
      <c r="X47" s="229">
        <v>2.2585117506294292</v>
      </c>
      <c r="Y47" s="229">
        <v>2.3307550344026291</v>
      </c>
      <c r="DA47" s="73" t="s">
        <v>295</v>
      </c>
    </row>
    <row r="48" spans="1:105" ht="12" customHeight="1" x14ac:dyDescent="0.25">
      <c r="A48" s="64" t="s">
        <v>36</v>
      </c>
      <c r="B48" s="229">
        <v>12.643357014113279</v>
      </c>
      <c r="C48" s="229">
        <v>8.9781496813645152</v>
      </c>
      <c r="D48" s="229">
        <v>13.10865855848564</v>
      </c>
      <c r="E48" s="229">
        <v>16.191510117953261</v>
      </c>
      <c r="F48" s="229">
        <v>15.96099115396671</v>
      </c>
      <c r="G48" s="229">
        <v>16.757123555556991</v>
      </c>
      <c r="H48" s="229">
        <v>17.552934197913981</v>
      </c>
      <c r="I48" s="229">
        <v>16.851374778510841</v>
      </c>
      <c r="J48" s="229">
        <v>11.96028873122275</v>
      </c>
      <c r="K48" s="229">
        <v>6.7551433561099969</v>
      </c>
      <c r="L48" s="229">
        <v>5.8290738214558786</v>
      </c>
      <c r="M48" s="229">
        <v>5.0966443652452798</v>
      </c>
      <c r="N48" s="229">
        <v>6.5434109648309322</v>
      </c>
      <c r="O48" s="229">
        <v>6.8887698626745646</v>
      </c>
      <c r="P48" s="229">
        <v>6.0447124052995056</v>
      </c>
      <c r="Q48" s="229">
        <v>6.056948295609061</v>
      </c>
      <c r="R48" s="229">
        <v>6.030153450685189</v>
      </c>
      <c r="S48" s="229">
        <v>5.3987908999438492</v>
      </c>
      <c r="T48" s="229">
        <v>5.3242085581764949</v>
      </c>
      <c r="U48" s="229">
        <v>5.6655160776008398</v>
      </c>
      <c r="V48" s="229">
        <v>5.5815156061407034</v>
      </c>
      <c r="W48" s="229">
        <v>5.913436987210142</v>
      </c>
      <c r="X48" s="229">
        <v>5.048986537476396</v>
      </c>
      <c r="Y48" s="229">
        <v>2.5267480398652702</v>
      </c>
      <c r="DA48" s="73" t="s">
        <v>296</v>
      </c>
    </row>
    <row r="49" spans="1:105" ht="12" customHeight="1" x14ac:dyDescent="0.25">
      <c r="A49" s="64" t="s">
        <v>38</v>
      </c>
      <c r="B49" s="229">
        <v>1.789951067751921</v>
      </c>
      <c r="C49" s="229">
        <v>1.871148760943758</v>
      </c>
      <c r="D49" s="229">
        <v>2.0228410852865442</v>
      </c>
      <c r="E49" s="229">
        <v>0.61692506988200013</v>
      </c>
      <c r="F49" s="229">
        <v>2.1460681021996089</v>
      </c>
      <c r="G49" s="229">
        <v>1.5807964983316529</v>
      </c>
      <c r="H49" s="229">
        <v>1.3398254924869319</v>
      </c>
      <c r="I49" s="229">
        <v>1.119041046168193</v>
      </c>
      <c r="J49" s="229">
        <v>4.0512349207662828</v>
      </c>
      <c r="K49" s="229">
        <v>0.56743618926451467</v>
      </c>
      <c r="L49" s="229">
        <v>0.52223111728878902</v>
      </c>
      <c r="M49" s="229">
        <v>0.6015036080600682</v>
      </c>
      <c r="N49" s="229">
        <v>0.35227422044782952</v>
      </c>
      <c r="O49" s="229">
        <v>0.18408449995218401</v>
      </c>
      <c r="P49" s="229">
        <v>0.2320313011039811</v>
      </c>
      <c r="Q49" s="229">
        <v>0.2397635947131217</v>
      </c>
      <c r="R49" s="229">
        <v>0.21163597752890659</v>
      </c>
      <c r="S49" s="229">
        <v>0.24890187692768531</v>
      </c>
      <c r="T49" s="229">
        <v>0.22988686498540431</v>
      </c>
      <c r="U49" s="229">
        <v>0.22469781234410829</v>
      </c>
      <c r="V49" s="229">
        <v>0.11260583501751301</v>
      </c>
      <c r="W49" s="229">
        <v>9.3453912460234559E-2</v>
      </c>
      <c r="X49" s="229">
        <v>6.5392903619910528E-2</v>
      </c>
      <c r="Y49" s="229">
        <v>5.9539711645221663E-2</v>
      </c>
      <c r="DA49" s="73" t="s">
        <v>297</v>
      </c>
    </row>
    <row r="50" spans="1:105" ht="12" customHeight="1" x14ac:dyDescent="0.25">
      <c r="A50" s="64" t="s">
        <v>39</v>
      </c>
      <c r="B50" s="229">
        <v>5.2515592522121137</v>
      </c>
      <c r="C50" s="229">
        <v>9.3813777987266</v>
      </c>
      <c r="D50" s="229">
        <v>1.3510304837137721</v>
      </c>
      <c r="E50" s="229">
        <v>1.3588172882820659</v>
      </c>
      <c r="F50" s="229">
        <v>1.280046049705067</v>
      </c>
      <c r="G50" s="229">
        <v>1.0293594129138719</v>
      </c>
      <c r="H50" s="229">
        <v>1.1578890156997059</v>
      </c>
      <c r="I50" s="229">
        <v>0.33434275273791492</v>
      </c>
      <c r="J50" s="229">
        <v>1.756403648869947</v>
      </c>
      <c r="K50" s="229">
        <v>0.21196859589162509</v>
      </c>
      <c r="L50" s="229">
        <v>2.8379829825451481</v>
      </c>
      <c r="M50" s="229">
        <v>3.1741885221031061</v>
      </c>
      <c r="N50" s="229">
        <v>2.2190083053901928</v>
      </c>
      <c r="O50" s="229">
        <v>2.4267749837132748</v>
      </c>
      <c r="P50" s="229">
        <v>1.677776294439459</v>
      </c>
      <c r="Q50" s="229">
        <v>1.9411518232914431</v>
      </c>
      <c r="R50" s="229">
        <v>0.52307967879953843</v>
      </c>
      <c r="S50" s="229">
        <v>0.33297058872233182</v>
      </c>
      <c r="T50" s="229">
        <v>0.1708772074508359</v>
      </c>
      <c r="U50" s="229">
        <v>6.9580179594019673E-2</v>
      </c>
      <c r="V50" s="229">
        <v>0.56997634382663176</v>
      </c>
      <c r="W50" s="229">
        <v>0.65087556319316109</v>
      </c>
      <c r="X50" s="229">
        <v>0.56413051301270656</v>
      </c>
      <c r="Y50" s="229">
        <v>8.4214816660084426E-3</v>
      </c>
      <c r="DA50" s="73" t="s">
        <v>298</v>
      </c>
    </row>
    <row r="51" spans="1:105" ht="12" customHeight="1" x14ac:dyDescent="0.25">
      <c r="A51" s="61" t="s">
        <v>207</v>
      </c>
      <c r="B51" s="263">
        <v>10.993346358845431</v>
      </c>
      <c r="C51" s="263">
        <v>16.754957648234772</v>
      </c>
      <c r="D51" s="263">
        <v>20.708493883230759</v>
      </c>
      <c r="E51" s="263">
        <v>20.477011921494199</v>
      </c>
      <c r="F51" s="263">
        <v>24.31264691775845</v>
      </c>
      <c r="G51" s="263">
        <v>22.033129605907611</v>
      </c>
      <c r="H51" s="263">
        <v>21.140970437421799</v>
      </c>
      <c r="I51" s="263">
        <v>18.686170872466711</v>
      </c>
      <c r="J51" s="263">
        <v>16.463398660655859</v>
      </c>
      <c r="K51" s="263">
        <v>12.24967453410874</v>
      </c>
      <c r="L51" s="263">
        <v>10.67021080047512</v>
      </c>
      <c r="M51" s="263">
        <v>7.9352665909372639</v>
      </c>
      <c r="N51" s="263">
        <v>9.2779295699165978</v>
      </c>
      <c r="O51" s="263">
        <v>8.8618804916029674</v>
      </c>
      <c r="P51" s="263">
        <v>7.9787775511947574</v>
      </c>
      <c r="Q51" s="263">
        <v>11.201065062833891</v>
      </c>
      <c r="R51" s="263">
        <v>11.99259373940126</v>
      </c>
      <c r="S51" s="263">
        <v>5.047178864687762</v>
      </c>
      <c r="T51" s="263">
        <v>4.0783834267728523</v>
      </c>
      <c r="U51" s="263">
        <v>7.0140481686408878</v>
      </c>
      <c r="V51" s="263">
        <v>6.6257092545978731</v>
      </c>
      <c r="W51" s="263">
        <v>6.4261425207814868</v>
      </c>
      <c r="X51" s="263">
        <v>9.6135347237078168</v>
      </c>
      <c r="Y51" s="263">
        <v>6.8081176401345482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123.8170398885587</v>
      </c>
      <c r="C54" s="223">
        <v>113.1769710509457</v>
      </c>
      <c r="D54" s="223">
        <v>70.029529635467952</v>
      </c>
      <c r="E54" s="223">
        <v>85.310100860970337</v>
      </c>
      <c r="F54" s="223">
        <v>110.2606788316008</v>
      </c>
      <c r="G54" s="223">
        <v>151.64074642652491</v>
      </c>
      <c r="H54" s="223">
        <v>167.6296368619509</v>
      </c>
      <c r="I54" s="223">
        <v>156.06597423382681</v>
      </c>
      <c r="J54" s="223">
        <v>151.7887095116163</v>
      </c>
      <c r="K54" s="223">
        <v>99.268576085322564</v>
      </c>
      <c r="L54" s="223">
        <v>166.7941383310455</v>
      </c>
      <c r="M54" s="223">
        <v>222.46476991000841</v>
      </c>
      <c r="N54" s="223">
        <v>180.25918269333411</v>
      </c>
      <c r="O54" s="223">
        <v>133.3948556845572</v>
      </c>
      <c r="P54" s="223">
        <v>147.2198174030047</v>
      </c>
      <c r="Q54" s="223">
        <v>119.4158354102356</v>
      </c>
      <c r="R54" s="223">
        <v>111.0941193639016</v>
      </c>
      <c r="S54" s="223">
        <v>94.485002896122268</v>
      </c>
      <c r="T54" s="223">
        <v>111.8009525452037</v>
      </c>
      <c r="U54" s="223">
        <v>92.450957506364034</v>
      </c>
      <c r="V54" s="223">
        <v>66.575101756016764</v>
      </c>
      <c r="W54" s="223">
        <v>72.402739951468803</v>
      </c>
      <c r="X54" s="223">
        <v>94.962411399205678</v>
      </c>
      <c r="Y54" s="223">
        <v>78.656764870010718</v>
      </c>
      <c r="DA54" s="89" t="s">
        <v>300</v>
      </c>
    </row>
    <row r="55" spans="1:105" ht="12" customHeight="1" x14ac:dyDescent="0.25">
      <c r="A55" s="55" t="s">
        <v>91</v>
      </c>
      <c r="B55" s="259">
        <v>0.2790891688394746</v>
      </c>
      <c r="C55" s="259">
        <v>0.27376923846274048</v>
      </c>
      <c r="D55" s="259">
        <v>0.17413542449494171</v>
      </c>
      <c r="E55" s="259">
        <v>0.20738678357937229</v>
      </c>
      <c r="F55" s="259">
        <v>0.26500740599412892</v>
      </c>
      <c r="G55" s="259">
        <v>0.34696071136467921</v>
      </c>
      <c r="H55" s="259">
        <v>0.38012457004780931</v>
      </c>
      <c r="I55" s="259">
        <v>0.35887293044727753</v>
      </c>
      <c r="J55" s="259">
        <v>0.35113719868673632</v>
      </c>
      <c r="K55" s="259">
        <v>0.23640839017366599</v>
      </c>
      <c r="L55" s="259">
        <v>0.37810867232407941</v>
      </c>
      <c r="M55" s="259">
        <v>0.46509907255790711</v>
      </c>
      <c r="N55" s="259">
        <v>0.39125134847956261</v>
      </c>
      <c r="O55" s="259">
        <v>0.29260884988004021</v>
      </c>
      <c r="P55" s="259">
        <v>0.32185216373957037</v>
      </c>
      <c r="Q55" s="259">
        <v>0.27110380891757152</v>
      </c>
      <c r="R55" s="259">
        <v>0.25338917542967559</v>
      </c>
      <c r="S55" s="259">
        <v>0.19730057978689811</v>
      </c>
      <c r="T55" s="259">
        <v>0.2189604147672152</v>
      </c>
      <c r="U55" s="259">
        <v>0.19591845135362729</v>
      </c>
      <c r="V55" s="259">
        <v>0.14266248599222381</v>
      </c>
      <c r="W55" s="259">
        <v>0.14985748707870919</v>
      </c>
      <c r="X55" s="259">
        <v>0.21449674391313461</v>
      </c>
      <c r="Y55" s="259">
        <v>0.1857240267107258</v>
      </c>
      <c r="DA55" s="67" t="s">
        <v>301</v>
      </c>
    </row>
    <row r="56" spans="1:105" ht="12" customHeight="1" x14ac:dyDescent="0.25">
      <c r="A56" s="173" t="s">
        <v>92</v>
      </c>
      <c r="B56" s="224">
        <v>5.3514149317387287E-2</v>
      </c>
      <c r="C56" s="224">
        <v>5.2494075519029328E-2</v>
      </c>
      <c r="D56" s="224">
        <v>3.3389719660632283E-2</v>
      </c>
      <c r="E56" s="224">
        <v>3.9765524936234961E-2</v>
      </c>
      <c r="F56" s="224">
        <v>5.0814031778998327E-2</v>
      </c>
      <c r="G56" s="224">
        <v>6.6779522709591338E-2</v>
      </c>
      <c r="H56" s="224">
        <v>7.288725350873923E-2</v>
      </c>
      <c r="I56" s="224">
        <v>6.8812342900236606E-2</v>
      </c>
      <c r="J56" s="224">
        <v>6.7329049563435842E-2</v>
      </c>
      <c r="K56" s="224">
        <v>4.5330293340453451E-2</v>
      </c>
      <c r="L56" s="224">
        <v>7.2500713779358628E-2</v>
      </c>
      <c r="M56" s="224">
        <v>8.9180749363146947E-2</v>
      </c>
      <c r="N56" s="224">
        <v>7.5020765478746254E-2</v>
      </c>
      <c r="O56" s="224">
        <v>5.6106490084091923E-2</v>
      </c>
      <c r="P56" s="224">
        <v>6.1713769904091782E-2</v>
      </c>
      <c r="Q56" s="224">
        <v>5.1982990852905302E-2</v>
      </c>
      <c r="R56" s="224">
        <v>4.8586285973543607E-2</v>
      </c>
      <c r="S56" s="224">
        <v>3.7831538683595671E-2</v>
      </c>
      <c r="T56" s="224">
        <v>4.1984719002798078E-2</v>
      </c>
      <c r="U56" s="224">
        <v>3.7566521493349943E-2</v>
      </c>
      <c r="V56" s="224">
        <v>2.7354918892494511E-2</v>
      </c>
      <c r="W56" s="224">
        <v>2.8734529445215061E-2</v>
      </c>
      <c r="X56" s="224">
        <v>4.1128829289907312E-2</v>
      </c>
      <c r="Y56" s="224">
        <v>3.5611784357496151E-2</v>
      </c>
      <c r="DA56" s="177" t="s">
        <v>302</v>
      </c>
    </row>
    <row r="57" spans="1:105" ht="12" customHeight="1" x14ac:dyDescent="0.25">
      <c r="A57" s="173" t="s">
        <v>93</v>
      </c>
      <c r="B57" s="224">
        <v>7.4029115536423129</v>
      </c>
      <c r="C57" s="224">
        <v>7.2617990403396204</v>
      </c>
      <c r="D57" s="224">
        <v>4.6189866530917838</v>
      </c>
      <c r="E57" s="224">
        <v>5.5009874536388814</v>
      </c>
      <c r="F57" s="224">
        <v>7.0293891941149163</v>
      </c>
      <c r="G57" s="224">
        <v>9.1714117923503533</v>
      </c>
      <c r="H57" s="224">
        <v>10.08290140076631</v>
      </c>
      <c r="I57" s="224">
        <v>9.5191962273021709</v>
      </c>
      <c r="J57" s="224">
        <v>9.3140039646854635</v>
      </c>
      <c r="K57" s="224">
        <v>6.2707929880332758</v>
      </c>
      <c r="L57" s="224">
        <v>10.029429198272689</v>
      </c>
      <c r="M57" s="224">
        <v>12.336871803891601</v>
      </c>
      <c r="N57" s="224">
        <v>10.37804204327051</v>
      </c>
      <c r="O57" s="224">
        <v>7.761524549599633</v>
      </c>
      <c r="P57" s="224">
        <v>8.5372109258847022</v>
      </c>
      <c r="Q57" s="224">
        <v>7.1910978402271226</v>
      </c>
      <c r="R57" s="224">
        <v>6.7212126581493052</v>
      </c>
      <c r="S57" s="224">
        <v>5.2334483194683061</v>
      </c>
      <c r="T57" s="224">
        <v>5.8079809797379101</v>
      </c>
      <c r="U57" s="224">
        <v>5.1967870094295687</v>
      </c>
      <c r="V57" s="224">
        <v>3.7841589131343949</v>
      </c>
      <c r="W57" s="224">
        <v>3.9750081563819828</v>
      </c>
      <c r="X57" s="224">
        <v>5.6895809691795076</v>
      </c>
      <c r="Y57" s="224">
        <v>4.9263772895343507</v>
      </c>
      <c r="DA57" s="177" t="s">
        <v>303</v>
      </c>
    </row>
    <row r="58" spans="1:105" ht="12" customHeight="1" x14ac:dyDescent="0.25">
      <c r="A58" s="173" t="s">
        <v>94</v>
      </c>
      <c r="B58" s="224">
        <v>0.1276395173648423</v>
      </c>
      <c r="C58" s="224">
        <v>0.1252064836913232</v>
      </c>
      <c r="D58" s="224">
        <v>7.9639642165549168E-2</v>
      </c>
      <c r="E58" s="224">
        <v>9.4846923203757219E-2</v>
      </c>
      <c r="F58" s="224">
        <v>0.1211993197007763</v>
      </c>
      <c r="G58" s="224">
        <v>0.15927948322514629</v>
      </c>
      <c r="H58" s="224">
        <v>0.17384736520293789</v>
      </c>
      <c r="I58" s="224">
        <v>0.16412807357616899</v>
      </c>
      <c r="J58" s="224">
        <v>0.16059018970742131</v>
      </c>
      <c r="K58" s="224">
        <v>0.10811975594840099</v>
      </c>
      <c r="L58" s="224">
        <v>0.17292540820409161</v>
      </c>
      <c r="M58" s="224">
        <v>0.21270987116763521</v>
      </c>
      <c r="N58" s="224">
        <v>0.17893612101084039</v>
      </c>
      <c r="O58" s="224">
        <v>0.13382265077026989</v>
      </c>
      <c r="P58" s="224">
        <v>0.1471968798121929</v>
      </c>
      <c r="Q58" s="224">
        <v>0.123987467768455</v>
      </c>
      <c r="R58" s="224">
        <v>0.11588580163038061</v>
      </c>
      <c r="S58" s="224">
        <v>9.0234067070829566E-2</v>
      </c>
      <c r="T58" s="224">
        <v>0.1001400440551244</v>
      </c>
      <c r="U58" s="224">
        <v>8.9601960110561318E-2</v>
      </c>
      <c r="V58" s="224">
        <v>6.5245709583912986E-2</v>
      </c>
      <c r="W58" s="224">
        <v>6.8536293987232239E-2</v>
      </c>
      <c r="X58" s="224">
        <v>9.809861480203122E-2</v>
      </c>
      <c r="Y58" s="224">
        <v>8.4939609913873365E-2</v>
      </c>
      <c r="DA58" s="177" t="s">
        <v>304</v>
      </c>
    </row>
    <row r="59" spans="1:105" ht="12" customHeight="1" x14ac:dyDescent="0.25">
      <c r="A59" s="56" t="s">
        <v>95</v>
      </c>
      <c r="B59" s="260">
        <v>0.35353440420827842</v>
      </c>
      <c r="C59" s="260">
        <v>0.30640485788577793</v>
      </c>
      <c r="D59" s="260">
        <v>0.1860666764922915</v>
      </c>
      <c r="E59" s="260">
        <v>0.22851531897435609</v>
      </c>
      <c r="F59" s="260">
        <v>0.29598917660796198</v>
      </c>
      <c r="G59" s="260">
        <v>0.4107486327754295</v>
      </c>
      <c r="H59" s="260">
        <v>0.45672947283500381</v>
      </c>
      <c r="I59" s="260">
        <v>0.42269688105277781</v>
      </c>
      <c r="J59" s="260">
        <v>0.41331139206053158</v>
      </c>
      <c r="K59" s="260">
        <v>0.27136192452732738</v>
      </c>
      <c r="L59" s="260">
        <v>0.46261976967351492</v>
      </c>
      <c r="M59" s="260">
        <v>0.63299841231922027</v>
      </c>
      <c r="N59" s="260">
        <v>0.50171103745303303</v>
      </c>
      <c r="O59" s="260">
        <v>0.37446564211678268</v>
      </c>
      <c r="P59" s="260">
        <v>0.42141880197080739</v>
      </c>
      <c r="Q59" s="260">
        <v>0.33103802257742848</v>
      </c>
      <c r="R59" s="260">
        <v>0.30429013617773992</v>
      </c>
      <c r="S59" s="260">
        <v>0.27629788077162432</v>
      </c>
      <c r="T59" s="260">
        <v>0.31887555566729642</v>
      </c>
      <c r="U59" s="260">
        <v>0.25084323585290352</v>
      </c>
      <c r="V59" s="260">
        <v>0.17928162594254551</v>
      </c>
      <c r="W59" s="260">
        <v>0.19147411802515249</v>
      </c>
      <c r="X59" s="260">
        <v>0.25549250266590268</v>
      </c>
      <c r="Y59" s="260">
        <v>0.21570307368108141</v>
      </c>
      <c r="DA59" s="68" t="s">
        <v>305</v>
      </c>
    </row>
    <row r="60" spans="1:105" ht="12" customHeight="1" x14ac:dyDescent="0.25">
      <c r="A60" s="37" t="s">
        <v>159</v>
      </c>
      <c r="B60" s="226">
        <v>8.2578720683846949E-3</v>
      </c>
      <c r="C60" s="226">
        <v>1.3401306183458901E-2</v>
      </c>
      <c r="D60" s="226">
        <v>8.8026687375006199E-4</v>
      </c>
      <c r="E60" s="226">
        <v>1.377035549021254E-3</v>
      </c>
      <c r="F60" s="226">
        <v>7.8051040459598713E-4</v>
      </c>
      <c r="G60" s="226">
        <v>2.8514039048304811E-3</v>
      </c>
      <c r="H60" s="226">
        <v>3.2431835691702632E-3</v>
      </c>
      <c r="I60" s="226">
        <v>1.13187441886257E-3</v>
      </c>
      <c r="J60" s="226">
        <v>6.1310783047849717E-4</v>
      </c>
      <c r="K60" s="226">
        <v>6.1236206240442568E-4</v>
      </c>
      <c r="L60" s="226">
        <v>9.169244635851431E-4</v>
      </c>
      <c r="M60" s="226">
        <v>2.3162433749020881E-3</v>
      </c>
      <c r="N60" s="226">
        <v>9.9255111731542662E-4</v>
      </c>
      <c r="O60" s="226">
        <v>1.447842729553471E-3</v>
      </c>
      <c r="P60" s="226">
        <v>3.1309126282019501E-3</v>
      </c>
      <c r="Q60" s="226">
        <v>5.8109527535831396E-4</v>
      </c>
      <c r="R60" s="226">
        <v>5.7687299043521732E-4</v>
      </c>
      <c r="S60" s="226">
        <v>4.2563974140265792E-4</v>
      </c>
      <c r="T60" s="226">
        <v>1.2238199716482041E-4</v>
      </c>
      <c r="U60" s="226">
        <v>1.2504294220641791E-4</v>
      </c>
      <c r="V60" s="226">
        <v>1.8589250836971571E-4</v>
      </c>
      <c r="W60" s="226">
        <v>2.8933243047639813E-4</v>
      </c>
      <c r="X60" s="226">
        <v>9.644762908363209E-5</v>
      </c>
      <c r="Y60" s="226">
        <v>2.1553554260557479E-5</v>
      </c>
      <c r="DA60" s="69" t="s">
        <v>306</v>
      </c>
    </row>
    <row r="61" spans="1:105" ht="12" customHeight="1" x14ac:dyDescent="0.25">
      <c r="A61" s="37" t="s">
        <v>35</v>
      </c>
      <c r="B61" s="226">
        <v>0.27840500094655152</v>
      </c>
      <c r="C61" s="226">
        <v>0.19978561248512211</v>
      </c>
      <c r="D61" s="226">
        <v>0.1165453788359066</v>
      </c>
      <c r="E61" s="226">
        <v>0.14549366357738441</v>
      </c>
      <c r="F61" s="226">
        <v>0.18617894407789229</v>
      </c>
      <c r="G61" s="226">
        <v>0.26388123645621442</v>
      </c>
      <c r="H61" s="226">
        <v>0.29664657807088107</v>
      </c>
      <c r="I61" s="226">
        <v>0.28166920362073211</v>
      </c>
      <c r="J61" s="226">
        <v>0.27451190321803409</v>
      </c>
      <c r="K61" s="226">
        <v>0.1697249557527257</v>
      </c>
      <c r="L61" s="226">
        <v>0.30348682615960032</v>
      </c>
      <c r="M61" s="226">
        <v>0.46574481791346217</v>
      </c>
      <c r="N61" s="226">
        <v>0.34649099648903958</v>
      </c>
      <c r="O61" s="226">
        <v>0.27911351288578429</v>
      </c>
      <c r="P61" s="226">
        <v>0.3232407635809123</v>
      </c>
      <c r="Q61" s="226">
        <v>0.24033732368213789</v>
      </c>
      <c r="R61" s="226">
        <v>0.20833350135504899</v>
      </c>
      <c r="S61" s="226">
        <v>0.23289415371234651</v>
      </c>
      <c r="T61" s="226">
        <v>0.2597056923027099</v>
      </c>
      <c r="U61" s="226">
        <v>0.17871228713335091</v>
      </c>
      <c r="V61" s="226">
        <v>0.12894669311421431</v>
      </c>
      <c r="W61" s="226">
        <v>0.1363718935757047</v>
      </c>
      <c r="X61" s="226">
        <v>0.14621192344854381</v>
      </c>
      <c r="Y61" s="226">
        <v>0.11289496542555599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2.9555635455786802E-4</v>
      </c>
      <c r="V62" s="226">
        <v>2.3263178413326319E-4</v>
      </c>
      <c r="W62" s="226">
        <v>2.5596516534177953E-4</v>
      </c>
      <c r="X62" s="226">
        <v>3.0576419523780317E-4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309</v>
      </c>
    </row>
    <row r="64" spans="1:105" ht="12" customHeight="1" x14ac:dyDescent="0.25">
      <c r="A64" s="37" t="s">
        <v>40</v>
      </c>
      <c r="B64" s="226">
        <v>6.6871531193342229E-2</v>
      </c>
      <c r="C64" s="226">
        <v>9.3217939217196941E-2</v>
      </c>
      <c r="D64" s="226">
        <v>6.8641030782634879E-2</v>
      </c>
      <c r="E64" s="226">
        <v>8.1644619847950392E-2</v>
      </c>
      <c r="F64" s="226">
        <v>0.1090297221254737</v>
      </c>
      <c r="G64" s="226">
        <v>0.1440159924143847</v>
      </c>
      <c r="H64" s="226">
        <v>0.15683971119495241</v>
      </c>
      <c r="I64" s="226">
        <v>0.13989580301318319</v>
      </c>
      <c r="J64" s="226">
        <v>0.13818638101201899</v>
      </c>
      <c r="K64" s="226">
        <v>0.1010246067121973</v>
      </c>
      <c r="L64" s="226">
        <v>0.15821601905032939</v>
      </c>
      <c r="M64" s="226">
        <v>0.16493735103085599</v>
      </c>
      <c r="N64" s="226">
        <v>0.154227489846678</v>
      </c>
      <c r="O64" s="226">
        <v>9.3904286501445E-2</v>
      </c>
      <c r="P64" s="226">
        <v>9.5047125761693177E-2</v>
      </c>
      <c r="Q64" s="226">
        <v>9.0119603619932279E-2</v>
      </c>
      <c r="R64" s="226">
        <v>9.5379761832255675E-2</v>
      </c>
      <c r="S64" s="226">
        <v>4.2978087317875092E-2</v>
      </c>
      <c r="T64" s="226">
        <v>5.9047481367421738E-2</v>
      </c>
      <c r="U64" s="226">
        <v>7.1710349422788311E-2</v>
      </c>
      <c r="V64" s="226">
        <v>4.9916408535828183E-2</v>
      </c>
      <c r="W64" s="226">
        <v>5.4556926853629652E-2</v>
      </c>
      <c r="X64" s="226">
        <v>0.1088783673930375</v>
      </c>
      <c r="Y64" s="226">
        <v>0.1027865547012648</v>
      </c>
      <c r="DA64" s="69" t="s">
        <v>310</v>
      </c>
    </row>
    <row r="65" spans="1:105" ht="12" customHeight="1" x14ac:dyDescent="0.25">
      <c r="A65" s="57" t="s">
        <v>220</v>
      </c>
      <c r="B65" s="261">
        <v>15.86757486095585</v>
      </c>
      <c r="C65" s="261">
        <v>12.54969528278825</v>
      </c>
      <c r="D65" s="261">
        <v>7.6775261737555436</v>
      </c>
      <c r="E65" s="261">
        <v>9.9950169225475669</v>
      </c>
      <c r="F65" s="261">
        <v>13.354179114676279</v>
      </c>
      <c r="G65" s="261">
        <v>20.729250337012221</v>
      </c>
      <c r="H65" s="261">
        <v>23.366565168580522</v>
      </c>
      <c r="I65" s="261">
        <v>21.145534086829851</v>
      </c>
      <c r="J65" s="261">
        <v>19.708016622789959</v>
      </c>
      <c r="K65" s="261">
        <v>11.98283344267063</v>
      </c>
      <c r="L65" s="261">
        <v>22.24334952329064</v>
      </c>
      <c r="M65" s="261">
        <v>34.913141837752121</v>
      </c>
      <c r="N65" s="261">
        <v>26.97648738623332</v>
      </c>
      <c r="O65" s="261">
        <v>19.253283774473459</v>
      </c>
      <c r="P65" s="261">
        <v>20.850032286278239</v>
      </c>
      <c r="Q65" s="261">
        <v>16.049259186179668</v>
      </c>
      <c r="R65" s="261">
        <v>15.18114857412521</v>
      </c>
      <c r="S65" s="261">
        <v>14.51879748576113</v>
      </c>
      <c r="T65" s="261">
        <v>20.438151767473439</v>
      </c>
      <c r="U65" s="261">
        <v>15.50651366029051</v>
      </c>
      <c r="V65" s="261">
        <v>10.96713593691392</v>
      </c>
      <c r="W65" s="261">
        <v>13.126787999430279</v>
      </c>
      <c r="X65" s="261">
        <v>13.7778470818965</v>
      </c>
      <c r="Y65" s="261">
        <v>9.739690039064687</v>
      </c>
      <c r="DA65" s="70" t="s">
        <v>311</v>
      </c>
    </row>
    <row r="66" spans="1:105" ht="12" customHeight="1" x14ac:dyDescent="0.25">
      <c r="A66" s="18" t="s">
        <v>28</v>
      </c>
      <c r="B66" s="230">
        <v>2.0165411875287309E-2</v>
      </c>
      <c r="C66" s="230">
        <v>0</v>
      </c>
      <c r="D66" s="230">
        <v>1.1890224261271161E-2</v>
      </c>
      <c r="E66" s="230">
        <v>0</v>
      </c>
      <c r="F66" s="230">
        <v>2.0205984387883</v>
      </c>
      <c r="G66" s="230">
        <v>4.9358824953101266</v>
      </c>
      <c r="H66" s="230">
        <v>4.4504068296587906</v>
      </c>
      <c r="I66" s="230">
        <v>3.5019357592660918</v>
      </c>
      <c r="J66" s="230">
        <v>2.825438337605906</v>
      </c>
      <c r="K66" s="230">
        <v>1.7391061274578941</v>
      </c>
      <c r="L66" s="230">
        <v>5.4233112942850124</v>
      </c>
      <c r="M66" s="230">
        <v>14.203711870697431</v>
      </c>
      <c r="N66" s="230">
        <v>9.0022280092616871</v>
      </c>
      <c r="O66" s="230">
        <v>6.6614911140995128</v>
      </c>
      <c r="P66" s="230">
        <v>6.8796628664841331</v>
      </c>
      <c r="Q66" s="230">
        <v>6.1833455980199554</v>
      </c>
      <c r="R66" s="230">
        <v>6.4785831263534979</v>
      </c>
      <c r="S66" s="230">
        <v>6.1463187765741987</v>
      </c>
      <c r="T66" s="230">
        <v>9.9660507230622724</v>
      </c>
      <c r="U66" s="230">
        <v>7.8440491040563227</v>
      </c>
      <c r="V66" s="230">
        <v>5.4355460599278063</v>
      </c>
      <c r="W66" s="230">
        <v>7.0113201508205716</v>
      </c>
      <c r="X66" s="230">
        <v>5.6184483515872481</v>
      </c>
      <c r="Y66" s="230">
        <v>2.562119776336039</v>
      </c>
      <c r="DA66" s="71" t="s">
        <v>312</v>
      </c>
    </row>
    <row r="67" spans="1:105" ht="12" customHeight="1" x14ac:dyDescent="0.25">
      <c r="A67" s="18" t="s">
        <v>32</v>
      </c>
      <c r="B67" s="230">
        <v>1.5300771710101959</v>
      </c>
      <c r="C67" s="230">
        <v>1.120575998081224</v>
      </c>
      <c r="D67" s="230">
        <v>0.59570857369016694</v>
      </c>
      <c r="E67" s="230">
        <v>0.5920028043259854</v>
      </c>
      <c r="F67" s="230">
        <v>0.78522324222362239</v>
      </c>
      <c r="G67" s="230">
        <v>1.2899195107458781</v>
      </c>
      <c r="H67" s="230">
        <v>1.8281940380323021</v>
      </c>
      <c r="I67" s="230">
        <v>0.15109241871687831</v>
      </c>
      <c r="J67" s="230">
        <v>0.1170147460220738</v>
      </c>
      <c r="K67" s="230">
        <v>0.41501225532354818</v>
      </c>
      <c r="L67" s="230">
        <v>0</v>
      </c>
      <c r="M67" s="230">
        <v>0</v>
      </c>
      <c r="N67" s="230">
        <v>0</v>
      </c>
      <c r="O67" s="230">
        <v>2.1524080344444189E-2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313</v>
      </c>
    </row>
    <row r="68" spans="1:105" ht="12" customHeight="1" x14ac:dyDescent="0.25">
      <c r="A68" s="18" t="s">
        <v>35</v>
      </c>
      <c r="B68" s="230">
        <v>5.9043398317758076</v>
      </c>
      <c r="C68" s="230">
        <v>5.2966270766147296</v>
      </c>
      <c r="D68" s="230">
        <v>2.63434843707376</v>
      </c>
      <c r="E68" s="230">
        <v>3.0603082492507712</v>
      </c>
      <c r="F68" s="230">
        <v>3.3745114482174672</v>
      </c>
      <c r="G68" s="230">
        <v>3.554913522176304</v>
      </c>
      <c r="H68" s="230">
        <v>4.0965461343711551</v>
      </c>
      <c r="I68" s="230">
        <v>4.8862154992723728</v>
      </c>
      <c r="J68" s="230">
        <v>5.9329678001097923</v>
      </c>
      <c r="K68" s="230">
        <v>4.3724717929814014</v>
      </c>
      <c r="L68" s="230">
        <v>7.6820131399741527</v>
      </c>
      <c r="M68" s="230">
        <v>9.5258807243736143</v>
      </c>
      <c r="N68" s="230">
        <v>6.7924039068480599</v>
      </c>
      <c r="O68" s="230">
        <v>5.2141779064546494</v>
      </c>
      <c r="P68" s="230">
        <v>6.807990318999761</v>
      </c>
      <c r="Q68" s="230">
        <v>4.8943755595716336</v>
      </c>
      <c r="R68" s="230">
        <v>3.95840497355357</v>
      </c>
      <c r="S68" s="230">
        <v>3.825243501679596</v>
      </c>
      <c r="T68" s="230">
        <v>3.069958751358365</v>
      </c>
      <c r="U68" s="230">
        <v>2.145806038325992</v>
      </c>
      <c r="V68" s="230">
        <v>1.4810222466296541</v>
      </c>
      <c r="W68" s="230">
        <v>1.277069647286567</v>
      </c>
      <c r="X68" s="230">
        <v>2.638174826385717</v>
      </c>
      <c r="Y68" s="230">
        <v>3.562279516555408</v>
      </c>
      <c r="DA68" s="71" t="s">
        <v>314</v>
      </c>
    </row>
    <row r="69" spans="1:105" ht="12" customHeight="1" x14ac:dyDescent="0.25">
      <c r="A69" s="18" t="s">
        <v>36</v>
      </c>
      <c r="B69" s="230">
        <v>8.4129924462945631</v>
      </c>
      <c r="C69" s="230">
        <v>6.1324922080922937</v>
      </c>
      <c r="D69" s="230">
        <v>4.4355789387303464</v>
      </c>
      <c r="E69" s="230">
        <v>6.3427058689708096</v>
      </c>
      <c r="F69" s="230">
        <v>7.1738459854468868</v>
      </c>
      <c r="G69" s="230">
        <v>10.948534808779909</v>
      </c>
      <c r="H69" s="230">
        <v>12.991418166518271</v>
      </c>
      <c r="I69" s="230">
        <v>12.6062904095745</v>
      </c>
      <c r="J69" s="230">
        <v>10.832595739052181</v>
      </c>
      <c r="K69" s="230">
        <v>5.4562432669077854</v>
      </c>
      <c r="L69" s="230">
        <v>9.1380250890314745</v>
      </c>
      <c r="M69" s="230">
        <v>11.183549242681091</v>
      </c>
      <c r="N69" s="230">
        <v>11.18185547012358</v>
      </c>
      <c r="O69" s="230">
        <v>7.3560906735748546</v>
      </c>
      <c r="P69" s="230">
        <v>7.1623791007943396</v>
      </c>
      <c r="Q69" s="230">
        <v>4.9715380285880766</v>
      </c>
      <c r="R69" s="230">
        <v>4.7441604742181456</v>
      </c>
      <c r="S69" s="230">
        <v>4.5472352075073346</v>
      </c>
      <c r="T69" s="230">
        <v>7.4021422930528047</v>
      </c>
      <c r="U69" s="230">
        <v>5.5166585179081942</v>
      </c>
      <c r="V69" s="230">
        <v>4.0505676303564622</v>
      </c>
      <c r="W69" s="230">
        <v>4.8383982013231357</v>
      </c>
      <c r="X69" s="230">
        <v>5.5212239039235333</v>
      </c>
      <c r="Y69" s="230">
        <v>3.61529074617324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54.913846638651478</v>
      </c>
      <c r="C71" s="261">
        <v>53.867092147780077</v>
      </c>
      <c r="D71" s="261">
        <v>34.263049457758747</v>
      </c>
      <c r="E71" s="261">
        <v>40.805618060051593</v>
      </c>
      <c r="F71" s="261">
        <v>52.143105772903482</v>
      </c>
      <c r="G71" s="261">
        <v>68.526184484920094</v>
      </c>
      <c r="H71" s="261">
        <v>74.793666948770081</v>
      </c>
      <c r="I71" s="261">
        <v>70.612174407528826</v>
      </c>
      <c r="J71" s="261">
        <v>69.090084570425745</v>
      </c>
      <c r="K71" s="261">
        <v>46.515936594996177</v>
      </c>
      <c r="L71" s="261">
        <v>74.397017021793587</v>
      </c>
      <c r="M71" s="261">
        <v>91.513329766352058</v>
      </c>
      <c r="N71" s="261">
        <v>76.982982309607337</v>
      </c>
      <c r="O71" s="261">
        <v>57.573991761274023</v>
      </c>
      <c r="P71" s="261">
        <v>63.327933625681673</v>
      </c>
      <c r="Q71" s="261">
        <v>53.342639730374657</v>
      </c>
      <c r="R71" s="261">
        <v>49.857091829467933</v>
      </c>
      <c r="S71" s="261">
        <v>38.821047141268693</v>
      </c>
      <c r="T71" s="261">
        <v>43.082856588312339</v>
      </c>
      <c r="U71" s="261">
        <v>38.549098254340713</v>
      </c>
      <c r="V71" s="261">
        <v>28.070404557232219</v>
      </c>
      <c r="W71" s="261">
        <v>29.486099719717899</v>
      </c>
      <c r="X71" s="261">
        <v>42.204580524265658</v>
      </c>
      <c r="Y71" s="261">
        <v>36.543233699519618</v>
      </c>
      <c r="DA71" s="70" t="s">
        <v>316</v>
      </c>
    </row>
    <row r="72" spans="1:105" ht="12" customHeight="1" x14ac:dyDescent="0.25">
      <c r="A72" s="57" t="s">
        <v>179</v>
      </c>
      <c r="B72" s="261">
        <v>28.59004976096152</v>
      </c>
      <c r="C72" s="261">
        <v>24.597093070126551</v>
      </c>
      <c r="D72" s="261">
        <v>14.879956146143551</v>
      </c>
      <c r="E72" s="261">
        <v>18.3563637253609</v>
      </c>
      <c r="F72" s="261">
        <v>23.77931795497204</v>
      </c>
      <c r="G72" s="261">
        <v>33.185253312760629</v>
      </c>
      <c r="H72" s="261">
        <v>37.015496176459258</v>
      </c>
      <c r="I72" s="261">
        <v>34.233448371074061</v>
      </c>
      <c r="J72" s="261">
        <v>33.487182827879721</v>
      </c>
      <c r="K72" s="261">
        <v>21.911433986532028</v>
      </c>
      <c r="L72" s="261">
        <v>37.494088738668481</v>
      </c>
      <c r="M72" s="261">
        <v>51.32048559712883</v>
      </c>
      <c r="N72" s="261">
        <v>40.667564180187661</v>
      </c>
      <c r="O72" s="261">
        <v>30.36080319445502</v>
      </c>
      <c r="P72" s="261">
        <v>34.174238324445341</v>
      </c>
      <c r="Q72" s="261">
        <v>26.836560547877859</v>
      </c>
      <c r="R72" s="261">
        <v>24.66446640928595</v>
      </c>
      <c r="S72" s="261">
        <v>22.408500360322641</v>
      </c>
      <c r="T72" s="261">
        <v>25.858330952246021</v>
      </c>
      <c r="U72" s="261">
        <v>20.32102481360026</v>
      </c>
      <c r="V72" s="261">
        <v>14.523548810136781</v>
      </c>
      <c r="W72" s="261">
        <v>15.51065269738789</v>
      </c>
      <c r="X72" s="261">
        <v>20.687036119251289</v>
      </c>
      <c r="Y72" s="261">
        <v>17.47265764746334</v>
      </c>
      <c r="DA72" s="70" t="s">
        <v>317</v>
      </c>
    </row>
    <row r="73" spans="1:105" ht="12" customHeight="1" x14ac:dyDescent="0.25">
      <c r="A73" s="60" t="s">
        <v>181</v>
      </c>
      <c r="B73" s="262">
        <v>24.114971719507938</v>
      </c>
      <c r="C73" s="262">
        <v>18.04514760699811</v>
      </c>
      <c r="D73" s="262">
        <v>10.084303990430399</v>
      </c>
      <c r="E73" s="262">
        <v>12.53272628487013</v>
      </c>
      <c r="F73" s="262">
        <v>16.158133497659151</v>
      </c>
      <c r="G73" s="262">
        <v>23.775926635397731</v>
      </c>
      <c r="H73" s="262">
        <v>27.18914127571464</v>
      </c>
      <c r="I73" s="262">
        <v>23.160923782415718</v>
      </c>
      <c r="J73" s="262">
        <v>22.483291322046401</v>
      </c>
      <c r="K73" s="262">
        <v>14.23020365140272</v>
      </c>
      <c r="L73" s="262">
        <v>24.70313955933895</v>
      </c>
      <c r="M73" s="262">
        <v>37.986151390819387</v>
      </c>
      <c r="N73" s="262">
        <v>28.199067017097711</v>
      </c>
      <c r="O73" s="262">
        <v>22.79251761817731</v>
      </c>
      <c r="P73" s="262">
        <v>26.490168389197979</v>
      </c>
      <c r="Q73" s="262">
        <v>19.550855365287021</v>
      </c>
      <c r="R73" s="262">
        <v>16.95350456322377</v>
      </c>
      <c r="S73" s="262">
        <v>18.93394364977328</v>
      </c>
      <c r="T73" s="262">
        <v>21.084954578688102</v>
      </c>
      <c r="U73" s="262">
        <v>14.52090522042659</v>
      </c>
      <c r="V73" s="262">
        <v>10.48633144365987</v>
      </c>
      <c r="W73" s="262">
        <v>11.09783907793131</v>
      </c>
      <c r="X73" s="262">
        <v>11.88091536240931</v>
      </c>
      <c r="Y73" s="262">
        <v>9.1631169598385096</v>
      </c>
      <c r="DA73" s="72" t="s">
        <v>318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5.9163246540472822E-2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1.919342357795918E-3</v>
      </c>
      <c r="U74" s="230">
        <v>1.845987994397721E-3</v>
      </c>
      <c r="V74" s="230">
        <v>2.7969918599902409E-3</v>
      </c>
      <c r="W74" s="230">
        <v>2.2262212507060401E-3</v>
      </c>
      <c r="X74" s="230">
        <v>3.0889148940560661E-3</v>
      </c>
      <c r="Y74" s="230">
        <v>5.3305479805283598E-4</v>
      </c>
      <c r="DA74" s="71" t="s">
        <v>319</v>
      </c>
    </row>
    <row r="75" spans="1:105" ht="12" customHeight="1" x14ac:dyDescent="0.25">
      <c r="A75" s="59" t="s">
        <v>159</v>
      </c>
      <c r="B75" s="230">
        <v>0.5682912820002809</v>
      </c>
      <c r="C75" s="230">
        <v>0.96863777850378263</v>
      </c>
      <c r="D75" s="230">
        <v>6.3244350118631359E-2</v>
      </c>
      <c r="E75" s="230">
        <v>0.10100791525747529</v>
      </c>
      <c r="F75" s="230">
        <v>5.6104766861890087E-2</v>
      </c>
      <c r="G75" s="230">
        <v>0.1915799531635185</v>
      </c>
      <c r="H75" s="230">
        <v>0.20895436129770029</v>
      </c>
      <c r="I75" s="230">
        <v>9.2126317117052367E-2</v>
      </c>
      <c r="J75" s="230">
        <v>5.0206669940625358E-2</v>
      </c>
      <c r="K75" s="230">
        <v>4.7880138106833232E-2</v>
      </c>
      <c r="L75" s="230">
        <v>7.6230606987570282E-2</v>
      </c>
      <c r="M75" s="230">
        <v>0.1925661768357092</v>
      </c>
      <c r="N75" s="230">
        <v>8.2518001366554503E-2</v>
      </c>
      <c r="O75" s="230">
        <v>0.119998821495334</v>
      </c>
      <c r="P75" s="230">
        <v>0.26029556364947087</v>
      </c>
      <c r="Q75" s="230">
        <v>4.8310681323707798E-2</v>
      </c>
      <c r="R75" s="230">
        <v>4.7959652034660773E-2</v>
      </c>
      <c r="S75" s="230">
        <v>3.5386530879862529E-2</v>
      </c>
      <c r="T75" s="230">
        <v>1.017385011144329E-2</v>
      </c>
      <c r="U75" s="230">
        <v>1.040058555863547E-2</v>
      </c>
      <c r="V75" s="230">
        <v>1.546123521810292E-2</v>
      </c>
      <c r="W75" s="230">
        <v>2.4066132232932021E-2</v>
      </c>
      <c r="X75" s="230">
        <v>8.0219156293313745E-3</v>
      </c>
      <c r="Y75" s="230">
        <v>1.7918559949689061E-3</v>
      </c>
      <c r="DA75" s="71" t="s">
        <v>320</v>
      </c>
    </row>
    <row r="76" spans="1:105" ht="12" customHeight="1" x14ac:dyDescent="0.25">
      <c r="A76" s="59" t="s">
        <v>32</v>
      </c>
      <c r="B76" s="230">
        <v>4.8461416916755482</v>
      </c>
      <c r="C76" s="230">
        <v>2.9819107829489262</v>
      </c>
      <c r="D76" s="230">
        <v>1.848150396510301</v>
      </c>
      <c r="E76" s="230">
        <v>2.0150562286293199</v>
      </c>
      <c r="F76" s="230">
        <v>3.0395417369836699</v>
      </c>
      <c r="G76" s="230">
        <v>6.2792481653923193</v>
      </c>
      <c r="H76" s="230">
        <v>8.3252624463909264</v>
      </c>
      <c r="I76" s="230">
        <v>0.69194110478620174</v>
      </c>
      <c r="J76" s="230">
        <v>0.43274153451301561</v>
      </c>
      <c r="K76" s="230">
        <v>1.2294219693671971</v>
      </c>
      <c r="L76" s="230">
        <v>0</v>
      </c>
      <c r="M76" s="230">
        <v>0</v>
      </c>
      <c r="N76" s="230">
        <v>0</v>
      </c>
      <c r="O76" s="230">
        <v>9.3207198847666164E-2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321</v>
      </c>
    </row>
    <row r="77" spans="1:105" ht="12" customHeight="1" x14ac:dyDescent="0.25">
      <c r="A77" s="59" t="s">
        <v>35</v>
      </c>
      <c r="B77" s="230">
        <v>18.700538745832109</v>
      </c>
      <c r="C77" s="230">
        <v>14.09459904554541</v>
      </c>
      <c r="D77" s="230">
        <v>8.1729092438014721</v>
      </c>
      <c r="E77" s="230">
        <v>10.416662140983339</v>
      </c>
      <c r="F77" s="230">
        <v>13.062486993813589</v>
      </c>
      <c r="G77" s="230">
        <v>17.305098516841891</v>
      </c>
      <c r="H77" s="230">
        <v>18.65492446802601</v>
      </c>
      <c r="I77" s="230">
        <v>22.376856360512459</v>
      </c>
      <c r="J77" s="230">
        <v>21.941179871052292</v>
      </c>
      <c r="K77" s="230">
        <v>12.952901543928689</v>
      </c>
      <c r="L77" s="230">
        <v>24.626908952351378</v>
      </c>
      <c r="M77" s="230">
        <v>37.793585213983683</v>
      </c>
      <c r="N77" s="230">
        <v>28.116549015731149</v>
      </c>
      <c r="O77" s="230">
        <v>22.579311597834309</v>
      </c>
      <c r="P77" s="230">
        <v>26.229872825548512</v>
      </c>
      <c r="Q77" s="230">
        <v>19.502544683963311</v>
      </c>
      <c r="R77" s="230">
        <v>16.905544911189111</v>
      </c>
      <c r="S77" s="230">
        <v>18.898557118893422</v>
      </c>
      <c r="T77" s="230">
        <v>21.072861386218861</v>
      </c>
      <c r="U77" s="230">
        <v>14.508658646873551</v>
      </c>
      <c r="V77" s="230">
        <v>10.46807321658177</v>
      </c>
      <c r="W77" s="230">
        <v>11.07154672444767</v>
      </c>
      <c r="X77" s="230">
        <v>11.869804531885929</v>
      </c>
      <c r="Y77" s="230">
        <v>9.1607920490454884</v>
      </c>
      <c r="DA77" s="71" t="s">
        <v>322</v>
      </c>
    </row>
    <row r="78" spans="1:105" ht="12" customHeight="1" x14ac:dyDescent="0.25">
      <c r="A78" s="60" t="s">
        <v>187</v>
      </c>
      <c r="B78" s="262">
        <v>4.4750780414535756</v>
      </c>
      <c r="C78" s="262">
        <v>6.5519454631284324</v>
      </c>
      <c r="D78" s="262">
        <v>4.7956521557131468</v>
      </c>
      <c r="E78" s="262">
        <v>5.8236374404907663</v>
      </c>
      <c r="F78" s="262">
        <v>7.6211844573128902</v>
      </c>
      <c r="G78" s="262">
        <v>9.4093266773628983</v>
      </c>
      <c r="H78" s="262">
        <v>9.8263549007446205</v>
      </c>
      <c r="I78" s="262">
        <v>11.07252458865835</v>
      </c>
      <c r="J78" s="262">
        <v>11.00389150583332</v>
      </c>
      <c r="K78" s="262">
        <v>7.6812303351293139</v>
      </c>
      <c r="L78" s="262">
        <v>12.79094917932953</v>
      </c>
      <c r="M78" s="262">
        <v>13.334334206309441</v>
      </c>
      <c r="N78" s="262">
        <v>12.46849716308995</v>
      </c>
      <c r="O78" s="262">
        <v>7.5682855762777104</v>
      </c>
      <c r="P78" s="262">
        <v>7.6840699352473587</v>
      </c>
      <c r="Q78" s="262">
        <v>7.285705182590835</v>
      </c>
      <c r="R78" s="262">
        <v>7.7109618460621752</v>
      </c>
      <c r="S78" s="262">
        <v>3.4745567105493569</v>
      </c>
      <c r="T78" s="262">
        <v>4.7733763735579222</v>
      </c>
      <c r="U78" s="262">
        <v>5.8001195931736751</v>
      </c>
      <c r="V78" s="262">
        <v>4.0372173664769173</v>
      </c>
      <c r="W78" s="262">
        <v>4.412813619456573</v>
      </c>
      <c r="X78" s="262">
        <v>8.8061207568419757</v>
      </c>
      <c r="Y78" s="262">
        <v>8.3095406876248283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16.22887983461758</v>
      </c>
      <c r="C79" s="261">
        <f t="shared" si="1"/>
        <v>14.143416854352377</v>
      </c>
      <c r="D79" s="261">
        <f t="shared" si="1"/>
        <v>8.116779741904919</v>
      </c>
      <c r="E79" s="261">
        <f t="shared" si="1"/>
        <v>10.081600148677673</v>
      </c>
      <c r="F79" s="261">
        <f t="shared" si="1"/>
        <v>13.221676860852199</v>
      </c>
      <c r="G79" s="261">
        <f t="shared" si="1"/>
        <v>19.044878149406831</v>
      </c>
      <c r="H79" s="261">
        <f t="shared" si="1"/>
        <v>21.287418505780259</v>
      </c>
      <c r="I79" s="261">
        <f t="shared" si="1"/>
        <v>19.541110913115382</v>
      </c>
      <c r="J79" s="261">
        <f t="shared" si="1"/>
        <v>19.197053695817345</v>
      </c>
      <c r="K79" s="261">
        <f t="shared" si="1"/>
        <v>11.926358709100599</v>
      </c>
      <c r="L79" s="261">
        <f t="shared" si="1"/>
        <v>21.54409928503901</v>
      </c>
      <c r="M79" s="261">
        <f t="shared" si="1"/>
        <v>30.980952799475894</v>
      </c>
      <c r="N79" s="261">
        <f t="shared" si="1"/>
        <v>24.107187501613097</v>
      </c>
      <c r="O79" s="261">
        <f t="shared" si="1"/>
        <v>17.588248771903899</v>
      </c>
      <c r="P79" s="261">
        <f t="shared" si="1"/>
        <v>19.378220625288066</v>
      </c>
      <c r="Q79" s="261">
        <f t="shared" si="1"/>
        <v>15.21816581545999</v>
      </c>
      <c r="R79" s="261">
        <f t="shared" si="1"/>
        <v>13.948048493661865</v>
      </c>
      <c r="S79" s="261">
        <f t="shared" si="1"/>
        <v>12.901545522988547</v>
      </c>
      <c r="T79" s="261">
        <f t="shared" si="1"/>
        <v>15.933671523941509</v>
      </c>
      <c r="U79" s="261">
        <f t="shared" si="1"/>
        <v>12.303603599892545</v>
      </c>
      <c r="V79" s="261">
        <f t="shared" si="1"/>
        <v>8.8153087981882621</v>
      </c>
      <c r="W79" s="261">
        <f t="shared" si="1"/>
        <v>9.8655889500144625</v>
      </c>
      <c r="X79" s="261">
        <f t="shared" si="1"/>
        <v>11.994150013941763</v>
      </c>
      <c r="Y79" s="261">
        <f t="shared" si="1"/>
        <v>9.4528276997655531</v>
      </c>
      <c r="DA79" s="70"/>
    </row>
    <row r="80" spans="1:105" ht="12" customHeight="1" x14ac:dyDescent="0.25">
      <c r="A80" s="60" t="s">
        <v>190</v>
      </c>
      <c r="B80" s="262">
        <v>8.5517102422473705</v>
      </c>
      <c r="C80" s="262">
        <v>6.3650893625444116</v>
      </c>
      <c r="D80" s="262">
        <v>3.501204969956496</v>
      </c>
      <c r="E80" s="262">
        <v>4.3793510699176981</v>
      </c>
      <c r="F80" s="262">
        <v>5.5739956679448248</v>
      </c>
      <c r="G80" s="262">
        <v>7.953618628355005</v>
      </c>
      <c r="H80" s="262">
        <v>8.9423479355541904</v>
      </c>
      <c r="I80" s="262">
        <v>8.4313752542532789</v>
      </c>
      <c r="J80" s="262">
        <v>8.2115504143648632</v>
      </c>
      <c r="K80" s="262">
        <v>5.0783522632079654</v>
      </c>
      <c r="L80" s="262">
        <v>9.0752126168390763</v>
      </c>
      <c r="M80" s="262">
        <v>13.955003554873979</v>
      </c>
      <c r="N80" s="262">
        <v>10.35951435087564</v>
      </c>
      <c r="O80" s="262">
        <v>8.3648382490953406</v>
      </c>
      <c r="P80" s="262">
        <v>9.7317148620065641</v>
      </c>
      <c r="Q80" s="262">
        <v>7.1824137516954814</v>
      </c>
      <c r="R80" s="262">
        <v>6.2282228597798648</v>
      </c>
      <c r="S80" s="262">
        <v>6.9557783893902991</v>
      </c>
      <c r="T80" s="262">
        <v>7.7459970364637121</v>
      </c>
      <c r="U80" s="262">
        <v>5.3345568464199768</v>
      </c>
      <c r="V80" s="262">
        <v>3.852372172907927</v>
      </c>
      <c r="W80" s="262">
        <v>4.0770222334600739</v>
      </c>
      <c r="X80" s="262">
        <v>4.3647016095884226</v>
      </c>
      <c r="Y80" s="262">
        <v>3.3662617840031261</v>
      </c>
      <c r="DA80" s="72" t="s">
        <v>324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2.2032193588173331E-2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7.0511037431751004E-4</v>
      </c>
      <c r="U81" s="230">
        <v>6.7816212174368507E-4</v>
      </c>
      <c r="V81" s="230">
        <v>1.027533190913118E-3</v>
      </c>
      <c r="W81" s="230">
        <v>8.1784872460249176E-4</v>
      </c>
      <c r="X81" s="230">
        <v>1.1347771950825621E-3</v>
      </c>
      <c r="Y81" s="230">
        <v>1.958287778415949E-4</v>
      </c>
      <c r="DA81" s="71" t="s">
        <v>325</v>
      </c>
    </row>
    <row r="82" spans="1:105" ht="12" customHeight="1" x14ac:dyDescent="0.25">
      <c r="A82" s="59" t="s">
        <v>159</v>
      </c>
      <c r="B82" s="230">
        <v>0.25221367202066669</v>
      </c>
      <c r="C82" s="230">
        <v>0.40930552258659381</v>
      </c>
      <c r="D82" s="230">
        <v>2.688529669000838E-2</v>
      </c>
      <c r="E82" s="230">
        <v>4.2057710442295733E-2</v>
      </c>
      <c r="F82" s="230">
        <v>2.3838513549653079E-2</v>
      </c>
      <c r="G82" s="230">
        <v>8.7088180017305256E-2</v>
      </c>
      <c r="H82" s="230">
        <v>9.9053997233639154E-2</v>
      </c>
      <c r="I82" s="230">
        <v>3.4569947449358818E-2</v>
      </c>
      <c r="J82" s="230">
        <v>1.869679465261713E-2</v>
      </c>
      <c r="K82" s="230">
        <v>1.870289138487221E-2</v>
      </c>
      <c r="L82" s="230">
        <v>2.8004900537485021E-2</v>
      </c>
      <c r="M82" s="230">
        <v>7.0743194135225826E-2</v>
      </c>
      <c r="N82" s="230">
        <v>3.0314705761154619E-2</v>
      </c>
      <c r="O82" s="230">
        <v>4.4220318298117602E-2</v>
      </c>
      <c r="P82" s="230">
        <v>9.5624994453220383E-2</v>
      </c>
      <c r="Q82" s="230">
        <v>1.7747934574221261E-2</v>
      </c>
      <c r="R82" s="230">
        <v>1.7618976656739262E-2</v>
      </c>
      <c r="S82" s="230">
        <v>1.2999978838142769E-2</v>
      </c>
      <c r="T82" s="230">
        <v>3.7375756499053859E-3</v>
      </c>
      <c r="U82" s="230">
        <v>3.820871636883094E-3</v>
      </c>
      <c r="V82" s="230">
        <v>5.680006647988959E-3</v>
      </c>
      <c r="W82" s="230">
        <v>8.8411947134976517E-3</v>
      </c>
      <c r="X82" s="230">
        <v>2.9470177163373789E-3</v>
      </c>
      <c r="Y82" s="230">
        <v>6.5827560476833984E-4</v>
      </c>
      <c r="DA82" s="71" t="s">
        <v>326</v>
      </c>
    </row>
    <row r="83" spans="1:105" ht="12" customHeight="1" x14ac:dyDescent="0.25">
      <c r="A83" s="59" t="s">
        <v>35</v>
      </c>
      <c r="B83" s="230">
        <v>8.2994965702267045</v>
      </c>
      <c r="C83" s="230">
        <v>5.9557838399578173</v>
      </c>
      <c r="D83" s="230">
        <v>3.4743196732664869</v>
      </c>
      <c r="E83" s="230">
        <v>4.3372933594754022</v>
      </c>
      <c r="F83" s="230">
        <v>5.5501571543951718</v>
      </c>
      <c r="G83" s="230">
        <v>7.8665304483376994</v>
      </c>
      <c r="H83" s="230">
        <v>8.8432939383205511</v>
      </c>
      <c r="I83" s="230">
        <v>8.3968053068039197</v>
      </c>
      <c r="J83" s="230">
        <v>8.170821426124073</v>
      </c>
      <c r="K83" s="230">
        <v>5.0596493718230926</v>
      </c>
      <c r="L83" s="230">
        <v>9.0472077163015907</v>
      </c>
      <c r="M83" s="230">
        <v>13.884260360738759</v>
      </c>
      <c r="N83" s="230">
        <v>10.329199645114491</v>
      </c>
      <c r="O83" s="230">
        <v>8.3206179307972228</v>
      </c>
      <c r="P83" s="230">
        <v>9.6360898675533431</v>
      </c>
      <c r="Q83" s="230">
        <v>7.1646658171212598</v>
      </c>
      <c r="R83" s="230">
        <v>6.2106038831231256</v>
      </c>
      <c r="S83" s="230">
        <v>6.9427784105521564</v>
      </c>
      <c r="T83" s="230">
        <v>7.7415543504394888</v>
      </c>
      <c r="U83" s="230">
        <v>5.3300578126613498</v>
      </c>
      <c r="V83" s="230">
        <v>3.845664633069025</v>
      </c>
      <c r="W83" s="230">
        <v>4.0673631900219744</v>
      </c>
      <c r="X83" s="230">
        <v>4.3606198146770039</v>
      </c>
      <c r="Y83" s="230">
        <v>3.3654076796205161</v>
      </c>
      <c r="DA83" s="71" t="s">
        <v>327</v>
      </c>
    </row>
    <row r="84" spans="1:105" ht="12" customHeight="1" x14ac:dyDescent="0.25">
      <c r="A84" s="60" t="s">
        <v>195</v>
      </c>
      <c r="B84" s="262">
        <v>5.691082701434051</v>
      </c>
      <c r="C84" s="262">
        <v>5.0097513312879443</v>
      </c>
      <c r="D84" s="262">
        <v>2.5769336793199211</v>
      </c>
      <c r="E84" s="262">
        <v>3.2774009213781041</v>
      </c>
      <c r="F84" s="262">
        <v>4.4094945091041158</v>
      </c>
      <c r="G84" s="262">
        <v>6.8139793464377396</v>
      </c>
      <c r="H84" s="262">
        <v>7.6869254848101054</v>
      </c>
      <c r="I84" s="262">
        <v>6.9548252582291328</v>
      </c>
      <c r="J84" s="262">
        <v>6.8876911758587509</v>
      </c>
      <c r="K84" s="262">
        <v>3.8475719789000169</v>
      </c>
      <c r="L84" s="262">
        <v>7.7698651897856754</v>
      </c>
      <c r="M84" s="262">
        <v>12.12730396368255</v>
      </c>
      <c r="N84" s="262">
        <v>9.1671111336832958</v>
      </c>
      <c r="O84" s="262">
        <v>6.4344498231648064</v>
      </c>
      <c r="P84" s="262">
        <v>6.823602696344504</v>
      </c>
      <c r="Q84" s="262">
        <v>5.3591965823531602</v>
      </c>
      <c r="R84" s="262">
        <v>4.8870432636389856</v>
      </c>
      <c r="S84" s="262">
        <v>4.6693163884710076</v>
      </c>
      <c r="T84" s="262">
        <v>6.4340752987521022</v>
      </c>
      <c r="U84" s="262">
        <v>4.8382520670439</v>
      </c>
      <c r="V84" s="262">
        <v>3.4797807740508082</v>
      </c>
      <c r="W84" s="262">
        <v>4.1674277621775602</v>
      </c>
      <c r="X84" s="262">
        <v>4.3943366078979684</v>
      </c>
      <c r="Y84" s="262">
        <v>3.0338831461360201</v>
      </c>
      <c r="DA84" s="72" t="s">
        <v>328</v>
      </c>
    </row>
    <row r="85" spans="1:105" ht="12" customHeight="1" x14ac:dyDescent="0.25">
      <c r="A85" s="64" t="s">
        <v>28</v>
      </c>
      <c r="B85" s="229">
        <v>5.2232471036292227E-3</v>
      </c>
      <c r="C85" s="229">
        <v>0</v>
      </c>
      <c r="D85" s="229">
        <v>3.3002244984225871E-3</v>
      </c>
      <c r="E85" s="229">
        <v>0</v>
      </c>
      <c r="F85" s="229">
        <v>0.57122959520026251</v>
      </c>
      <c r="G85" s="229">
        <v>1.3991137652272729</v>
      </c>
      <c r="H85" s="229">
        <v>1.2639625533873</v>
      </c>
      <c r="I85" s="229">
        <v>0.99300352658243995</v>
      </c>
      <c r="J85" s="229">
        <v>0.7407654992989201</v>
      </c>
      <c r="K85" s="229">
        <v>0.50312948023139281</v>
      </c>
      <c r="L85" s="229">
        <v>1.453447711707027</v>
      </c>
      <c r="M85" s="229">
        <v>3.812187384465441</v>
      </c>
      <c r="N85" s="229">
        <v>2.4811971104168471</v>
      </c>
      <c r="O85" s="229">
        <v>1.87299147196196</v>
      </c>
      <c r="P85" s="229">
        <v>1.959739483897315</v>
      </c>
      <c r="Q85" s="229">
        <v>1.717341997275402</v>
      </c>
      <c r="R85" s="229">
        <v>1.8556768797490411</v>
      </c>
      <c r="S85" s="229">
        <v>1.760648957586163</v>
      </c>
      <c r="T85" s="229">
        <v>2.940466559507203</v>
      </c>
      <c r="U85" s="229">
        <v>2.334692984703381</v>
      </c>
      <c r="V85" s="229">
        <v>1.5995104799618389</v>
      </c>
      <c r="W85" s="229">
        <v>2.0623448720406659</v>
      </c>
      <c r="X85" s="229">
        <v>1.649470979857989</v>
      </c>
      <c r="Y85" s="229">
        <v>0.76599511438681578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4.2361016346208072E-3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8.332245854057133E-5</v>
      </c>
      <c r="U87" s="229">
        <v>8.2070861783167605E-5</v>
      </c>
      <c r="V87" s="229">
        <v>1.176081421563241E-4</v>
      </c>
      <c r="W87" s="229">
        <v>7.6285772670708657E-5</v>
      </c>
      <c r="X87" s="229">
        <v>2.03564330186898E-4</v>
      </c>
      <c r="Y87" s="229">
        <v>6.258940795396654E-5</v>
      </c>
      <c r="DA87" s="73" t="s">
        <v>331</v>
      </c>
    </row>
    <row r="88" spans="1:105" ht="12" customHeight="1" x14ac:dyDescent="0.25">
      <c r="A88" s="64" t="s">
        <v>159</v>
      </c>
      <c r="B88" s="229">
        <v>4.783111516283834E-2</v>
      </c>
      <c r="C88" s="229">
        <v>8.6459575683018791E-2</v>
      </c>
      <c r="D88" s="229">
        <v>5.8231841317699989E-3</v>
      </c>
      <c r="E88" s="229">
        <v>8.8077463674231804E-3</v>
      </c>
      <c r="F88" s="229">
        <v>4.2170067249739278E-3</v>
      </c>
      <c r="G88" s="229">
        <v>1.1481061786900979E-2</v>
      </c>
      <c r="H88" s="229">
        <v>1.3412171540121519E-2</v>
      </c>
      <c r="I88" s="229">
        <v>5.8706836518005604E-3</v>
      </c>
      <c r="J88" s="229">
        <v>3.6631706740287151E-3</v>
      </c>
      <c r="K88" s="229">
        <v>4.8123569836050744E-3</v>
      </c>
      <c r="L88" s="229">
        <v>6.5587066656138714E-3</v>
      </c>
      <c r="M88" s="229">
        <v>1.340689632131613E-2</v>
      </c>
      <c r="N88" s="229">
        <v>5.6547089520854977E-3</v>
      </c>
      <c r="O88" s="229">
        <v>8.0187243762374332E-3</v>
      </c>
      <c r="P88" s="229">
        <v>1.9806580661059271E-2</v>
      </c>
      <c r="Q88" s="229">
        <v>3.4655426780580388E-3</v>
      </c>
      <c r="R88" s="229">
        <v>3.3103827052390301E-3</v>
      </c>
      <c r="S88" s="229">
        <v>2.1116159308613301E-3</v>
      </c>
      <c r="T88" s="229">
        <v>4.5006612491612291E-4</v>
      </c>
      <c r="U88" s="229">
        <v>4.7119348348775012E-4</v>
      </c>
      <c r="V88" s="229">
        <v>6.6247842245424756E-4</v>
      </c>
      <c r="W88" s="229">
        <v>8.4035519088011856E-4</v>
      </c>
      <c r="X88" s="229">
        <v>5.3871019034898199E-4</v>
      </c>
      <c r="Y88" s="229">
        <v>2.143944081162198E-4</v>
      </c>
      <c r="DA88" s="73" t="s">
        <v>332</v>
      </c>
    </row>
    <row r="89" spans="1:105" ht="12" customHeight="1" x14ac:dyDescent="0.25">
      <c r="A89" s="64" t="s">
        <v>32</v>
      </c>
      <c r="B89" s="229">
        <v>0.39543309176106539</v>
      </c>
      <c r="C89" s="229">
        <v>0.25803803844559831</v>
      </c>
      <c r="D89" s="229">
        <v>0.16497323408312231</v>
      </c>
      <c r="E89" s="229">
        <v>0.17034678892411401</v>
      </c>
      <c r="F89" s="229">
        <v>0.22148791380716221</v>
      </c>
      <c r="G89" s="229">
        <v>0.36481864718685209</v>
      </c>
      <c r="H89" s="229">
        <v>0.51806348428534033</v>
      </c>
      <c r="I89" s="229">
        <v>4.2747575600266791E-2</v>
      </c>
      <c r="J89" s="229">
        <v>3.0609885665194049E-2</v>
      </c>
      <c r="K89" s="229">
        <v>0.119795581782585</v>
      </c>
      <c r="L89" s="229">
        <v>0</v>
      </c>
      <c r="M89" s="229">
        <v>0</v>
      </c>
      <c r="N89" s="229">
        <v>0</v>
      </c>
      <c r="O89" s="229">
        <v>6.0383064646996028E-3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333</v>
      </c>
    </row>
    <row r="90" spans="1:105" ht="12" customHeight="1" x14ac:dyDescent="0.25">
      <c r="A90" s="64" t="s">
        <v>33</v>
      </c>
      <c r="B90" s="229">
        <v>4.9463902696594737E-2</v>
      </c>
      <c r="C90" s="229">
        <v>0</v>
      </c>
      <c r="D90" s="229">
        <v>0</v>
      </c>
      <c r="E90" s="229">
        <v>0</v>
      </c>
      <c r="F90" s="229">
        <v>0</v>
      </c>
      <c r="G90" s="229">
        <v>0.16420212200628689</v>
      </c>
      <c r="H90" s="229">
        <v>0.18293732946259389</v>
      </c>
      <c r="I90" s="229">
        <v>0.33817322923499149</v>
      </c>
      <c r="J90" s="229">
        <v>0</v>
      </c>
      <c r="K90" s="229">
        <v>5.0394848871759768E-2</v>
      </c>
      <c r="L90" s="229">
        <v>7.9400783163821029E-2</v>
      </c>
      <c r="M90" s="229">
        <v>0.1004524900127811</v>
      </c>
      <c r="N90" s="229">
        <v>0.17274106365527539</v>
      </c>
      <c r="O90" s="229">
        <v>0</v>
      </c>
      <c r="P90" s="229">
        <v>0</v>
      </c>
      <c r="Q90" s="229">
        <v>0.2472569885144032</v>
      </c>
      <c r="R90" s="229">
        <v>0.24489988211245539</v>
      </c>
      <c r="S90" s="229">
        <v>0.24946073577610339</v>
      </c>
      <c r="T90" s="229">
        <v>5.2951199673756812E-2</v>
      </c>
      <c r="U90" s="229">
        <v>5.3571232063319126E-4</v>
      </c>
      <c r="V90" s="229">
        <v>5.5523312612356475E-4</v>
      </c>
      <c r="W90" s="229">
        <v>1.0471244350848761E-3</v>
      </c>
      <c r="X90" s="229">
        <v>1.5704656330128299E-3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1.540875945632965</v>
      </c>
      <c r="C91" s="229">
        <v>1.231624918000308</v>
      </c>
      <c r="D91" s="229">
        <v>0.73669803161935288</v>
      </c>
      <c r="E91" s="229">
        <v>0.88922571864296995</v>
      </c>
      <c r="F91" s="229">
        <v>0.96117938370826039</v>
      </c>
      <c r="G91" s="229">
        <v>1.015266630019559</v>
      </c>
      <c r="H91" s="229">
        <v>1.172236388599166</v>
      </c>
      <c r="I91" s="229">
        <v>1.395976435062956</v>
      </c>
      <c r="J91" s="229">
        <v>1.567219256024079</v>
      </c>
      <c r="K91" s="229">
        <v>1.274510889840742</v>
      </c>
      <c r="L91" s="229">
        <v>2.07430578787688</v>
      </c>
      <c r="M91" s="229">
        <v>2.575967501362618</v>
      </c>
      <c r="N91" s="229">
        <v>1.8862428891189511</v>
      </c>
      <c r="O91" s="229">
        <v>1.477110708011689</v>
      </c>
      <c r="P91" s="229">
        <v>1.9539478574761411</v>
      </c>
      <c r="Q91" s="229">
        <v>1.3695989528133199</v>
      </c>
      <c r="R91" s="229">
        <v>1.142366343025248</v>
      </c>
      <c r="S91" s="229">
        <v>1.1040268440862151</v>
      </c>
      <c r="T91" s="229">
        <v>0.91261698245979339</v>
      </c>
      <c r="U91" s="229">
        <v>0.64349146655853229</v>
      </c>
      <c r="V91" s="229">
        <v>0.43910496341737942</v>
      </c>
      <c r="W91" s="229">
        <v>0.37847650979091202</v>
      </c>
      <c r="X91" s="229">
        <v>0.78035948335536898</v>
      </c>
      <c r="Y91" s="229">
        <v>1.073043724392964</v>
      </c>
      <c r="DA91" s="73" t="s">
        <v>335</v>
      </c>
    </row>
    <row r="92" spans="1:105" ht="12" customHeight="1" x14ac:dyDescent="0.25">
      <c r="A92" s="64" t="s">
        <v>36</v>
      </c>
      <c r="B92" s="229">
        <v>2.345291876181927</v>
      </c>
      <c r="C92" s="229">
        <v>1.523232320805026</v>
      </c>
      <c r="D92" s="229">
        <v>1.3250024324439149</v>
      </c>
      <c r="E92" s="229">
        <v>1.968663480568893</v>
      </c>
      <c r="F92" s="229">
        <v>2.1827081017889092</v>
      </c>
      <c r="G92" s="229">
        <v>3.3400821277392572</v>
      </c>
      <c r="H92" s="229">
        <v>3.9710374346392152</v>
      </c>
      <c r="I92" s="229">
        <v>3.8471830313397231</v>
      </c>
      <c r="J92" s="229">
        <v>3.0566124269658079</v>
      </c>
      <c r="K92" s="229">
        <v>1.6988707139965029</v>
      </c>
      <c r="L92" s="229">
        <v>2.6357253295095542</v>
      </c>
      <c r="M92" s="229">
        <v>3.2304644434601322</v>
      </c>
      <c r="N92" s="229">
        <v>3.316943375444958</v>
      </c>
      <c r="O92" s="229">
        <v>2.225995827075371</v>
      </c>
      <c r="P92" s="229">
        <v>2.1958436576090001</v>
      </c>
      <c r="Q92" s="229">
        <v>1.4860621085611361</v>
      </c>
      <c r="R92" s="229">
        <v>1.4624957648571599</v>
      </c>
      <c r="S92" s="229">
        <v>1.4019032310275841</v>
      </c>
      <c r="T92" s="229">
        <v>2.350517591616089</v>
      </c>
      <c r="U92" s="229">
        <v>1.7671706968825101</v>
      </c>
      <c r="V92" s="229">
        <v>1.2828406772683481</v>
      </c>
      <c r="W92" s="229">
        <v>1.531708159354892</v>
      </c>
      <c r="X92" s="229">
        <v>1.7445224824512171</v>
      </c>
      <c r="Y92" s="229">
        <v>1.163275885830944</v>
      </c>
      <c r="DA92" s="73" t="s">
        <v>336</v>
      </c>
    </row>
    <row r="93" spans="1:105" ht="12" customHeight="1" x14ac:dyDescent="0.25">
      <c r="A93" s="64" t="s">
        <v>38</v>
      </c>
      <c r="B93" s="229">
        <v>0.33202872411779039</v>
      </c>
      <c r="C93" s="229">
        <v>0.31745898329360761</v>
      </c>
      <c r="D93" s="229">
        <v>0.20446557109515509</v>
      </c>
      <c r="E93" s="229">
        <v>7.5009547996232898E-2</v>
      </c>
      <c r="F93" s="229">
        <v>0.29348053566821769</v>
      </c>
      <c r="G93" s="229">
        <v>0.31508928809678721</v>
      </c>
      <c r="H93" s="229">
        <v>0.30311155539920082</v>
      </c>
      <c r="I93" s="229">
        <v>0.25547801178102869</v>
      </c>
      <c r="J93" s="229">
        <v>1.0353474971758549</v>
      </c>
      <c r="K93" s="229">
        <v>0.14270618300518029</v>
      </c>
      <c r="L93" s="229">
        <v>0.2361366189307155</v>
      </c>
      <c r="M93" s="229">
        <v>0.38125791779813828</v>
      </c>
      <c r="N93" s="229">
        <v>0.17857255919499709</v>
      </c>
      <c r="O93" s="229">
        <v>5.9483962578439832E-2</v>
      </c>
      <c r="P93" s="229">
        <v>8.42892807355482E-2</v>
      </c>
      <c r="Q93" s="229">
        <v>5.8825595948025319E-2</v>
      </c>
      <c r="R93" s="229">
        <v>5.1328166581276882E-2</v>
      </c>
      <c r="S93" s="229">
        <v>6.4632313408800685E-2</v>
      </c>
      <c r="T93" s="229">
        <v>0.1014898485522011</v>
      </c>
      <c r="U93" s="229">
        <v>7.0087064300815391E-2</v>
      </c>
      <c r="V93" s="229">
        <v>2.588102512860602E-2</v>
      </c>
      <c r="W93" s="229">
        <v>2.4206585873592271E-2</v>
      </c>
      <c r="X93" s="229">
        <v>2.25945127226897E-2</v>
      </c>
      <c r="Y93" s="229">
        <v>2.741116633453778E-2</v>
      </c>
      <c r="DA93" s="73" t="s">
        <v>337</v>
      </c>
    </row>
    <row r="94" spans="1:105" ht="12" customHeight="1" x14ac:dyDescent="0.25">
      <c r="A94" s="64" t="s">
        <v>39</v>
      </c>
      <c r="B94" s="229">
        <v>0.97493479877723987</v>
      </c>
      <c r="C94" s="229">
        <v>1.592937495060385</v>
      </c>
      <c r="D94" s="229">
        <v>0.13667100144818239</v>
      </c>
      <c r="E94" s="229">
        <v>0.16534763887847059</v>
      </c>
      <c r="F94" s="229">
        <v>0.1751919722063302</v>
      </c>
      <c r="G94" s="229">
        <v>0.2039257043748253</v>
      </c>
      <c r="H94" s="229">
        <v>0.26216456749716732</v>
      </c>
      <c r="I94" s="229">
        <v>7.6392764975926092E-2</v>
      </c>
      <c r="J94" s="229">
        <v>0.44923733842024482</v>
      </c>
      <c r="K94" s="229">
        <v>5.3351924188248898E-2</v>
      </c>
      <c r="L94" s="229">
        <v>1.284290251932064</v>
      </c>
      <c r="M94" s="229">
        <v>2.013567330262124</v>
      </c>
      <c r="N94" s="229">
        <v>1.1257594269001809</v>
      </c>
      <c r="O94" s="229">
        <v>0.78481082269640878</v>
      </c>
      <c r="P94" s="229">
        <v>0.60997583596544047</v>
      </c>
      <c r="Q94" s="229">
        <v>0.47664539656281502</v>
      </c>
      <c r="R94" s="229">
        <v>0.12696584460856589</v>
      </c>
      <c r="S94" s="229">
        <v>8.6532690655280367E-2</v>
      </c>
      <c r="T94" s="229">
        <v>7.5499728359601434E-2</v>
      </c>
      <c r="U94" s="229">
        <v>2.1720877932757211E-2</v>
      </c>
      <c r="V94" s="229">
        <v>0.13110830858390199</v>
      </c>
      <c r="W94" s="229">
        <v>0.16872786971886211</v>
      </c>
      <c r="X94" s="229">
        <v>0.19507640935715481</v>
      </c>
      <c r="Y94" s="229">
        <v>3.8802713746872411E-3</v>
      </c>
      <c r="DA94" s="73" t="s">
        <v>338</v>
      </c>
    </row>
    <row r="95" spans="1:105" ht="12" customHeight="1" x14ac:dyDescent="0.25">
      <c r="A95" s="61" t="s">
        <v>207</v>
      </c>
      <c r="B95" s="263">
        <v>1.986086890936156</v>
      </c>
      <c r="C95" s="263">
        <v>2.7685761605200212</v>
      </c>
      <c r="D95" s="263">
        <v>2.0386410926285028</v>
      </c>
      <c r="E95" s="263">
        <v>2.4248481573818701</v>
      </c>
      <c r="F95" s="263">
        <v>3.2381866838032591</v>
      </c>
      <c r="G95" s="263">
        <v>4.2772801746140869</v>
      </c>
      <c r="H95" s="263">
        <v>4.6581450854159634</v>
      </c>
      <c r="I95" s="263">
        <v>4.1549104006329722</v>
      </c>
      <c r="J95" s="263">
        <v>4.0978121055937322</v>
      </c>
      <c r="K95" s="263">
        <v>3.0004344669926168</v>
      </c>
      <c r="L95" s="263">
        <v>4.6990214784142603</v>
      </c>
      <c r="M95" s="263">
        <v>4.8986452809193661</v>
      </c>
      <c r="N95" s="263">
        <v>4.5805620170541648</v>
      </c>
      <c r="O95" s="263">
        <v>2.7889606996437539</v>
      </c>
      <c r="P95" s="263">
        <v>2.8229030669370001</v>
      </c>
      <c r="Q95" s="263">
        <v>2.6765554814113481</v>
      </c>
      <c r="R95" s="263">
        <v>2.8327823702430139</v>
      </c>
      <c r="S95" s="263">
        <v>1.27645074512724</v>
      </c>
      <c r="T95" s="263">
        <v>1.753599188725695</v>
      </c>
      <c r="U95" s="263">
        <v>2.130794686428668</v>
      </c>
      <c r="V95" s="263">
        <v>1.483155851229526</v>
      </c>
      <c r="W95" s="263">
        <v>1.621138954376828</v>
      </c>
      <c r="X95" s="263">
        <v>3.2351117964553699</v>
      </c>
      <c r="Y95" s="263">
        <v>3.0526827696264069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1.0000000000000002</v>
      </c>
      <c r="C100" s="232">
        <f t="shared" si="2"/>
        <v>1.0000000000000002</v>
      </c>
      <c r="D100" s="232">
        <f t="shared" si="2"/>
        <v>0.99999999999999989</v>
      </c>
      <c r="E100" s="232">
        <f t="shared" si="2"/>
        <v>0.99999999999999989</v>
      </c>
      <c r="F100" s="232">
        <f t="shared" si="2"/>
        <v>0.99999999999999967</v>
      </c>
      <c r="G100" s="232">
        <f t="shared" si="2"/>
        <v>1</v>
      </c>
      <c r="H100" s="232">
        <f t="shared" si="2"/>
        <v>1</v>
      </c>
      <c r="I100" s="232">
        <f t="shared" si="2"/>
        <v>1</v>
      </c>
      <c r="J100" s="232">
        <f t="shared" si="2"/>
        <v>1</v>
      </c>
      <c r="K100" s="232">
        <f t="shared" si="2"/>
        <v>1</v>
      </c>
      <c r="L100" s="232">
        <f t="shared" si="2"/>
        <v>1.0000000000000002</v>
      </c>
      <c r="M100" s="232">
        <f t="shared" si="2"/>
        <v>1.0000000000000002</v>
      </c>
      <c r="N100" s="232">
        <f t="shared" si="2"/>
        <v>1</v>
      </c>
      <c r="O100" s="232">
        <f t="shared" si="2"/>
        <v>1</v>
      </c>
      <c r="P100" s="232">
        <f t="shared" si="2"/>
        <v>0.99999999999999978</v>
      </c>
      <c r="Q100" s="232">
        <f t="shared" si="2"/>
        <v>1.0000000000000004</v>
      </c>
      <c r="R100" s="232">
        <f t="shared" si="2"/>
        <v>1</v>
      </c>
      <c r="S100" s="232">
        <f t="shared" si="2"/>
        <v>1.0000000000000002</v>
      </c>
      <c r="T100" s="232">
        <f t="shared" si="2"/>
        <v>1</v>
      </c>
      <c r="U100" s="232">
        <f t="shared" si="2"/>
        <v>0.99999999999999978</v>
      </c>
      <c r="V100" s="232">
        <f t="shared" si="2"/>
        <v>0.99999999999999989</v>
      </c>
      <c r="W100" s="232">
        <f t="shared" si="2"/>
        <v>0.99999999999999978</v>
      </c>
      <c r="X100" s="232">
        <f t="shared" si="2"/>
        <v>0.99999999999999978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2.0322733120888281E-3</v>
      </c>
      <c r="C101" s="266">
        <f t="shared" si="3"/>
        <v>2.4868562722164928E-3</v>
      </c>
      <c r="D101" s="266">
        <f t="shared" si="3"/>
        <v>2.6076329260681648E-3</v>
      </c>
      <c r="E101" s="266">
        <f t="shared" si="3"/>
        <v>2.388567938744778E-3</v>
      </c>
      <c r="F101" s="266">
        <f t="shared" si="3"/>
        <v>2.3344141227072297E-3</v>
      </c>
      <c r="G101" s="266">
        <f t="shared" si="3"/>
        <v>2.0642314266554876E-3</v>
      </c>
      <c r="H101" s="266">
        <f t="shared" si="3"/>
        <v>1.956612444824056E-3</v>
      </c>
      <c r="I101" s="266">
        <f t="shared" si="3"/>
        <v>2.0395845240890756E-3</v>
      </c>
      <c r="J101" s="266">
        <f t="shared" si="3"/>
        <v>2.0413394386336334E-3</v>
      </c>
      <c r="K101" s="266">
        <f t="shared" si="3"/>
        <v>2.1827041714778178E-3</v>
      </c>
      <c r="L101" s="266">
        <f t="shared" si="3"/>
        <v>1.8786635768607888E-3</v>
      </c>
      <c r="M101" s="266">
        <f t="shared" si="3"/>
        <v>1.3653018019701263E-3</v>
      </c>
      <c r="N101" s="266">
        <f t="shared" si="3"/>
        <v>1.6253540281275312E-3</v>
      </c>
      <c r="O101" s="266">
        <f t="shared" si="3"/>
        <v>1.732927872528933E-3</v>
      </c>
      <c r="P101" s="266">
        <f t="shared" si="3"/>
        <v>1.7527184675973178E-3</v>
      </c>
      <c r="Q101" s="266">
        <f t="shared" si="3"/>
        <v>1.8923168043675259E-3</v>
      </c>
      <c r="R101" s="266">
        <f t="shared" si="3"/>
        <v>1.8653125150846408E-3</v>
      </c>
      <c r="S101" s="266">
        <f t="shared" si="3"/>
        <v>1.5569683948473633E-3</v>
      </c>
      <c r="T101" s="266">
        <f t="shared" si="3"/>
        <v>1.2643623194478384E-3</v>
      </c>
      <c r="U101" s="266">
        <f t="shared" si="3"/>
        <v>1.4844951375379398E-3</v>
      </c>
      <c r="V101" s="266">
        <f t="shared" si="3"/>
        <v>1.5305399481400155E-3</v>
      </c>
      <c r="W101" s="266">
        <f t="shared" si="3"/>
        <v>1.3514096179095432E-3</v>
      </c>
      <c r="X101" s="266">
        <f t="shared" si="3"/>
        <v>1.7169389287892561E-3</v>
      </c>
      <c r="Y101" s="266">
        <f t="shared" si="3"/>
        <v>1.9780022791158328E-3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2.811088747885224E-4</v>
      </c>
      <c r="C102" s="267">
        <f t="shared" si="4"/>
        <v>3.4398787027568959E-4</v>
      </c>
      <c r="D102" s="267">
        <f t="shared" si="4"/>
        <v>3.6069398409562165E-4</v>
      </c>
      <c r="E102" s="267">
        <f t="shared" si="4"/>
        <v>3.3039239438043482E-4</v>
      </c>
      <c r="F102" s="267">
        <f t="shared" si="4"/>
        <v>3.2290170983457882E-4</v>
      </c>
      <c r="G102" s="267">
        <f t="shared" si="4"/>
        <v>2.8552939715269319E-4</v>
      </c>
      <c r="H102" s="267">
        <f t="shared" si="4"/>
        <v>2.7064328379945273E-4</v>
      </c>
      <c r="I102" s="267">
        <f t="shared" si="4"/>
        <v>2.8212017900951686E-4</v>
      </c>
      <c r="J102" s="267">
        <f t="shared" si="4"/>
        <v>2.8236292296036073E-4</v>
      </c>
      <c r="K102" s="267">
        <f t="shared" si="4"/>
        <v>3.0191682879980889E-4</v>
      </c>
      <c r="L102" s="267">
        <f t="shared" si="4"/>
        <v>2.5986121111569975E-4</v>
      </c>
      <c r="M102" s="267">
        <f t="shared" si="4"/>
        <v>1.8885179026638171E-4</v>
      </c>
      <c r="N102" s="267">
        <f t="shared" si="4"/>
        <v>2.2482283227461485E-4</v>
      </c>
      <c r="O102" s="267">
        <f t="shared" si="4"/>
        <v>2.3970270211125233E-4</v>
      </c>
      <c r="P102" s="267">
        <f t="shared" si="4"/>
        <v>2.4244018425894167E-4</v>
      </c>
      <c r="Q102" s="267">
        <f t="shared" si="4"/>
        <v>2.6174975799510812E-4</v>
      </c>
      <c r="R102" s="267">
        <f t="shared" si="4"/>
        <v>2.5801446051832669E-4</v>
      </c>
      <c r="S102" s="267">
        <f t="shared" si="4"/>
        <v>2.1536356894190413E-4</v>
      </c>
      <c r="T102" s="267">
        <f t="shared" si="4"/>
        <v>1.7488960113326189E-4</v>
      </c>
      <c r="U102" s="267">
        <f t="shared" si="4"/>
        <v>2.0533889573809609E-4</v>
      </c>
      <c r="V102" s="267">
        <f t="shared" si="4"/>
        <v>2.117079233788204E-4</v>
      </c>
      <c r="W102" s="267">
        <f t="shared" si="4"/>
        <v>1.8693019034849876E-4</v>
      </c>
      <c r="X102" s="267">
        <f t="shared" si="4"/>
        <v>2.3749107341102698E-4</v>
      </c>
      <c r="Y102" s="267">
        <f t="shared" si="4"/>
        <v>2.7360197651755654E-4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3.8818178847584719E-2</v>
      </c>
      <c r="C103" s="267">
        <f t="shared" si="5"/>
        <v>4.75011067502117E-2</v>
      </c>
      <c r="D103" s="267">
        <f t="shared" si="5"/>
        <v>4.9808045350418099E-2</v>
      </c>
      <c r="E103" s="267">
        <f t="shared" si="5"/>
        <v>4.5623714529076542E-2</v>
      </c>
      <c r="F103" s="267">
        <f t="shared" si="5"/>
        <v>4.458932978184782E-2</v>
      </c>
      <c r="G103" s="267">
        <f t="shared" si="5"/>
        <v>3.9428606490117257E-2</v>
      </c>
      <c r="H103" s="267">
        <f t="shared" si="5"/>
        <v>3.7372990811223354E-2</v>
      </c>
      <c r="I103" s="267">
        <f t="shared" si="5"/>
        <v>3.8957829323399182E-2</v>
      </c>
      <c r="J103" s="267">
        <f t="shared" si="5"/>
        <v>3.8991349709780125E-2</v>
      </c>
      <c r="K103" s="267">
        <f t="shared" si="5"/>
        <v>4.1691538434222082E-2</v>
      </c>
      <c r="L103" s="267">
        <f t="shared" si="5"/>
        <v>3.5884099981645504E-2</v>
      </c>
      <c r="M103" s="267">
        <f t="shared" si="5"/>
        <v>2.6078445853984417E-2</v>
      </c>
      <c r="N103" s="267">
        <f t="shared" si="5"/>
        <v>3.1045668404535449E-2</v>
      </c>
      <c r="O103" s="267">
        <f t="shared" si="5"/>
        <v>3.310042191945705E-2</v>
      </c>
      <c r="P103" s="267">
        <f t="shared" si="5"/>
        <v>3.3478439410655168E-2</v>
      </c>
      <c r="Q103" s="267">
        <f t="shared" si="5"/>
        <v>3.614488844156899E-2</v>
      </c>
      <c r="R103" s="267">
        <f t="shared" si="5"/>
        <v>3.5629083148649265E-2</v>
      </c>
      <c r="S103" s="267">
        <f t="shared" si="5"/>
        <v>2.9739443632756896E-2</v>
      </c>
      <c r="T103" s="267">
        <f t="shared" si="5"/>
        <v>2.4150414391865022E-2</v>
      </c>
      <c r="U103" s="267">
        <f t="shared" si="5"/>
        <v>2.8355141704876612E-2</v>
      </c>
      <c r="V103" s="267">
        <f t="shared" si="5"/>
        <v>2.9234637431323672E-2</v>
      </c>
      <c r="W103" s="267">
        <f t="shared" si="5"/>
        <v>2.581309311710623E-2</v>
      </c>
      <c r="X103" s="267">
        <f t="shared" si="5"/>
        <v>3.2795019258319513E-2</v>
      </c>
      <c r="Y103" s="267">
        <f t="shared" si="5"/>
        <v>3.7781555155457607E-2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6.7052809547727885E-4</v>
      </c>
      <c r="C104" s="267">
        <f t="shared" si="6"/>
        <v>8.2051316130365417E-4</v>
      </c>
      <c r="D104" s="267">
        <f t="shared" si="6"/>
        <v>8.6036220090061769E-4</v>
      </c>
      <c r="E104" s="267">
        <f t="shared" si="6"/>
        <v>7.8808391635003814E-4</v>
      </c>
      <c r="F104" s="267">
        <f t="shared" si="6"/>
        <v>7.7021641057978274E-4</v>
      </c>
      <c r="G104" s="267">
        <f t="shared" si="6"/>
        <v>6.8107235326384733E-4</v>
      </c>
      <c r="H104" s="267">
        <f t="shared" si="6"/>
        <v>6.4556455493013629E-4</v>
      </c>
      <c r="I104" s="267">
        <f t="shared" si="6"/>
        <v>6.7294035618502735E-4</v>
      </c>
      <c r="J104" s="267">
        <f t="shared" si="6"/>
        <v>6.7351937255073389E-4</v>
      </c>
      <c r="K104" s="267">
        <f t="shared" si="6"/>
        <v>7.20161241298318E-4</v>
      </c>
      <c r="L104" s="267">
        <f t="shared" si="6"/>
        <v>6.1984611161391783E-4</v>
      </c>
      <c r="M104" s="267">
        <f t="shared" si="6"/>
        <v>4.504675683044704E-4</v>
      </c>
      <c r="N104" s="267">
        <f t="shared" si="6"/>
        <v>5.3626917918658497E-4</v>
      </c>
      <c r="O104" s="267">
        <f t="shared" si="6"/>
        <v>5.7176208488021036E-4</v>
      </c>
      <c r="P104" s="267">
        <f t="shared" si="6"/>
        <v>5.7829179224812679E-4</v>
      </c>
      <c r="Q104" s="267">
        <f t="shared" si="6"/>
        <v>6.2435085641509831E-4</v>
      </c>
      <c r="R104" s="267">
        <f t="shared" si="6"/>
        <v>6.154410633499325E-4</v>
      </c>
      <c r="S104" s="267">
        <f t="shared" si="6"/>
        <v>5.1370602876356017E-4</v>
      </c>
      <c r="T104" s="267">
        <f t="shared" si="6"/>
        <v>4.1716360344328478E-4</v>
      </c>
      <c r="U104" s="267">
        <f t="shared" si="6"/>
        <v>4.8979420799237917E-4</v>
      </c>
      <c r="V104" s="267">
        <f t="shared" si="6"/>
        <v>5.0498622915211603E-4</v>
      </c>
      <c r="W104" s="267">
        <f t="shared" si="6"/>
        <v>4.458839821968577E-4</v>
      </c>
      <c r="X104" s="267">
        <f t="shared" si="6"/>
        <v>5.6648669405030328E-4</v>
      </c>
      <c r="Y104" s="267">
        <f t="shared" si="6"/>
        <v>6.526219151606346E-4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2.5731093246731066E-3</v>
      </c>
      <c r="C105" s="268">
        <f t="shared" si="7"/>
        <v>2.7819486405796473E-3</v>
      </c>
      <c r="D105" s="268">
        <f t="shared" si="7"/>
        <v>2.7849368446977245E-3</v>
      </c>
      <c r="E105" s="268">
        <f t="shared" si="7"/>
        <v>2.6306269499929802E-3</v>
      </c>
      <c r="F105" s="268">
        <f t="shared" si="7"/>
        <v>2.6060524057743509E-3</v>
      </c>
      <c r="G105" s="268">
        <f t="shared" si="7"/>
        <v>2.4333482550193629E-3</v>
      </c>
      <c r="H105" s="268">
        <f t="shared" si="7"/>
        <v>2.3497698687335953E-3</v>
      </c>
      <c r="I105" s="268">
        <f t="shared" si="7"/>
        <v>2.4011399503301714E-3</v>
      </c>
      <c r="J105" s="268">
        <f t="shared" si="7"/>
        <v>2.4016138824691394E-3</v>
      </c>
      <c r="K105" s="268">
        <f t="shared" si="7"/>
        <v>2.5041960534778539E-3</v>
      </c>
      <c r="L105" s="268">
        <f t="shared" si="7"/>
        <v>2.2974389959164667E-3</v>
      </c>
      <c r="M105" s="268">
        <f t="shared" si="7"/>
        <v>1.8572622606059129E-3</v>
      </c>
      <c r="N105" s="268">
        <f t="shared" si="7"/>
        <v>2.0832107276057407E-3</v>
      </c>
      <c r="O105" s="268">
        <f t="shared" si="7"/>
        <v>2.2166260347542873E-3</v>
      </c>
      <c r="P105" s="268">
        <f t="shared" si="7"/>
        <v>2.2938079890211234E-3</v>
      </c>
      <c r="Q105" s="268">
        <f t="shared" si="7"/>
        <v>2.3095295812140251E-3</v>
      </c>
      <c r="R105" s="268">
        <f t="shared" si="7"/>
        <v>2.238921381033771E-3</v>
      </c>
      <c r="S105" s="268">
        <f t="shared" si="7"/>
        <v>2.1792969576799083E-3</v>
      </c>
      <c r="T105" s="268">
        <f t="shared" si="7"/>
        <v>1.8404100204723565E-3</v>
      </c>
      <c r="U105" s="268">
        <f t="shared" si="7"/>
        <v>1.8997360233265024E-3</v>
      </c>
      <c r="V105" s="268">
        <f t="shared" si="7"/>
        <v>1.9224634310387888E-3</v>
      </c>
      <c r="W105" s="268">
        <f t="shared" si="7"/>
        <v>1.7258619770427557E-3</v>
      </c>
      <c r="X105" s="268">
        <f t="shared" si="7"/>
        <v>2.0440886535448843E-3</v>
      </c>
      <c r="Y105" s="268">
        <f t="shared" si="7"/>
        <v>2.2961616204341334E-3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0.18890586540880769</v>
      </c>
      <c r="C106" s="269">
        <f t="shared" si="8"/>
        <v>0.19102580899055743</v>
      </c>
      <c r="D106" s="269">
        <f t="shared" si="8"/>
        <v>0.19414432477367938</v>
      </c>
      <c r="E106" s="269">
        <f t="shared" si="8"/>
        <v>0.19106882939126624</v>
      </c>
      <c r="F106" s="269">
        <f t="shared" si="8"/>
        <v>0.19381064222668012</v>
      </c>
      <c r="G106" s="269">
        <f t="shared" si="8"/>
        <v>0.1985941959710194</v>
      </c>
      <c r="H106" s="269">
        <f t="shared" si="8"/>
        <v>0.19335797685256184</v>
      </c>
      <c r="I106" s="269">
        <f t="shared" si="8"/>
        <v>0.19325474013750193</v>
      </c>
      <c r="J106" s="269">
        <f t="shared" si="8"/>
        <v>0.18431095058457278</v>
      </c>
      <c r="K106" s="269">
        <f t="shared" si="8"/>
        <v>0.18056390832669289</v>
      </c>
      <c r="L106" s="269">
        <f t="shared" si="8"/>
        <v>0.17415501668999603</v>
      </c>
      <c r="M106" s="269">
        <f t="shared" si="8"/>
        <v>0.15695011552675733</v>
      </c>
      <c r="N106" s="269">
        <f t="shared" si="8"/>
        <v>0.17370218585262517</v>
      </c>
      <c r="O106" s="269">
        <f t="shared" si="8"/>
        <v>0.18097405753675241</v>
      </c>
      <c r="P106" s="269">
        <f t="shared" si="8"/>
        <v>0.18040340803359106</v>
      </c>
      <c r="Q106" s="269">
        <f t="shared" si="8"/>
        <v>0.17986106247455436</v>
      </c>
      <c r="R106" s="269">
        <f t="shared" si="8"/>
        <v>0.17852289009873629</v>
      </c>
      <c r="S106" s="269">
        <f t="shared" si="8"/>
        <v>0.18382174009441743</v>
      </c>
      <c r="T106" s="269">
        <f t="shared" si="8"/>
        <v>0.18564501367251712</v>
      </c>
      <c r="U106" s="269">
        <f t="shared" si="8"/>
        <v>0.18457822187795009</v>
      </c>
      <c r="V106" s="269">
        <f t="shared" si="8"/>
        <v>0.18651469649503741</v>
      </c>
      <c r="W106" s="269">
        <f t="shared" si="8"/>
        <v>0.18658202602162818</v>
      </c>
      <c r="X106" s="269">
        <f t="shared" si="8"/>
        <v>0.17130840900268038</v>
      </c>
      <c r="Y106" s="269">
        <f t="shared" si="8"/>
        <v>0.16508713817387044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0.42978710657082148</v>
      </c>
      <c r="C107" s="269">
        <f t="shared" si="9"/>
        <v>0.39145410790120727</v>
      </c>
      <c r="D107" s="269">
        <f t="shared" si="9"/>
        <v>0.39467953415095186</v>
      </c>
      <c r="E107" s="269">
        <f t="shared" si="9"/>
        <v>0.41964165206283377</v>
      </c>
      <c r="F107" s="269">
        <f t="shared" si="9"/>
        <v>0.41945012637466711</v>
      </c>
      <c r="G107" s="269">
        <f t="shared" si="9"/>
        <v>0.43670105484217248</v>
      </c>
      <c r="H107" s="269">
        <f t="shared" si="9"/>
        <v>0.45399762198463761</v>
      </c>
      <c r="I107" s="269">
        <f t="shared" si="9"/>
        <v>0.4467767082572025</v>
      </c>
      <c r="J107" s="269">
        <f t="shared" si="9"/>
        <v>0.45492476587350339</v>
      </c>
      <c r="K107" s="269">
        <f t="shared" si="9"/>
        <v>0.4502596251918225</v>
      </c>
      <c r="L107" s="269">
        <f t="shared" si="9"/>
        <v>0.48186676980679327</v>
      </c>
      <c r="M107" s="269">
        <f t="shared" si="9"/>
        <v>0.56281624927413132</v>
      </c>
      <c r="N107" s="269">
        <f t="shared" si="9"/>
        <v>0.5122952600079923</v>
      </c>
      <c r="O107" s="269">
        <f t="shared" si="9"/>
        <v>0.48766356981693204</v>
      </c>
      <c r="P107" s="269">
        <f t="shared" si="9"/>
        <v>0.48019692503368494</v>
      </c>
      <c r="Q107" s="269">
        <f t="shared" si="9"/>
        <v>0.4758776333765688</v>
      </c>
      <c r="R107" s="269">
        <f t="shared" si="9"/>
        <v>0.48748559968548766</v>
      </c>
      <c r="S107" s="269">
        <f t="shared" si="9"/>
        <v>0.49407530359287255</v>
      </c>
      <c r="T107" s="269">
        <f t="shared" si="9"/>
        <v>0.53619631255644018</v>
      </c>
      <c r="U107" s="269">
        <f t="shared" si="9"/>
        <v>0.52683917328104768</v>
      </c>
      <c r="V107" s="269">
        <f t="shared" si="9"/>
        <v>0.52059333436025379</v>
      </c>
      <c r="W107" s="269">
        <f t="shared" si="9"/>
        <v>0.54609392352099151</v>
      </c>
      <c r="X107" s="269">
        <f t="shared" si="9"/>
        <v>0.52093993911978309</v>
      </c>
      <c r="Y107" s="269">
        <f t="shared" si="9"/>
        <v>0.49668586552627136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0.19334001897425107</v>
      </c>
      <c r="C108" s="269">
        <f t="shared" si="10"/>
        <v>0.20749973020829468</v>
      </c>
      <c r="D108" s="269">
        <f t="shared" si="10"/>
        <v>0.20693249418245813</v>
      </c>
      <c r="E108" s="269">
        <f t="shared" si="10"/>
        <v>0.19634095131852283</v>
      </c>
      <c r="F108" s="269">
        <f t="shared" si="10"/>
        <v>0.19453018450338019</v>
      </c>
      <c r="G108" s="269">
        <f t="shared" si="10"/>
        <v>0.18266425490777274</v>
      </c>
      <c r="H108" s="269">
        <f t="shared" si="10"/>
        <v>0.1769416850168837</v>
      </c>
      <c r="I108" s="269">
        <f t="shared" si="10"/>
        <v>0.18068386382977192</v>
      </c>
      <c r="J108" s="269">
        <f t="shared" si="10"/>
        <v>0.18079429132166613</v>
      </c>
      <c r="K108" s="269">
        <f t="shared" si="10"/>
        <v>0.18787565488701991</v>
      </c>
      <c r="L108" s="269">
        <f t="shared" si="10"/>
        <v>0.17300668863895607</v>
      </c>
      <c r="M108" s="269">
        <f t="shared" si="10"/>
        <v>0.13990771410017974</v>
      </c>
      <c r="N108" s="269">
        <f t="shared" si="10"/>
        <v>0.15689460103603839</v>
      </c>
      <c r="O108" s="269">
        <f t="shared" si="10"/>
        <v>0.16698366945720819</v>
      </c>
      <c r="P108" s="269">
        <f t="shared" si="10"/>
        <v>0.17283125645575018</v>
      </c>
      <c r="Q108" s="269">
        <f t="shared" si="10"/>
        <v>0.17396136040682594</v>
      </c>
      <c r="R108" s="269">
        <f t="shared" si="10"/>
        <v>0.16861763129037916</v>
      </c>
      <c r="S108" s="269">
        <f t="shared" si="10"/>
        <v>0.16422222901547645</v>
      </c>
      <c r="T108" s="269">
        <f t="shared" si="10"/>
        <v>0.13866732600138243</v>
      </c>
      <c r="U108" s="269">
        <f t="shared" si="10"/>
        <v>0.14299365273425274</v>
      </c>
      <c r="V108" s="269">
        <f t="shared" si="10"/>
        <v>0.14470227008127332</v>
      </c>
      <c r="W108" s="269">
        <f t="shared" si="10"/>
        <v>0.12989916133972232</v>
      </c>
      <c r="X108" s="269">
        <f t="shared" si="10"/>
        <v>0.15378009694796815</v>
      </c>
      <c r="Y108" s="269">
        <f t="shared" si="10"/>
        <v>0.17281656876861456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0.16307733385548301</v>
      </c>
      <c r="C109" s="270">
        <f t="shared" si="11"/>
        <v>0.15222787706440541</v>
      </c>
      <c r="D109" s="270">
        <f t="shared" si="11"/>
        <v>0.14024034455065976</v>
      </c>
      <c r="E109" s="270">
        <f t="shared" si="11"/>
        <v>0.13405091761100849</v>
      </c>
      <c r="F109" s="270">
        <f t="shared" si="11"/>
        <v>0.13218397165477394</v>
      </c>
      <c r="G109" s="270">
        <f t="shared" si="11"/>
        <v>0.13087174241718955</v>
      </c>
      <c r="H109" s="270">
        <f t="shared" si="11"/>
        <v>0.12996968752094243</v>
      </c>
      <c r="I109" s="270">
        <f t="shared" si="11"/>
        <v>0.12224316853833882</v>
      </c>
      <c r="J109" s="270">
        <f t="shared" si="11"/>
        <v>0.12138526976248826</v>
      </c>
      <c r="K109" s="270">
        <f t="shared" si="11"/>
        <v>0.12201432511565573</v>
      </c>
      <c r="L109" s="270">
        <f t="shared" si="11"/>
        <v>0.1139861913683359</v>
      </c>
      <c r="M109" s="270">
        <f t="shared" si="11"/>
        <v>0.10355622217359206</v>
      </c>
      <c r="N109" s="270">
        <f t="shared" si="11"/>
        <v>0.10879140313477309</v>
      </c>
      <c r="O109" s="270">
        <f t="shared" si="11"/>
        <v>0.12535828527574736</v>
      </c>
      <c r="P109" s="270">
        <f t="shared" si="11"/>
        <v>0.13397018663484112</v>
      </c>
      <c r="Q109" s="270">
        <f t="shared" si="11"/>
        <v>0.12673358012457264</v>
      </c>
      <c r="R109" s="270">
        <f t="shared" si="11"/>
        <v>0.11590195117479481</v>
      </c>
      <c r="S109" s="270">
        <f t="shared" si="11"/>
        <v>0.1387587022880287</v>
      </c>
      <c r="T109" s="270">
        <f t="shared" si="11"/>
        <v>0.11306972115434723</v>
      </c>
      <c r="U109" s="270">
        <f t="shared" si="11"/>
        <v>0.10217975212977473</v>
      </c>
      <c r="V109" s="270">
        <f t="shared" si="11"/>
        <v>0.10447831893973081</v>
      </c>
      <c r="W109" s="270">
        <f t="shared" si="11"/>
        <v>9.2942574179953857E-2</v>
      </c>
      <c r="X109" s="270">
        <f t="shared" si="11"/>
        <v>8.8318515312189316E-2</v>
      </c>
      <c r="Y109" s="270">
        <f t="shared" si="11"/>
        <v>9.062951178778958E-2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3.0262685118768066E-2</v>
      </c>
      <c r="C110" s="270">
        <f t="shared" si="12"/>
        <v>5.5271853143889202E-2</v>
      </c>
      <c r="D110" s="270">
        <f t="shared" si="12"/>
        <v>6.669214963179837E-2</v>
      </c>
      <c r="E110" s="270">
        <f t="shared" si="12"/>
        <v>6.2290033707514375E-2</v>
      </c>
      <c r="F110" s="270">
        <f t="shared" si="12"/>
        <v>6.2346212848606211E-2</v>
      </c>
      <c r="G110" s="270">
        <f t="shared" si="12"/>
        <v>5.1792512490583226E-2</v>
      </c>
      <c r="H110" s="270">
        <f t="shared" si="12"/>
        <v>4.6971997495941199E-2</v>
      </c>
      <c r="I110" s="270">
        <f t="shared" si="12"/>
        <v>5.8440695291433087E-2</v>
      </c>
      <c r="J110" s="270">
        <f t="shared" si="12"/>
        <v>5.9409021559177821E-2</v>
      </c>
      <c r="K110" s="270">
        <f t="shared" si="12"/>
        <v>6.5861329771364177E-2</v>
      </c>
      <c r="L110" s="270">
        <f t="shared" si="12"/>
        <v>5.9020497270620191E-2</v>
      </c>
      <c r="M110" s="270">
        <f t="shared" si="12"/>
        <v>3.6351491926587674E-2</v>
      </c>
      <c r="N110" s="270">
        <f t="shared" si="12"/>
        <v>4.8103197901265292E-2</v>
      </c>
      <c r="O110" s="270">
        <f t="shared" si="12"/>
        <v>4.162538418146082E-2</v>
      </c>
      <c r="P110" s="270">
        <f t="shared" si="12"/>
        <v>3.8861069820909026E-2</v>
      </c>
      <c r="Q110" s="270">
        <f t="shared" si="12"/>
        <v>4.7227780282253343E-2</v>
      </c>
      <c r="R110" s="270">
        <f t="shared" si="12"/>
        <v>5.2715680115584335E-2</v>
      </c>
      <c r="S110" s="270">
        <f t="shared" si="12"/>
        <v>2.546352672744771E-2</v>
      </c>
      <c r="T110" s="270">
        <f t="shared" si="12"/>
        <v>2.5597604847035202E-2</v>
      </c>
      <c r="U110" s="270">
        <f t="shared" si="12"/>
        <v>4.0813900604477989E-2</v>
      </c>
      <c r="V110" s="270">
        <f t="shared" si="12"/>
        <v>4.0223951141542501E-2</v>
      </c>
      <c r="W110" s="270">
        <f t="shared" si="12"/>
        <v>3.6956587159768461E-2</v>
      </c>
      <c r="X110" s="270">
        <f t="shared" si="12"/>
        <v>6.5461581635778823E-2</v>
      </c>
      <c r="Y110" s="270">
        <f t="shared" si="12"/>
        <v>8.2187056980824957E-2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0.14359181059150755</v>
      </c>
      <c r="C111" s="269">
        <f t="shared" si="13"/>
        <v>0.15608594020535368</v>
      </c>
      <c r="D111" s="269">
        <f t="shared" si="13"/>
        <v>0.14782197558673035</v>
      </c>
      <c r="E111" s="269">
        <f t="shared" si="13"/>
        <v>0.14118718149883228</v>
      </c>
      <c r="F111" s="269">
        <f t="shared" si="13"/>
        <v>0.1415861324645285</v>
      </c>
      <c r="G111" s="269">
        <f t="shared" si="13"/>
        <v>0.13714770635682674</v>
      </c>
      <c r="H111" s="269">
        <f t="shared" si="13"/>
        <v>0.13310713518240636</v>
      </c>
      <c r="I111" s="269">
        <f t="shared" si="13"/>
        <v>0.13493107344251073</v>
      </c>
      <c r="J111" s="269">
        <f t="shared" si="13"/>
        <v>0.13557980689386387</v>
      </c>
      <c r="K111" s="269">
        <f t="shared" si="13"/>
        <v>0.13390029486518901</v>
      </c>
      <c r="L111" s="269">
        <f t="shared" si="13"/>
        <v>0.13003161498710253</v>
      </c>
      <c r="M111" s="269">
        <f t="shared" si="13"/>
        <v>0.11038559182380053</v>
      </c>
      <c r="N111" s="269">
        <f t="shared" si="13"/>
        <v>0.12159262793161424</v>
      </c>
      <c r="O111" s="269">
        <f t="shared" si="13"/>
        <v>0.12651726257537568</v>
      </c>
      <c r="P111" s="269">
        <f t="shared" si="13"/>
        <v>0.12822271263319301</v>
      </c>
      <c r="Q111" s="269">
        <f t="shared" si="13"/>
        <v>0.12906710830049048</v>
      </c>
      <c r="R111" s="269">
        <f t="shared" si="13"/>
        <v>0.12476710635676094</v>
      </c>
      <c r="S111" s="269">
        <f t="shared" si="13"/>
        <v>0.12367594871424427</v>
      </c>
      <c r="T111" s="269">
        <f t="shared" si="13"/>
        <v>0.11164410783329846</v>
      </c>
      <c r="U111" s="269">
        <f t="shared" si="13"/>
        <v>0.11315444613727785</v>
      </c>
      <c r="V111" s="269">
        <f t="shared" si="13"/>
        <v>0.1147853641004021</v>
      </c>
      <c r="W111" s="269">
        <f t="shared" si="13"/>
        <v>0.10790171023305392</v>
      </c>
      <c r="X111" s="269">
        <f t="shared" si="13"/>
        <v>0.11661153032145319</v>
      </c>
      <c r="Y111" s="269">
        <f t="shared" si="13"/>
        <v>0.1224284845845581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7.6366250146047809E-2</v>
      </c>
      <c r="C112" s="270">
        <f t="shared" si="14"/>
        <v>7.0905496124402126E-2</v>
      </c>
      <c r="D112" s="270">
        <f t="shared" si="14"/>
        <v>6.4296335316556416E-2</v>
      </c>
      <c r="E112" s="270">
        <f t="shared" si="14"/>
        <v>6.1855118179760422E-2</v>
      </c>
      <c r="F112" s="270">
        <f t="shared" si="14"/>
        <v>6.0213777645830274E-2</v>
      </c>
      <c r="G112" s="270">
        <f t="shared" si="14"/>
        <v>5.7811579942285418E-2</v>
      </c>
      <c r="H112" s="270">
        <f t="shared" si="14"/>
        <v>5.6446860237783503E-2</v>
      </c>
      <c r="I112" s="270">
        <f t="shared" si="14"/>
        <v>5.8763652592619162E-2</v>
      </c>
      <c r="J112" s="270">
        <f t="shared" si="14"/>
        <v>5.8542721317203311E-2</v>
      </c>
      <c r="K112" s="270">
        <f t="shared" si="14"/>
        <v>5.749951377522923E-2</v>
      </c>
      <c r="L112" s="270">
        <f t="shared" si="14"/>
        <v>5.5296614451041469E-2</v>
      </c>
      <c r="M112" s="270">
        <f t="shared" si="14"/>
        <v>5.0236861349595187E-2</v>
      </c>
      <c r="N112" s="270">
        <f t="shared" si="14"/>
        <v>5.2776535495355562E-2</v>
      </c>
      <c r="O112" s="270">
        <f t="shared" si="14"/>
        <v>6.0751909671919103E-2</v>
      </c>
      <c r="P112" s="270">
        <f t="shared" si="14"/>
        <v>6.4991185944114002E-2</v>
      </c>
      <c r="Q112" s="270">
        <f t="shared" si="14"/>
        <v>6.1480586674776794E-2</v>
      </c>
      <c r="R112" s="270">
        <f t="shared" si="14"/>
        <v>5.6225981685150063E-2</v>
      </c>
      <c r="S112" s="270">
        <f t="shared" si="14"/>
        <v>6.7314175252629949E-2</v>
      </c>
      <c r="T112" s="270">
        <f t="shared" si="14"/>
        <v>5.4852019369212357E-2</v>
      </c>
      <c r="U112" s="270">
        <f t="shared" si="14"/>
        <v>4.9569112630187435E-2</v>
      </c>
      <c r="V112" s="270">
        <f t="shared" si="14"/>
        <v>5.0684185966302121E-2</v>
      </c>
      <c r="W112" s="270">
        <f t="shared" si="14"/>
        <v>4.5088002580143276E-2</v>
      </c>
      <c r="X112" s="270">
        <f t="shared" si="14"/>
        <v>4.2844794018297015E-2</v>
      </c>
      <c r="Y112" s="270">
        <f t="shared" si="14"/>
        <v>4.3965897193821504E-2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4.9489925814654216E-2</v>
      </c>
      <c r="C113" s="270">
        <f t="shared" si="15"/>
        <v>5.4339201320866982E-2</v>
      </c>
      <c r="D113" s="270">
        <f t="shared" si="15"/>
        <v>4.6087914571017873E-2</v>
      </c>
      <c r="E113" s="270">
        <f t="shared" si="15"/>
        <v>4.5082863620713662E-2</v>
      </c>
      <c r="F113" s="270">
        <f t="shared" si="15"/>
        <v>4.6391442638314379E-2</v>
      </c>
      <c r="G113" s="270">
        <f t="shared" si="15"/>
        <v>4.8246337438652573E-2</v>
      </c>
      <c r="H113" s="270">
        <f t="shared" si="15"/>
        <v>4.7256625422289922E-2</v>
      </c>
      <c r="I113" s="270">
        <f t="shared" si="15"/>
        <v>4.7209189959493421E-2</v>
      </c>
      <c r="J113" s="270">
        <f t="shared" si="15"/>
        <v>4.7822496369685406E-2</v>
      </c>
      <c r="K113" s="270">
        <f t="shared" si="15"/>
        <v>4.242843848260934E-2</v>
      </c>
      <c r="L113" s="270">
        <f t="shared" si="15"/>
        <v>4.6103166775284726E-2</v>
      </c>
      <c r="M113" s="270">
        <f t="shared" si="15"/>
        <v>4.2514011657351768E-2</v>
      </c>
      <c r="N113" s="270">
        <f t="shared" si="15"/>
        <v>4.5480423823443542E-2</v>
      </c>
      <c r="O113" s="270">
        <f t="shared" si="15"/>
        <v>4.5509768341302721E-2</v>
      </c>
      <c r="P113" s="270">
        <f t="shared" si="15"/>
        <v>4.4379369517708239E-2</v>
      </c>
      <c r="Q113" s="270">
        <f t="shared" si="15"/>
        <v>4.46755327919231E-2</v>
      </c>
      <c r="R113" s="270">
        <f t="shared" si="15"/>
        <v>4.296786352582567E-2</v>
      </c>
      <c r="S113" s="270">
        <f t="shared" si="15"/>
        <v>4.4008989294438361E-2</v>
      </c>
      <c r="T113" s="270">
        <f t="shared" si="15"/>
        <v>4.4374260750879288E-2</v>
      </c>
      <c r="U113" s="270">
        <f t="shared" si="15"/>
        <v>4.3785825348456715E-2</v>
      </c>
      <c r="V113" s="270">
        <f t="shared" si="15"/>
        <v>4.4587864360996071E-2</v>
      </c>
      <c r="W113" s="270">
        <f t="shared" si="15"/>
        <v>4.4885446983191378E-2</v>
      </c>
      <c r="X113" s="270">
        <f t="shared" si="15"/>
        <v>4.2010224416799913E-2</v>
      </c>
      <c r="Y113" s="270">
        <f t="shared" si="15"/>
        <v>3.8592266712604739E-2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1.7735634630805516E-2</v>
      </c>
      <c r="C114" s="271">
        <f t="shared" si="16"/>
        <v>3.0841242760084604E-2</v>
      </c>
      <c r="D114" s="271">
        <f t="shared" si="16"/>
        <v>3.7437725699156064E-2</v>
      </c>
      <c r="E114" s="271">
        <f t="shared" si="16"/>
        <v>3.4249199698358199E-2</v>
      </c>
      <c r="F114" s="271">
        <f t="shared" si="16"/>
        <v>3.4980912180383857E-2</v>
      </c>
      <c r="G114" s="271">
        <f t="shared" si="16"/>
        <v>3.1089788975888748E-2</v>
      </c>
      <c r="H114" s="271">
        <f t="shared" si="16"/>
        <v>2.9403649522332938E-2</v>
      </c>
      <c r="I114" s="271">
        <f t="shared" si="16"/>
        <v>2.8958230890398153E-2</v>
      </c>
      <c r="J114" s="271">
        <f t="shared" si="16"/>
        <v>2.9214589206975144E-2</v>
      </c>
      <c r="K114" s="271">
        <f t="shared" si="16"/>
        <v>3.3972342607350429E-2</v>
      </c>
      <c r="L114" s="271">
        <f t="shared" si="16"/>
        <v>2.8631833760776337E-2</v>
      </c>
      <c r="M114" s="271">
        <f t="shared" si="16"/>
        <v>1.7634718816853582E-2</v>
      </c>
      <c r="N114" s="271">
        <f t="shared" si="16"/>
        <v>2.3335668612815125E-2</v>
      </c>
      <c r="O114" s="271">
        <f t="shared" si="16"/>
        <v>2.0255584562153862E-2</v>
      </c>
      <c r="P114" s="271">
        <f t="shared" si="16"/>
        <v>1.8852157171370738E-2</v>
      </c>
      <c r="Q114" s="271">
        <f t="shared" si="16"/>
        <v>2.2910988833790596E-2</v>
      </c>
      <c r="R114" s="271">
        <f t="shared" si="16"/>
        <v>2.5573261145785214E-2</v>
      </c>
      <c r="S114" s="271">
        <f t="shared" si="16"/>
        <v>1.2352784167175947E-2</v>
      </c>
      <c r="T114" s="271">
        <f t="shared" si="16"/>
        <v>1.2417827713206811E-2</v>
      </c>
      <c r="U114" s="271">
        <f t="shared" si="16"/>
        <v>1.9799508158633693E-2</v>
      </c>
      <c r="V114" s="271">
        <f t="shared" si="16"/>
        <v>1.9513313773103908E-2</v>
      </c>
      <c r="W114" s="271">
        <f t="shared" si="16"/>
        <v>1.792826066971925E-2</v>
      </c>
      <c r="X114" s="271">
        <f t="shared" si="16"/>
        <v>3.1756511886356274E-2</v>
      </c>
      <c r="Y114" s="271">
        <f t="shared" si="16"/>
        <v>3.9870320678131857E-2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1.0000000000000002</v>
      </c>
      <c r="C117" s="232">
        <f t="shared" si="17"/>
        <v>1.0000000000000004</v>
      </c>
      <c r="D117" s="232">
        <f t="shared" si="17"/>
        <v>1</v>
      </c>
      <c r="E117" s="232">
        <f t="shared" si="17"/>
        <v>0.99999999999999978</v>
      </c>
      <c r="F117" s="232">
        <f t="shared" si="17"/>
        <v>0.99999999999999989</v>
      </c>
      <c r="G117" s="232">
        <f t="shared" si="17"/>
        <v>1.0000000000000004</v>
      </c>
      <c r="H117" s="232">
        <f t="shared" si="17"/>
        <v>1</v>
      </c>
      <c r="I117" s="232">
        <f t="shared" si="17"/>
        <v>0.99999999999999956</v>
      </c>
      <c r="J117" s="232">
        <f t="shared" si="17"/>
        <v>1.0000000000000004</v>
      </c>
      <c r="K117" s="232">
        <f t="shared" si="17"/>
        <v>1</v>
      </c>
      <c r="L117" s="232">
        <f t="shared" si="17"/>
        <v>0.99999999999999978</v>
      </c>
      <c r="M117" s="232">
        <f t="shared" si="17"/>
        <v>1</v>
      </c>
      <c r="N117" s="232">
        <f t="shared" si="17"/>
        <v>1</v>
      </c>
      <c r="O117" s="232">
        <f t="shared" si="17"/>
        <v>1.0000000000000002</v>
      </c>
      <c r="P117" s="232">
        <f t="shared" si="17"/>
        <v>0.99999999999999989</v>
      </c>
      <c r="Q117" s="232">
        <f t="shared" si="17"/>
        <v>1.0000000000000004</v>
      </c>
      <c r="R117" s="232">
        <f t="shared" si="17"/>
        <v>1</v>
      </c>
      <c r="S117" s="232">
        <f t="shared" si="17"/>
        <v>0.99999999999999989</v>
      </c>
      <c r="T117" s="232">
        <f t="shared" si="17"/>
        <v>0.99999999999999956</v>
      </c>
      <c r="U117" s="232">
        <f t="shared" si="17"/>
        <v>1</v>
      </c>
      <c r="V117" s="232">
        <f t="shared" si="17"/>
        <v>1</v>
      </c>
      <c r="W117" s="232">
        <f t="shared" si="17"/>
        <v>1.0000000000000002</v>
      </c>
      <c r="X117" s="232">
        <f t="shared" si="17"/>
        <v>1.0000000000000002</v>
      </c>
      <c r="Y117" s="232">
        <f t="shared" si="17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2.2540449124827107E-3</v>
      </c>
      <c r="C118" s="266">
        <f t="shared" si="18"/>
        <v>2.4189482711947244E-3</v>
      </c>
      <c r="D118" s="266">
        <f t="shared" si="18"/>
        <v>2.4865999443575743E-3</v>
      </c>
      <c r="E118" s="266">
        <f t="shared" si="18"/>
        <v>2.4309757166663067E-3</v>
      </c>
      <c r="F118" s="266">
        <f t="shared" si="18"/>
        <v>2.4034624927248096E-3</v>
      </c>
      <c r="G118" s="266">
        <f t="shared" si="18"/>
        <v>2.2880440748344207E-3</v>
      </c>
      <c r="H118" s="266">
        <f t="shared" si="18"/>
        <v>2.2676453708532205E-3</v>
      </c>
      <c r="I118" s="266">
        <f t="shared" si="18"/>
        <v>2.2994950193922087E-3</v>
      </c>
      <c r="J118" s="266">
        <f t="shared" si="18"/>
        <v>2.3133288359623613E-3</v>
      </c>
      <c r="K118" s="266">
        <f t="shared" si="18"/>
        <v>2.3815027826174324E-3</v>
      </c>
      <c r="L118" s="266">
        <f t="shared" si="18"/>
        <v>2.2669182269081083E-3</v>
      </c>
      <c r="M118" s="266">
        <f t="shared" si="18"/>
        <v>2.0906639408390338E-3</v>
      </c>
      <c r="N118" s="266">
        <f t="shared" si="18"/>
        <v>2.170493300999699E-3</v>
      </c>
      <c r="O118" s="266">
        <f t="shared" si="18"/>
        <v>2.1935542294972835E-3</v>
      </c>
      <c r="P118" s="266">
        <f t="shared" si="18"/>
        <v>2.1862013512659166E-3</v>
      </c>
      <c r="Q118" s="266">
        <f t="shared" si="18"/>
        <v>2.2702500718286994E-3</v>
      </c>
      <c r="R118" s="266">
        <f t="shared" si="18"/>
        <v>2.28085137971768E-3</v>
      </c>
      <c r="S118" s="266">
        <f t="shared" si="18"/>
        <v>2.0881682144182423E-3</v>
      </c>
      <c r="T118" s="266">
        <f t="shared" si="18"/>
        <v>1.9584843400925808E-3</v>
      </c>
      <c r="U118" s="266">
        <f t="shared" si="18"/>
        <v>2.1191608679676558E-3</v>
      </c>
      <c r="V118" s="266">
        <f t="shared" si="18"/>
        <v>2.1428804797783219E-3</v>
      </c>
      <c r="W118" s="266">
        <f t="shared" si="18"/>
        <v>2.0697764639730199E-3</v>
      </c>
      <c r="X118" s="266">
        <f t="shared" si="18"/>
        <v>2.2587541823409171E-3</v>
      </c>
      <c r="Y118" s="266">
        <f t="shared" si="18"/>
        <v>2.3611958490494232E-3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4.3220342987970479E-4</v>
      </c>
      <c r="C119" s="267">
        <f t="shared" si="19"/>
        <v>4.638229405821397E-4</v>
      </c>
      <c r="D119" s="267">
        <f t="shared" si="19"/>
        <v>4.767948583181879E-4</v>
      </c>
      <c r="E119" s="267">
        <f t="shared" si="19"/>
        <v>4.6612915158828307E-4</v>
      </c>
      <c r="F119" s="267">
        <f t="shared" si="19"/>
        <v>4.6085360907858824E-4</v>
      </c>
      <c r="G119" s="267">
        <f t="shared" si="19"/>
        <v>4.4037980742826457E-4</v>
      </c>
      <c r="H119" s="267">
        <f t="shared" si="19"/>
        <v>4.3481125935245288E-4</v>
      </c>
      <c r="I119" s="267">
        <f t="shared" si="19"/>
        <v>4.4091829265191458E-4</v>
      </c>
      <c r="J119" s="267">
        <f t="shared" si="19"/>
        <v>4.4357086755707074E-4</v>
      </c>
      <c r="K119" s="267">
        <f t="shared" si="19"/>
        <v>4.566429289918645E-4</v>
      </c>
      <c r="L119" s="267">
        <f t="shared" si="19"/>
        <v>4.3467183262437242E-4</v>
      </c>
      <c r="M119" s="267">
        <f t="shared" si="19"/>
        <v>4.0087583035831875E-4</v>
      </c>
      <c r="N119" s="267">
        <f t="shared" si="19"/>
        <v>4.1618276726781408E-4</v>
      </c>
      <c r="O119" s="267">
        <f t="shared" si="19"/>
        <v>4.2060460125065553E-4</v>
      </c>
      <c r="P119" s="267">
        <f t="shared" si="19"/>
        <v>4.1919471843355398E-4</v>
      </c>
      <c r="Q119" s="267">
        <f t="shared" si="19"/>
        <v>4.3531069957619402E-4</v>
      </c>
      <c r="R119" s="267">
        <f t="shared" si="19"/>
        <v>4.373434548267458E-4</v>
      </c>
      <c r="S119" s="267">
        <f t="shared" si="19"/>
        <v>4.0039728553734641E-4</v>
      </c>
      <c r="T119" s="267">
        <f t="shared" si="19"/>
        <v>3.7553095968321636E-4</v>
      </c>
      <c r="U119" s="267">
        <f t="shared" si="19"/>
        <v>4.063399937287181E-4</v>
      </c>
      <c r="V119" s="267">
        <f t="shared" si="19"/>
        <v>4.108881274075153E-4</v>
      </c>
      <c r="W119" s="267">
        <f t="shared" si="19"/>
        <v>3.9687074638992492E-4</v>
      </c>
      <c r="X119" s="267">
        <f t="shared" si="19"/>
        <v>4.3310641214668375E-4</v>
      </c>
      <c r="Y119" s="267">
        <f t="shared" si="19"/>
        <v>4.5274916170718043E-4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5.9789117558498334E-2</v>
      </c>
      <c r="C120" s="267">
        <f t="shared" si="20"/>
        <v>6.4163221306486287E-2</v>
      </c>
      <c r="D120" s="267">
        <f t="shared" si="20"/>
        <v>6.5957699232530601E-2</v>
      </c>
      <c r="E120" s="267">
        <f t="shared" si="20"/>
        <v>6.44822523724808E-2</v>
      </c>
      <c r="F120" s="267">
        <f t="shared" si="20"/>
        <v>6.3752457073575422E-2</v>
      </c>
      <c r="G120" s="267">
        <f t="shared" si="20"/>
        <v>6.0481183378995128E-2</v>
      </c>
      <c r="H120" s="267">
        <f t="shared" si="20"/>
        <v>6.0149873193783426E-2</v>
      </c>
      <c r="I120" s="267">
        <f t="shared" si="20"/>
        <v>6.0994693263760211E-2</v>
      </c>
      <c r="J120" s="267">
        <f t="shared" si="20"/>
        <v>6.1361638784949733E-2</v>
      </c>
      <c r="K120" s="267">
        <f t="shared" si="20"/>
        <v>6.3169970148896387E-2</v>
      </c>
      <c r="L120" s="267">
        <f t="shared" si="20"/>
        <v>6.0130585514742305E-2</v>
      </c>
      <c r="M120" s="267">
        <f t="shared" si="20"/>
        <v>5.5455395516701901E-2</v>
      </c>
      <c r="N120" s="267">
        <f t="shared" si="20"/>
        <v>5.7572889703633855E-2</v>
      </c>
      <c r="O120" s="267">
        <f t="shared" si="20"/>
        <v>5.8184586727643699E-2</v>
      </c>
      <c r="P120" s="267">
        <f t="shared" si="20"/>
        <v>5.798954975276624E-2</v>
      </c>
      <c r="Q120" s="267">
        <f t="shared" si="20"/>
        <v>6.0218963553059439E-2</v>
      </c>
      <c r="R120" s="267">
        <f t="shared" si="20"/>
        <v>6.0500165955078129E-2</v>
      </c>
      <c r="S120" s="267">
        <f t="shared" si="20"/>
        <v>5.5389195735348708E-2</v>
      </c>
      <c r="T120" s="267">
        <f t="shared" si="20"/>
        <v>5.1949297814699834E-2</v>
      </c>
      <c r="U120" s="267">
        <f t="shared" si="20"/>
        <v>5.62112837941331E-2</v>
      </c>
      <c r="V120" s="267">
        <f t="shared" si="20"/>
        <v>5.6840452561417218E-2</v>
      </c>
      <c r="W120" s="267">
        <f t="shared" si="20"/>
        <v>5.490134985287036E-2</v>
      </c>
      <c r="X120" s="267">
        <f t="shared" si="20"/>
        <v>5.991403214542948E-2</v>
      </c>
      <c r="Y120" s="267">
        <f t="shared" si="20"/>
        <v>6.2631323544462464E-2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1.0308719824001931E-3</v>
      </c>
      <c r="C121" s="267">
        <f t="shared" si="21"/>
        <v>1.1062894025937707E-3</v>
      </c>
      <c r="D121" s="267">
        <f t="shared" si="21"/>
        <v>1.1372294313571109E-3</v>
      </c>
      <c r="E121" s="267">
        <f t="shared" si="21"/>
        <v>1.1117900722955305E-3</v>
      </c>
      <c r="F121" s="267">
        <f t="shared" si="21"/>
        <v>1.0992070880125988E-3</v>
      </c>
      <c r="G121" s="267">
        <f t="shared" si="21"/>
        <v>1.0503739066090828E-3</v>
      </c>
      <c r="H121" s="267">
        <f t="shared" si="21"/>
        <v>1.0370920587634961E-3</v>
      </c>
      <c r="I121" s="267">
        <f t="shared" si="21"/>
        <v>1.0516582770967301E-3</v>
      </c>
      <c r="J121" s="267">
        <f t="shared" si="21"/>
        <v>1.0579850782322609E-3</v>
      </c>
      <c r="K121" s="267">
        <f t="shared" si="21"/>
        <v>1.0891639651954988E-3</v>
      </c>
      <c r="L121" s="267">
        <f t="shared" si="21"/>
        <v>1.0367595044669799E-3</v>
      </c>
      <c r="M121" s="267">
        <f t="shared" si="21"/>
        <v>9.5615081549173264E-4</v>
      </c>
      <c r="N121" s="267">
        <f t="shared" si="21"/>
        <v>9.9266022588849413E-4</v>
      </c>
      <c r="O121" s="267">
        <f t="shared" si="21"/>
        <v>1.0032069833841592E-3</v>
      </c>
      <c r="P121" s="267">
        <f t="shared" si="21"/>
        <v>9.9984419495135622E-4</v>
      </c>
      <c r="Q121" s="267">
        <f t="shared" si="21"/>
        <v>1.0382833008914958E-3</v>
      </c>
      <c r="R121" s="267">
        <f t="shared" si="21"/>
        <v>1.043131736350358E-3</v>
      </c>
      <c r="S121" s="267">
        <f t="shared" si="21"/>
        <v>9.5500941212896804E-4</v>
      </c>
      <c r="T121" s="267">
        <f t="shared" si="21"/>
        <v>8.9569938158295633E-4</v>
      </c>
      <c r="U121" s="267">
        <f t="shared" si="21"/>
        <v>9.6918368968102256E-4</v>
      </c>
      <c r="V121" s="267">
        <f t="shared" si="21"/>
        <v>9.8003169147265119E-4</v>
      </c>
      <c r="W121" s="267">
        <f t="shared" si="21"/>
        <v>9.4659807119415332E-4</v>
      </c>
      <c r="X121" s="267">
        <f t="shared" si="21"/>
        <v>1.033025734673496E-3</v>
      </c>
      <c r="Y121" s="267">
        <f t="shared" si="21"/>
        <v>1.0798767283938739E-3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2.8552968519234222E-3</v>
      </c>
      <c r="C122" s="268">
        <f t="shared" si="22"/>
        <v>2.7073074587572435E-3</v>
      </c>
      <c r="D122" s="268">
        <f t="shared" si="22"/>
        <v>2.6569745286144841E-3</v>
      </c>
      <c r="E122" s="268">
        <f t="shared" si="22"/>
        <v>2.6786431696613155E-3</v>
      </c>
      <c r="F122" s="268">
        <f t="shared" si="22"/>
        <v>2.684449068738467E-3</v>
      </c>
      <c r="G122" s="268">
        <f t="shared" si="22"/>
        <v>2.7086956669291466E-3</v>
      </c>
      <c r="H122" s="268">
        <f t="shared" si="22"/>
        <v>2.7246343867650155E-3</v>
      </c>
      <c r="I122" s="268">
        <f t="shared" si="22"/>
        <v>2.7084499560389094E-3</v>
      </c>
      <c r="J122" s="268">
        <f t="shared" si="22"/>
        <v>2.7229389681905232E-3</v>
      </c>
      <c r="K122" s="268">
        <f t="shared" si="22"/>
        <v>2.7336135485018791E-3</v>
      </c>
      <c r="L122" s="268">
        <f t="shared" si="22"/>
        <v>2.7735972876656374E-3</v>
      </c>
      <c r="M122" s="268">
        <f t="shared" si="22"/>
        <v>2.8453872160310199E-3</v>
      </c>
      <c r="N122" s="268">
        <f t="shared" si="22"/>
        <v>2.7832758917284606E-3</v>
      </c>
      <c r="O122" s="268">
        <f t="shared" si="22"/>
        <v>2.8071970256656133E-3</v>
      </c>
      <c r="P122" s="268">
        <f t="shared" si="22"/>
        <v>2.8625140922244234E-3</v>
      </c>
      <c r="Q122" s="268">
        <f t="shared" si="22"/>
        <v>2.7721450965041269E-3</v>
      </c>
      <c r="R122" s="268">
        <f t="shared" si="22"/>
        <v>2.7390300937622314E-3</v>
      </c>
      <c r="S122" s="268">
        <f t="shared" si="22"/>
        <v>2.9242511753467255E-3</v>
      </c>
      <c r="T122" s="268">
        <f t="shared" si="22"/>
        <v>2.852172082687468E-3</v>
      </c>
      <c r="U122" s="268">
        <f t="shared" si="22"/>
        <v>2.713257305481517E-3</v>
      </c>
      <c r="V122" s="268">
        <f t="shared" si="22"/>
        <v>2.6929230480123574E-3</v>
      </c>
      <c r="W122" s="268">
        <f t="shared" si="22"/>
        <v>2.6445700556843102E-3</v>
      </c>
      <c r="X122" s="268">
        <f t="shared" si="22"/>
        <v>2.6904592975409611E-3</v>
      </c>
      <c r="Y122" s="268">
        <f t="shared" si="22"/>
        <v>2.7423334030779851E-3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0.12815340178732615</v>
      </c>
      <c r="C123" s="269">
        <f t="shared" si="23"/>
        <v>0.11088559064846422</v>
      </c>
      <c r="D123" s="269">
        <f t="shared" si="23"/>
        <v>0.10963269657414772</v>
      </c>
      <c r="E123" s="269">
        <f t="shared" si="23"/>
        <v>0.11716100229252362</v>
      </c>
      <c r="F123" s="269">
        <f t="shared" si="23"/>
        <v>0.12111460999684105</v>
      </c>
      <c r="G123" s="269">
        <f t="shared" si="23"/>
        <v>0.136699738200354</v>
      </c>
      <c r="H123" s="269">
        <f t="shared" si="23"/>
        <v>0.13939399742196981</v>
      </c>
      <c r="I123" s="269">
        <f t="shared" si="23"/>
        <v>0.13549099469400308</v>
      </c>
      <c r="J123" s="269">
        <f t="shared" si="23"/>
        <v>0.12983848855557809</v>
      </c>
      <c r="K123" s="269">
        <f t="shared" si="23"/>
        <v>0.12071124534284886</v>
      </c>
      <c r="L123" s="269">
        <f t="shared" si="23"/>
        <v>0.13335810086528965</v>
      </c>
      <c r="M123" s="269">
        <f t="shared" si="23"/>
        <v>0.15693784616717157</v>
      </c>
      <c r="N123" s="269">
        <f t="shared" si="23"/>
        <v>0.14965388715939681</v>
      </c>
      <c r="O123" s="269">
        <f t="shared" si="23"/>
        <v>0.14433303050308233</v>
      </c>
      <c r="P123" s="269">
        <f t="shared" si="23"/>
        <v>0.14162517420601486</v>
      </c>
      <c r="Q123" s="269">
        <f t="shared" si="23"/>
        <v>0.13439808155295979</v>
      </c>
      <c r="R123" s="269">
        <f t="shared" si="23"/>
        <v>0.13665123465624321</v>
      </c>
      <c r="S123" s="269">
        <f t="shared" si="23"/>
        <v>0.15366245478897045</v>
      </c>
      <c r="T123" s="269">
        <f t="shared" si="23"/>
        <v>0.18280838671038893</v>
      </c>
      <c r="U123" s="269">
        <f t="shared" si="23"/>
        <v>0.16772691250085853</v>
      </c>
      <c r="V123" s="269">
        <f t="shared" si="23"/>
        <v>0.1647332958965062</v>
      </c>
      <c r="W123" s="269">
        <f t="shared" si="23"/>
        <v>0.18130236518989612</v>
      </c>
      <c r="X123" s="269">
        <f t="shared" si="23"/>
        <v>0.14508737593000662</v>
      </c>
      <c r="Y123" s="269">
        <f t="shared" si="23"/>
        <v>0.12382520505592413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0.44350799121087525</v>
      </c>
      <c r="C124" s="269">
        <f t="shared" si="24"/>
        <v>0.47595453074576666</v>
      </c>
      <c r="D124" s="269">
        <f t="shared" si="24"/>
        <v>0.48926573741265705</v>
      </c>
      <c r="E124" s="269">
        <f t="shared" si="24"/>
        <v>0.47832106219816112</v>
      </c>
      <c r="F124" s="269">
        <f t="shared" si="24"/>
        <v>0.4729075344488014</v>
      </c>
      <c r="G124" s="269">
        <f t="shared" si="24"/>
        <v>0.45189822722300671</v>
      </c>
      <c r="H124" s="269">
        <f t="shared" si="24"/>
        <v>0.44618403015670421</v>
      </c>
      <c r="I124" s="269">
        <f t="shared" si="24"/>
        <v>0.45245079687731099</v>
      </c>
      <c r="J124" s="269">
        <f t="shared" si="24"/>
        <v>0.45517275160138521</v>
      </c>
      <c r="K124" s="269">
        <f t="shared" si="24"/>
        <v>0.46858672129048329</v>
      </c>
      <c r="L124" s="269">
        <f t="shared" si="24"/>
        <v>0.44604095663202348</v>
      </c>
      <c r="M124" s="269">
        <f t="shared" si="24"/>
        <v>0.41136099798350584</v>
      </c>
      <c r="N124" s="269">
        <f t="shared" si="24"/>
        <v>0.42706829776641458</v>
      </c>
      <c r="O124" s="269">
        <f t="shared" si="24"/>
        <v>0.43160578768810215</v>
      </c>
      <c r="P124" s="269">
        <f t="shared" si="24"/>
        <v>0.43015902847050519</v>
      </c>
      <c r="Q124" s="269">
        <f t="shared" si="24"/>
        <v>0.44669653356377598</v>
      </c>
      <c r="R124" s="269">
        <f t="shared" si="24"/>
        <v>0.44878245684774076</v>
      </c>
      <c r="S124" s="269">
        <f t="shared" si="24"/>
        <v>0.41086993651202963</v>
      </c>
      <c r="T124" s="269">
        <f t="shared" si="24"/>
        <v>0.38535321575988313</v>
      </c>
      <c r="U124" s="269">
        <f t="shared" si="24"/>
        <v>0.41696808009465031</v>
      </c>
      <c r="V124" s="269">
        <f t="shared" si="24"/>
        <v>0.42163517316284599</v>
      </c>
      <c r="W124" s="269">
        <f t="shared" si="24"/>
        <v>0.40725115844348275</v>
      </c>
      <c r="X124" s="269">
        <f t="shared" si="24"/>
        <v>0.44443459156533888</v>
      </c>
      <c r="Y124" s="269">
        <f t="shared" si="24"/>
        <v>0.46459110999430858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0.23090561514549163</v>
      </c>
      <c r="C125" s="269">
        <f t="shared" si="25"/>
        <v>0.21733302138872729</v>
      </c>
      <c r="D125" s="269">
        <f t="shared" si="25"/>
        <v>0.21248116649647292</v>
      </c>
      <c r="E125" s="269">
        <f t="shared" si="25"/>
        <v>0.21517221923434626</v>
      </c>
      <c r="F125" s="269">
        <f t="shared" si="25"/>
        <v>0.21566453432859573</v>
      </c>
      <c r="G125" s="269">
        <f t="shared" si="25"/>
        <v>0.21884126855600786</v>
      </c>
      <c r="H125" s="269">
        <f t="shared" si="25"/>
        <v>0.2208171351402668</v>
      </c>
      <c r="I125" s="269">
        <f t="shared" si="25"/>
        <v>0.21935241515093859</v>
      </c>
      <c r="J125" s="269">
        <f t="shared" si="25"/>
        <v>0.22061708631442686</v>
      </c>
      <c r="K125" s="269">
        <f t="shared" si="25"/>
        <v>0.22072880311790591</v>
      </c>
      <c r="L125" s="269">
        <f t="shared" si="25"/>
        <v>0.22479260430754408</v>
      </c>
      <c r="M125" s="269">
        <f t="shared" si="25"/>
        <v>0.2306903947887525</v>
      </c>
      <c r="N125" s="269">
        <f t="shared" si="25"/>
        <v>0.22560606107580852</v>
      </c>
      <c r="O125" s="269">
        <f t="shared" si="25"/>
        <v>0.22760100484122206</v>
      </c>
      <c r="P125" s="269">
        <f t="shared" si="25"/>
        <v>0.23213069359334676</v>
      </c>
      <c r="Q125" s="269">
        <f t="shared" si="25"/>
        <v>0.22473200857896936</v>
      </c>
      <c r="R125" s="269">
        <f t="shared" si="25"/>
        <v>0.22201414935829902</v>
      </c>
      <c r="S125" s="269">
        <f t="shared" si="25"/>
        <v>0.23716462585029249</v>
      </c>
      <c r="T125" s="269">
        <f t="shared" si="25"/>
        <v>0.23128900392678589</v>
      </c>
      <c r="U125" s="269">
        <f t="shared" si="25"/>
        <v>0.21980329205569801</v>
      </c>
      <c r="V125" s="269">
        <f t="shared" si="25"/>
        <v>0.21815285935817899</v>
      </c>
      <c r="W125" s="269">
        <f t="shared" si="25"/>
        <v>0.2142274271358322</v>
      </c>
      <c r="X125" s="269">
        <f t="shared" si="25"/>
        <v>0.21784446934784057</v>
      </c>
      <c r="Y125" s="269">
        <f t="shared" si="25"/>
        <v>0.22213801541849454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0.19476294814681869</v>
      </c>
      <c r="C126" s="270">
        <f t="shared" si="26"/>
        <v>0.15944186736430005</v>
      </c>
      <c r="D126" s="270">
        <f t="shared" si="26"/>
        <v>0.14400073858732571</v>
      </c>
      <c r="E126" s="270">
        <f t="shared" si="26"/>
        <v>0.14690788263507837</v>
      </c>
      <c r="F126" s="270">
        <f t="shared" si="26"/>
        <v>0.14654483963714013</v>
      </c>
      <c r="G126" s="270">
        <f t="shared" si="26"/>
        <v>0.15679114746983902</v>
      </c>
      <c r="H126" s="270">
        <f t="shared" si="26"/>
        <v>0.16219769835870901</v>
      </c>
      <c r="I126" s="270">
        <f t="shared" si="26"/>
        <v>0.14840469805234241</v>
      </c>
      <c r="J126" s="270">
        <f t="shared" si="26"/>
        <v>0.14812229048120187</v>
      </c>
      <c r="K126" s="270">
        <f t="shared" si="26"/>
        <v>0.14335053662068936</v>
      </c>
      <c r="L126" s="270">
        <f t="shared" si="26"/>
        <v>0.14810556178124959</v>
      </c>
      <c r="M126" s="270">
        <f t="shared" si="26"/>
        <v>0.17075131224681359</v>
      </c>
      <c r="N126" s="270">
        <f t="shared" si="26"/>
        <v>0.15643623029774503</v>
      </c>
      <c r="O126" s="270">
        <f t="shared" si="26"/>
        <v>0.17086504199288957</v>
      </c>
      <c r="P126" s="270">
        <f t="shared" si="26"/>
        <v>0.17993615843635277</v>
      </c>
      <c r="Q126" s="270">
        <f t="shared" si="26"/>
        <v>0.16372079379692753</v>
      </c>
      <c r="R126" s="270">
        <f t="shared" si="26"/>
        <v>0.15260487828064609</v>
      </c>
      <c r="S126" s="270">
        <f t="shared" si="26"/>
        <v>0.20039099401403884</v>
      </c>
      <c r="T126" s="270">
        <f t="shared" si="26"/>
        <v>0.18859369351225311</v>
      </c>
      <c r="U126" s="270">
        <f t="shared" si="26"/>
        <v>0.1570660338420726</v>
      </c>
      <c r="V126" s="270">
        <f t="shared" si="26"/>
        <v>0.15751130928931942</v>
      </c>
      <c r="W126" s="270">
        <f t="shared" si="26"/>
        <v>0.15327926933939429</v>
      </c>
      <c r="X126" s="270">
        <f t="shared" si="26"/>
        <v>0.12511176988191655</v>
      </c>
      <c r="Y126" s="270">
        <f t="shared" si="26"/>
        <v>0.11649496359253532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3.6142666998672891E-2</v>
      </c>
      <c r="C127" s="270">
        <f t="shared" si="27"/>
        <v>5.7891154024427169E-2</v>
      </c>
      <c r="D127" s="270">
        <f t="shared" si="27"/>
        <v>6.8480427909147143E-2</v>
      </c>
      <c r="E127" s="270">
        <f t="shared" si="27"/>
        <v>6.8264336599267811E-2</v>
      </c>
      <c r="F127" s="270">
        <f t="shared" si="27"/>
        <v>6.911969469145561E-2</v>
      </c>
      <c r="G127" s="270">
        <f t="shared" si="27"/>
        <v>6.2050121086168857E-2</v>
      </c>
      <c r="H127" s="270">
        <f t="shared" si="27"/>
        <v>5.8619436781557795E-2</v>
      </c>
      <c r="I127" s="270">
        <f t="shared" si="27"/>
        <v>7.0947717098596208E-2</v>
      </c>
      <c r="J127" s="270">
        <f t="shared" si="27"/>
        <v>7.249479583322499E-2</v>
      </c>
      <c r="K127" s="270">
        <f t="shared" si="27"/>
        <v>7.7378266497216616E-2</v>
      </c>
      <c r="L127" s="270">
        <f t="shared" si="27"/>
        <v>7.6687042526294477E-2</v>
      </c>
      <c r="M127" s="270">
        <f t="shared" si="27"/>
        <v>5.9939082541938908E-2</v>
      </c>
      <c r="N127" s="270">
        <f t="shared" si="27"/>
        <v>6.9169830778063476E-2</v>
      </c>
      <c r="O127" s="270">
        <f t="shared" si="27"/>
        <v>5.6735962848332482E-2</v>
      </c>
      <c r="P127" s="270">
        <f t="shared" si="27"/>
        <v>5.2194535156993953E-2</v>
      </c>
      <c r="Q127" s="270">
        <f t="shared" si="27"/>
        <v>6.1011214782041787E-2</v>
      </c>
      <c r="R127" s="270">
        <f t="shared" si="27"/>
        <v>6.9409271077652906E-2</v>
      </c>
      <c r="S127" s="270">
        <f t="shared" si="27"/>
        <v>3.6773631836253616E-2</v>
      </c>
      <c r="T127" s="270">
        <f t="shared" si="27"/>
        <v>4.2695310414532797E-2</v>
      </c>
      <c r="U127" s="270">
        <f t="shared" si="27"/>
        <v>6.2737258213625455E-2</v>
      </c>
      <c r="V127" s="270">
        <f t="shared" si="27"/>
        <v>6.0641550068859663E-2</v>
      </c>
      <c r="W127" s="270">
        <f t="shared" si="27"/>
        <v>6.0948157796437814E-2</v>
      </c>
      <c r="X127" s="270">
        <f t="shared" si="27"/>
        <v>9.2732699465923996E-2</v>
      </c>
      <c r="Y127" s="270">
        <f t="shared" si="27"/>
        <v>0.10564305182595919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0.13107145712112286</v>
      </c>
      <c r="C128" s="269">
        <f t="shared" si="28"/>
        <v>0.12496726783742811</v>
      </c>
      <c r="D128" s="269">
        <f t="shared" si="28"/>
        <v>0.11590510152154446</v>
      </c>
      <c r="E128" s="269">
        <f t="shared" si="28"/>
        <v>0.11817592579227672</v>
      </c>
      <c r="F128" s="269">
        <f t="shared" si="28"/>
        <v>0.11991289189363176</v>
      </c>
      <c r="G128" s="269">
        <f t="shared" si="28"/>
        <v>0.12559208918583581</v>
      </c>
      <c r="H128" s="269">
        <f t="shared" si="28"/>
        <v>0.12699078101154165</v>
      </c>
      <c r="I128" s="269">
        <f t="shared" si="28"/>
        <v>0.12521057846880698</v>
      </c>
      <c r="J128" s="269">
        <f t="shared" si="28"/>
        <v>0.12647221099371825</v>
      </c>
      <c r="K128" s="269">
        <f t="shared" si="28"/>
        <v>0.12014233687455884</v>
      </c>
      <c r="L128" s="269">
        <f t="shared" si="28"/>
        <v>0.12916580582873513</v>
      </c>
      <c r="M128" s="269">
        <f t="shared" si="28"/>
        <v>0.13926228774114807</v>
      </c>
      <c r="N128" s="269">
        <f t="shared" si="28"/>
        <v>0.13373625210886173</v>
      </c>
      <c r="O128" s="269">
        <f t="shared" si="28"/>
        <v>0.1318510274001522</v>
      </c>
      <c r="P128" s="269">
        <f t="shared" si="28"/>
        <v>0.13162779962049162</v>
      </c>
      <c r="Q128" s="269">
        <f t="shared" si="28"/>
        <v>0.12743842358243537</v>
      </c>
      <c r="R128" s="269">
        <f t="shared" si="28"/>
        <v>0.12555163651798187</v>
      </c>
      <c r="S128" s="269">
        <f t="shared" si="28"/>
        <v>0.13654596102592739</v>
      </c>
      <c r="T128" s="269">
        <f t="shared" si="28"/>
        <v>0.14251820902419557</v>
      </c>
      <c r="U128" s="269">
        <f t="shared" si="28"/>
        <v>0.13308248969780118</v>
      </c>
      <c r="V128" s="269">
        <f t="shared" si="28"/>
        <v>0.1324114956743806</v>
      </c>
      <c r="W128" s="269">
        <f t="shared" si="28"/>
        <v>0.13625988404067743</v>
      </c>
      <c r="X128" s="269">
        <f t="shared" si="28"/>
        <v>0.12630418538468252</v>
      </c>
      <c r="Y128" s="269">
        <f t="shared" si="28"/>
        <v>0.12017819084458189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6.9067312947751952E-2</v>
      </c>
      <c r="C129" s="270">
        <f t="shared" si="29"/>
        <v>5.6240145883381332E-2</v>
      </c>
      <c r="D129" s="270">
        <f t="shared" si="29"/>
        <v>4.999612289532266E-2</v>
      </c>
      <c r="E129" s="270">
        <f t="shared" si="29"/>
        <v>5.1334496451419229E-2</v>
      </c>
      <c r="F129" s="270">
        <f t="shared" si="29"/>
        <v>5.0552887275960731E-2</v>
      </c>
      <c r="G129" s="270">
        <f t="shared" si="29"/>
        <v>5.2450405420609053E-2</v>
      </c>
      <c r="H129" s="270">
        <f t="shared" si="29"/>
        <v>5.334586474656948E-2</v>
      </c>
      <c r="I129" s="270">
        <f t="shared" si="29"/>
        <v>5.4024429704458955E-2</v>
      </c>
      <c r="J129" s="270">
        <f t="shared" si="29"/>
        <v>5.4098558718798762E-2</v>
      </c>
      <c r="K129" s="270">
        <f t="shared" si="29"/>
        <v>5.1157702300907985E-2</v>
      </c>
      <c r="L129" s="270">
        <f t="shared" si="29"/>
        <v>5.4409661560330148E-2</v>
      </c>
      <c r="M129" s="270">
        <f t="shared" si="29"/>
        <v>6.2729049460366532E-2</v>
      </c>
      <c r="N129" s="270">
        <f t="shared" si="29"/>
        <v>5.7470106077756725E-2</v>
      </c>
      <c r="O129" s="270">
        <f t="shared" si="29"/>
        <v>6.2707352589937371E-2</v>
      </c>
      <c r="P129" s="270">
        <f t="shared" si="29"/>
        <v>6.6103293929285531E-2</v>
      </c>
      <c r="Q129" s="270">
        <f t="shared" si="29"/>
        <v>6.0146242137999129E-2</v>
      </c>
      <c r="R129" s="270">
        <f t="shared" si="29"/>
        <v>5.6062579148574036E-2</v>
      </c>
      <c r="S129" s="270">
        <f t="shared" si="29"/>
        <v>7.3617803632154727E-2</v>
      </c>
      <c r="T129" s="270">
        <f t="shared" si="29"/>
        <v>6.9283819682411263E-2</v>
      </c>
      <c r="U129" s="270">
        <f t="shared" si="29"/>
        <v>5.7701477521774319E-2</v>
      </c>
      <c r="V129" s="270">
        <f t="shared" si="29"/>
        <v>5.7865058727601067E-2</v>
      </c>
      <c r="W129" s="270">
        <f t="shared" si="29"/>
        <v>5.6310330744290642E-2</v>
      </c>
      <c r="X129" s="270">
        <f t="shared" si="29"/>
        <v>4.5962413393652847E-2</v>
      </c>
      <c r="Y129" s="270">
        <f t="shared" si="29"/>
        <v>4.2796850208195798E-2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4.5963646898329179E-2</v>
      </c>
      <c r="C130" s="270">
        <f t="shared" si="30"/>
        <v>4.426475885304304E-2</v>
      </c>
      <c r="D130" s="270">
        <f t="shared" si="30"/>
        <v>3.6797815046508295E-2</v>
      </c>
      <c r="E130" s="270">
        <f t="shared" si="30"/>
        <v>3.8417501424822795E-2</v>
      </c>
      <c r="F130" s="270">
        <f t="shared" si="30"/>
        <v>3.9991541461835721E-2</v>
      </c>
      <c r="G130" s="270">
        <f t="shared" si="30"/>
        <v>4.4935015864877345E-2</v>
      </c>
      <c r="H130" s="270">
        <f t="shared" si="30"/>
        <v>4.5856601664898716E-2</v>
      </c>
      <c r="I130" s="270">
        <f t="shared" si="30"/>
        <v>4.456336682209168E-2</v>
      </c>
      <c r="J130" s="270">
        <f t="shared" si="30"/>
        <v>4.5376834667216405E-2</v>
      </c>
      <c r="K130" s="270">
        <f t="shared" si="30"/>
        <v>3.875921394896388E-2</v>
      </c>
      <c r="L130" s="270">
        <f t="shared" si="30"/>
        <v>4.6583562633144796E-2</v>
      </c>
      <c r="M130" s="270">
        <f t="shared" si="30"/>
        <v>5.4513368424979357E-2</v>
      </c>
      <c r="N130" s="270">
        <f t="shared" si="30"/>
        <v>5.0855168633926633E-2</v>
      </c>
      <c r="O130" s="270">
        <f t="shared" si="30"/>
        <v>4.8236116678896088E-2</v>
      </c>
      <c r="P130" s="270">
        <f t="shared" si="30"/>
        <v>4.6349756552579703E-2</v>
      </c>
      <c r="Q130" s="270">
        <f t="shared" si="30"/>
        <v>4.4878441489291813E-2</v>
      </c>
      <c r="R130" s="270">
        <f t="shared" si="30"/>
        <v>4.3990116593218692E-2</v>
      </c>
      <c r="S130" s="270">
        <f t="shared" si="30"/>
        <v>4.9418598140961056E-2</v>
      </c>
      <c r="T130" s="270">
        <f t="shared" si="30"/>
        <v>5.7549378178604137E-2</v>
      </c>
      <c r="U130" s="270">
        <f t="shared" si="30"/>
        <v>5.2333174231438864E-2</v>
      </c>
      <c r="V130" s="270">
        <f t="shared" si="30"/>
        <v>5.2268501020147837E-2</v>
      </c>
      <c r="W130" s="270">
        <f t="shared" si="30"/>
        <v>5.7558978637700264E-2</v>
      </c>
      <c r="X130" s="270">
        <f t="shared" si="30"/>
        <v>4.6274484221182334E-2</v>
      </c>
      <c r="Y130" s="270">
        <f t="shared" si="30"/>
        <v>3.8571166143813035E-2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1.6040497275041705E-2</v>
      </c>
      <c r="C131" s="271">
        <f t="shared" si="31"/>
        <v>2.4462363101003731E-2</v>
      </c>
      <c r="D131" s="271">
        <f t="shared" si="31"/>
        <v>2.9111163579713512E-2</v>
      </c>
      <c r="E131" s="271">
        <f t="shared" si="31"/>
        <v>2.8423927916034694E-2</v>
      </c>
      <c r="F131" s="271">
        <f t="shared" si="31"/>
        <v>2.9368463155835318E-2</v>
      </c>
      <c r="G131" s="271">
        <f t="shared" si="31"/>
        <v>2.8206667900349425E-2</v>
      </c>
      <c r="H131" s="271">
        <f t="shared" si="31"/>
        <v>2.7788314600073465E-2</v>
      </c>
      <c r="I131" s="271">
        <f t="shared" si="31"/>
        <v>2.6622781942256368E-2</v>
      </c>
      <c r="J131" s="271">
        <f t="shared" si="31"/>
        <v>2.6996817607703089E-2</v>
      </c>
      <c r="K131" s="271">
        <f t="shared" si="31"/>
        <v>3.0225420624686975E-2</v>
      </c>
      <c r="L131" s="271">
        <f t="shared" si="31"/>
        <v>2.817258163526019E-2</v>
      </c>
      <c r="M131" s="271">
        <f t="shared" si="31"/>
        <v>2.2019869855802197E-2</v>
      </c>
      <c r="N131" s="271">
        <f t="shared" si="31"/>
        <v>2.5410977397178399E-2</v>
      </c>
      <c r="O131" s="271">
        <f t="shared" si="31"/>
        <v>2.090755813131874E-2</v>
      </c>
      <c r="P131" s="271">
        <f t="shared" si="31"/>
        <v>1.91747491386264E-2</v>
      </c>
      <c r="Q131" s="271">
        <f t="shared" si="31"/>
        <v>2.2413739955144424E-2</v>
      </c>
      <c r="R131" s="271">
        <f t="shared" si="31"/>
        <v>2.5498940776189138E-2</v>
      </c>
      <c r="S131" s="271">
        <f t="shared" si="31"/>
        <v>1.3509559252811606E-2</v>
      </c>
      <c r="T131" s="271">
        <f t="shared" si="31"/>
        <v>1.5685011163180156E-2</v>
      </c>
      <c r="U131" s="271">
        <f t="shared" si="31"/>
        <v>2.3047837944587982E-2</v>
      </c>
      <c r="V131" s="271">
        <f t="shared" si="31"/>
        <v>2.2277935926631683E-2</v>
      </c>
      <c r="W131" s="271">
        <f t="shared" si="31"/>
        <v>2.2390574658686529E-2</v>
      </c>
      <c r="X131" s="271">
        <f t="shared" si="31"/>
        <v>3.4067287769847326E-2</v>
      </c>
      <c r="Y131" s="271">
        <f t="shared" si="31"/>
        <v>3.8810174492573062E-2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0.44625163564966874</v>
      </c>
      <c r="C136" s="272">
        <f>IF(C$5=0,0,C$5/ISI_fec!C$5)</f>
        <v>0.45292913460254303</v>
      </c>
      <c r="D136" s="272">
        <f>IF(D$5=0,0,D$5/ISI_fec!D$5)</f>
        <v>0.45361973803346334</v>
      </c>
      <c r="E136" s="272">
        <f>IF(E$5=0,0,E$5/ISI_fec!E$5)</f>
        <v>0.45517474076917508</v>
      </c>
      <c r="F136" s="272">
        <f>IF(F$5=0,0,F$5/ISI_fec!F$5)</f>
        <v>0.4495604058962826</v>
      </c>
      <c r="G136" s="272">
        <f>IF(G$5=0,0,G$5/ISI_fec!G$5)</f>
        <v>0.44252987421787848</v>
      </c>
      <c r="H136" s="272">
        <f>IF(H$5=0,0,H$5/ISI_fec!H$5)</f>
        <v>0.44383245790951681</v>
      </c>
      <c r="I136" s="272">
        <f>IF(I$5=0,0,I$5/ISI_fec!I$5)</f>
        <v>0.45493157400177053</v>
      </c>
      <c r="J136" s="272">
        <f>IF(J$5=0,0,J$5/ISI_fec!J$5)</f>
        <v>0.45825216119817364</v>
      </c>
      <c r="K136" s="272">
        <f>IF(K$5=0,0,K$5/ISI_fec!K$5)</f>
        <v>0.46074024167057298</v>
      </c>
      <c r="L136" s="272">
        <f>IF(L$5=0,0,L$5/ISI_fec!L$5)</f>
        <v>0.45947967915484678</v>
      </c>
      <c r="M136" s="272">
        <f>IF(M$5=0,0,M$5/ISI_fec!M$5)</f>
        <v>0.45532927287721442</v>
      </c>
      <c r="N136" s="272">
        <f>IF(N$5=0,0,N$5/ISI_fec!N$5)</f>
        <v>0.45463202946092118</v>
      </c>
      <c r="O136" s="272">
        <f>IF(O$5=0,0,O$5/ISI_fec!O$5)</f>
        <v>0.45161360617086294</v>
      </c>
      <c r="P136" s="272">
        <f>IF(P$5=0,0,P$5/ISI_fec!P$5)</f>
        <v>0.45197109599182672</v>
      </c>
      <c r="Q136" s="272">
        <f>IF(Q$5=0,0,Q$5/ISI_fec!Q$5)</f>
        <v>0.45230205918230149</v>
      </c>
      <c r="R136" s="272">
        <f>IF(R$5=0,0,R$5/ISI_fec!R$5)</f>
        <v>0.45230868595798562</v>
      </c>
      <c r="S136" s="272">
        <f>IF(S$5=0,0,S$5/ISI_fec!S$5)</f>
        <v>0.44610593762311235</v>
      </c>
      <c r="T136" s="272">
        <f>IF(T$5=0,0,T$5/ISI_fec!T$5)</f>
        <v>0.4443427551628143</v>
      </c>
      <c r="U136" s="272">
        <f>IF(U$5=0,0,U$5/ISI_fec!U$5)</f>
        <v>0.44656769062029389</v>
      </c>
      <c r="V136" s="272">
        <f>IF(V$5=0,0,V$5/ISI_fec!V$5)</f>
        <v>0.44627420051511718</v>
      </c>
      <c r="W136" s="272">
        <f>IF(W$5=0,0,W$5/ISI_fec!W$5)</f>
        <v>0.44531601150968808</v>
      </c>
      <c r="X136" s="272">
        <f>IF(X$5=0,0,X$5/ISI_fec!X$5)</f>
        <v>0.45645980962302368</v>
      </c>
      <c r="Y136" s="272">
        <f>IF(Y$5=0,0,Y$5/ISI_fec!Y$5)</f>
        <v>0.46623530422907611</v>
      </c>
      <c r="DA136" s="111"/>
    </row>
    <row r="137" spans="1:105" ht="12" customHeight="1" x14ac:dyDescent="0.25">
      <c r="A137" s="55" t="s">
        <v>91</v>
      </c>
      <c r="B137" s="273">
        <f>IF(B$6=0,0,B$6/ISI_fec!B$6)</f>
        <v>0.41012834677833204</v>
      </c>
      <c r="C137" s="273">
        <f>IF(C$6=0,0,C$6/ISI_fec!C$6)</f>
        <v>0.41012834677833199</v>
      </c>
      <c r="D137" s="273">
        <f>IF(D$6=0,0,D$6/ISI_fec!D$6)</f>
        <v>0.41012834677833193</v>
      </c>
      <c r="E137" s="273">
        <f>IF(E$6=0,0,E$6/ISI_fec!E$6)</f>
        <v>0.4120275697043847</v>
      </c>
      <c r="F137" s="273">
        <f>IF(F$6=0,0,F$6/ISI_fec!F$6)</f>
        <v>0.41202756970438464</v>
      </c>
      <c r="G137" s="273">
        <f>IF(G$6=0,0,G$6/ISI_fec!G$6)</f>
        <v>0.4120275697043847</v>
      </c>
      <c r="H137" s="273">
        <f>IF(H$6=0,0,H$6/ISI_fec!H$6)</f>
        <v>0.41202756970438448</v>
      </c>
      <c r="I137" s="273">
        <f>IF(I$6=0,0,I$6/ISI_fec!I$6)</f>
        <v>0.41640721770800493</v>
      </c>
      <c r="J137" s="273">
        <f>IF(J$6=0,0,J$6/ISI_fec!J$6)</f>
        <v>0.41640721770800487</v>
      </c>
      <c r="K137" s="273">
        <f>IF(K$6=0,0,K$6/ISI_fec!K$6)</f>
        <v>0.4164072177080051</v>
      </c>
      <c r="L137" s="273">
        <f>IF(L$6=0,0,L$6/ISI_fec!L$6)</f>
        <v>0.41640721770800487</v>
      </c>
      <c r="M137" s="273">
        <f>IF(M$6=0,0,M$6/ISI_fec!M$6)</f>
        <v>0.41640721770800498</v>
      </c>
      <c r="N137" s="273">
        <f>IF(N$6=0,0,N$6/ISI_fec!N$6)</f>
        <v>0.41640721770800493</v>
      </c>
      <c r="O137" s="273">
        <f>IF(O$6=0,0,O$6/ISI_fec!O$6)</f>
        <v>0.41640721770800493</v>
      </c>
      <c r="P137" s="273">
        <f>IF(P$6=0,0,P$6/ISI_fec!P$6)</f>
        <v>0.4164072177080051</v>
      </c>
      <c r="Q137" s="273">
        <f>IF(Q$6=0,0,Q$6/ISI_fec!Q$6)</f>
        <v>0.4164072177080051</v>
      </c>
      <c r="R137" s="273">
        <f>IF(R$6=0,0,R$6/ISI_fec!R$6)</f>
        <v>0.41640721770800493</v>
      </c>
      <c r="S137" s="273">
        <f>IF(S$6=0,0,S$6/ISI_fec!S$6)</f>
        <v>0.41640721770800498</v>
      </c>
      <c r="T137" s="273">
        <f>IF(T$6=0,0,T$6/ISI_fec!T$6)</f>
        <v>0.41640721770800493</v>
      </c>
      <c r="U137" s="273">
        <f>IF(U$6=0,0,U$6/ISI_fec!U$6)</f>
        <v>0.4164072177080051</v>
      </c>
      <c r="V137" s="273">
        <f>IF(V$6=0,0,V$6/ISI_fec!V$6)</f>
        <v>0.4164072177080051</v>
      </c>
      <c r="W137" s="273">
        <f>IF(W$6=0,0,W$6/ISI_fec!W$6)</f>
        <v>0.41640721770800504</v>
      </c>
      <c r="X137" s="273">
        <f>IF(X$6=0,0,X$6/ISI_fec!X$6)</f>
        <v>0.41640721770800521</v>
      </c>
      <c r="Y137" s="273">
        <f>IF(Y$6=0,0,Y$6/ISI_fec!Y$6)</f>
        <v>0.41640721770800504</v>
      </c>
      <c r="DA137" s="76"/>
    </row>
    <row r="138" spans="1:105" ht="12" customHeight="1" x14ac:dyDescent="0.25">
      <c r="A138" s="173" t="s">
        <v>92</v>
      </c>
      <c r="B138" s="274">
        <f>IF(B$7=0,0,B$7/ISI_fec!B$7)</f>
        <v>0.10636861445622449</v>
      </c>
      <c r="C138" s="274">
        <f>IF(C$7=0,0,C$7/ISI_fec!C$7)</f>
        <v>0.10636861445622445</v>
      </c>
      <c r="D138" s="274">
        <f>IF(D$7=0,0,D$7/ISI_fec!D$7)</f>
        <v>0.10636861445622443</v>
      </c>
      <c r="E138" s="274">
        <f>IF(E$7=0,0,E$7/ISI_fec!E$7)</f>
        <v>0.10686118638590111</v>
      </c>
      <c r="F138" s="274">
        <f>IF(F$7=0,0,F$7/ISI_fec!F$7)</f>
        <v>0.10686118638590118</v>
      </c>
      <c r="G138" s="274">
        <f>IF(G$7=0,0,G$7/ISI_fec!G$7)</f>
        <v>0.10686118638590116</v>
      </c>
      <c r="H138" s="274">
        <f>IF(H$7=0,0,H$7/ISI_fec!H$7)</f>
        <v>0.10686118638590116</v>
      </c>
      <c r="I138" s="274">
        <f>IF(I$7=0,0,I$7/ISI_fec!I$7)</f>
        <v>0.10799706761335225</v>
      </c>
      <c r="J138" s="274">
        <f>IF(J$7=0,0,J$7/ISI_fec!J$7)</f>
        <v>0.10799706761335227</v>
      </c>
      <c r="K138" s="274">
        <f>IF(K$7=0,0,K$7/ISI_fec!K$7)</f>
        <v>0.10799706761335233</v>
      </c>
      <c r="L138" s="274">
        <f>IF(L$7=0,0,L$7/ISI_fec!L$7)</f>
        <v>0.10799706761335227</v>
      </c>
      <c r="M138" s="274">
        <f>IF(M$7=0,0,M$7/ISI_fec!M$7)</f>
        <v>0.10799706761335229</v>
      </c>
      <c r="N138" s="274">
        <f>IF(N$7=0,0,N$7/ISI_fec!N$7)</f>
        <v>0.10799706761335226</v>
      </c>
      <c r="O138" s="274">
        <f>IF(O$7=0,0,O$7/ISI_fec!O$7)</f>
        <v>0.10799706761335229</v>
      </c>
      <c r="P138" s="274">
        <f>IF(P$7=0,0,P$7/ISI_fec!P$7)</f>
        <v>0.10799706761335229</v>
      </c>
      <c r="Q138" s="274">
        <f>IF(Q$7=0,0,Q$7/ISI_fec!Q$7)</f>
        <v>0.10799706761335222</v>
      </c>
      <c r="R138" s="274">
        <f>IF(R$7=0,0,R$7/ISI_fec!R$7)</f>
        <v>0.10799706761335223</v>
      </c>
      <c r="S138" s="274">
        <f>IF(S$7=0,0,S$7/ISI_fec!S$7)</f>
        <v>0.10799706761335227</v>
      </c>
      <c r="T138" s="274">
        <f>IF(T$7=0,0,T$7/ISI_fec!T$7)</f>
        <v>0.10799706761335226</v>
      </c>
      <c r="U138" s="274">
        <f>IF(U$7=0,0,U$7/ISI_fec!U$7)</f>
        <v>0.10799706761335227</v>
      </c>
      <c r="V138" s="274">
        <f>IF(V$7=0,0,V$7/ISI_fec!V$7)</f>
        <v>0.10799706761335227</v>
      </c>
      <c r="W138" s="274">
        <f>IF(W$7=0,0,W$7/ISI_fec!W$7)</f>
        <v>0.10799706761335229</v>
      </c>
      <c r="X138" s="274">
        <f>IF(X$7=0,0,X$7/ISI_fec!X$7)</f>
        <v>0.10799706761335229</v>
      </c>
      <c r="Y138" s="274">
        <f>IF(Y$7=0,0,Y$7/ISI_fec!Y$7)</f>
        <v>0.10799706761335226</v>
      </c>
      <c r="DA138" s="77"/>
    </row>
    <row r="139" spans="1:105" ht="12" customHeight="1" x14ac:dyDescent="0.25">
      <c r="A139" s="173" t="s">
        <v>93</v>
      </c>
      <c r="B139" s="274">
        <f>IF(B$8=0,0,B$8/ISI_fec!B$8)</f>
        <v>0.58753547398142758</v>
      </c>
      <c r="C139" s="274">
        <f>IF(C$8=0,0,C$8/ISI_fec!C$8)</f>
        <v>0.58753547398142758</v>
      </c>
      <c r="D139" s="274">
        <f>IF(D$8=0,0,D$8/ISI_fec!D$8)</f>
        <v>0.58753547398142758</v>
      </c>
      <c r="E139" s="274">
        <f>IF(E$8=0,0,E$8/ISI_fec!E$8)</f>
        <v>0.59025623408206473</v>
      </c>
      <c r="F139" s="274">
        <f>IF(F$8=0,0,F$8/ISI_fec!F$8)</f>
        <v>0.59025623408206496</v>
      </c>
      <c r="G139" s="274">
        <f>IF(G$8=0,0,G$8/ISI_fec!G$8)</f>
        <v>0.59025623408206462</v>
      </c>
      <c r="H139" s="274">
        <f>IF(H$8=0,0,H$8/ISI_fec!H$8)</f>
        <v>0.59025623408206473</v>
      </c>
      <c r="I139" s="274">
        <f>IF(I$8=0,0,I$8/ISI_fec!I$8)</f>
        <v>0.5965303640852504</v>
      </c>
      <c r="J139" s="274">
        <f>IF(J$8=0,0,J$8/ISI_fec!J$8)</f>
        <v>0.59653036408525062</v>
      </c>
      <c r="K139" s="274">
        <f>IF(K$8=0,0,K$8/ISI_fec!K$8)</f>
        <v>0.59653036408525062</v>
      </c>
      <c r="L139" s="274">
        <f>IF(L$8=0,0,L$8/ISI_fec!L$8)</f>
        <v>0.59653036408525073</v>
      </c>
      <c r="M139" s="274">
        <f>IF(M$8=0,0,M$8/ISI_fec!M$8)</f>
        <v>0.59653036408525051</v>
      </c>
      <c r="N139" s="274">
        <f>IF(N$8=0,0,N$8/ISI_fec!N$8)</f>
        <v>0.5965303640852504</v>
      </c>
      <c r="O139" s="274">
        <f>IF(O$8=0,0,O$8/ISI_fec!O$8)</f>
        <v>0.59653036408525073</v>
      </c>
      <c r="P139" s="274">
        <f>IF(P$8=0,0,P$8/ISI_fec!P$8)</f>
        <v>0.59653036408525062</v>
      </c>
      <c r="Q139" s="274">
        <f>IF(Q$8=0,0,Q$8/ISI_fec!Q$8)</f>
        <v>0.59653036408525051</v>
      </c>
      <c r="R139" s="274">
        <f>IF(R$8=0,0,R$8/ISI_fec!R$8)</f>
        <v>0.59653036408525051</v>
      </c>
      <c r="S139" s="274">
        <f>IF(S$8=0,0,S$8/ISI_fec!S$8)</f>
        <v>0.59653036408525051</v>
      </c>
      <c r="T139" s="274">
        <f>IF(T$8=0,0,T$8/ISI_fec!T$8)</f>
        <v>0.5965303640852504</v>
      </c>
      <c r="U139" s="274">
        <f>IF(U$8=0,0,U$8/ISI_fec!U$8)</f>
        <v>0.5965303640852504</v>
      </c>
      <c r="V139" s="274">
        <f>IF(V$8=0,0,V$8/ISI_fec!V$8)</f>
        <v>0.59653036408525084</v>
      </c>
      <c r="W139" s="274">
        <f>IF(W$8=0,0,W$8/ISI_fec!W$8)</f>
        <v>0.59653036408525051</v>
      </c>
      <c r="X139" s="274">
        <f>IF(X$8=0,0,X$8/ISI_fec!X$8)</f>
        <v>0.59653036408525051</v>
      </c>
      <c r="Y139" s="274">
        <f>IF(Y$8=0,0,Y$8/ISI_fec!Y$8)</f>
        <v>0.59653036408525062</v>
      </c>
      <c r="DA139" s="77"/>
    </row>
    <row r="140" spans="1:105" ht="12" customHeight="1" x14ac:dyDescent="0.25">
      <c r="A140" s="173" t="s">
        <v>94</v>
      </c>
      <c r="B140" s="274">
        <f>IF(B$9=0,0,B$9/ISI_fec!B$9)</f>
        <v>0.40595314266642318</v>
      </c>
      <c r="C140" s="274">
        <f>IF(C$9=0,0,C$9/ISI_fec!C$9)</f>
        <v>0.40595314266642307</v>
      </c>
      <c r="D140" s="274">
        <f>IF(D$9=0,0,D$9/ISI_fec!D$9)</f>
        <v>0.40595314266642302</v>
      </c>
      <c r="E140" s="274">
        <f>IF(E$9=0,0,E$9/ISI_fec!E$9)</f>
        <v>0.40783303105139257</v>
      </c>
      <c r="F140" s="274">
        <f>IF(F$9=0,0,F$9/ISI_fec!F$9)</f>
        <v>0.40783303105139251</v>
      </c>
      <c r="G140" s="274">
        <f>IF(G$9=0,0,G$9/ISI_fec!G$9)</f>
        <v>0.40783303105139257</v>
      </c>
      <c r="H140" s="274">
        <f>IF(H$9=0,0,H$9/ISI_fec!H$9)</f>
        <v>0.40783303105139257</v>
      </c>
      <c r="I140" s="274">
        <f>IF(I$9=0,0,I$9/ISI_fec!I$9)</f>
        <v>0.41216809319671494</v>
      </c>
      <c r="J140" s="274">
        <f>IF(J$9=0,0,J$9/ISI_fec!J$9)</f>
        <v>0.41216809319671482</v>
      </c>
      <c r="K140" s="274">
        <f>IF(K$9=0,0,K$9/ISI_fec!K$9)</f>
        <v>0.41216809319671482</v>
      </c>
      <c r="L140" s="274">
        <f>IF(L$9=0,0,L$9/ISI_fec!L$9)</f>
        <v>0.41216809319671471</v>
      </c>
      <c r="M140" s="274">
        <f>IF(M$9=0,0,M$9/ISI_fec!M$9)</f>
        <v>0.41216809319671471</v>
      </c>
      <c r="N140" s="274">
        <f>IF(N$9=0,0,N$9/ISI_fec!N$9)</f>
        <v>0.41216809319671488</v>
      </c>
      <c r="O140" s="274">
        <f>IF(O$9=0,0,O$9/ISI_fec!O$9)</f>
        <v>0.41216809319671477</v>
      </c>
      <c r="P140" s="274">
        <f>IF(P$9=0,0,P$9/ISI_fec!P$9)</f>
        <v>0.41216809319671477</v>
      </c>
      <c r="Q140" s="274">
        <f>IF(Q$9=0,0,Q$9/ISI_fec!Q$9)</f>
        <v>0.41216809319671471</v>
      </c>
      <c r="R140" s="274">
        <f>IF(R$9=0,0,R$9/ISI_fec!R$9)</f>
        <v>0.41216809319671477</v>
      </c>
      <c r="S140" s="274">
        <f>IF(S$9=0,0,S$9/ISI_fec!S$9)</f>
        <v>0.41216809319671482</v>
      </c>
      <c r="T140" s="274">
        <f>IF(T$9=0,0,T$9/ISI_fec!T$9)</f>
        <v>0.41216809319671494</v>
      </c>
      <c r="U140" s="274">
        <f>IF(U$9=0,0,U$9/ISI_fec!U$9)</f>
        <v>0.41216809319671477</v>
      </c>
      <c r="V140" s="274">
        <f>IF(V$9=0,0,V$9/ISI_fec!V$9)</f>
        <v>0.41216809319671488</v>
      </c>
      <c r="W140" s="274">
        <f>IF(W$9=0,0,W$9/ISI_fec!W$9)</f>
        <v>0.41216809319671482</v>
      </c>
      <c r="X140" s="274">
        <f>IF(X$9=0,0,X$9/ISI_fec!X$9)</f>
        <v>0.41216809319671488</v>
      </c>
      <c r="Y140" s="274">
        <f>IF(Y$9=0,0,Y$9/ISI_fec!Y$9)</f>
        <v>0.41216809319671488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0.6028326902922666</v>
      </c>
      <c r="C141" s="275">
        <f>IF(C$10=0,0,C$10/ISI_fec!C$10)</f>
        <v>0.61590846626480633</v>
      </c>
      <c r="D141" s="275">
        <f>IF(D$10=0,0,D$10/ISI_fec!D$10)</f>
        <v>0.62721988230330183</v>
      </c>
      <c r="E141" s="275">
        <f>IF(E$10=0,0,E$10/ISI_fec!E$10)</f>
        <v>0.62847378092605699</v>
      </c>
      <c r="F141" s="275">
        <f>IF(F$10=0,0,F$10/ISI_fec!F$10)</f>
        <v>0.63020650066461059</v>
      </c>
      <c r="G141" s="275">
        <f>IF(G$10=0,0,G$10/ISI_fec!G$10)</f>
        <v>0.62751840116703295</v>
      </c>
      <c r="H141" s="275">
        <f>IF(H$10=0,0,H$10/ISI_fec!H$10)</f>
        <v>0.62654778625169805</v>
      </c>
      <c r="I141" s="275">
        <f>IF(I$10=0,0,I$10/ISI_fec!I$10)</f>
        <v>0.63187235298774636</v>
      </c>
      <c r="J141" s="275">
        <f>IF(J$10=0,0,J$10/ISI_fec!J$10)</f>
        <v>0.63241208806431948</v>
      </c>
      <c r="K141" s="275">
        <f>IF(K$10=0,0,K$10/ISI_fec!K$10)</f>
        <v>0.6374671742367547</v>
      </c>
      <c r="L141" s="275">
        <f>IF(L$10=0,0,L$10/ISI_fec!L$10)</f>
        <v>0.63340063399702917</v>
      </c>
      <c r="M141" s="275">
        <f>IF(M$10=0,0,M$10/ISI_fec!M$10)</f>
        <v>0.62254621295443335</v>
      </c>
      <c r="N141" s="275">
        <f>IF(N$10=0,0,N$10/ISI_fec!N$10)</f>
        <v>0.62879574401832605</v>
      </c>
      <c r="O141" s="275">
        <f>IF(O$10=0,0,O$10/ISI_fec!O$10)</f>
        <v>0.62126507562396971</v>
      </c>
      <c r="P141" s="275">
        <f>IF(P$10=0,0,P$10/ISI_fec!P$10)</f>
        <v>0.6177758041131477</v>
      </c>
      <c r="Q141" s="275">
        <f>IF(Q$10=0,0,Q$10/ISI_fec!Q$10)</f>
        <v>0.62419859188865678</v>
      </c>
      <c r="R141" s="275">
        <f>IF(R$10=0,0,R$10/ISI_fec!R$10)</f>
        <v>0.62960187941978196</v>
      </c>
      <c r="S141" s="275">
        <f>IF(S$10=0,0,S$10/ISI_fec!S$10)</f>
        <v>0.60938041732363635</v>
      </c>
      <c r="T141" s="275">
        <f>IF(T$10=0,0,T$10/ISI_fec!T$10)</f>
        <v>0.6131598261799841</v>
      </c>
      <c r="U141" s="275">
        <f>IF(U$10=0,0,U$10/ISI_fec!U$10)</f>
        <v>0.62617053007043799</v>
      </c>
      <c r="V141" s="275">
        <f>IF(V$10=0,0,V$10/ISI_fec!V$10)</f>
        <v>0.62516648980677214</v>
      </c>
      <c r="W141" s="275">
        <f>IF(W$10=0,0,W$10/ISI_fec!W$10)</f>
        <v>0.62598640280729334</v>
      </c>
      <c r="X141" s="275">
        <f>IF(X$10=0,0,X$10/ISI_fec!X$10)</f>
        <v>0.64511883139108595</v>
      </c>
      <c r="Y141" s="275">
        <f>IF(Y$10=0,0,Y$10/ISI_fec!Y$10)</f>
        <v>0.65211418028138068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0.39140369204057412</v>
      </c>
      <c r="C142" s="276">
        <f>IF(C$16=0,0,C$16/ISI_fec!C$16)</f>
        <v>0.40169699571372447</v>
      </c>
      <c r="D142" s="276">
        <f>IF(D$16=0,0,D$16/ISI_fec!D$16)</f>
        <v>0.39945089480268631</v>
      </c>
      <c r="E142" s="276">
        <f>IF(E$16=0,0,E$16/ISI_fec!E$16)</f>
        <v>0.39812160038283351</v>
      </c>
      <c r="F142" s="276">
        <f>IF(F$16=0,0,F$16/ISI_fec!F$16)</f>
        <v>0.38980719650387613</v>
      </c>
      <c r="G142" s="276">
        <f>IF(G$16=0,0,G$16/ISI_fec!G$16)</f>
        <v>0.37969591832178234</v>
      </c>
      <c r="H142" s="276">
        <f>IF(H$16=0,0,H$16/ISI_fec!H$16)</f>
        <v>0.38089704761474608</v>
      </c>
      <c r="I142" s="276">
        <f>IF(I$16=0,0,I$16/ISI_fec!I$16)</f>
        <v>0.39086228315224503</v>
      </c>
      <c r="J142" s="276">
        <f>IF(J$16=0,0,J$16/ISI_fec!J$16)</f>
        <v>0.39710728722003391</v>
      </c>
      <c r="K142" s="276">
        <f>IF(K$16=0,0,K$16/ISI_fec!K$16)</f>
        <v>0.40383395285271689</v>
      </c>
      <c r="L142" s="276">
        <f>IF(L$16=0,0,L$16/ISI_fec!L$16)</f>
        <v>0.39798134077943992</v>
      </c>
      <c r="M142" s="276">
        <f>IF(M$16=0,0,M$16/ISI_fec!M$16)</f>
        <v>0.38353402878403869</v>
      </c>
      <c r="N142" s="276">
        <f>IF(N$16=0,0,N$16/ISI_fec!N$16)</f>
        <v>0.38638043272943329</v>
      </c>
      <c r="O142" s="276">
        <f>IF(O$16=0,0,O$16/ISI_fec!O$16)</f>
        <v>0.38477922689592098</v>
      </c>
      <c r="P142" s="276">
        <f>IF(P$16=0,0,P$16/ISI_fec!P$16)</f>
        <v>0.38769344649838156</v>
      </c>
      <c r="Q142" s="276">
        <f>IF(Q$16=0,0,Q$16/ISI_fec!Q$16)</f>
        <v>0.38687962093578782</v>
      </c>
      <c r="R142" s="276">
        <f>IF(R$16=0,0,R$16/ISI_fec!R$16)</f>
        <v>0.38456339608579815</v>
      </c>
      <c r="S142" s="276">
        <f>IF(S$16=0,0,S$16/ISI_fec!S$16)</f>
        <v>0.37819506145878129</v>
      </c>
      <c r="T142" s="276">
        <f>IF(T$16=0,0,T$16/ISI_fec!T$16)</f>
        <v>0.37087314732884291</v>
      </c>
      <c r="U142" s="276">
        <f>IF(U$16=0,0,U$16/ISI_fec!U$16)</f>
        <v>0.37207906264369922</v>
      </c>
      <c r="V142" s="276">
        <f>IF(V$16=0,0,V$16/ISI_fec!V$16)</f>
        <v>0.37194286226818485</v>
      </c>
      <c r="W142" s="276">
        <f>IF(W$16=0,0,W$16/ISI_fec!W$16)</f>
        <v>0.36818750863532596</v>
      </c>
      <c r="X142" s="276">
        <f>IF(X$16=0,0,X$16/ISI_fec!X$16)</f>
        <v>0.38480560339286668</v>
      </c>
      <c r="Y142" s="276">
        <f>IF(Y$16=0,0,Y$16/ISI_fec!Y$16)</f>
        <v>0.40898424737642136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0.47969096086430379</v>
      </c>
      <c r="C143" s="276">
        <f>IF(C$22=0,0,C$22/ISI_fec!C$22)</f>
        <v>0.48229746943724749</v>
      </c>
      <c r="D143" s="276">
        <f>IF(D$22=0,0,D$22/ISI_fec!D$22)</f>
        <v>0.48121944379852355</v>
      </c>
      <c r="E143" s="276">
        <f>IF(E$22=0,0,E$22/ISI_fec!E$22)</f>
        <v>0.48201174214476028</v>
      </c>
      <c r="F143" s="276">
        <f>IF(F$22=0,0,F$22/ISI_fec!F$22)</f>
        <v>0.47542227588915187</v>
      </c>
      <c r="G143" s="276">
        <f>IF(G$22=0,0,G$22/ISI_fec!G$22)</f>
        <v>0.47051861826387398</v>
      </c>
      <c r="H143" s="276">
        <f>IF(H$22=0,0,H$22/ISI_fec!H$22)</f>
        <v>0.47301290218984005</v>
      </c>
      <c r="I143" s="276">
        <f>IF(I$22=0,0,I$22/ISI_fec!I$22)</f>
        <v>0.4806391587751434</v>
      </c>
      <c r="J143" s="276">
        <f>IF(J$22=0,0,J$22/ISI_fec!J$22)</f>
        <v>0.48223105081898443</v>
      </c>
      <c r="K143" s="276">
        <f>IF(K$22=0,0,K$22/ISI_fec!K$22)</f>
        <v>0.48241575894091598</v>
      </c>
      <c r="L143" s="276">
        <f>IF(L$22=0,0,L$22/ISI_fec!L$22)</f>
        <v>0.48027679016333541</v>
      </c>
      <c r="M143" s="276">
        <f>IF(M$22=0,0,M$22/ISI_fec!M$22)</f>
        <v>0.47863128064775912</v>
      </c>
      <c r="N143" s="276">
        <f>IF(N$22=0,0,N$22/ISI_fec!N$22)</f>
        <v>0.47800182104562261</v>
      </c>
      <c r="O143" s="276">
        <f>IF(O$22=0,0,O$22/ISI_fec!O$22)</f>
        <v>0.47713013230593954</v>
      </c>
      <c r="P143" s="276">
        <f>IF(P$22=0,0,P$22/ISI_fec!P$22)</f>
        <v>0.47785119375100665</v>
      </c>
      <c r="Q143" s="276">
        <f>IF(Q$22=0,0,Q$22/ISI_fec!Q$22)</f>
        <v>0.47647002883978101</v>
      </c>
      <c r="R143" s="276">
        <f>IF(R$22=0,0,R$22/ISI_fec!R$22)</f>
        <v>0.47562581781226149</v>
      </c>
      <c r="S143" s="276">
        <f>IF(S$22=0,0,S$22/ISI_fec!S$22)</f>
        <v>0.47536226834141548</v>
      </c>
      <c r="T143" s="276">
        <f>IF(T$22=0,0,T$22/ISI_fec!T$22)</f>
        <v>0.47400413839667699</v>
      </c>
      <c r="U143" s="276">
        <f>IF(U$22=0,0,U$22/ISI_fec!U$22)</f>
        <v>0.47347972570566677</v>
      </c>
      <c r="V143" s="276">
        <f>IF(V$22=0,0,V$22/ISI_fec!V$22)</f>
        <v>0.47343200683755937</v>
      </c>
      <c r="W143" s="276">
        <f>IF(W$22=0,0,W$22/ISI_fec!W$22)</f>
        <v>0.47342653879250202</v>
      </c>
      <c r="X143" s="276">
        <f>IF(X$22=0,0,X$22/ISI_fec!X$22)</f>
        <v>0.47683152762339859</v>
      </c>
      <c r="Y143" s="276">
        <f>IF(Y$22=0,0,Y$22/ISI_fec!Y$22)</f>
        <v>0.48044732952404068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0.43175934536068572</v>
      </c>
      <c r="C144" s="276">
        <f>IF(C$28=0,0,C$28/ISI_fec!C$28)</f>
        <v>0.4440066258735762</v>
      </c>
      <c r="D144" s="276">
        <f>IF(D$28=0,0,D$28/ISI_fec!D$28)</f>
        <v>0.45017377173738643</v>
      </c>
      <c r="E144" s="276">
        <f>IF(E$28=0,0,E$28/ISI_fec!E$28)</f>
        <v>0.45284918343958069</v>
      </c>
      <c r="F144" s="276">
        <f>IF(F$28=0,0,F$28/ISI_fec!F$28)</f>
        <v>0.45189188744234687</v>
      </c>
      <c r="G144" s="276">
        <f>IF(G$28=0,0,G$28/ISI_fec!G$28)</f>
        <v>0.44383882079877574</v>
      </c>
      <c r="H144" s="276">
        <f>IF(H$28=0,0,H$28/ISI_fec!H$28)</f>
        <v>0.43966136817828361</v>
      </c>
      <c r="I144" s="276">
        <f>IF(I$28=0,0,I$28/ISI_fec!I$28)</f>
        <v>0.46540464331387682</v>
      </c>
      <c r="J144" s="276">
        <f>IF(J$28=0,0,J$28/ISI_fec!J$28)</f>
        <v>0.46650466095319981</v>
      </c>
      <c r="K144" s="276">
        <f>IF(K$28=0,0,K$28/ISI_fec!K$28)</f>
        <v>0.46516373859664667</v>
      </c>
      <c r="L144" s="276">
        <f>IF(L$28=0,0,L$28/ISI_fec!L$28)</f>
        <v>0.46877557447515789</v>
      </c>
      <c r="M144" s="276">
        <f>IF(M$28=0,0,M$28/ISI_fec!M$28)</f>
        <v>0.46090094439500651</v>
      </c>
      <c r="N144" s="276">
        <f>IF(N$28=0,0,N$28/ISI_fec!N$28)</f>
        <v>0.46542741932566573</v>
      </c>
      <c r="O144" s="276">
        <f>IF(O$28=0,0,O$28/ISI_fec!O$28)</f>
        <v>0.45966031292035026</v>
      </c>
      <c r="P144" s="276">
        <f>IF(P$28=0,0,P$28/ISI_fec!P$28)</f>
        <v>0.45747113477174361</v>
      </c>
      <c r="Q144" s="276">
        <f>IF(Q$28=0,0,Q$28/ISI_fec!Q$28)</f>
        <v>0.46208261171936504</v>
      </c>
      <c r="R144" s="276">
        <f>IF(R$28=0,0,R$28/ISI_fec!R$28)</f>
        <v>0.46601267771409322</v>
      </c>
      <c r="S144" s="276">
        <f>IF(S$28=0,0,S$28/ISI_fec!S$28)</f>
        <v>0.45130651132219857</v>
      </c>
      <c r="T144" s="276">
        <f>IF(T$28=0,0,T$28/ISI_fec!T$28)</f>
        <v>0.45404011890649276</v>
      </c>
      <c r="U144" s="276">
        <f>IF(U$28=0,0,U$28/ISI_fec!U$28)</f>
        <v>0.46345932941528112</v>
      </c>
      <c r="V144" s="276">
        <f>IF(V$28=0,0,V$28/ISI_fec!V$28)</f>
        <v>0.46272574450824933</v>
      </c>
      <c r="W144" s="276">
        <f>IF(W$28=0,0,W$28/ISI_fec!W$28)</f>
        <v>0.46332818066108888</v>
      </c>
      <c r="X144" s="276">
        <f>IF(X$28=0,0,X$28/ISI_fec!X$28)</f>
        <v>0.47724323010248515</v>
      </c>
      <c r="Y144" s="276">
        <f>IF(Y$28=0,0,Y$28/ISI_fec!Y$28)</f>
        <v>0.48235928519680671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0.42875873474468329</v>
      </c>
      <c r="C145" s="277">
        <f>IF(C$35=0,0,C$35/ISI_fec!C$35)</f>
        <v>0.43765566487964891</v>
      </c>
      <c r="D145" s="277">
        <f>IF(D$35=0,0,D$35/ISI_fec!D$35)</f>
        <v>0.43793831852450527</v>
      </c>
      <c r="E145" s="277">
        <f>IF(E$35=0,0,E$35/ISI_fec!E$35)</f>
        <v>0.44044166195210588</v>
      </c>
      <c r="F145" s="277">
        <f>IF(F$35=0,0,F$35/ISI_fec!F$35)</f>
        <v>0.43672803457465348</v>
      </c>
      <c r="G145" s="277">
        <f>IF(G$35=0,0,G$35/ISI_fec!G$35)</f>
        <v>0.43265840220871826</v>
      </c>
      <c r="H145" s="277">
        <f>IF(H$35=0,0,H$35/ISI_fec!H$35)</f>
        <v>0.43317409566065213</v>
      </c>
      <c r="I145" s="277">
        <f>IF(I$35=0,0,I$35/ISI_fec!I$35)</f>
        <v>0.43855225592951452</v>
      </c>
      <c r="J145" s="277">
        <f>IF(J$35=0,0,J$35/ISI_fec!J$35)</f>
        <v>0.43900717851050658</v>
      </c>
      <c r="K145" s="277">
        <f>IF(K$35=0,0,K$35/ISI_fec!K$35)</f>
        <v>0.44270672593485122</v>
      </c>
      <c r="L145" s="277">
        <f>IF(L$35=0,0,L$35/ISI_fec!L$35)</f>
        <v>0.44197768119591452</v>
      </c>
      <c r="M145" s="277">
        <f>IF(M$35=0,0,M$35/ISI_fec!M$35)</f>
        <v>0.43334032067537265</v>
      </c>
      <c r="N145" s="277">
        <f>IF(N$35=0,0,N$35/ISI_fec!N$35)</f>
        <v>0.43654440681911599</v>
      </c>
      <c r="O145" s="277">
        <f>IF(O$35=0,0,O$35/ISI_fec!O$35)</f>
        <v>0.43361589226036784</v>
      </c>
      <c r="P145" s="277">
        <f>IF(P$35=0,0,P$35/ISI_fec!P$35)</f>
        <v>0.43200562200857207</v>
      </c>
      <c r="Q145" s="277">
        <f>IF(Q$35=0,0,Q$35/ISI_fec!Q$35)</f>
        <v>0.43310213700699762</v>
      </c>
      <c r="R145" s="277">
        <f>IF(R$35=0,0,R$35/ISI_fec!R$35)</f>
        <v>0.4328486902586981</v>
      </c>
      <c r="S145" s="277">
        <f>IF(S$35=0,0,S$35/ISI_fec!S$35)</f>
        <v>0.42367480924878648</v>
      </c>
      <c r="T145" s="277">
        <f>IF(T$35=0,0,T$35/ISI_fec!T$35)</f>
        <v>0.42259808434725288</v>
      </c>
      <c r="U145" s="277">
        <f>IF(U$35=0,0,U$35/ISI_fec!U$35)</f>
        <v>0.4273596273740124</v>
      </c>
      <c r="V145" s="277">
        <f>IF(V$35=0,0,V$35/ISI_fec!V$35)</f>
        <v>0.42824409336575775</v>
      </c>
      <c r="W145" s="277">
        <f>IF(W$35=0,0,W$35/ISI_fec!W$35)</f>
        <v>0.42666173522690432</v>
      </c>
      <c r="X145" s="277">
        <f>IF(X$35=0,0,X$35/ISI_fec!X$35)</f>
        <v>0.4400082788543313</v>
      </c>
      <c r="Y145" s="277">
        <f>IF(Y$35=0,0,Y$35/ISI_fec!Y$35)</f>
        <v>0.44781259863310968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0.55518856415197104</v>
      </c>
      <c r="C147" s="272">
        <f>IF(C$54=0,0,C$54/ISI_fec!C$54)</f>
        <v>0.5703123159699619</v>
      </c>
      <c r="D147" s="272">
        <f>IF(D$54=0,0,D$54/ISI_fec!D$54)</f>
        <v>0.57416930958024237</v>
      </c>
      <c r="E147" s="272">
        <f>IF(E$54=0,0,E$54/ISI_fec!E$54)</f>
        <v>0.57154718350893585</v>
      </c>
      <c r="F147" s="272">
        <f>IF(F$54=0,0,F$54/ISI_fec!F$54)</f>
        <v>0.56762845786422356</v>
      </c>
      <c r="G147" s="272">
        <f>IF(G$54=0,0,G$54/ISI_fec!G$54)</f>
        <v>0.56927387345247649</v>
      </c>
      <c r="H147" s="272">
        <f>IF(H$54=0,0,H$54/ISI_fec!H$54)</f>
        <v>0.56996674908423806</v>
      </c>
      <c r="I147" s="272">
        <f>IF(I$54=0,0,I$54/ISI_fec!I$54)</f>
        <v>0.57927408548451442</v>
      </c>
      <c r="J147" s="272">
        <f>IF(J$54=0,0,J$54/ISI_fec!J$54)</f>
        <v>0.58168238447370402</v>
      </c>
      <c r="K147" s="272">
        <f>IF(K$54=0,0,K$54/ISI_fec!K$54)</f>
        <v>0.58581263702787134</v>
      </c>
      <c r="L147" s="272">
        <f>IF(L$54=0,0,L$54/ISI_fec!L$54)</f>
        <v>0.58060041044927679</v>
      </c>
      <c r="M147" s="272">
        <f>IF(M$54=0,0,M$54/ISI_fec!M$54)</f>
        <v>0.57107751349311497</v>
      </c>
      <c r="N147" s="272">
        <f>IF(N$54=0,0,N$54/ISI_fec!N$54)</f>
        <v>0.57717935339851367</v>
      </c>
      <c r="O147" s="272">
        <f>IF(O$54=0,0,O$54/ISI_fec!O$54)</f>
        <v>0.57634698566248566</v>
      </c>
      <c r="P147" s="272">
        <f>IF(P$54=0,0,P$54/ISI_fec!P$54)</f>
        <v>0.57612329519800753</v>
      </c>
      <c r="Q147" s="272">
        <f>IF(Q$54=0,0,Q$54/ISI_fec!Q$54)</f>
        <v>0.58086698287110528</v>
      </c>
      <c r="R147" s="272">
        <f>IF(R$54=0,0,R$54/ISI_fec!R$54)</f>
        <v>0.58131478966851513</v>
      </c>
      <c r="S147" s="272">
        <f>IF(S$54=0,0,S$54/ISI_fec!S$54)</f>
        <v>0.56608985023944458</v>
      </c>
      <c r="T147" s="272">
        <f>IF(T$54=0,0,T$54/ISI_fec!T$54)</f>
        <v>0.55687796386266841</v>
      </c>
      <c r="U147" s="272">
        <f>IF(U$54=0,0,U$54/ISI_fec!U$54)</f>
        <v>0.56771999971682663</v>
      </c>
      <c r="V147" s="272">
        <f>IF(V$54=0,0,V$54/ISI_fec!V$54)</f>
        <v>0.56893996885272413</v>
      </c>
      <c r="W147" s="272">
        <f>IF(W$54=0,0,W$54/ISI_fec!W$54)</f>
        <v>0.56318869599572607</v>
      </c>
      <c r="X147" s="272">
        <f>IF(X$54=0,0,X$54/ISI_fec!X$54)</f>
        <v>0.58350681893700451</v>
      </c>
      <c r="Y147" s="272">
        <f>IF(Y$54=0,0,Y$54/ISI_fec!Y$54)</f>
        <v>0.59588074523994061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0.46614265417891981</v>
      </c>
      <c r="C148" s="273">
        <f>IF(C$55=0,0,C$55/ISI_fec!C$55)</f>
        <v>0.46742790126243805</v>
      </c>
      <c r="D148" s="273">
        <f>IF(D$55=0,0,D$55/ISI_fec!D$55)</f>
        <v>0.46742790126243794</v>
      </c>
      <c r="E148" s="273">
        <f>IF(E$55=0,0,E$55/ISI_fec!E$55)</f>
        <v>0.46742790126243794</v>
      </c>
      <c r="F148" s="273">
        <f>IF(F$55=0,0,F$55/ISI_fec!F$55)</f>
        <v>0.46742790126243799</v>
      </c>
      <c r="G148" s="273">
        <f>IF(G$55=0,0,G$55/ISI_fec!G$55)</f>
        <v>0.47568511113619427</v>
      </c>
      <c r="H148" s="273">
        <f>IF(H$55=0,0,H$55/ISI_fec!H$55)</f>
        <v>0.47966897923980639</v>
      </c>
      <c r="I148" s="273">
        <f>IF(I$55=0,0,I$55/ISI_fec!I$55)</f>
        <v>0.47966897923980634</v>
      </c>
      <c r="J148" s="273">
        <f>IF(J$55=0,0,J$55/ISI_fec!J$55)</f>
        <v>0.47966897923980645</v>
      </c>
      <c r="K148" s="273">
        <f>IF(K$55=0,0,K$55/ISI_fec!K$55)</f>
        <v>0.47966897923980628</v>
      </c>
      <c r="L148" s="273">
        <f>IF(L$55=0,0,L$55/ISI_fec!L$55)</f>
        <v>0.47966897923980639</v>
      </c>
      <c r="M148" s="273">
        <f>IF(M$55=0,0,M$55/ISI_fec!M$55)</f>
        <v>0.48437339533205437</v>
      </c>
      <c r="N148" s="273">
        <f>IF(N$55=0,0,N$55/ISI_fec!N$55)</f>
        <v>0.48437339533205442</v>
      </c>
      <c r="O148" s="273">
        <f>IF(O$55=0,0,O$55/ISI_fec!O$55)</f>
        <v>0.48437339533205442</v>
      </c>
      <c r="P148" s="273">
        <f>IF(P$55=0,0,P$55/ISI_fec!P$55)</f>
        <v>0.48437339533205437</v>
      </c>
      <c r="Q148" s="273">
        <f>IF(Q$55=0,0,Q$55/ISI_fec!Q$55)</f>
        <v>0.48437339533205453</v>
      </c>
      <c r="R148" s="273">
        <f>IF(R$55=0,0,R$55/ISI_fec!R$55)</f>
        <v>0.48437339533205442</v>
      </c>
      <c r="S148" s="273">
        <f>IF(S$55=0,0,S$55/ISI_fec!S$55)</f>
        <v>0.48437339533205448</v>
      </c>
      <c r="T148" s="273">
        <f>IF(T$55=0,0,T$55/ISI_fec!T$55)</f>
        <v>0.48437339533205431</v>
      </c>
      <c r="U148" s="273">
        <f>IF(U$55=0,0,U$55/ISI_fec!U$55)</f>
        <v>0.48437339533205442</v>
      </c>
      <c r="V148" s="273">
        <f>IF(V$55=0,0,V$55/ISI_fec!V$55)</f>
        <v>0.48437339533205448</v>
      </c>
      <c r="W148" s="273">
        <f>IF(W$55=0,0,W$55/ISI_fec!W$55)</f>
        <v>0.48437339533205426</v>
      </c>
      <c r="X148" s="273">
        <f>IF(X$55=0,0,X$55/ISI_fec!X$55)</f>
        <v>0.48437339533205442</v>
      </c>
      <c r="Y148" s="273">
        <f>IF(Y$55=0,0,Y$55/ISI_fec!Y$55)</f>
        <v>0.48437339533205431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0.12096572335724647</v>
      </c>
      <c r="C149" s="274">
        <f>IF(C$56=0,0,C$56/ISI_fec!C$56)</f>
        <v>0.12129924967533126</v>
      </c>
      <c r="D149" s="274">
        <f>IF(D$56=0,0,D$56/ISI_fec!D$56)</f>
        <v>0.12129924967533121</v>
      </c>
      <c r="E149" s="274">
        <f>IF(E$56=0,0,E$56/ISI_fec!E$56)</f>
        <v>0.12129924967533127</v>
      </c>
      <c r="F149" s="274">
        <f>IF(F$56=0,0,F$56/ISI_fec!F$56)</f>
        <v>0.12129924967533122</v>
      </c>
      <c r="G149" s="274">
        <f>IF(G$56=0,0,G$56/ISI_fec!G$56)</f>
        <v>0.12390830262137</v>
      </c>
      <c r="H149" s="274">
        <f>IF(H$56=0,0,H$56/ISI_fec!H$56)</f>
        <v>0.12447585417382555</v>
      </c>
      <c r="I149" s="274">
        <f>IF(I$56=0,0,I$56/ISI_fec!I$56)</f>
        <v>0.12447585417382553</v>
      </c>
      <c r="J149" s="274">
        <f>IF(J$56=0,0,J$56/ISI_fec!J$56)</f>
        <v>0.12447585417382556</v>
      </c>
      <c r="K149" s="274">
        <f>IF(K$56=0,0,K$56/ISI_fec!K$56)</f>
        <v>0.12447585417382553</v>
      </c>
      <c r="L149" s="274">
        <f>IF(L$56=0,0,L$56/ISI_fec!L$56)</f>
        <v>0.12447585417382553</v>
      </c>
      <c r="M149" s="274">
        <f>IF(M$56=0,0,M$56/ISI_fec!M$56)</f>
        <v>0.12569666735294693</v>
      </c>
      <c r="N149" s="274">
        <f>IF(N$56=0,0,N$56/ISI_fec!N$56)</f>
        <v>0.12569666735294693</v>
      </c>
      <c r="O149" s="274">
        <f>IF(O$56=0,0,O$56/ISI_fec!O$56)</f>
        <v>0.12569666735294693</v>
      </c>
      <c r="P149" s="274">
        <f>IF(P$56=0,0,P$56/ISI_fec!P$56)</f>
        <v>0.12569666735294693</v>
      </c>
      <c r="Q149" s="274">
        <f>IF(Q$56=0,0,Q$56/ISI_fec!Q$56)</f>
        <v>0.12569666735294693</v>
      </c>
      <c r="R149" s="274">
        <f>IF(R$56=0,0,R$56/ISI_fec!R$56)</f>
        <v>0.12569666735294693</v>
      </c>
      <c r="S149" s="274">
        <f>IF(S$56=0,0,S$56/ISI_fec!S$56)</f>
        <v>0.12569666735294693</v>
      </c>
      <c r="T149" s="274">
        <f>IF(T$56=0,0,T$56/ISI_fec!T$56)</f>
        <v>0.12569666735294696</v>
      </c>
      <c r="U149" s="274">
        <f>IF(U$56=0,0,U$56/ISI_fec!U$56)</f>
        <v>0.12569666735294696</v>
      </c>
      <c r="V149" s="274">
        <f>IF(V$56=0,0,V$56/ISI_fec!V$56)</f>
        <v>0.12569666735294688</v>
      </c>
      <c r="W149" s="274">
        <f>IF(W$56=0,0,W$56/ISI_fec!W$56)</f>
        <v>0.12569666735294691</v>
      </c>
      <c r="X149" s="274">
        <f>IF(X$56=0,0,X$56/ISI_fec!X$56)</f>
        <v>0.12569666735294693</v>
      </c>
      <c r="Y149" s="274">
        <f>IF(Y$56=0,0,Y$56/ISI_fec!Y$56)</f>
        <v>0.12569666735294691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0.66935460057484508</v>
      </c>
      <c r="C150" s="274">
        <f>IF(C$57=0,0,C$57/ISI_fec!C$57)</f>
        <v>0.67120014300808073</v>
      </c>
      <c r="D150" s="274">
        <f>IF(D$57=0,0,D$57/ISI_fec!D$57)</f>
        <v>0.67120014300808062</v>
      </c>
      <c r="E150" s="274">
        <f>IF(E$57=0,0,E$57/ISI_fec!E$57)</f>
        <v>0.67120014300808073</v>
      </c>
      <c r="F150" s="274">
        <f>IF(F$57=0,0,F$57/ISI_fec!F$57)</f>
        <v>0.67120014300808073</v>
      </c>
      <c r="G150" s="274">
        <f>IF(G$57=0,0,G$57/ISI_fec!G$57)</f>
        <v>0.68069613062300571</v>
      </c>
      <c r="H150" s="274">
        <f>IF(H$57=0,0,H$57/ISI_fec!H$57)</f>
        <v>0.68877764162720956</v>
      </c>
      <c r="I150" s="274">
        <f>IF(I$57=0,0,I$57/ISI_fec!I$57)</f>
        <v>0.68877764162720945</v>
      </c>
      <c r="J150" s="274">
        <f>IF(J$57=0,0,J$57/ISI_fec!J$57)</f>
        <v>0.68877764162720945</v>
      </c>
      <c r="K150" s="274">
        <f>IF(K$57=0,0,K$57/ISI_fec!K$57)</f>
        <v>0.68877764162720934</v>
      </c>
      <c r="L150" s="274">
        <f>IF(L$57=0,0,L$57/ISI_fec!L$57)</f>
        <v>0.68877764162720923</v>
      </c>
      <c r="M150" s="274">
        <f>IF(M$57=0,0,M$57/ISI_fec!M$57)</f>
        <v>0.69553291820646002</v>
      </c>
      <c r="N150" s="274">
        <f>IF(N$57=0,0,N$57/ISI_fec!N$57)</f>
        <v>0.69553291820646002</v>
      </c>
      <c r="O150" s="274">
        <f>IF(O$57=0,0,O$57/ISI_fec!O$57)</f>
        <v>0.69553291820645968</v>
      </c>
      <c r="P150" s="274">
        <f>IF(P$57=0,0,P$57/ISI_fec!P$57)</f>
        <v>0.69553291820645957</v>
      </c>
      <c r="Q150" s="274">
        <f>IF(Q$57=0,0,Q$57/ISI_fec!Q$57)</f>
        <v>0.69553291820645979</v>
      </c>
      <c r="R150" s="274">
        <f>IF(R$57=0,0,R$57/ISI_fec!R$57)</f>
        <v>0.6955329182064599</v>
      </c>
      <c r="S150" s="274">
        <f>IF(S$57=0,0,S$57/ISI_fec!S$57)</f>
        <v>0.69553291820645979</v>
      </c>
      <c r="T150" s="274">
        <f>IF(T$57=0,0,T$57/ISI_fec!T$57)</f>
        <v>0.6955329182064599</v>
      </c>
      <c r="U150" s="274">
        <f>IF(U$57=0,0,U$57/ISI_fec!U$57)</f>
        <v>0.6955329182064599</v>
      </c>
      <c r="V150" s="274">
        <f>IF(V$57=0,0,V$57/ISI_fec!V$57)</f>
        <v>0.69553291820645979</v>
      </c>
      <c r="W150" s="274">
        <f>IF(W$57=0,0,W$57/ISI_fec!W$57)</f>
        <v>0.69553291820645979</v>
      </c>
      <c r="X150" s="274">
        <f>IF(X$57=0,0,X$57/ISI_fec!X$57)</f>
        <v>0.6955329182064599</v>
      </c>
      <c r="Y150" s="274">
        <f>IF(Y$57=0,0,Y$57/ISI_fec!Y$57)</f>
        <v>0.6955329182064599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0.46163511501781757</v>
      </c>
      <c r="C151" s="274">
        <f>IF(C$58=0,0,C$58/ISI_fec!C$58)</f>
        <v>0.46290793392831026</v>
      </c>
      <c r="D151" s="274">
        <f>IF(D$58=0,0,D$58/ISI_fec!D$58)</f>
        <v>0.46290793392831037</v>
      </c>
      <c r="E151" s="274">
        <f>IF(E$58=0,0,E$58/ISI_fec!E$58)</f>
        <v>0.46290793392831014</v>
      </c>
      <c r="F151" s="274">
        <f>IF(F$58=0,0,F$58/ISI_fec!F$58)</f>
        <v>0.46290793392831014</v>
      </c>
      <c r="G151" s="274">
        <f>IF(G$58=0,0,G$58/ISI_fec!G$58)</f>
        <v>0.47286472518623651</v>
      </c>
      <c r="H151" s="274">
        <f>IF(H$58=0,0,H$58/ISI_fec!H$58)</f>
        <v>0.47503064226526387</v>
      </c>
      <c r="I151" s="274">
        <f>IF(I$58=0,0,I$58/ISI_fec!I$58)</f>
        <v>0.47503064226526415</v>
      </c>
      <c r="J151" s="274">
        <f>IF(J$58=0,0,J$58/ISI_fec!J$58)</f>
        <v>0.47503064226526398</v>
      </c>
      <c r="K151" s="274">
        <f>IF(K$58=0,0,K$58/ISI_fec!K$58)</f>
        <v>0.47503064226526415</v>
      </c>
      <c r="L151" s="274">
        <f>IF(L$58=0,0,L$58/ISI_fec!L$58)</f>
        <v>0.47503064226526398</v>
      </c>
      <c r="M151" s="274">
        <f>IF(M$58=0,0,M$58/ISI_fec!M$58)</f>
        <v>0.47968956726250966</v>
      </c>
      <c r="N151" s="274">
        <f>IF(N$58=0,0,N$58/ISI_fec!N$58)</f>
        <v>0.47968956726250955</v>
      </c>
      <c r="O151" s="274">
        <f>IF(O$58=0,0,O$58/ISI_fec!O$58)</f>
        <v>0.47968956726250922</v>
      </c>
      <c r="P151" s="274">
        <f>IF(P$58=0,0,P$58/ISI_fec!P$58)</f>
        <v>0.47968956726250944</v>
      </c>
      <c r="Q151" s="274">
        <f>IF(Q$58=0,0,Q$58/ISI_fec!Q$58)</f>
        <v>0.47968956726250955</v>
      </c>
      <c r="R151" s="274">
        <f>IF(R$58=0,0,R$58/ISI_fec!R$58)</f>
        <v>0.47968956726250966</v>
      </c>
      <c r="S151" s="274">
        <f>IF(S$58=0,0,S$58/ISI_fec!S$58)</f>
        <v>0.4796895672625095</v>
      </c>
      <c r="T151" s="274">
        <f>IF(T$58=0,0,T$58/ISI_fec!T$58)</f>
        <v>0.47968956726250944</v>
      </c>
      <c r="U151" s="274">
        <f>IF(U$58=0,0,U$58/ISI_fec!U$58)</f>
        <v>0.47968956726250939</v>
      </c>
      <c r="V151" s="274">
        <f>IF(V$58=0,0,V$58/ISI_fec!V$58)</f>
        <v>0.47968956726250966</v>
      </c>
      <c r="W151" s="274">
        <f>IF(W$58=0,0,W$58/ISI_fec!W$58)</f>
        <v>0.47968956726250933</v>
      </c>
      <c r="X151" s="274">
        <f>IF(X$58=0,0,X$58/ISI_fec!X$58)</f>
        <v>0.47968956726250955</v>
      </c>
      <c r="Y151" s="274">
        <f>IF(Y$58=0,0,Y$58/ISI_fec!Y$58)</f>
        <v>0.47968956726250961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0.68550153095956323</v>
      </c>
      <c r="C152" s="275">
        <f>IF(C$59=0,0,C$59/ISI_fec!C$59)</f>
        <v>0.7023014992248543</v>
      </c>
      <c r="D152" s="275">
        <f>IF(D$59=0,0,D$59/ISI_fec!D$59)</f>
        <v>0.71519955937065549</v>
      </c>
      <c r="E152" s="275">
        <f>IF(E$59=0,0,E$59/ISI_fec!E$59)</f>
        <v>0.71332607007174409</v>
      </c>
      <c r="F152" s="275">
        <f>IF(F$59=0,0,F$59/ISI_fec!F$59)</f>
        <v>0.71529272993751758</v>
      </c>
      <c r="G152" s="275">
        <f>IF(G$59=0,0,G$59/ISI_fec!G$59)</f>
        <v>0.72756146893652485</v>
      </c>
      <c r="H152" s="275">
        <f>IF(H$59=0,0,H$59/ISI_fec!H$59)</f>
        <v>0.72976349175193722</v>
      </c>
      <c r="I152" s="275">
        <f>IF(I$59=0,0,I$59/ISI_fec!I$59)</f>
        <v>0.72822454799776659</v>
      </c>
      <c r="J152" s="275">
        <f>IF(J$59=0,0,J$59/ISI_fec!J$59)</f>
        <v>0.72884658555063198</v>
      </c>
      <c r="K152" s="275">
        <f>IF(K$59=0,0,K$59/ISI_fec!K$59)</f>
        <v>0.73467250565238218</v>
      </c>
      <c r="L152" s="275">
        <f>IF(L$59=0,0,L$59/ISI_fec!L$59)</f>
        <v>0.7299858716922375</v>
      </c>
      <c r="M152" s="275">
        <f>IF(M$59=0,0,M$59/ISI_fec!M$59)</f>
        <v>0.72451303704966019</v>
      </c>
      <c r="N152" s="275">
        <f>IF(N$59=0,0,N$59/ISI_fec!N$59)</f>
        <v>0.73178617860448414</v>
      </c>
      <c r="O152" s="275">
        <f>IF(O$59=0,0,O$59/ISI_fec!O$59)</f>
        <v>0.72302206227725396</v>
      </c>
      <c r="P152" s="275">
        <f>IF(P$59=0,0,P$59/ISI_fec!P$59)</f>
        <v>0.71896128309846941</v>
      </c>
      <c r="Q152" s="275">
        <f>IF(Q$59=0,0,Q$59/ISI_fec!Q$59)</f>
        <v>0.72643605907610453</v>
      </c>
      <c r="R152" s="275">
        <f>IF(R$59=0,0,R$59/ISI_fec!R$59)</f>
        <v>0.73272435089728505</v>
      </c>
      <c r="S152" s="275">
        <f>IF(S$59=0,0,S$59/ISI_fec!S$59)</f>
        <v>0.70919081617809565</v>
      </c>
      <c r="T152" s="275">
        <f>IF(T$59=0,0,T$59/ISI_fec!T$59)</f>
        <v>0.71358925428885034</v>
      </c>
      <c r="U152" s="275">
        <f>IF(U$59=0,0,U$59/ISI_fec!U$59)</f>
        <v>0.72873098094893451</v>
      </c>
      <c r="V152" s="275">
        <f>IF(V$59=0,0,V$59/ISI_fec!V$59)</f>
        <v>0.72756248896293962</v>
      </c>
      <c r="W152" s="275">
        <f>IF(W$59=0,0,W$59/ISI_fec!W$59)</f>
        <v>0.72851669548731135</v>
      </c>
      <c r="X152" s="275">
        <f>IF(X$59=0,0,X$59/ISI_fec!X$59)</f>
        <v>0.75078282393036389</v>
      </c>
      <c r="Y152" s="275">
        <f>IF(Y$59=0,0,Y$59/ISI_fec!Y$59)</f>
        <v>0.75892394078926673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0.44132937255404942</v>
      </c>
      <c r="C153" s="276">
        <f>IF(C$65=0,0,C$65/ISI_fec!C$65)</f>
        <v>0.44499174068969038</v>
      </c>
      <c r="D153" s="276">
        <f>IF(D$65=0,0,D$65/ISI_fec!D$65)</f>
        <v>0.4416626131128305</v>
      </c>
      <c r="E153" s="276">
        <f>IF(E$65=0,0,E$65/ISI_fec!E$65)</f>
        <v>0.44049006465893242</v>
      </c>
      <c r="F153" s="276">
        <f>IF(F$65=0,0,F$65/ISI_fec!F$65)</f>
        <v>0.4325129182829297</v>
      </c>
      <c r="G153" s="276">
        <f>IF(G$65=0,0,G$65/ISI_fec!G$65)</f>
        <v>0.43505574457209362</v>
      </c>
      <c r="H153" s="276">
        <f>IF(H$65=0,0,H$65/ISI_fec!H$65)</f>
        <v>0.43862373962085366</v>
      </c>
      <c r="I153" s="276">
        <f>IF(I$65=0,0,I$65/ISI_fec!I$65)</f>
        <v>0.44347498788122702</v>
      </c>
      <c r="J153" s="276">
        <f>IF(J$65=0,0,J$65/ISI_fec!J$65)</f>
        <v>0.44742472303715375</v>
      </c>
      <c r="K153" s="276">
        <f>IF(K$65=0,0,K$65/ISI_fec!K$65)</f>
        <v>0.44956897513239974</v>
      </c>
      <c r="L153" s="276">
        <f>IF(L$65=0,0,L$65/ISI_fec!L$65)</f>
        <v>0.44567590347783953</v>
      </c>
      <c r="M153" s="276">
        <f>IF(M$65=0,0,M$65/ISI_fec!M$65)</f>
        <v>0.44075363049281363</v>
      </c>
      <c r="N153" s="276">
        <f>IF(N$65=0,0,N$65/ISI_fec!N$65)</f>
        <v>0.44255848671286413</v>
      </c>
      <c r="O153" s="276">
        <f>IF(O$65=0,0,O$65/ISI_fec!O$65)</f>
        <v>0.44289653519957645</v>
      </c>
      <c r="P153" s="276">
        <f>IF(P$65=0,0,P$65/ISI_fec!P$65)</f>
        <v>0.44593649597583696</v>
      </c>
      <c r="Q153" s="276">
        <f>IF(Q$65=0,0,Q$65/ISI_fec!Q$65)</f>
        <v>0.44292847334681501</v>
      </c>
      <c r="R153" s="276">
        <f>IF(R$65=0,0,R$65/ISI_fec!R$65)</f>
        <v>0.43950679312849056</v>
      </c>
      <c r="S153" s="276">
        <f>IF(S$65=0,0,S$65/ISI_fec!S$65)</f>
        <v>0.43974764621911316</v>
      </c>
      <c r="T153" s="276">
        <f>IF(T$65=0,0,T$65/ISI_fec!T$65)</f>
        <v>0.4326956826197213</v>
      </c>
      <c r="U153" s="276">
        <f>IF(U$65=0,0,U$65/ISI_fec!U$65)</f>
        <v>0.43156475957291662</v>
      </c>
      <c r="V153" s="276">
        <f>IF(V$65=0,0,V$65/ISI_fec!V$65)</f>
        <v>0.4317900192325953</v>
      </c>
      <c r="W153" s="276">
        <f>IF(W$65=0,0,W$65/ISI_fec!W$65)</f>
        <v>0.42890213003981975</v>
      </c>
      <c r="X153" s="276">
        <f>IF(X$65=0,0,X$65/ISI_fec!X$65)</f>
        <v>0.43727604595453734</v>
      </c>
      <c r="Y153" s="276">
        <f>IF(Y$65=0,0,Y$65/ISI_fec!Y$65)</f>
        <v>0.45021391170430575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0.66852670422230442</v>
      </c>
      <c r="C154" s="276">
        <f>IF(C$71=0,0,C$71/ISI_fec!C$71)</f>
        <v>0.67036996398227866</v>
      </c>
      <c r="D154" s="276">
        <f>IF(D$71=0,0,D$71/ISI_fec!D$71)</f>
        <v>0.67036996398227877</v>
      </c>
      <c r="E154" s="276">
        <f>IF(E$71=0,0,E$71/ISI_fec!E$71)</f>
        <v>0.67036996398227877</v>
      </c>
      <c r="F154" s="276">
        <f>IF(F$71=0,0,F$71/ISI_fec!F$71)</f>
        <v>0.67036996398227888</v>
      </c>
      <c r="G154" s="276">
        <f>IF(G$71=0,0,G$71/ISI_fec!G$71)</f>
        <v>0.68478910288169725</v>
      </c>
      <c r="H154" s="276">
        <f>IF(H$71=0,0,H$71/ISI_fec!H$71)</f>
        <v>0.68792572173792355</v>
      </c>
      <c r="I154" s="276">
        <f>IF(I$71=0,0,I$71/ISI_fec!I$71)</f>
        <v>0.68792572173792366</v>
      </c>
      <c r="J154" s="276">
        <f>IF(J$71=0,0,J$71/ISI_fec!J$71)</f>
        <v>0.68792572173792377</v>
      </c>
      <c r="K154" s="276">
        <f>IF(K$71=0,0,K$71/ISI_fec!K$71)</f>
        <v>0.68792572173792355</v>
      </c>
      <c r="L154" s="276">
        <f>IF(L$71=0,0,L$71/ISI_fec!L$71)</f>
        <v>0.68792572173792321</v>
      </c>
      <c r="M154" s="276">
        <f>IF(M$71=0,0,M$71/ISI_fec!M$71)</f>
        <v>0.69467264300171672</v>
      </c>
      <c r="N154" s="276">
        <f>IF(N$71=0,0,N$71/ISI_fec!N$71)</f>
        <v>0.69467264300171738</v>
      </c>
      <c r="O154" s="276">
        <f>IF(O$71=0,0,O$71/ISI_fec!O$71)</f>
        <v>0.69467264300171716</v>
      </c>
      <c r="P154" s="276">
        <f>IF(P$71=0,0,P$71/ISI_fec!P$71)</f>
        <v>0.69467264300171694</v>
      </c>
      <c r="Q154" s="276">
        <f>IF(Q$71=0,0,Q$71/ISI_fec!Q$71)</f>
        <v>0.69467264300171694</v>
      </c>
      <c r="R154" s="276">
        <f>IF(R$71=0,0,R$71/ISI_fec!R$71)</f>
        <v>0.69467264300171705</v>
      </c>
      <c r="S154" s="276">
        <f>IF(S$71=0,0,S$71/ISI_fec!S$71)</f>
        <v>0.69467264300171694</v>
      </c>
      <c r="T154" s="276">
        <f>IF(T$71=0,0,T$71/ISI_fec!T$71)</f>
        <v>0.69467264300171694</v>
      </c>
      <c r="U154" s="276">
        <f>IF(U$71=0,0,U$71/ISI_fec!U$71)</f>
        <v>0.69467264300171694</v>
      </c>
      <c r="V154" s="276">
        <f>IF(V$71=0,0,V$71/ISI_fec!V$71)</f>
        <v>0.69467264300171705</v>
      </c>
      <c r="W154" s="276">
        <f>IF(W$71=0,0,W$71/ISI_fec!W$71)</f>
        <v>0.69467264300171705</v>
      </c>
      <c r="X154" s="276">
        <f>IF(X$71=0,0,X$71/ISI_fec!X$71)</f>
        <v>0.69467264300171705</v>
      </c>
      <c r="Y154" s="276">
        <f>IF(Y$71=0,0,Y$71/ISI_fec!Y$71)</f>
        <v>0.69467264300171705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0.48661053531049625</v>
      </c>
      <c r="C155" s="276">
        <f>IF(C$72=0,0,C$72/ISI_fec!C$72)</f>
        <v>0.50179346320369633</v>
      </c>
      <c r="D155" s="276">
        <f>IF(D$72=0,0,D$72/ISI_fec!D$72)</f>
        <v>0.50876325442020143</v>
      </c>
      <c r="E155" s="276">
        <f>IF(E$72=0,0,E$72/ISI_fec!E$72)</f>
        <v>0.50942780817747069</v>
      </c>
      <c r="F155" s="276">
        <f>IF(F$72=0,0,F$72/ISI_fec!F$72)</f>
        <v>0.50835090836295871</v>
      </c>
      <c r="G155" s="276">
        <f>IF(G$72=0,0,G$72/ISI_fec!G$72)</f>
        <v>0.51003107568679151</v>
      </c>
      <c r="H155" s="276">
        <f>IF(H$72=0,0,H$72/ISI_fec!H$72)</f>
        <v>0.50754478166854244</v>
      </c>
      <c r="I155" s="276">
        <f>IF(I$72=0,0,I$72/ISI_fec!I$72)</f>
        <v>0.53161202952108944</v>
      </c>
      <c r="J155" s="276">
        <f>IF(J$72=0,0,J$72/ISI_fec!J$72)</f>
        <v>0.53286853312102256</v>
      </c>
      <c r="K155" s="276">
        <f>IF(K$72=0,0,K$72/ISI_fec!K$72)</f>
        <v>0.53133685425696631</v>
      </c>
      <c r="L155" s="276">
        <f>IF(L$72=0,0,L$72/ISI_fec!L$72)</f>
        <v>0.53546250153886865</v>
      </c>
      <c r="M155" s="276">
        <f>IF(M$72=0,0,M$72/ISI_fec!M$72)</f>
        <v>0.53163104493961066</v>
      </c>
      <c r="N155" s="276">
        <f>IF(N$72=0,0,N$72/ISI_fec!N$72)</f>
        <v>0.53685215508603901</v>
      </c>
      <c r="O155" s="276">
        <f>IF(O$72=0,0,O$72/ISI_fec!O$72)</f>
        <v>0.53020002550847833</v>
      </c>
      <c r="P155" s="276">
        <f>IF(P$72=0,0,P$72/ISI_fec!P$72)</f>
        <v>0.52767489493355535</v>
      </c>
      <c r="Q155" s="276">
        <f>IF(Q$72=0,0,Q$72/ISI_fec!Q$72)</f>
        <v>0.53299405155102986</v>
      </c>
      <c r="R155" s="276">
        <f>IF(R$72=0,0,R$72/ISI_fec!R$72)</f>
        <v>0.53752722753356474</v>
      </c>
      <c r="S155" s="276">
        <f>IF(S$72=0,0,S$72/ISI_fec!S$72)</f>
        <v>0.52056424513776745</v>
      </c>
      <c r="T155" s="276">
        <f>IF(T$72=0,0,T$72/ISI_fec!T$72)</f>
        <v>0.52371735357498461</v>
      </c>
      <c r="U155" s="276">
        <f>IF(U$72=0,0,U$72/ISI_fec!U$72)</f>
        <v>0.53458204106627705</v>
      </c>
      <c r="V155" s="276">
        <f>IF(V$72=0,0,V$72/ISI_fec!V$72)</f>
        <v>0.53373587983484516</v>
      </c>
      <c r="W155" s="276">
        <f>IF(W$72=0,0,W$72/ISI_fec!W$72)</f>
        <v>0.53443076615551444</v>
      </c>
      <c r="X155" s="276">
        <f>IF(X$72=0,0,X$72/ISI_fec!X$72)</f>
        <v>0.55048122637886276</v>
      </c>
      <c r="Y155" s="276">
        <f>IF(Y$72=0,0,Y$72/ISI_fec!Y$72)</f>
        <v>0.55638239396994471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0.48770825076458585</v>
      </c>
      <c r="C156" s="277">
        <f>IF(C$79=0,0,C$79/ISI_fec!C$79)</f>
        <v>0.49926837135163604</v>
      </c>
      <c r="D156" s="277">
        <f>IF(D$79=0,0,D$79/ISI_fec!D$79)</f>
        <v>0.49907054400423906</v>
      </c>
      <c r="E156" s="277">
        <f>IF(E$79=0,0,E$79/ISI_fec!E$79)</f>
        <v>0.49970941412875503</v>
      </c>
      <c r="F156" s="277">
        <f>IF(F$79=0,0,F$79/ISI_fec!F$79)</f>
        <v>0.4956044507913816</v>
      </c>
      <c r="G156" s="277">
        <f>IF(G$79=0,0,G$79/ISI_fec!G$79)</f>
        <v>0.50182953678405695</v>
      </c>
      <c r="H156" s="277">
        <f>IF(H$79=0,0,H$79/ISI_fec!H$79)</f>
        <v>0.50481055344516024</v>
      </c>
      <c r="I156" s="277">
        <f>IF(I$79=0,0,I$79/ISI_fec!I$79)</f>
        <v>0.50563028145322964</v>
      </c>
      <c r="J156" s="277">
        <f>IF(J$79=0,0,J$79/ISI_fec!J$79)</f>
        <v>0.50620102607031214</v>
      </c>
      <c r="K156" s="277">
        <f>IF(K$79=0,0,K$79/ISI_fec!K$79)</f>
        <v>0.50997383164683308</v>
      </c>
      <c r="L156" s="277">
        <f>IF(L$79=0,0,L$79/ISI_fec!L$79)</f>
        <v>0.50966586314468076</v>
      </c>
      <c r="M156" s="277">
        <f>IF(M$79=0,0,M$79/ISI_fec!M$79)</f>
        <v>0.50501788950871929</v>
      </c>
      <c r="N156" s="277">
        <f>IF(N$79=0,0,N$79/ISI_fec!N$79)</f>
        <v>0.50859483616679646</v>
      </c>
      <c r="O156" s="277">
        <f>IF(O$79=0,0,O$79/ISI_fec!O$79)</f>
        <v>0.50499040522940997</v>
      </c>
      <c r="P156" s="277">
        <f>IF(P$79=0,0,P$79/ISI_fec!P$79)</f>
        <v>0.50292839530180444</v>
      </c>
      <c r="Q156" s="277">
        <f>IF(Q$79=0,0,Q$79/ISI_fec!Q$79)</f>
        <v>0.50420526680489797</v>
      </c>
      <c r="R156" s="277">
        <f>IF(R$79=0,0,R$79/ISI_fec!R$79)</f>
        <v>0.50387764626144083</v>
      </c>
      <c r="S156" s="277">
        <f>IF(S$79=0,0,S$79/ISI_fec!S$79)</f>
        <v>0.49334719041984598</v>
      </c>
      <c r="T156" s="277">
        <f>IF(T$79=0,0,T$79/ISI_fec!T$79)</f>
        <v>0.4926353888061048</v>
      </c>
      <c r="U156" s="277">
        <f>IF(U$79=0,0,U$79/ISI_fec!U$79)</f>
        <v>0.49804631614908695</v>
      </c>
      <c r="V156" s="277">
        <f>IF(V$79=0,0,V$79/ISI_fec!V$79)</f>
        <v>0.49910206885792047</v>
      </c>
      <c r="W156" s="277">
        <f>IF(W$79=0,0,W$79/ISI_fec!W$79)</f>
        <v>0.49762138542610207</v>
      </c>
      <c r="X156" s="277">
        <f>IF(X$79=0,0,X$79/ISI_fec!X$79)</f>
        <v>0.51243061183581828</v>
      </c>
      <c r="Y156" s="277">
        <f>IF(Y$79=0,0,Y$79/ISI_fec!Y$79)</f>
        <v>0.52089041389383206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RO: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8345.8164003908842</v>
      </c>
      <c r="C5" s="223">
        <f t="shared" si="0"/>
        <v>7758.1040446700117</v>
      </c>
      <c r="D5" s="223">
        <f t="shared" si="0"/>
        <v>8903.6295412487889</v>
      </c>
      <c r="E5" s="223">
        <f t="shared" si="0"/>
        <v>9977.1084776636853</v>
      </c>
      <c r="F5" s="223">
        <f t="shared" si="0"/>
        <v>10922.047746206579</v>
      </c>
      <c r="G5" s="223">
        <f t="shared" si="0"/>
        <v>11367.389787058723</v>
      </c>
      <c r="H5" s="223">
        <f t="shared" si="0"/>
        <v>11186.934392270514</v>
      </c>
      <c r="I5" s="223">
        <f t="shared" si="0"/>
        <v>10449.176923688628</v>
      </c>
      <c r="J5" s="223">
        <f t="shared" si="0"/>
        <v>8406.128099140109</v>
      </c>
      <c r="K5" s="223">
        <f t="shared" si="0"/>
        <v>4789.6632821606663</v>
      </c>
      <c r="L5" s="223">
        <f t="shared" si="0"/>
        <v>5224.4058398413245</v>
      </c>
      <c r="M5" s="223">
        <f t="shared" si="0"/>
        <v>5655.082726042775</v>
      </c>
      <c r="N5" s="223">
        <f t="shared" si="0"/>
        <v>5311.4929974560109</v>
      </c>
      <c r="O5" s="223">
        <f t="shared" si="0"/>
        <v>5789.0741630752354</v>
      </c>
      <c r="P5" s="223">
        <f t="shared" si="0"/>
        <v>5624.9992986767584</v>
      </c>
      <c r="Q5" s="223">
        <f t="shared" si="0"/>
        <v>6370.5599608625434</v>
      </c>
      <c r="R5" s="223">
        <f t="shared" si="0"/>
        <v>6191.3127317599265</v>
      </c>
      <c r="S5" s="223">
        <f t="shared" si="0"/>
        <v>5881.3448927961563</v>
      </c>
      <c r="T5" s="223">
        <f t="shared" si="0"/>
        <v>5265.5668684509174</v>
      </c>
      <c r="U5" s="223">
        <f t="shared" si="0"/>
        <v>5559.7318007192298</v>
      </c>
      <c r="V5" s="223">
        <f t="shared" si="0"/>
        <v>5235.4114044136631</v>
      </c>
      <c r="W5" s="223">
        <f t="shared" si="0"/>
        <v>5840.5277644185826</v>
      </c>
      <c r="X5" s="223">
        <f t="shared" si="0"/>
        <v>4271.8882382268393</v>
      </c>
      <c r="Y5" s="223">
        <f t="shared" si="0"/>
        <v>2183.3083015048633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5.2904337778791888</v>
      </c>
      <c r="C10" s="260">
        <v>4.3689278301734351</v>
      </c>
      <c r="D10" s="260">
        <v>3.9381094981966229</v>
      </c>
      <c r="E10" s="260">
        <v>4.0794928307661067</v>
      </c>
      <c r="F10" s="260">
        <v>4.6059463161818064</v>
      </c>
      <c r="G10" s="260">
        <v>4.5220778046068117</v>
      </c>
      <c r="H10" s="260">
        <v>4.4797311792320089</v>
      </c>
      <c r="I10" s="260">
        <v>4.1290871108502429</v>
      </c>
      <c r="J10" s="260">
        <v>3.5855340426794502</v>
      </c>
      <c r="K10" s="260">
        <v>2.2572639743267389</v>
      </c>
      <c r="L10" s="260">
        <v>2.2430042696978219</v>
      </c>
      <c r="M10" s="260">
        <v>2.4625962821230378</v>
      </c>
      <c r="N10" s="260">
        <v>2.2837556570081099</v>
      </c>
      <c r="O10" s="260">
        <v>2.895737937572525</v>
      </c>
      <c r="P10" s="260">
        <v>3.0025730041263099</v>
      </c>
      <c r="Q10" s="260">
        <v>3.270743232455529</v>
      </c>
      <c r="R10" s="260">
        <v>2.869616209237194</v>
      </c>
      <c r="S10" s="260">
        <v>2.992064324383986</v>
      </c>
      <c r="T10" s="260">
        <v>1.958597223554436</v>
      </c>
      <c r="U10" s="260">
        <v>1.908238993108617</v>
      </c>
      <c r="V10" s="260">
        <v>1.8705892780603921</v>
      </c>
      <c r="W10" s="260">
        <v>1.7571517586618091</v>
      </c>
      <c r="X10" s="260">
        <v>1.4092964258223479</v>
      </c>
      <c r="Y10" s="260">
        <v>0.8161079162890903</v>
      </c>
      <c r="DA10" s="68" t="s">
        <v>347</v>
      </c>
    </row>
    <row r="11" spans="1:105" ht="12" customHeight="1" x14ac:dyDescent="0.25">
      <c r="A11" s="37" t="s">
        <v>159</v>
      </c>
      <c r="B11" s="226">
        <v>0.22037124931955671</v>
      </c>
      <c r="C11" s="226">
        <v>0.39101111789659909</v>
      </c>
      <c r="D11" s="226">
        <v>4.3109919892821313E-2</v>
      </c>
      <c r="E11" s="226">
        <v>5.5805347180901139E-2</v>
      </c>
      <c r="F11" s="226">
        <v>2.812274345375208E-2</v>
      </c>
      <c r="G11" s="226">
        <v>7.04881087233067E-2</v>
      </c>
      <c r="H11" s="226">
        <v>7.0636970784900333E-2</v>
      </c>
      <c r="I11" s="226">
        <v>2.41720538717453E-2</v>
      </c>
      <c r="J11" s="226">
        <v>1.1696635930357651E-2</v>
      </c>
      <c r="K11" s="226">
        <v>1.1871492897795171E-2</v>
      </c>
      <c r="L11" s="226">
        <v>9.8868008199964035E-3</v>
      </c>
      <c r="M11" s="226">
        <v>1.7816663392837238E-2</v>
      </c>
      <c r="N11" s="226">
        <v>9.5464486801226257E-3</v>
      </c>
      <c r="O11" s="226">
        <v>2.1845477392466062E-2</v>
      </c>
      <c r="P11" s="226">
        <v>4.2021155989126917E-2</v>
      </c>
      <c r="Q11" s="226">
        <v>1.154747604172051E-2</v>
      </c>
      <c r="R11" s="226">
        <v>1.1596762743203081E-2</v>
      </c>
      <c r="S11" s="226">
        <v>7.9917789140709211E-3</v>
      </c>
      <c r="T11" s="226">
        <v>1.3515493542388571E-3</v>
      </c>
      <c r="U11" s="226">
        <v>1.9545328703151421E-3</v>
      </c>
      <c r="V11" s="226">
        <v>3.9433391314916896E-3</v>
      </c>
      <c r="W11" s="226">
        <v>5.4460783199691788E-3</v>
      </c>
      <c r="X11" s="226">
        <v>1.3609495234506209E-3</v>
      </c>
      <c r="Y11" s="226">
        <v>2.2825533075729481E-4</v>
      </c>
      <c r="DA11" s="69" t="s">
        <v>348</v>
      </c>
    </row>
    <row r="12" spans="1:105" ht="12" customHeight="1" x14ac:dyDescent="0.25">
      <c r="A12" s="37" t="s">
        <v>35</v>
      </c>
      <c r="B12" s="226">
        <v>5.0700625285596317</v>
      </c>
      <c r="C12" s="226">
        <v>3.9779167122768362</v>
      </c>
      <c r="D12" s="226">
        <v>3.8949995783038021</v>
      </c>
      <c r="E12" s="226">
        <v>4.0236874835852046</v>
      </c>
      <c r="F12" s="226">
        <v>4.5778235727280547</v>
      </c>
      <c r="G12" s="226">
        <v>4.4515896958835048</v>
      </c>
      <c r="H12" s="226">
        <v>4.409094208447109</v>
      </c>
      <c r="I12" s="226">
        <v>4.1049150569784976</v>
      </c>
      <c r="J12" s="226">
        <v>3.5738374067490919</v>
      </c>
      <c r="K12" s="226">
        <v>2.2453924814289441</v>
      </c>
      <c r="L12" s="226">
        <v>2.233117468877825</v>
      </c>
      <c r="M12" s="226">
        <v>2.4447796187302009</v>
      </c>
      <c r="N12" s="226">
        <v>2.2742092083279881</v>
      </c>
      <c r="O12" s="226">
        <v>2.8738924601800599</v>
      </c>
      <c r="P12" s="226">
        <v>2.9605518481371829</v>
      </c>
      <c r="Q12" s="226">
        <v>3.259195756413809</v>
      </c>
      <c r="R12" s="226">
        <v>2.8580194464939899</v>
      </c>
      <c r="S12" s="226">
        <v>2.9840725454699149</v>
      </c>
      <c r="T12" s="226">
        <v>1.9572456742001969</v>
      </c>
      <c r="U12" s="226">
        <v>1.906284460238302</v>
      </c>
      <c r="V12" s="226">
        <v>1.866645938928901</v>
      </c>
      <c r="W12" s="226">
        <v>1.7517056803418389</v>
      </c>
      <c r="X12" s="226">
        <v>1.407935476298898</v>
      </c>
      <c r="Y12" s="226">
        <v>0.81587966095833298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1489.581045991167</v>
      </c>
      <c r="C16" s="261">
        <v>1258.2697866988899</v>
      </c>
      <c r="D16" s="261">
        <v>1386.2695827913039</v>
      </c>
      <c r="E16" s="261">
        <v>1745.078818776967</v>
      </c>
      <c r="F16" s="261">
        <v>1970.8597053428939</v>
      </c>
      <c r="G16" s="261">
        <v>2186.482611503895</v>
      </c>
      <c r="H16" s="261">
        <v>2158.7068970970272</v>
      </c>
      <c r="I16" s="261">
        <v>1967.5173979497549</v>
      </c>
      <c r="J16" s="261">
        <v>1610.1746928151099</v>
      </c>
      <c r="K16" s="261">
        <v>874.23832106653754</v>
      </c>
      <c r="L16" s="261">
        <v>911.10109744306419</v>
      </c>
      <c r="M16" s="261">
        <v>993.29052931433341</v>
      </c>
      <c r="N16" s="261">
        <v>1069.730571825927</v>
      </c>
      <c r="O16" s="261">
        <v>1200.514212737862</v>
      </c>
      <c r="P16" s="261">
        <v>1082.1162116633141</v>
      </c>
      <c r="Q16" s="261">
        <v>1184.976932166556</v>
      </c>
      <c r="R16" s="261">
        <v>1148.8835682134379</v>
      </c>
      <c r="S16" s="261">
        <v>1099.318287567635</v>
      </c>
      <c r="T16" s="261">
        <v>995.29820258859081</v>
      </c>
      <c r="U16" s="261">
        <v>1045.3968689934741</v>
      </c>
      <c r="V16" s="261">
        <v>1029.136487269295</v>
      </c>
      <c r="W16" s="261">
        <v>1113.510101581365</v>
      </c>
      <c r="X16" s="261">
        <v>784.26573662776559</v>
      </c>
      <c r="Y16" s="261">
        <v>333.85518173394019</v>
      </c>
      <c r="DA16" s="70" t="s">
        <v>353</v>
      </c>
    </row>
    <row r="17" spans="1:105" ht="12" customHeight="1" x14ac:dyDescent="0.25">
      <c r="A17" s="18" t="s">
        <v>28</v>
      </c>
      <c r="B17" s="230">
        <v>1.584258503719332</v>
      </c>
      <c r="C17" s="230">
        <v>0</v>
      </c>
      <c r="D17" s="230">
        <v>1.6618775692345691</v>
      </c>
      <c r="E17" s="230">
        <v>0</v>
      </c>
      <c r="F17" s="230">
        <v>204.47757374874499</v>
      </c>
      <c r="G17" s="230">
        <v>351.22437883342019</v>
      </c>
      <c r="H17" s="230">
        <v>276.7072691012466</v>
      </c>
      <c r="I17" s="230">
        <v>209.91507370611231</v>
      </c>
      <c r="J17" s="230">
        <v>146.13950848322489</v>
      </c>
      <c r="K17" s="230">
        <v>88.084009541668763</v>
      </c>
      <c r="L17" s="230">
        <v>151.5035675955028</v>
      </c>
      <c r="M17" s="230">
        <v>298.64883921529872</v>
      </c>
      <c r="N17" s="230">
        <v>238.29341949384931</v>
      </c>
      <c r="O17" s="230">
        <v>288.5275157787662</v>
      </c>
      <c r="P17" s="230">
        <v>263.02479641564418</v>
      </c>
      <c r="Q17" s="230">
        <v>343.61229628392709</v>
      </c>
      <c r="R17" s="230">
        <v>364.11908341760437</v>
      </c>
      <c r="S17" s="230">
        <v>345.4088913522362</v>
      </c>
      <c r="T17" s="230">
        <v>328.9167719444082</v>
      </c>
      <c r="U17" s="230">
        <v>360.75521962000238</v>
      </c>
      <c r="V17" s="230">
        <v>341.52961364096541</v>
      </c>
      <c r="W17" s="230">
        <v>393.14552835898581</v>
      </c>
      <c r="X17" s="230">
        <v>209.9959123424689</v>
      </c>
      <c r="Y17" s="230">
        <v>63.474905201976178</v>
      </c>
      <c r="DA17" s="71" t="s">
        <v>354</v>
      </c>
    </row>
    <row r="18" spans="1:105" ht="12" customHeight="1" x14ac:dyDescent="0.25">
      <c r="A18" s="18" t="s">
        <v>32</v>
      </c>
      <c r="B18" s="230">
        <v>94.85194454078038</v>
      </c>
      <c r="C18" s="230">
        <v>70.871370082093307</v>
      </c>
      <c r="D18" s="230">
        <v>63.455904969270492</v>
      </c>
      <c r="E18" s="230">
        <v>52.611101523108118</v>
      </c>
      <c r="F18" s="230">
        <v>62.861089163489119</v>
      </c>
      <c r="G18" s="230">
        <v>72.952486849719378</v>
      </c>
      <c r="H18" s="230">
        <v>90.678980746947559</v>
      </c>
      <c r="I18" s="230">
        <v>7.2052061969923429</v>
      </c>
      <c r="J18" s="230">
        <v>4.8279558941400973</v>
      </c>
      <c r="K18" s="230">
        <v>16.704044542576501</v>
      </c>
      <c r="L18" s="230">
        <v>0</v>
      </c>
      <c r="M18" s="230">
        <v>0</v>
      </c>
      <c r="N18" s="230">
        <v>0</v>
      </c>
      <c r="O18" s="230">
        <v>0.73121305181303664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355</v>
      </c>
    </row>
    <row r="19" spans="1:105" ht="12" customHeight="1" x14ac:dyDescent="0.25">
      <c r="A19" s="18" t="s">
        <v>35</v>
      </c>
      <c r="B19" s="230">
        <v>228.3814203391274</v>
      </c>
      <c r="C19" s="230">
        <v>209.0188381759763</v>
      </c>
      <c r="D19" s="230">
        <v>175.09265536925</v>
      </c>
      <c r="E19" s="230">
        <v>169.6974530513462</v>
      </c>
      <c r="F19" s="230">
        <v>168.56064397835311</v>
      </c>
      <c r="G19" s="230">
        <v>125.4478001914275</v>
      </c>
      <c r="H19" s="230">
        <v>126.78232509808331</v>
      </c>
      <c r="I19" s="230">
        <v>145.38944467766709</v>
      </c>
      <c r="J19" s="230">
        <v>152.73944610354431</v>
      </c>
      <c r="K19" s="230">
        <v>109.8105975187424</v>
      </c>
      <c r="L19" s="230">
        <v>106.8563711677872</v>
      </c>
      <c r="M19" s="230">
        <v>98.826571280493596</v>
      </c>
      <c r="N19" s="230">
        <v>87.947098399607142</v>
      </c>
      <c r="O19" s="230">
        <v>110.52529831781111</v>
      </c>
      <c r="P19" s="230">
        <v>127.93135081018551</v>
      </c>
      <c r="Q19" s="230">
        <v>135.34965822577291</v>
      </c>
      <c r="R19" s="230">
        <v>109.68614002732799</v>
      </c>
      <c r="S19" s="230">
        <v>106.1168474382909</v>
      </c>
      <c r="T19" s="230">
        <v>49.79712829267531</v>
      </c>
      <c r="U19" s="230">
        <v>48.206462972292812</v>
      </c>
      <c r="V19" s="230">
        <v>45.703757058172052</v>
      </c>
      <c r="W19" s="230">
        <v>35.215570518088263</v>
      </c>
      <c r="X19" s="230">
        <v>48.885704468222613</v>
      </c>
      <c r="Y19" s="230">
        <v>43.527656654358942</v>
      </c>
      <c r="DA19" s="71" t="s">
        <v>356</v>
      </c>
    </row>
    <row r="20" spans="1:105" ht="12" customHeight="1" x14ac:dyDescent="0.25">
      <c r="A20" s="18" t="s">
        <v>36</v>
      </c>
      <c r="B20" s="230">
        <v>1164.76342260754</v>
      </c>
      <c r="C20" s="230">
        <v>978.37957844082041</v>
      </c>
      <c r="D20" s="230">
        <v>1146.0591448835489</v>
      </c>
      <c r="E20" s="230">
        <v>1522.7702642025131</v>
      </c>
      <c r="F20" s="230">
        <v>1534.9603984523069</v>
      </c>
      <c r="G20" s="230">
        <v>1636.8579456293271</v>
      </c>
      <c r="H20" s="230">
        <v>1664.5383221507491</v>
      </c>
      <c r="I20" s="230">
        <v>1605.007673368983</v>
      </c>
      <c r="J20" s="230">
        <v>1306.467782334201</v>
      </c>
      <c r="K20" s="230">
        <v>659.63966946354981</v>
      </c>
      <c r="L20" s="230">
        <v>652.74115867977412</v>
      </c>
      <c r="M20" s="230">
        <v>595.81511881854112</v>
      </c>
      <c r="N20" s="230">
        <v>743.49005393247091</v>
      </c>
      <c r="O20" s="230">
        <v>800.73018558947126</v>
      </c>
      <c r="P20" s="230">
        <v>691.16006443748415</v>
      </c>
      <c r="Q20" s="230">
        <v>706.01497765685644</v>
      </c>
      <c r="R20" s="230">
        <v>675.07834476850553</v>
      </c>
      <c r="S20" s="230">
        <v>647.79254877710741</v>
      </c>
      <c r="T20" s="230">
        <v>616.58430235150729</v>
      </c>
      <c r="U20" s="230">
        <v>636.43518640117873</v>
      </c>
      <c r="V20" s="230">
        <v>641.90311657015718</v>
      </c>
      <c r="W20" s="230">
        <v>685.14900270429052</v>
      </c>
      <c r="X20" s="230">
        <v>525.38411981707407</v>
      </c>
      <c r="Y20" s="230">
        <v>226.85261987760509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2762.0151990189661</v>
      </c>
      <c r="C22" s="261">
        <v>2439.100898706683</v>
      </c>
      <c r="D22" s="261">
        <v>2674.8632934571028</v>
      </c>
      <c r="E22" s="261">
        <v>3266.9951524783619</v>
      </c>
      <c r="F22" s="261">
        <v>3692.2851406693899</v>
      </c>
      <c r="G22" s="261">
        <v>3986.2403919878202</v>
      </c>
      <c r="H22" s="261">
        <v>3936.7982546288249</v>
      </c>
      <c r="I22" s="261">
        <v>3620.831304175179</v>
      </c>
      <c r="J22" s="261">
        <v>2945.47664961189</v>
      </c>
      <c r="K22" s="261">
        <v>1776.4057924641461</v>
      </c>
      <c r="L22" s="261">
        <v>1996.6556025742959</v>
      </c>
      <c r="M22" s="261">
        <v>2384.8107353426258</v>
      </c>
      <c r="N22" s="261">
        <v>2137.452037145229</v>
      </c>
      <c r="O22" s="261">
        <v>2285.7526797768292</v>
      </c>
      <c r="P22" s="261">
        <v>2224.8281776671001</v>
      </c>
      <c r="Q22" s="261">
        <v>2467.4865258116579</v>
      </c>
      <c r="R22" s="261">
        <v>2405.749899857818</v>
      </c>
      <c r="S22" s="261">
        <v>2069.6001105650739</v>
      </c>
      <c r="T22" s="261">
        <v>1853.853989624964</v>
      </c>
      <c r="U22" s="261">
        <v>1969.6754228058439</v>
      </c>
      <c r="V22" s="261">
        <v>1885.48423139648</v>
      </c>
      <c r="W22" s="261">
        <v>2035.196905426923</v>
      </c>
      <c r="X22" s="261">
        <v>1614.159854983478</v>
      </c>
      <c r="Y22" s="261">
        <v>826.23456491163211</v>
      </c>
      <c r="DA22" s="70" t="s">
        <v>359</v>
      </c>
    </row>
    <row r="23" spans="1:105" ht="12" customHeight="1" x14ac:dyDescent="0.25">
      <c r="A23" s="18" t="s">
        <v>28</v>
      </c>
      <c r="B23" s="230">
        <v>2.3436043769778552</v>
      </c>
      <c r="C23" s="230">
        <v>0</v>
      </c>
      <c r="D23" s="230">
        <v>3.164628866781761</v>
      </c>
      <c r="E23" s="230">
        <v>0</v>
      </c>
      <c r="F23" s="230">
        <v>350.8772920435336</v>
      </c>
      <c r="G23" s="230">
        <v>597.71126916628441</v>
      </c>
      <c r="H23" s="230">
        <v>413.5145893495328</v>
      </c>
      <c r="I23" s="230">
        <v>326.22137979562171</v>
      </c>
      <c r="J23" s="230">
        <v>200.32265865063121</v>
      </c>
      <c r="K23" s="230">
        <v>118.41193484383641</v>
      </c>
      <c r="L23" s="230">
        <v>182.6060726802317</v>
      </c>
      <c r="M23" s="230">
        <v>236.07656929720159</v>
      </c>
      <c r="N23" s="230">
        <v>257.34426753187199</v>
      </c>
      <c r="O23" s="230">
        <v>335.99613387955952</v>
      </c>
      <c r="P23" s="230">
        <v>315.21125369423618</v>
      </c>
      <c r="Q23" s="230">
        <v>404.41381495429522</v>
      </c>
      <c r="R23" s="230">
        <v>409.74355451120459</v>
      </c>
      <c r="S23" s="230">
        <v>380.4543484004393</v>
      </c>
      <c r="T23" s="230">
        <v>337.45610711996608</v>
      </c>
      <c r="U23" s="230">
        <v>376.80438452359908</v>
      </c>
      <c r="V23" s="230">
        <v>357.94949415367819</v>
      </c>
      <c r="W23" s="230">
        <v>376.53625055279713</v>
      </c>
      <c r="X23" s="230">
        <v>209.77043163091159</v>
      </c>
      <c r="Y23" s="230">
        <v>68.955880471319787</v>
      </c>
      <c r="DA23" s="71" t="s">
        <v>360</v>
      </c>
    </row>
    <row r="24" spans="1:105" ht="12" customHeight="1" x14ac:dyDescent="0.25">
      <c r="A24" s="18" t="s">
        <v>42</v>
      </c>
      <c r="B24" s="230">
        <v>558.467829033307</v>
      </c>
      <c r="C24" s="230">
        <v>65.073362210826545</v>
      </c>
      <c r="D24" s="230">
        <v>35.060687021142449</v>
      </c>
      <c r="E24" s="230">
        <v>417.97121112380461</v>
      </c>
      <c r="F24" s="230">
        <v>310.34988131346921</v>
      </c>
      <c r="G24" s="230">
        <v>265.29909209064408</v>
      </c>
      <c r="H24" s="230">
        <v>710.80134107300591</v>
      </c>
      <c r="I24" s="230">
        <v>563.1840899991015</v>
      </c>
      <c r="J24" s="230">
        <v>738.30845324621384</v>
      </c>
      <c r="K24" s="230">
        <v>601.16125431508726</v>
      </c>
      <c r="L24" s="230">
        <v>898.51253004333864</v>
      </c>
      <c r="M24" s="230">
        <v>1599.6323261713071</v>
      </c>
      <c r="N24" s="230">
        <v>982.19969720346444</v>
      </c>
      <c r="O24" s="230">
        <v>887.72957248790613</v>
      </c>
      <c r="P24" s="230">
        <v>928.01049215034823</v>
      </c>
      <c r="Q24" s="230">
        <v>1072.8302607333751</v>
      </c>
      <c r="R24" s="230">
        <v>1112.9101163977609</v>
      </c>
      <c r="S24" s="230">
        <v>858.74412725825209</v>
      </c>
      <c r="T24" s="230">
        <v>832.71586132723098</v>
      </c>
      <c r="U24" s="230">
        <v>877.77126624532491</v>
      </c>
      <c r="V24" s="230">
        <v>806.86946324815381</v>
      </c>
      <c r="W24" s="230">
        <v>968.72943127759288</v>
      </c>
      <c r="X24" s="230">
        <v>830.73621472974264</v>
      </c>
      <c r="Y24" s="230">
        <v>463.55142370609622</v>
      </c>
      <c r="DA24" s="71" t="s">
        <v>361</v>
      </c>
    </row>
    <row r="25" spans="1:105" ht="12" customHeight="1" x14ac:dyDescent="0.25">
      <c r="A25" s="18" t="s">
        <v>32</v>
      </c>
      <c r="B25" s="230">
        <v>140.31512652054889</v>
      </c>
      <c r="C25" s="230">
        <v>133.71582621044149</v>
      </c>
      <c r="D25" s="230">
        <v>120.8358499754017</v>
      </c>
      <c r="E25" s="230">
        <v>85.893133426156851</v>
      </c>
      <c r="F25" s="230">
        <v>107.8677154478295</v>
      </c>
      <c r="G25" s="230">
        <v>124.1500480365667</v>
      </c>
      <c r="H25" s="230">
        <v>135.51173269860189</v>
      </c>
      <c r="I25" s="230">
        <v>11.197348841110699</v>
      </c>
      <c r="J25" s="230">
        <v>6.6179842165894973</v>
      </c>
      <c r="K25" s="230">
        <v>22.455361016103879</v>
      </c>
      <c r="L25" s="230">
        <v>0</v>
      </c>
      <c r="M25" s="230">
        <v>0</v>
      </c>
      <c r="N25" s="230">
        <v>0</v>
      </c>
      <c r="O25" s="230">
        <v>0.85151240355127078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362</v>
      </c>
    </row>
    <row r="26" spans="1:105" ht="12" customHeight="1" x14ac:dyDescent="0.25">
      <c r="A26" s="18" t="s">
        <v>35</v>
      </c>
      <c r="B26" s="230">
        <v>337.84618802464109</v>
      </c>
      <c r="C26" s="230">
        <v>394.3641361507843</v>
      </c>
      <c r="D26" s="230">
        <v>333.42003153590281</v>
      </c>
      <c r="E26" s="230">
        <v>277.04886525928742</v>
      </c>
      <c r="F26" s="230">
        <v>289.24493390611599</v>
      </c>
      <c r="G26" s="230">
        <v>213.48621674721241</v>
      </c>
      <c r="H26" s="230">
        <v>189.46499407115391</v>
      </c>
      <c r="I26" s="230">
        <v>225.94444702370461</v>
      </c>
      <c r="J26" s="230">
        <v>209.36961018860251</v>
      </c>
      <c r="K26" s="230">
        <v>147.61913525747221</v>
      </c>
      <c r="L26" s="230">
        <v>128.79315378174621</v>
      </c>
      <c r="M26" s="230">
        <v>78.120638153510512</v>
      </c>
      <c r="N26" s="230">
        <v>94.978206562622105</v>
      </c>
      <c r="O26" s="230">
        <v>128.70894767327599</v>
      </c>
      <c r="P26" s="230">
        <v>153.3140678187298</v>
      </c>
      <c r="Q26" s="230">
        <v>159.29951351512571</v>
      </c>
      <c r="R26" s="230">
        <v>123.4299187880417</v>
      </c>
      <c r="S26" s="230">
        <v>116.8835460152449</v>
      </c>
      <c r="T26" s="230">
        <v>51.089961025885103</v>
      </c>
      <c r="U26" s="230">
        <v>50.351056956203557</v>
      </c>
      <c r="V26" s="230">
        <v>47.901078168563863</v>
      </c>
      <c r="W26" s="230">
        <v>33.727813055146257</v>
      </c>
      <c r="X26" s="230">
        <v>48.833214001596282</v>
      </c>
      <c r="Y26" s="230">
        <v>47.286213030235089</v>
      </c>
      <c r="DA26" s="71" t="s">
        <v>363</v>
      </c>
    </row>
    <row r="27" spans="1:105" ht="12" customHeight="1" x14ac:dyDescent="0.25">
      <c r="A27" s="18" t="s">
        <v>36</v>
      </c>
      <c r="B27" s="230">
        <v>1723.0424510634909</v>
      </c>
      <c r="C27" s="230">
        <v>1845.9475741346309</v>
      </c>
      <c r="D27" s="230">
        <v>2182.3820960578742</v>
      </c>
      <c r="E27" s="230">
        <v>2486.0819426691128</v>
      </c>
      <c r="F27" s="230">
        <v>2633.945317958442</v>
      </c>
      <c r="G27" s="230">
        <v>2785.5937659471119</v>
      </c>
      <c r="H27" s="230">
        <v>2487.5055974365309</v>
      </c>
      <c r="I27" s="230">
        <v>2494.284038515641</v>
      </c>
      <c r="J27" s="230">
        <v>1790.857943309853</v>
      </c>
      <c r="K27" s="230">
        <v>886.75810703164609</v>
      </c>
      <c r="L27" s="230">
        <v>786.74384606897922</v>
      </c>
      <c r="M27" s="230">
        <v>470.98120172060737</v>
      </c>
      <c r="N27" s="230">
        <v>802.92986584727043</v>
      </c>
      <c r="O27" s="230">
        <v>932.46651333253635</v>
      </c>
      <c r="P27" s="230">
        <v>828.29236400378556</v>
      </c>
      <c r="Q27" s="230">
        <v>830.94293660886206</v>
      </c>
      <c r="R27" s="230">
        <v>759.66631016081078</v>
      </c>
      <c r="S27" s="230">
        <v>713.51808889113806</v>
      </c>
      <c r="T27" s="230">
        <v>632.59206015188215</v>
      </c>
      <c r="U27" s="230">
        <v>664.74871508071647</v>
      </c>
      <c r="V27" s="230">
        <v>672.76419582608446</v>
      </c>
      <c r="W27" s="230">
        <v>656.20341054138646</v>
      </c>
      <c r="X27" s="230">
        <v>524.8199946212269</v>
      </c>
      <c r="Y27" s="230">
        <v>246.44104770398101</v>
      </c>
      <c r="DA27" s="71" t="s">
        <v>364</v>
      </c>
    </row>
    <row r="28" spans="1:105" ht="12" customHeight="1" x14ac:dyDescent="0.25">
      <c r="A28" s="57" t="s">
        <v>179</v>
      </c>
      <c r="B28" s="261">
        <v>622.93804970156202</v>
      </c>
      <c r="C28" s="261">
        <v>505.79302011810893</v>
      </c>
      <c r="D28" s="261">
        <v>470.40740463126087</v>
      </c>
      <c r="E28" s="261">
        <v>478.21769220056677</v>
      </c>
      <c r="F28" s="261">
        <v>555.39712369650556</v>
      </c>
      <c r="G28" s="261">
        <v>584.72120491714963</v>
      </c>
      <c r="H28" s="261">
        <v>601.90336878407106</v>
      </c>
      <c r="I28" s="261">
        <v>431.58116764760962</v>
      </c>
      <c r="J28" s="261">
        <v>371.79388473868261</v>
      </c>
      <c r="K28" s="261">
        <v>248.69149657204301</v>
      </c>
      <c r="L28" s="261">
        <v>228.22463687257149</v>
      </c>
      <c r="M28" s="261">
        <v>250.56802157892949</v>
      </c>
      <c r="N28" s="261">
        <v>232.37107149892969</v>
      </c>
      <c r="O28" s="261">
        <v>295.66074174766948</v>
      </c>
      <c r="P28" s="261">
        <v>305.51040085288457</v>
      </c>
      <c r="Q28" s="261">
        <v>332.79659633958153</v>
      </c>
      <c r="R28" s="261">
        <v>291.98210906884918</v>
      </c>
      <c r="S28" s="261">
        <v>304.44114759706031</v>
      </c>
      <c r="T28" s="261">
        <v>199.29461305559431</v>
      </c>
      <c r="U28" s="261">
        <v>194.2818558105825</v>
      </c>
      <c r="V28" s="261">
        <v>190.4724395699163</v>
      </c>
      <c r="W28" s="261">
        <v>178.91897700792831</v>
      </c>
      <c r="X28" s="261">
        <v>143.50166101379821</v>
      </c>
      <c r="Y28" s="261">
        <v>83.042003239730747</v>
      </c>
      <c r="DA28" s="70" t="s">
        <v>365</v>
      </c>
    </row>
    <row r="29" spans="1:105" ht="12" customHeight="1" x14ac:dyDescent="0.25">
      <c r="A29" s="60" t="s">
        <v>181</v>
      </c>
      <c r="B29" s="262">
        <v>622.93804970156202</v>
      </c>
      <c r="C29" s="262">
        <v>505.79302011810893</v>
      </c>
      <c r="D29" s="262">
        <v>470.40740463126087</v>
      </c>
      <c r="E29" s="262">
        <v>478.21769220056677</v>
      </c>
      <c r="F29" s="262">
        <v>555.39712369650556</v>
      </c>
      <c r="G29" s="262">
        <v>584.72120491714963</v>
      </c>
      <c r="H29" s="262">
        <v>601.90336878407106</v>
      </c>
      <c r="I29" s="262">
        <v>431.58116764760962</v>
      </c>
      <c r="J29" s="262">
        <v>371.79388473868261</v>
      </c>
      <c r="K29" s="262">
        <v>248.69149657204301</v>
      </c>
      <c r="L29" s="262">
        <v>228.22463687257149</v>
      </c>
      <c r="M29" s="262">
        <v>250.56802157892949</v>
      </c>
      <c r="N29" s="262">
        <v>232.37107149892969</v>
      </c>
      <c r="O29" s="262">
        <v>295.66074174766948</v>
      </c>
      <c r="P29" s="262">
        <v>305.51040085288457</v>
      </c>
      <c r="Q29" s="262">
        <v>332.79659633958153</v>
      </c>
      <c r="R29" s="262">
        <v>291.98210906884918</v>
      </c>
      <c r="S29" s="262">
        <v>304.44114759706031</v>
      </c>
      <c r="T29" s="262">
        <v>199.29461305559431</v>
      </c>
      <c r="U29" s="262">
        <v>194.2818558105825</v>
      </c>
      <c r="V29" s="262">
        <v>190.4724395699163</v>
      </c>
      <c r="W29" s="262">
        <v>178.91897700792831</v>
      </c>
      <c r="X29" s="262">
        <v>143.50166101379821</v>
      </c>
      <c r="Y29" s="262">
        <v>83.042003239730747</v>
      </c>
      <c r="DA29" s="72" t="s">
        <v>366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1.124462001466104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2.1117159396001312E-2</v>
      </c>
      <c r="U30" s="230">
        <v>2.8746259648441859E-2</v>
      </c>
      <c r="V30" s="230">
        <v>5.9110158021217003E-2</v>
      </c>
      <c r="W30" s="230">
        <v>4.174685548713828E-2</v>
      </c>
      <c r="X30" s="230">
        <v>4.3423525626717717E-2</v>
      </c>
      <c r="Y30" s="230">
        <v>5.6239644366766137E-3</v>
      </c>
      <c r="DA30" s="71" t="s">
        <v>367</v>
      </c>
    </row>
    <row r="31" spans="1:105" ht="12" customHeight="1" x14ac:dyDescent="0.25">
      <c r="A31" s="59" t="s">
        <v>159</v>
      </c>
      <c r="B31" s="230">
        <v>18.560701378334759</v>
      </c>
      <c r="C31" s="230">
        <v>34.589157680630628</v>
      </c>
      <c r="D31" s="230">
        <v>3.7907155586938952</v>
      </c>
      <c r="E31" s="230">
        <v>5.0098263938343974</v>
      </c>
      <c r="F31" s="230">
        <v>2.474089218823496</v>
      </c>
      <c r="G31" s="230">
        <v>5.7962056691308792</v>
      </c>
      <c r="H31" s="230">
        <v>5.5699151854719471</v>
      </c>
      <c r="I31" s="230">
        <v>2.407884356590579</v>
      </c>
      <c r="J31" s="230">
        <v>1.172255105059737</v>
      </c>
      <c r="K31" s="230">
        <v>1.136028065863641</v>
      </c>
      <c r="L31" s="230">
        <v>1.005977365918749</v>
      </c>
      <c r="M31" s="230">
        <v>1.812837179154775</v>
      </c>
      <c r="N31" s="230">
        <v>0.97134669464411916</v>
      </c>
      <c r="O31" s="230">
        <v>2.2159182667523498</v>
      </c>
      <c r="P31" s="230">
        <v>4.2756329963991453</v>
      </c>
      <c r="Q31" s="230">
        <v>1.1749502941300349</v>
      </c>
      <c r="R31" s="230">
        <v>1.1799651929871049</v>
      </c>
      <c r="S31" s="230">
        <v>0.81315977203887735</v>
      </c>
      <c r="T31" s="230">
        <v>0.1375106435649151</v>
      </c>
      <c r="U31" s="230">
        <v>0.1989656899106336</v>
      </c>
      <c r="V31" s="230">
        <v>0.40140523728763811</v>
      </c>
      <c r="W31" s="230">
        <v>0.55440823495589919</v>
      </c>
      <c r="X31" s="230">
        <v>0.13853680202918811</v>
      </c>
      <c r="Y31" s="230">
        <v>2.3224252378966651E-2</v>
      </c>
      <c r="DA31" s="71" t="s">
        <v>368</v>
      </c>
    </row>
    <row r="32" spans="1:105" ht="12" customHeight="1" x14ac:dyDescent="0.25">
      <c r="A32" s="59" t="s">
        <v>32</v>
      </c>
      <c r="B32" s="230">
        <v>177.35287551814881</v>
      </c>
      <c r="C32" s="230">
        <v>119.31415367030969</v>
      </c>
      <c r="D32" s="230">
        <v>124.1239277941814</v>
      </c>
      <c r="E32" s="230">
        <v>111.988434800215</v>
      </c>
      <c r="F32" s="230">
        <v>150.19049291081569</v>
      </c>
      <c r="G32" s="230">
        <v>212.87276860570191</v>
      </c>
      <c r="H32" s="230">
        <v>248.66451319925139</v>
      </c>
      <c r="I32" s="230">
        <v>20.26468151162118</v>
      </c>
      <c r="J32" s="230">
        <v>11.321605901479289</v>
      </c>
      <c r="K32" s="230">
        <v>32.685367521977291</v>
      </c>
      <c r="L32" s="230">
        <v>0</v>
      </c>
      <c r="M32" s="230">
        <v>0</v>
      </c>
      <c r="N32" s="230">
        <v>0</v>
      </c>
      <c r="O32" s="230">
        <v>1.9286123776015021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369</v>
      </c>
    </row>
    <row r="33" spans="1:105" ht="12" customHeight="1" x14ac:dyDescent="0.25">
      <c r="A33" s="59" t="s">
        <v>35</v>
      </c>
      <c r="B33" s="230">
        <v>427.0244728050784</v>
      </c>
      <c r="C33" s="230">
        <v>351.88970876716849</v>
      </c>
      <c r="D33" s="230">
        <v>342.49276127838561</v>
      </c>
      <c r="E33" s="230">
        <v>361.21943100651742</v>
      </c>
      <c r="F33" s="230">
        <v>402.73254156686642</v>
      </c>
      <c r="G33" s="230">
        <v>366.05223064231689</v>
      </c>
      <c r="H33" s="230">
        <v>347.66894039934772</v>
      </c>
      <c r="I33" s="230">
        <v>408.90860177939783</v>
      </c>
      <c r="J33" s="230">
        <v>358.17556173067749</v>
      </c>
      <c r="K33" s="230">
        <v>214.87010098420211</v>
      </c>
      <c r="L33" s="230">
        <v>227.21865950665281</v>
      </c>
      <c r="M33" s="230">
        <v>248.75518439977481</v>
      </c>
      <c r="N33" s="230">
        <v>231.3997248042856</v>
      </c>
      <c r="O33" s="230">
        <v>291.51621110331558</v>
      </c>
      <c r="P33" s="230">
        <v>301.23476785648552</v>
      </c>
      <c r="Q33" s="230">
        <v>331.62164604545143</v>
      </c>
      <c r="R33" s="230">
        <v>290.8021438758621</v>
      </c>
      <c r="S33" s="230">
        <v>303.62798782502142</v>
      </c>
      <c r="T33" s="230">
        <v>199.13598525263339</v>
      </c>
      <c r="U33" s="230">
        <v>194.05414386102339</v>
      </c>
      <c r="V33" s="230">
        <v>190.0119241746074</v>
      </c>
      <c r="W33" s="230">
        <v>178.3228219174853</v>
      </c>
      <c r="X33" s="230">
        <v>143.31970068614231</v>
      </c>
      <c r="Y33" s="230">
        <v>83.0131550229151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589.47606401790404</v>
      </c>
      <c r="C35" s="261">
        <f t="shared" si="1"/>
        <v>488.27782364750618</v>
      </c>
      <c r="D35" s="261">
        <f t="shared" si="1"/>
        <v>535.97175077070665</v>
      </c>
      <c r="E35" s="261">
        <f t="shared" si="1"/>
        <v>612.50152854595206</v>
      </c>
      <c r="F35" s="261">
        <f t="shared" si="1"/>
        <v>700.42804674175147</v>
      </c>
      <c r="G35" s="261">
        <f t="shared" si="1"/>
        <v>730.23174793559258</v>
      </c>
      <c r="H35" s="261">
        <f t="shared" si="1"/>
        <v>720.41457483927218</v>
      </c>
      <c r="I35" s="261">
        <f t="shared" si="1"/>
        <v>671.64242480115263</v>
      </c>
      <c r="J35" s="261">
        <f t="shared" si="1"/>
        <v>582.31821063671521</v>
      </c>
      <c r="K35" s="261">
        <f t="shared" si="1"/>
        <v>335.81338262269912</v>
      </c>
      <c r="L35" s="261">
        <f t="shared" si="1"/>
        <v>327.74776809627207</v>
      </c>
      <c r="M35" s="261">
        <f t="shared" si="1"/>
        <v>349.03850430213038</v>
      </c>
      <c r="N35" s="261">
        <f t="shared" si="1"/>
        <v>360.4927430058122</v>
      </c>
      <c r="O35" s="261">
        <f t="shared" si="1"/>
        <v>408.77351810802503</v>
      </c>
      <c r="P35" s="261">
        <f t="shared" si="1"/>
        <v>393.93357021537361</v>
      </c>
      <c r="Q35" s="261">
        <f t="shared" si="1"/>
        <v>435.35517227930723</v>
      </c>
      <c r="R35" s="261">
        <f t="shared" si="1"/>
        <v>416.54782734271464</v>
      </c>
      <c r="S35" s="261">
        <f t="shared" si="1"/>
        <v>395.82023203556912</v>
      </c>
      <c r="T35" s="261">
        <f t="shared" si="1"/>
        <v>319.04436853506616</v>
      </c>
      <c r="U35" s="261">
        <f t="shared" si="1"/>
        <v>332.78177299477255</v>
      </c>
      <c r="V35" s="261">
        <f t="shared" si="1"/>
        <v>320.20452500534259</v>
      </c>
      <c r="W35" s="261">
        <f t="shared" si="1"/>
        <v>330.28721217231998</v>
      </c>
      <c r="X35" s="261">
        <f t="shared" si="1"/>
        <v>260.47898419566235</v>
      </c>
      <c r="Y35" s="261">
        <f t="shared" si="1"/>
        <v>135.11182968638809</v>
      </c>
      <c r="DA35" s="70"/>
    </row>
    <row r="36" spans="1:105" ht="12" customHeight="1" x14ac:dyDescent="0.25">
      <c r="A36" s="60" t="s">
        <v>190</v>
      </c>
      <c r="B36" s="262">
        <v>275.10255644971778</v>
      </c>
      <c r="C36" s="262">
        <v>227.1842471690187</v>
      </c>
      <c r="D36" s="262">
        <v>204.7816939062244</v>
      </c>
      <c r="E36" s="262">
        <v>212.13362719983749</v>
      </c>
      <c r="F36" s="262">
        <v>239.50920844145389</v>
      </c>
      <c r="G36" s="262">
        <v>235.14804583955419</v>
      </c>
      <c r="H36" s="262">
        <v>232.94602132006449</v>
      </c>
      <c r="I36" s="262">
        <v>214.71252976421269</v>
      </c>
      <c r="J36" s="262">
        <v>186.74280412869231</v>
      </c>
      <c r="K36" s="262">
        <v>117.3777266649904</v>
      </c>
      <c r="L36" s="262">
        <v>116.63622202428679</v>
      </c>
      <c r="M36" s="262">
        <v>128.055006670398</v>
      </c>
      <c r="N36" s="262">
        <v>118.7552941644218</v>
      </c>
      <c r="O36" s="262">
        <v>150.5783727537713</v>
      </c>
      <c r="P36" s="262">
        <v>156.13379621456809</v>
      </c>
      <c r="Q36" s="262">
        <v>170.07864808768761</v>
      </c>
      <c r="R36" s="262">
        <v>149.22004288033409</v>
      </c>
      <c r="S36" s="262">
        <v>155.58734486796729</v>
      </c>
      <c r="T36" s="262">
        <v>101.85127712384249</v>
      </c>
      <c r="U36" s="262">
        <v>99.28946313655824</v>
      </c>
      <c r="V36" s="262">
        <v>97.342627227351102</v>
      </c>
      <c r="W36" s="262">
        <v>91.438127857803593</v>
      </c>
      <c r="X36" s="262">
        <v>73.337794833274828</v>
      </c>
      <c r="Y36" s="262">
        <v>42.439351245933892</v>
      </c>
      <c r="DA36" s="72" t="s">
        <v>372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0.58252797681781121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1.079211134076416E-2</v>
      </c>
      <c r="U37" s="230">
        <v>1.46910305945432E-2</v>
      </c>
      <c r="V37" s="230">
        <v>3.0208769786334681E-2</v>
      </c>
      <c r="W37" s="230">
        <v>2.1335100242189781E-2</v>
      </c>
      <c r="X37" s="230">
        <v>2.2191977367031782E-2</v>
      </c>
      <c r="Y37" s="230">
        <v>2.8741768359528959E-3</v>
      </c>
      <c r="DA37" s="71" t="s">
        <v>373</v>
      </c>
    </row>
    <row r="38" spans="1:105" ht="12" customHeight="1" x14ac:dyDescent="0.25">
      <c r="A38" s="59" t="s">
        <v>159</v>
      </c>
      <c r="B38" s="230">
        <v>11.45930496461694</v>
      </c>
      <c r="C38" s="230">
        <v>20.332578130623158</v>
      </c>
      <c r="D38" s="230">
        <v>2.2417158344267092</v>
      </c>
      <c r="E38" s="230">
        <v>2.9018780534068589</v>
      </c>
      <c r="F38" s="230">
        <v>1.4623826595951079</v>
      </c>
      <c r="G38" s="230">
        <v>3.665381653611949</v>
      </c>
      <c r="H38" s="230">
        <v>3.6731224808148171</v>
      </c>
      <c r="I38" s="230">
        <v>1.2569468013307561</v>
      </c>
      <c r="J38" s="230">
        <v>0.60728721270656838</v>
      </c>
      <c r="K38" s="230">
        <v>0.6173176306853484</v>
      </c>
      <c r="L38" s="230">
        <v>0.5141136426398133</v>
      </c>
      <c r="M38" s="230">
        <v>0.92646649642753653</v>
      </c>
      <c r="N38" s="230">
        <v>0.49641533136637661</v>
      </c>
      <c r="O38" s="230">
        <v>1.135964824408235</v>
      </c>
      <c r="P38" s="230">
        <v>2.1851001114346</v>
      </c>
      <c r="Q38" s="230">
        <v>0.60046875416946632</v>
      </c>
      <c r="R38" s="230">
        <v>0.60303166264656061</v>
      </c>
      <c r="S38" s="230">
        <v>0.41557250353168818</v>
      </c>
      <c r="T38" s="230">
        <v>7.0276032304501648E-2</v>
      </c>
      <c r="U38" s="230">
        <v>0.10168317803738861</v>
      </c>
      <c r="V38" s="230">
        <v>0.20514170170038809</v>
      </c>
      <c r="W38" s="230">
        <v>0.28333523878280598</v>
      </c>
      <c r="X38" s="230">
        <v>7.080045967619629E-2</v>
      </c>
      <c r="Y38" s="230">
        <v>1.186895987190755E-2</v>
      </c>
      <c r="DA38" s="71" t="s">
        <v>374</v>
      </c>
    </row>
    <row r="39" spans="1:105" ht="12" customHeight="1" x14ac:dyDescent="0.25">
      <c r="A39" s="59" t="s">
        <v>35</v>
      </c>
      <c r="B39" s="230">
        <v>263.64325148510079</v>
      </c>
      <c r="C39" s="230">
        <v>206.8516690383955</v>
      </c>
      <c r="D39" s="230">
        <v>202.53997807179769</v>
      </c>
      <c r="E39" s="230">
        <v>209.2317491464307</v>
      </c>
      <c r="F39" s="230">
        <v>238.04682578185879</v>
      </c>
      <c r="G39" s="230">
        <v>231.48266418594221</v>
      </c>
      <c r="H39" s="230">
        <v>229.27289883924959</v>
      </c>
      <c r="I39" s="230">
        <v>213.45558296288189</v>
      </c>
      <c r="J39" s="230">
        <v>185.5529889391679</v>
      </c>
      <c r="K39" s="230">
        <v>116.760409034305</v>
      </c>
      <c r="L39" s="230">
        <v>116.122108381647</v>
      </c>
      <c r="M39" s="230">
        <v>127.12854017397041</v>
      </c>
      <c r="N39" s="230">
        <v>118.25887883305541</v>
      </c>
      <c r="O39" s="230">
        <v>149.4424079293631</v>
      </c>
      <c r="P39" s="230">
        <v>153.9486961031335</v>
      </c>
      <c r="Q39" s="230">
        <v>169.47817933351811</v>
      </c>
      <c r="R39" s="230">
        <v>148.6170112176876</v>
      </c>
      <c r="S39" s="230">
        <v>155.1717723644357</v>
      </c>
      <c r="T39" s="230">
        <v>101.7702089801973</v>
      </c>
      <c r="U39" s="230">
        <v>99.173088927926301</v>
      </c>
      <c r="V39" s="230">
        <v>97.107276755864376</v>
      </c>
      <c r="W39" s="230">
        <v>91.133457518778599</v>
      </c>
      <c r="X39" s="230">
        <v>73.244802396231606</v>
      </c>
      <c r="Y39" s="230">
        <v>42.424608109226021</v>
      </c>
      <c r="DA39" s="71" t="s">
        <v>375</v>
      </c>
    </row>
    <row r="40" spans="1:105" ht="12" customHeight="1" x14ac:dyDescent="0.25">
      <c r="A40" s="60" t="s">
        <v>195</v>
      </c>
      <c r="B40" s="262">
        <v>314.37350756818631</v>
      </c>
      <c r="C40" s="262">
        <v>261.09357647848748</v>
      </c>
      <c r="D40" s="262">
        <v>331.19005686448219</v>
      </c>
      <c r="E40" s="262">
        <v>400.36790134611459</v>
      </c>
      <c r="F40" s="262">
        <v>460.91883830029758</v>
      </c>
      <c r="G40" s="262">
        <v>495.08370209603839</v>
      </c>
      <c r="H40" s="262">
        <v>487.46855351920772</v>
      </c>
      <c r="I40" s="262">
        <v>456.92989503693991</v>
      </c>
      <c r="J40" s="262">
        <v>395.57540650802292</v>
      </c>
      <c r="K40" s="262">
        <v>218.43565595770869</v>
      </c>
      <c r="L40" s="262">
        <v>211.11154607198529</v>
      </c>
      <c r="M40" s="262">
        <v>220.9834976317324</v>
      </c>
      <c r="N40" s="262">
        <v>241.7374488413904</v>
      </c>
      <c r="O40" s="262">
        <v>258.19514535425373</v>
      </c>
      <c r="P40" s="262">
        <v>237.79977400080551</v>
      </c>
      <c r="Q40" s="262">
        <v>265.27652419161961</v>
      </c>
      <c r="R40" s="262">
        <v>267.32778446238052</v>
      </c>
      <c r="S40" s="262">
        <v>240.2328871676018</v>
      </c>
      <c r="T40" s="262">
        <v>217.19309141122369</v>
      </c>
      <c r="U40" s="262">
        <v>233.4923098582143</v>
      </c>
      <c r="V40" s="262">
        <v>222.86189777799149</v>
      </c>
      <c r="W40" s="262">
        <v>238.8490843145164</v>
      </c>
      <c r="X40" s="262">
        <v>187.14118936238751</v>
      </c>
      <c r="Y40" s="262">
        <v>92.672478440454185</v>
      </c>
      <c r="DA40" s="72" t="s">
        <v>376</v>
      </c>
    </row>
    <row r="41" spans="1:105" ht="12" customHeight="1" x14ac:dyDescent="0.25">
      <c r="A41" s="64" t="s">
        <v>28</v>
      </c>
      <c r="B41" s="229">
        <v>0.30074788885584719</v>
      </c>
      <c r="C41" s="229">
        <v>0</v>
      </c>
      <c r="D41" s="229">
        <v>0.36104913996403748</v>
      </c>
      <c r="E41" s="229">
        <v>0</v>
      </c>
      <c r="F41" s="229">
        <v>44.295110368894342</v>
      </c>
      <c r="G41" s="229">
        <v>74.086944562978914</v>
      </c>
      <c r="H41" s="229">
        <v>58.751700517630013</v>
      </c>
      <c r="I41" s="229">
        <v>45.382351506260527</v>
      </c>
      <c r="J41" s="229">
        <v>30.161514899550461</v>
      </c>
      <c r="K41" s="229">
        <v>20.89663141017704</v>
      </c>
      <c r="L41" s="229">
        <v>33.434920404534559</v>
      </c>
      <c r="M41" s="229">
        <v>63.132431876438282</v>
      </c>
      <c r="N41" s="229">
        <v>51.827464199587531</v>
      </c>
      <c r="O41" s="229">
        <v>61.342516539154524</v>
      </c>
      <c r="P41" s="229">
        <v>56.847657834968238</v>
      </c>
      <c r="Q41" s="229">
        <v>72.849659356911488</v>
      </c>
      <c r="R41" s="229">
        <v>80.377872063647231</v>
      </c>
      <c r="S41" s="229">
        <v>71.139850522026464</v>
      </c>
      <c r="T41" s="229">
        <v>70.188747292330689</v>
      </c>
      <c r="U41" s="229">
        <v>79.362765691024109</v>
      </c>
      <c r="V41" s="229">
        <v>73.388819608803558</v>
      </c>
      <c r="W41" s="229">
        <v>83.854651902790224</v>
      </c>
      <c r="X41" s="229">
        <v>49.872023395770491</v>
      </c>
      <c r="Y41" s="229">
        <v>17.471857373080141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9.8965894215945649E-2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1.126864043455288E-3</v>
      </c>
      <c r="U43" s="229">
        <v>1.5709698884857201E-3</v>
      </c>
      <c r="V43" s="229">
        <v>3.0551652292388752E-3</v>
      </c>
      <c r="W43" s="229">
        <v>1.758431233527909E-3</v>
      </c>
      <c r="X43" s="229">
        <v>3.5176061723795489E-3</v>
      </c>
      <c r="Y43" s="229">
        <v>8.1170448886477029E-4</v>
      </c>
      <c r="DA43" s="73" t="s">
        <v>379</v>
      </c>
    </row>
    <row r="44" spans="1:105" ht="12" customHeight="1" x14ac:dyDescent="0.25">
      <c r="A44" s="64" t="s">
        <v>159</v>
      </c>
      <c r="B44" s="229">
        <v>1.884425308530282</v>
      </c>
      <c r="C44" s="229">
        <v>3.724231892797472</v>
      </c>
      <c r="D44" s="229">
        <v>0.42102222170239112</v>
      </c>
      <c r="E44" s="229">
        <v>0.52695933333415568</v>
      </c>
      <c r="F44" s="229">
        <v>0.22431841133370869</v>
      </c>
      <c r="G44" s="229">
        <v>0.41900654896295753</v>
      </c>
      <c r="H44" s="229">
        <v>0.43126208030311403</v>
      </c>
      <c r="I44" s="229">
        <v>0.18509113818255801</v>
      </c>
      <c r="J44" s="229">
        <v>0.1031722499917142</v>
      </c>
      <c r="K44" s="229">
        <v>0.1377325330559841</v>
      </c>
      <c r="L44" s="229">
        <v>0.1044051860140436</v>
      </c>
      <c r="M44" s="229">
        <v>0.15224816764144619</v>
      </c>
      <c r="N44" s="229">
        <v>8.0293586106126275E-2</v>
      </c>
      <c r="O44" s="229">
        <v>0.17861876194498921</v>
      </c>
      <c r="P44" s="229">
        <v>0.39245348758513943</v>
      </c>
      <c r="Q44" s="229">
        <v>0.1016699513352224</v>
      </c>
      <c r="R44" s="229">
        <v>9.8246346606655793E-2</v>
      </c>
      <c r="S44" s="229">
        <v>5.8532605802109589E-2</v>
      </c>
      <c r="T44" s="229">
        <v>7.3379092765213996E-3</v>
      </c>
      <c r="U44" s="229">
        <v>1.0873383581516989E-2</v>
      </c>
      <c r="V44" s="229">
        <v>2.0747014808442609E-2</v>
      </c>
      <c r="W44" s="229">
        <v>2.3352387745033499E-2</v>
      </c>
      <c r="X44" s="229">
        <v>1.122243997663233E-2</v>
      </c>
      <c r="Y44" s="229">
        <v>3.3519468550685522E-3</v>
      </c>
      <c r="DA44" s="73" t="s">
        <v>380</v>
      </c>
    </row>
    <row r="45" spans="1:105" ht="12" customHeight="1" x14ac:dyDescent="0.25">
      <c r="A45" s="64" t="s">
        <v>32</v>
      </c>
      <c r="B45" s="229">
        <v>18.006229417446988</v>
      </c>
      <c r="C45" s="229">
        <v>12.846614550834721</v>
      </c>
      <c r="D45" s="229">
        <v>13.78603354358232</v>
      </c>
      <c r="E45" s="229">
        <v>11.779520147860749</v>
      </c>
      <c r="F45" s="229">
        <v>13.617331384355531</v>
      </c>
      <c r="G45" s="229">
        <v>15.388529882004651</v>
      </c>
      <c r="H45" s="229">
        <v>19.25335874764918</v>
      </c>
      <c r="I45" s="229">
        <v>1.5577213895786659</v>
      </c>
      <c r="J45" s="229">
        <v>0.99643460654032712</v>
      </c>
      <c r="K45" s="229">
        <v>3.9627880665477209</v>
      </c>
      <c r="L45" s="229">
        <v>0</v>
      </c>
      <c r="M45" s="229">
        <v>0</v>
      </c>
      <c r="N45" s="229">
        <v>0</v>
      </c>
      <c r="O45" s="229">
        <v>0.1554598652520886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381</v>
      </c>
    </row>
    <row r="46" spans="1:105" ht="12" customHeight="1" x14ac:dyDescent="0.25">
      <c r="A46" s="64" t="s">
        <v>33</v>
      </c>
      <c r="B46" s="229">
        <v>1.984468917782114</v>
      </c>
      <c r="C46" s="229">
        <v>0</v>
      </c>
      <c r="D46" s="229">
        <v>0</v>
      </c>
      <c r="E46" s="229">
        <v>0</v>
      </c>
      <c r="F46" s="229">
        <v>0</v>
      </c>
      <c r="G46" s="229">
        <v>8.5857137136833188</v>
      </c>
      <c r="H46" s="229">
        <v>8.4275898240695319</v>
      </c>
      <c r="I46" s="229">
        <v>14.50207932775635</v>
      </c>
      <c r="J46" s="229">
        <v>0</v>
      </c>
      <c r="K46" s="229">
        <v>2.0664444104566462</v>
      </c>
      <c r="L46" s="229">
        <v>1.8108710708461431</v>
      </c>
      <c r="M46" s="229">
        <v>1.634343767018803</v>
      </c>
      <c r="N46" s="229">
        <v>3.514188625876244</v>
      </c>
      <c r="O46" s="229">
        <v>0</v>
      </c>
      <c r="P46" s="229">
        <v>0</v>
      </c>
      <c r="Q46" s="229">
        <v>10.392710281299911</v>
      </c>
      <c r="R46" s="229">
        <v>10.413234830495769</v>
      </c>
      <c r="S46" s="229">
        <v>9.8867531890658498</v>
      </c>
      <c r="T46" s="229">
        <v>1.2302390682638049</v>
      </c>
      <c r="U46" s="229">
        <v>1.258880678370209E-2</v>
      </c>
      <c r="V46" s="229">
        <v>1.8186441889967962E-2</v>
      </c>
      <c r="W46" s="229">
        <v>2.963153843542778E-2</v>
      </c>
      <c r="X46" s="229">
        <v>3.3315630551652813E-2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43.35481227314952</v>
      </c>
      <c r="C47" s="229">
        <v>37.888140793661847</v>
      </c>
      <c r="D47" s="229">
        <v>38.039536609308719</v>
      </c>
      <c r="E47" s="229">
        <v>37.994919501561768</v>
      </c>
      <c r="F47" s="229">
        <v>36.514578063448297</v>
      </c>
      <c r="G47" s="229">
        <v>26.461842566850859</v>
      </c>
      <c r="H47" s="229">
        <v>26.918979104831319</v>
      </c>
      <c r="I47" s="229">
        <v>31.432306252096382</v>
      </c>
      <c r="J47" s="229">
        <v>31.523666168139229</v>
      </c>
      <c r="K47" s="229">
        <v>26.050943789008048</v>
      </c>
      <c r="L47" s="229">
        <v>23.58184907071734</v>
      </c>
      <c r="M47" s="229">
        <v>20.891297603369772</v>
      </c>
      <c r="N47" s="229">
        <v>19.127993980886622</v>
      </c>
      <c r="O47" s="229">
        <v>23.498278567143419</v>
      </c>
      <c r="P47" s="229">
        <v>27.649855665053749</v>
      </c>
      <c r="Q47" s="229">
        <v>28.695645069914718</v>
      </c>
      <c r="R47" s="229">
        <v>24.212788979698971</v>
      </c>
      <c r="S47" s="229">
        <v>21.855652398161212</v>
      </c>
      <c r="T47" s="229">
        <v>10.62639047852841</v>
      </c>
      <c r="U47" s="229">
        <v>10.604969845461889</v>
      </c>
      <c r="V47" s="229">
        <v>9.820948603633628</v>
      </c>
      <c r="W47" s="229">
        <v>7.5111865564856268</v>
      </c>
      <c r="X47" s="229">
        <v>11.6098878771597</v>
      </c>
      <c r="Y47" s="229">
        <v>11.981254740427479</v>
      </c>
      <c r="DA47" s="73" t="s">
        <v>383</v>
      </c>
    </row>
    <row r="48" spans="1:105" ht="12" customHeight="1" x14ac:dyDescent="0.25">
      <c r="A48" s="64" t="s">
        <v>36</v>
      </c>
      <c r="B48" s="229">
        <v>221.11299358238321</v>
      </c>
      <c r="C48" s="229">
        <v>177.34757087492909</v>
      </c>
      <c r="D48" s="229">
        <v>248.98565109023491</v>
      </c>
      <c r="E48" s="229">
        <v>340.94520906121181</v>
      </c>
      <c r="F48" s="229">
        <v>332.51196703298262</v>
      </c>
      <c r="G48" s="229">
        <v>345.27729617774571</v>
      </c>
      <c r="H48" s="229">
        <v>353.42207424025571</v>
      </c>
      <c r="I48" s="229">
        <v>346.99281531851062</v>
      </c>
      <c r="J48" s="229">
        <v>269.63993441362129</v>
      </c>
      <c r="K48" s="229">
        <v>156.48977729368781</v>
      </c>
      <c r="L48" s="229">
        <v>144.05171463348259</v>
      </c>
      <c r="M48" s="229">
        <v>125.95146024541</v>
      </c>
      <c r="N48" s="229">
        <v>161.70486048159259</v>
      </c>
      <c r="O48" s="229">
        <v>170.23958536621919</v>
      </c>
      <c r="P48" s="229">
        <v>149.3807100614479</v>
      </c>
      <c r="Q48" s="229">
        <v>149.68309102850151</v>
      </c>
      <c r="R48" s="229">
        <v>149.02092007770401</v>
      </c>
      <c r="S48" s="229">
        <v>133.41829421029931</v>
      </c>
      <c r="T48" s="229">
        <v>131.57516877698919</v>
      </c>
      <c r="U48" s="229">
        <v>140.0097734665722</v>
      </c>
      <c r="V48" s="229">
        <v>137.93390132727731</v>
      </c>
      <c r="W48" s="229">
        <v>146.1365499008073</v>
      </c>
      <c r="X48" s="229">
        <v>124.7737102260938</v>
      </c>
      <c r="Y48" s="229">
        <v>62.442576426056412</v>
      </c>
      <c r="DA48" s="73" t="s">
        <v>384</v>
      </c>
    </row>
    <row r="49" spans="1:105" ht="12" customHeight="1" x14ac:dyDescent="0.25">
      <c r="A49" s="64" t="s">
        <v>38</v>
      </c>
      <c r="B49" s="229">
        <v>27.729830180038391</v>
      </c>
      <c r="C49" s="229">
        <v>29.287018366264348</v>
      </c>
      <c r="D49" s="229">
        <v>29.596764259689831</v>
      </c>
      <c r="E49" s="229">
        <v>9.1212933021462064</v>
      </c>
      <c r="F49" s="229">
        <v>33.755533039283151</v>
      </c>
      <c r="G49" s="229">
        <v>24.86436864381206</v>
      </c>
      <c r="H49" s="229">
        <v>20.26358900446894</v>
      </c>
      <c r="I49" s="229">
        <v>16.87753010455474</v>
      </c>
      <c r="J49" s="229">
        <v>63.051718275963822</v>
      </c>
      <c r="K49" s="229">
        <v>8.8313384547755032</v>
      </c>
      <c r="L49" s="229">
        <v>8.1277857063905738</v>
      </c>
      <c r="M49" s="229">
        <v>9.2217159718541328</v>
      </c>
      <c r="N49" s="229">
        <v>5.4826479673412916</v>
      </c>
      <c r="O49" s="229">
        <v>2.780686254539471</v>
      </c>
      <c r="P49" s="229">
        <v>3.529096951750502</v>
      </c>
      <c r="Q49" s="229">
        <v>3.5537485036567058</v>
      </c>
      <c r="R49" s="229">
        <v>3.2047221642278072</v>
      </c>
      <c r="S49" s="229">
        <v>3.8738042422468548</v>
      </c>
      <c r="T49" s="229">
        <v>3.5640810217916861</v>
      </c>
      <c r="U49" s="229">
        <v>3.4897676949023779</v>
      </c>
      <c r="V49" s="229">
        <v>1.676239616349317</v>
      </c>
      <c r="W49" s="229">
        <v>1.2919535970193019</v>
      </c>
      <c r="X49" s="229">
        <v>0.83751218666287464</v>
      </c>
      <c r="Y49" s="229">
        <v>0.77262624954620662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2876.5156078834061</v>
      </c>
      <c r="C52" s="279">
        <v>3062.2935876686502</v>
      </c>
      <c r="D52" s="279">
        <v>3832.179400100219</v>
      </c>
      <c r="E52" s="279">
        <v>3870.2357928310712</v>
      </c>
      <c r="F52" s="279">
        <v>3998.471783439858</v>
      </c>
      <c r="G52" s="279">
        <v>3875.191752909659</v>
      </c>
      <c r="H52" s="279">
        <v>3764.6315657420869</v>
      </c>
      <c r="I52" s="279">
        <v>3753.475542004081</v>
      </c>
      <c r="J52" s="279">
        <v>2892.779127295033</v>
      </c>
      <c r="K52" s="279">
        <v>1552.2570254609141</v>
      </c>
      <c r="L52" s="279">
        <v>1758.4337305854231</v>
      </c>
      <c r="M52" s="279">
        <v>1674.9123392226329</v>
      </c>
      <c r="N52" s="279">
        <v>1509.1628183231051</v>
      </c>
      <c r="O52" s="279">
        <v>1595.477272767278</v>
      </c>
      <c r="P52" s="279">
        <v>1615.6083652739601</v>
      </c>
      <c r="Q52" s="279">
        <v>1946.673991032985</v>
      </c>
      <c r="R52" s="279">
        <v>1925.2797110678689</v>
      </c>
      <c r="S52" s="279">
        <v>2009.173050706434</v>
      </c>
      <c r="T52" s="279">
        <v>1896.1170974231479</v>
      </c>
      <c r="U52" s="279">
        <v>2015.687641121448</v>
      </c>
      <c r="V52" s="279">
        <v>1808.2431318945689</v>
      </c>
      <c r="W52" s="279">
        <v>2180.857416471385</v>
      </c>
      <c r="X52" s="279">
        <v>1468.0727049803129</v>
      </c>
      <c r="Y52" s="279">
        <v>804.24861401688315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480.81597521046035</v>
      </c>
      <c r="C54" s="223">
        <f t="shared" si="2"/>
        <v>392.0032562072488</v>
      </c>
      <c r="D54" s="223">
        <f t="shared" si="2"/>
        <v>250.18900847490275</v>
      </c>
      <c r="E54" s="223">
        <f t="shared" si="2"/>
        <v>340.72673157678958</v>
      </c>
      <c r="F54" s="223">
        <f t="shared" si="2"/>
        <v>429.21501462330559</v>
      </c>
      <c r="G54" s="223">
        <f t="shared" si="2"/>
        <v>638.13046915448592</v>
      </c>
      <c r="H54" s="223">
        <f t="shared" si="2"/>
        <v>715.96435563421869</v>
      </c>
      <c r="I54" s="223">
        <f t="shared" si="2"/>
        <v>651.34415714845181</v>
      </c>
      <c r="J54" s="223">
        <f t="shared" si="2"/>
        <v>616.50397251979746</v>
      </c>
      <c r="K54" s="223">
        <f t="shared" si="2"/>
        <v>356.94644326960531</v>
      </c>
      <c r="L54" s="223">
        <f t="shared" si="2"/>
        <v>643.12619041366247</v>
      </c>
      <c r="M54" s="223">
        <f t="shared" si="2"/>
        <v>917.82126874273445</v>
      </c>
      <c r="N54" s="223">
        <f t="shared" si="2"/>
        <v>758.48280638707263</v>
      </c>
      <c r="O54" s="223">
        <f t="shared" si="2"/>
        <v>544.48243683998237</v>
      </c>
      <c r="P54" s="223">
        <f t="shared" si="2"/>
        <v>583.58715304974737</v>
      </c>
      <c r="Q54" s="223">
        <f t="shared" si="2"/>
        <v>438.67013559215883</v>
      </c>
      <c r="R54" s="223">
        <f t="shared" si="2"/>
        <v>412.34856582615657</v>
      </c>
      <c r="S54" s="223">
        <f t="shared" si="2"/>
        <v>413.51324913957274</v>
      </c>
      <c r="T54" s="223">
        <f t="shared" si="2"/>
        <v>576.4601325564438</v>
      </c>
      <c r="U54" s="223">
        <f t="shared" si="2"/>
        <v>430.6990662381528</v>
      </c>
      <c r="V54" s="223">
        <f t="shared" si="2"/>
        <v>306.65336274679868</v>
      </c>
      <c r="W54" s="223">
        <f t="shared" si="2"/>
        <v>360.63442576229255</v>
      </c>
      <c r="X54" s="223">
        <f t="shared" si="2"/>
        <v>381.63543016990229</v>
      </c>
      <c r="Y54" s="223">
        <f t="shared" si="2"/>
        <v>264.70761671803859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1.031264138538899</v>
      </c>
      <c r="C59" s="260">
        <v>0.77678802726902962</v>
      </c>
      <c r="D59" s="260">
        <v>0.41715222002453639</v>
      </c>
      <c r="E59" s="260">
        <v>0.52220994789646524</v>
      </c>
      <c r="F59" s="260">
        <v>0.66314654664195261</v>
      </c>
      <c r="G59" s="260">
        <v>0.92898402906570166</v>
      </c>
      <c r="H59" s="260">
        <v>1.0397622511095579</v>
      </c>
      <c r="I59" s="260">
        <v>0.97742032231524689</v>
      </c>
      <c r="J59" s="260">
        <v>0.95010667440099739</v>
      </c>
      <c r="K59" s="260">
        <v>0.58861038269966004</v>
      </c>
      <c r="L59" s="260">
        <v>1.0515998206415551</v>
      </c>
      <c r="M59" s="260">
        <v>1.6027102507374591</v>
      </c>
      <c r="N59" s="260">
        <v>1.1886791815559601</v>
      </c>
      <c r="O59" s="260">
        <v>0.96077807916174907</v>
      </c>
      <c r="P59" s="260">
        <v>1.119954833403366</v>
      </c>
      <c r="Q59" s="260">
        <v>0.82396868393300549</v>
      </c>
      <c r="R59" s="260">
        <v>0.71461352295537739</v>
      </c>
      <c r="S59" s="260">
        <v>0.79776249602380211</v>
      </c>
      <c r="T59" s="260">
        <v>0.88784006945510452</v>
      </c>
      <c r="U59" s="260">
        <v>0.61115722656851712</v>
      </c>
      <c r="V59" s="260">
        <v>0.44144863671404472</v>
      </c>
      <c r="W59" s="260">
        <v>0.46733303772010681</v>
      </c>
      <c r="X59" s="260">
        <v>0.49998372612760261</v>
      </c>
      <c r="Y59" s="260">
        <v>0.38578873203136022</v>
      </c>
      <c r="DA59" s="68" t="s">
        <v>393</v>
      </c>
    </row>
    <row r="60" spans="1:105" ht="12" customHeight="1" x14ac:dyDescent="0.25">
      <c r="A60" s="37" t="s">
        <v>159</v>
      </c>
      <c r="B60" s="226">
        <v>4.2956962723645922E-2</v>
      </c>
      <c r="C60" s="226">
        <v>6.952111976157313E-2</v>
      </c>
      <c r="D60" s="226">
        <v>4.5665055267268386E-3</v>
      </c>
      <c r="E60" s="226">
        <v>7.1435613819205599E-3</v>
      </c>
      <c r="F60" s="226">
        <v>4.0490051171315333E-3</v>
      </c>
      <c r="G60" s="226">
        <v>1.448058394225092E-2</v>
      </c>
      <c r="H60" s="226">
        <v>1.6395103370345391E-2</v>
      </c>
      <c r="I60" s="226">
        <v>5.721908027626425E-3</v>
      </c>
      <c r="J60" s="226">
        <v>3.0994132905140669E-3</v>
      </c>
      <c r="K60" s="226">
        <v>3.0956432465421698E-3</v>
      </c>
      <c r="L60" s="226">
        <v>4.6352822905806057E-3</v>
      </c>
      <c r="M60" s="226">
        <v>1.1595465022395579E-2</v>
      </c>
      <c r="N60" s="226">
        <v>4.9688611691149197E-3</v>
      </c>
      <c r="O60" s="226">
        <v>7.2481199127775991E-3</v>
      </c>
      <c r="P60" s="226">
        <v>1.567382264829013E-2</v>
      </c>
      <c r="Q60" s="226">
        <v>2.9090509283729682E-3</v>
      </c>
      <c r="R60" s="226">
        <v>2.8879135307787159E-3</v>
      </c>
      <c r="S60" s="226">
        <v>2.1308169888600982E-3</v>
      </c>
      <c r="T60" s="226">
        <v>6.1266280688469365E-4</v>
      </c>
      <c r="U60" s="226">
        <v>6.2598390063964727E-4</v>
      </c>
      <c r="V60" s="226">
        <v>9.306060416978129E-4</v>
      </c>
      <c r="W60" s="226">
        <v>1.4484419529427011E-3</v>
      </c>
      <c r="X60" s="226">
        <v>4.8283143371301101E-4</v>
      </c>
      <c r="Y60" s="226">
        <v>1.079003559145266E-4</v>
      </c>
      <c r="DA60" s="69" t="s">
        <v>394</v>
      </c>
    </row>
    <row r="61" spans="1:105" ht="12" customHeight="1" x14ac:dyDescent="0.25">
      <c r="A61" s="37" t="s">
        <v>35</v>
      </c>
      <c r="B61" s="226">
        <v>0.98830717581525351</v>
      </c>
      <c r="C61" s="226">
        <v>0.70726690750745647</v>
      </c>
      <c r="D61" s="226">
        <v>0.41258571449780962</v>
      </c>
      <c r="E61" s="226">
        <v>0.51506638651454473</v>
      </c>
      <c r="F61" s="226">
        <v>0.65909754152482103</v>
      </c>
      <c r="G61" s="226">
        <v>0.91450344512345072</v>
      </c>
      <c r="H61" s="226">
        <v>1.0233671477392119</v>
      </c>
      <c r="I61" s="226">
        <v>0.97169841428762049</v>
      </c>
      <c r="J61" s="226">
        <v>0.94700726111048328</v>
      </c>
      <c r="K61" s="226">
        <v>0.58551473945311783</v>
      </c>
      <c r="L61" s="226">
        <v>1.046964538350974</v>
      </c>
      <c r="M61" s="226">
        <v>1.5911147857150629</v>
      </c>
      <c r="N61" s="226">
        <v>1.1837103203868451</v>
      </c>
      <c r="O61" s="226">
        <v>0.95352995924897144</v>
      </c>
      <c r="P61" s="226">
        <v>1.104281010755076</v>
      </c>
      <c r="Q61" s="226">
        <v>0.82105963300463247</v>
      </c>
      <c r="R61" s="226">
        <v>0.71172560942459873</v>
      </c>
      <c r="S61" s="226">
        <v>0.79563167903494203</v>
      </c>
      <c r="T61" s="226">
        <v>0.88722740664821986</v>
      </c>
      <c r="U61" s="226">
        <v>0.61053124266787751</v>
      </c>
      <c r="V61" s="226">
        <v>0.44051803067234691</v>
      </c>
      <c r="W61" s="226">
        <v>0.46588459576716412</v>
      </c>
      <c r="X61" s="226">
        <v>0.49950089469388947</v>
      </c>
      <c r="Y61" s="226">
        <v>0.3856808316754457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190.9890963798093</v>
      </c>
      <c r="C65" s="261">
        <v>157.6978629186469</v>
      </c>
      <c r="D65" s="261">
        <v>103.155183210541</v>
      </c>
      <c r="E65" s="261">
        <v>155.64779352576511</v>
      </c>
      <c r="F65" s="261">
        <v>195.1409912963824</v>
      </c>
      <c r="G65" s="261">
        <v>299.99070411475662</v>
      </c>
      <c r="H65" s="261">
        <v>336.17381975440702</v>
      </c>
      <c r="I65" s="261">
        <v>318.69070159692581</v>
      </c>
      <c r="J65" s="261">
        <v>301.44275355620238</v>
      </c>
      <c r="K65" s="261">
        <v>167.7736190543192</v>
      </c>
      <c r="L65" s="261">
        <v>315.68377817484497</v>
      </c>
      <c r="M65" s="261">
        <v>456.96204524327129</v>
      </c>
      <c r="N65" s="261">
        <v>394.32001250834861</v>
      </c>
      <c r="O65" s="261">
        <v>270.31109946418292</v>
      </c>
      <c r="P65" s="261">
        <v>274.84527238329781</v>
      </c>
      <c r="Q65" s="261">
        <v>204.5137194604072</v>
      </c>
      <c r="R65" s="261">
        <v>197.88683928650059</v>
      </c>
      <c r="S65" s="261">
        <v>189.13444226192109</v>
      </c>
      <c r="T65" s="261">
        <v>292.85583744236061</v>
      </c>
      <c r="U65" s="261">
        <v>222.09501685251001</v>
      </c>
      <c r="V65" s="261">
        <v>159.16775082455669</v>
      </c>
      <c r="W65" s="261">
        <v>192.72872093807149</v>
      </c>
      <c r="X65" s="261">
        <v>202.00278609168899</v>
      </c>
      <c r="Y65" s="261">
        <v>130.4047021122891</v>
      </c>
      <c r="DA65" s="70" t="s">
        <v>399</v>
      </c>
    </row>
    <row r="66" spans="1:105" ht="12" customHeight="1" x14ac:dyDescent="0.25">
      <c r="A66" s="18" t="s">
        <v>28</v>
      </c>
      <c r="B66" s="230">
        <v>0.20312832314273291</v>
      </c>
      <c r="C66" s="230">
        <v>0</v>
      </c>
      <c r="D66" s="230">
        <v>0.1236637427928681</v>
      </c>
      <c r="E66" s="230">
        <v>0</v>
      </c>
      <c r="F66" s="230">
        <v>20.245964911169061</v>
      </c>
      <c r="G66" s="230">
        <v>48.188834502568852</v>
      </c>
      <c r="H66" s="230">
        <v>43.091417242734437</v>
      </c>
      <c r="I66" s="230">
        <v>34.00121502604356</v>
      </c>
      <c r="J66" s="230">
        <v>27.358954302973739</v>
      </c>
      <c r="K66" s="230">
        <v>16.904055456631252</v>
      </c>
      <c r="L66" s="230">
        <v>52.493865674994559</v>
      </c>
      <c r="M66" s="230">
        <v>137.39301880946911</v>
      </c>
      <c r="N66" s="230">
        <v>87.838813464108597</v>
      </c>
      <c r="O66" s="230">
        <v>64.96565320785389</v>
      </c>
      <c r="P66" s="230">
        <v>66.805321863999197</v>
      </c>
      <c r="Q66" s="230">
        <v>59.303625967530643</v>
      </c>
      <c r="R66" s="230">
        <v>62.71686403649673</v>
      </c>
      <c r="S66" s="230">
        <v>59.426572592329777</v>
      </c>
      <c r="T66" s="230">
        <v>96.780237768030901</v>
      </c>
      <c r="U66" s="230">
        <v>76.642602400634829</v>
      </c>
      <c r="V66" s="230">
        <v>52.821468401584099</v>
      </c>
      <c r="W66" s="230">
        <v>68.046472785063514</v>
      </c>
      <c r="X66" s="230">
        <v>54.088502633614873</v>
      </c>
      <c r="Y66" s="230">
        <v>24.7934630263311</v>
      </c>
      <c r="DA66" s="71" t="s">
        <v>400</v>
      </c>
    </row>
    <row r="67" spans="1:105" ht="12" customHeight="1" x14ac:dyDescent="0.25">
      <c r="A67" s="18" t="s">
        <v>32</v>
      </c>
      <c r="B67" s="230">
        <v>12.1615988780639</v>
      </c>
      <c r="C67" s="230">
        <v>8.8822474497968553</v>
      </c>
      <c r="D67" s="230">
        <v>4.7218849667865879</v>
      </c>
      <c r="E67" s="230">
        <v>4.692511179965436</v>
      </c>
      <c r="F67" s="230">
        <v>6.2240732915077528</v>
      </c>
      <c r="G67" s="230">
        <v>10.009257691702819</v>
      </c>
      <c r="H67" s="230">
        <v>14.121370237956651</v>
      </c>
      <c r="I67" s="230">
        <v>1.1670708581600291</v>
      </c>
      <c r="J67" s="230">
        <v>0.90384746777572234</v>
      </c>
      <c r="K67" s="230">
        <v>3.2056453466071679</v>
      </c>
      <c r="L67" s="230">
        <v>0</v>
      </c>
      <c r="M67" s="230">
        <v>0</v>
      </c>
      <c r="N67" s="230">
        <v>0</v>
      </c>
      <c r="O67" s="230">
        <v>0.16464195249082109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401</v>
      </c>
    </row>
    <row r="68" spans="1:105" ht="12" customHeight="1" x14ac:dyDescent="0.25">
      <c r="A68" s="18" t="s">
        <v>35</v>
      </c>
      <c r="B68" s="230">
        <v>29.28230136782096</v>
      </c>
      <c r="C68" s="230">
        <v>26.196150013715531</v>
      </c>
      <c r="D68" s="230">
        <v>13.0290061670885</v>
      </c>
      <c r="E68" s="230">
        <v>15.13572559026052</v>
      </c>
      <c r="F68" s="230">
        <v>16.68971721849152</v>
      </c>
      <c r="G68" s="230">
        <v>17.211741685514252</v>
      </c>
      <c r="H68" s="230">
        <v>19.743717205371031</v>
      </c>
      <c r="I68" s="230">
        <v>23.549608342673679</v>
      </c>
      <c r="J68" s="230">
        <v>28.594536614909021</v>
      </c>
      <c r="K68" s="230">
        <v>21.073568742400699</v>
      </c>
      <c r="L68" s="230">
        <v>37.024237010546081</v>
      </c>
      <c r="M68" s="230">
        <v>45.46503847961597</v>
      </c>
      <c r="N68" s="230">
        <v>32.418724727864728</v>
      </c>
      <c r="O68" s="230">
        <v>24.886181762696001</v>
      </c>
      <c r="P68" s="230">
        <v>32.493115416635703</v>
      </c>
      <c r="Q68" s="230">
        <v>23.359831976507191</v>
      </c>
      <c r="R68" s="230">
        <v>18.892639919376101</v>
      </c>
      <c r="S68" s="230">
        <v>18.257088035206291</v>
      </c>
      <c r="T68" s="230">
        <v>14.65227172162812</v>
      </c>
      <c r="U68" s="230">
        <v>10.241483903179841</v>
      </c>
      <c r="V68" s="230">
        <v>7.0686097569851931</v>
      </c>
      <c r="W68" s="230">
        <v>6.095186611613939</v>
      </c>
      <c r="X68" s="230">
        <v>12.591457259241279</v>
      </c>
      <c r="Y68" s="230">
        <v>17.00201587459927</v>
      </c>
      <c r="DA68" s="71" t="s">
        <v>402</v>
      </c>
    </row>
    <row r="69" spans="1:105" ht="12" customHeight="1" x14ac:dyDescent="0.25">
      <c r="A69" s="18" t="s">
        <v>36</v>
      </c>
      <c r="B69" s="230">
        <v>149.34206781078171</v>
      </c>
      <c r="C69" s="230">
        <v>122.6194654551345</v>
      </c>
      <c r="D69" s="230">
        <v>85.280628333873068</v>
      </c>
      <c r="E69" s="230">
        <v>135.81955675553911</v>
      </c>
      <c r="F69" s="230">
        <v>151.981235875214</v>
      </c>
      <c r="G69" s="230">
        <v>224.58087023497069</v>
      </c>
      <c r="H69" s="230">
        <v>259.21731506834487</v>
      </c>
      <c r="I69" s="230">
        <v>259.97280737004849</v>
      </c>
      <c r="J69" s="230">
        <v>244.58541517054391</v>
      </c>
      <c r="K69" s="230">
        <v>126.59034950868001</v>
      </c>
      <c r="L69" s="230">
        <v>226.16567548930431</v>
      </c>
      <c r="M69" s="230">
        <v>274.10398795418621</v>
      </c>
      <c r="N69" s="230">
        <v>274.0624743163753</v>
      </c>
      <c r="O69" s="230">
        <v>180.29462254114219</v>
      </c>
      <c r="P69" s="230">
        <v>175.5468351026629</v>
      </c>
      <c r="Q69" s="230">
        <v>121.8502615163693</v>
      </c>
      <c r="R69" s="230">
        <v>116.27733533062781</v>
      </c>
      <c r="S69" s="230">
        <v>111.450781634385</v>
      </c>
      <c r="T69" s="230">
        <v>181.42332795270161</v>
      </c>
      <c r="U69" s="230">
        <v>135.2109305486953</v>
      </c>
      <c r="V69" s="230">
        <v>99.277672665987396</v>
      </c>
      <c r="W69" s="230">
        <v>118.58706154139399</v>
      </c>
      <c r="X69" s="230">
        <v>135.32282619883279</v>
      </c>
      <c r="Y69" s="230">
        <v>88.609223211358767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131.8606082201957</v>
      </c>
      <c r="C72" s="261">
        <v>97.654456405421229</v>
      </c>
      <c r="D72" s="261">
        <v>54.109373268374213</v>
      </c>
      <c r="E72" s="261">
        <v>66.474669742613983</v>
      </c>
      <c r="F72" s="261">
        <v>86.833208676177804</v>
      </c>
      <c r="G72" s="261">
        <v>130.43995606002659</v>
      </c>
      <c r="H72" s="261">
        <v>151.70519368953339</v>
      </c>
      <c r="I72" s="261">
        <v>110.9382696176211</v>
      </c>
      <c r="J72" s="261">
        <v>106.98240175108489</v>
      </c>
      <c r="K72" s="261">
        <v>70.420334976409407</v>
      </c>
      <c r="L72" s="261">
        <v>116.19154068323751</v>
      </c>
      <c r="M72" s="261">
        <v>177.08387700978699</v>
      </c>
      <c r="N72" s="261">
        <v>131.33747531339111</v>
      </c>
      <c r="O72" s="261">
        <v>106.5243945679689</v>
      </c>
      <c r="P72" s="261">
        <v>123.74410401609521</v>
      </c>
      <c r="Q72" s="261">
        <v>91.040516536516662</v>
      </c>
      <c r="R72" s="261">
        <v>78.957836046991346</v>
      </c>
      <c r="S72" s="261">
        <v>88.144987943950767</v>
      </c>
      <c r="T72" s="261">
        <v>98.10174880653075</v>
      </c>
      <c r="U72" s="261">
        <v>67.568458527846246</v>
      </c>
      <c r="V72" s="261">
        <v>48.811872269136792</v>
      </c>
      <c r="W72" s="261">
        <v>51.673181492176063</v>
      </c>
      <c r="X72" s="261">
        <v>55.284327230297812</v>
      </c>
      <c r="Y72" s="261">
        <v>42.627645755964778</v>
      </c>
      <c r="DA72" s="70" t="s">
        <v>405</v>
      </c>
    </row>
    <row r="73" spans="1:105" ht="12" customHeight="1" x14ac:dyDescent="0.25">
      <c r="A73" s="60" t="s">
        <v>181</v>
      </c>
      <c r="B73" s="262">
        <v>131.8606082201957</v>
      </c>
      <c r="C73" s="262">
        <v>97.654456405421229</v>
      </c>
      <c r="D73" s="262">
        <v>54.109373268374213</v>
      </c>
      <c r="E73" s="262">
        <v>66.474669742613983</v>
      </c>
      <c r="F73" s="262">
        <v>86.833208676177804</v>
      </c>
      <c r="G73" s="262">
        <v>130.43995606002659</v>
      </c>
      <c r="H73" s="262">
        <v>151.70519368953339</v>
      </c>
      <c r="I73" s="262">
        <v>110.9382696176211</v>
      </c>
      <c r="J73" s="262">
        <v>106.98240175108489</v>
      </c>
      <c r="K73" s="262">
        <v>70.420334976409407</v>
      </c>
      <c r="L73" s="262">
        <v>116.19154068323751</v>
      </c>
      <c r="M73" s="262">
        <v>177.08387700978699</v>
      </c>
      <c r="N73" s="262">
        <v>131.33747531339111</v>
      </c>
      <c r="O73" s="262">
        <v>106.5243945679689</v>
      </c>
      <c r="P73" s="262">
        <v>123.74410401609521</v>
      </c>
      <c r="Q73" s="262">
        <v>91.040516536516662</v>
      </c>
      <c r="R73" s="262">
        <v>78.957836046991346</v>
      </c>
      <c r="S73" s="262">
        <v>88.144987943950767</v>
      </c>
      <c r="T73" s="262">
        <v>98.10174880653075</v>
      </c>
      <c r="U73" s="262">
        <v>67.568458527846246</v>
      </c>
      <c r="V73" s="262">
        <v>48.811872269136792</v>
      </c>
      <c r="W73" s="262">
        <v>51.673181492176063</v>
      </c>
      <c r="X73" s="262">
        <v>55.284327230297812</v>
      </c>
      <c r="Y73" s="262">
        <v>42.627645755964778</v>
      </c>
      <c r="DA73" s="72" t="s">
        <v>406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0.32356004370332109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1.0394813160334139E-2</v>
      </c>
      <c r="U74" s="230">
        <v>9.9975391154393349E-3</v>
      </c>
      <c r="V74" s="230">
        <v>1.514800508490911E-2</v>
      </c>
      <c r="W74" s="230">
        <v>1.2056814075227761E-2</v>
      </c>
      <c r="X74" s="230">
        <v>1.672900775698934E-2</v>
      </c>
      <c r="Y74" s="230">
        <v>2.886928956406663E-3</v>
      </c>
      <c r="DA74" s="71" t="s">
        <v>407</v>
      </c>
    </row>
    <row r="75" spans="1:105" ht="12" customHeight="1" x14ac:dyDescent="0.25">
      <c r="A75" s="59" t="s">
        <v>159</v>
      </c>
      <c r="B75" s="230">
        <v>3.9288423205375889</v>
      </c>
      <c r="C75" s="230">
        <v>6.6781969233870209</v>
      </c>
      <c r="D75" s="230">
        <v>0.43603319399358548</v>
      </c>
      <c r="E75" s="230">
        <v>0.69639112151103666</v>
      </c>
      <c r="F75" s="230">
        <v>0.38680989917941477</v>
      </c>
      <c r="G75" s="230">
        <v>1.2930210268386559</v>
      </c>
      <c r="H75" s="230">
        <v>1.4038550137263439</v>
      </c>
      <c r="I75" s="230">
        <v>0.61894851764618553</v>
      </c>
      <c r="J75" s="230">
        <v>0.33731234361857931</v>
      </c>
      <c r="K75" s="230">
        <v>0.32168159363480769</v>
      </c>
      <c r="L75" s="230">
        <v>0.51215355905605997</v>
      </c>
      <c r="M75" s="230">
        <v>1.2811859791577189</v>
      </c>
      <c r="N75" s="230">
        <v>0.54901077705429302</v>
      </c>
      <c r="O75" s="230">
        <v>0.79837908266952939</v>
      </c>
      <c r="P75" s="230">
        <v>1.731804785578609</v>
      </c>
      <c r="Q75" s="230">
        <v>0.32142180196212627</v>
      </c>
      <c r="R75" s="230">
        <v>0.31908632534421288</v>
      </c>
      <c r="S75" s="230">
        <v>0.23543452936177511</v>
      </c>
      <c r="T75" s="230">
        <v>6.768890742403845E-2</v>
      </c>
      <c r="U75" s="230">
        <v>6.9197429225187984E-2</v>
      </c>
      <c r="V75" s="230">
        <v>0.1028670668307089</v>
      </c>
      <c r="W75" s="230">
        <v>0.16011737728840081</v>
      </c>
      <c r="X75" s="230">
        <v>5.3371604500690638E-2</v>
      </c>
      <c r="Y75" s="230">
        <v>1.192161996019934E-2</v>
      </c>
      <c r="DA75" s="71" t="s">
        <v>408</v>
      </c>
    </row>
    <row r="76" spans="1:105" ht="12" customHeight="1" x14ac:dyDescent="0.25">
      <c r="A76" s="59" t="s">
        <v>32</v>
      </c>
      <c r="B76" s="230">
        <v>37.541225883741539</v>
      </c>
      <c r="C76" s="230">
        <v>23.0362190751984</v>
      </c>
      <c r="D76" s="230">
        <v>14.27755574089397</v>
      </c>
      <c r="E76" s="230">
        <v>15.566956931435181</v>
      </c>
      <c r="F76" s="230">
        <v>23.481436715594779</v>
      </c>
      <c r="G76" s="230">
        <v>47.487784519869322</v>
      </c>
      <c r="H76" s="230">
        <v>62.674010638639743</v>
      </c>
      <c r="I76" s="230">
        <v>5.2090518997971511</v>
      </c>
      <c r="J76" s="230">
        <v>3.2577528591434959</v>
      </c>
      <c r="K76" s="230">
        <v>9.2553004885630017</v>
      </c>
      <c r="L76" s="230">
        <v>0</v>
      </c>
      <c r="M76" s="230">
        <v>0</v>
      </c>
      <c r="N76" s="230">
        <v>0</v>
      </c>
      <c r="O76" s="230">
        <v>0.69486488015249082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409</v>
      </c>
    </row>
    <row r="77" spans="1:105" ht="12" customHeight="1" x14ac:dyDescent="0.25">
      <c r="A77" s="59" t="s">
        <v>35</v>
      </c>
      <c r="B77" s="230">
        <v>90.390540015916542</v>
      </c>
      <c r="C77" s="230">
        <v>67.940040406835806</v>
      </c>
      <c r="D77" s="230">
        <v>39.39578433348666</v>
      </c>
      <c r="E77" s="230">
        <v>50.21132168966777</v>
      </c>
      <c r="F77" s="230">
        <v>62.964962061403618</v>
      </c>
      <c r="G77" s="230">
        <v>81.659150513318622</v>
      </c>
      <c r="H77" s="230">
        <v>87.62732803716726</v>
      </c>
      <c r="I77" s="230">
        <v>105.1102692001778</v>
      </c>
      <c r="J77" s="230">
        <v>103.0637765046195</v>
      </c>
      <c r="K77" s="230">
        <v>60.843352894211591</v>
      </c>
      <c r="L77" s="230">
        <v>115.6793871241814</v>
      </c>
      <c r="M77" s="230">
        <v>175.80269103062929</v>
      </c>
      <c r="N77" s="230">
        <v>130.78846453633679</v>
      </c>
      <c r="O77" s="230">
        <v>105.03115060514681</v>
      </c>
      <c r="P77" s="230">
        <v>122.0122992305166</v>
      </c>
      <c r="Q77" s="230">
        <v>90.719094734554531</v>
      </c>
      <c r="R77" s="230">
        <v>78.63874972164713</v>
      </c>
      <c r="S77" s="230">
        <v>87.909553414588999</v>
      </c>
      <c r="T77" s="230">
        <v>98.023665085946377</v>
      </c>
      <c r="U77" s="230">
        <v>67.489263559505616</v>
      </c>
      <c r="V77" s="230">
        <v>48.693857197221178</v>
      </c>
      <c r="W77" s="230">
        <v>51.501007300812432</v>
      </c>
      <c r="X77" s="230">
        <v>55.214226618040122</v>
      </c>
      <c r="Y77" s="230">
        <v>42.612837207048173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94.491936184577526</v>
      </c>
      <c r="C79" s="261">
        <f t="shared" si="3"/>
        <v>71.391185262281795</v>
      </c>
      <c r="D79" s="261">
        <f t="shared" si="3"/>
        <v>46.687284187907061</v>
      </c>
      <c r="E79" s="261">
        <f t="shared" si="3"/>
        <v>64.475702551648396</v>
      </c>
      <c r="F79" s="261">
        <f t="shared" si="3"/>
        <v>82.928556945306866</v>
      </c>
      <c r="G79" s="261">
        <f t="shared" si="3"/>
        <v>123.36184833560489</v>
      </c>
      <c r="H79" s="261">
        <f t="shared" si="3"/>
        <v>137.50374383804186</v>
      </c>
      <c r="I79" s="261">
        <f t="shared" si="3"/>
        <v>130.74207698539925</v>
      </c>
      <c r="J79" s="261">
        <f t="shared" si="3"/>
        <v>126.89041867759022</v>
      </c>
      <c r="K79" s="261">
        <f t="shared" si="3"/>
        <v>72.010115463999028</v>
      </c>
      <c r="L79" s="261">
        <f t="shared" si="3"/>
        <v>126.36013631206279</v>
      </c>
      <c r="M79" s="261">
        <f t="shared" si="3"/>
        <v>186.80352789033623</v>
      </c>
      <c r="N79" s="261">
        <f t="shared" si="3"/>
        <v>154.29842273480727</v>
      </c>
      <c r="O79" s="261">
        <f t="shared" si="3"/>
        <v>111.5312378682037</v>
      </c>
      <c r="P79" s="261">
        <f t="shared" si="3"/>
        <v>120.83141592018592</v>
      </c>
      <c r="Q79" s="261">
        <f t="shared" si="3"/>
        <v>90.18989947169797</v>
      </c>
      <c r="R79" s="261">
        <f t="shared" si="3"/>
        <v>85.302591804731989</v>
      </c>
      <c r="S79" s="261">
        <f t="shared" si="3"/>
        <v>86.786189145230765</v>
      </c>
      <c r="T79" s="261">
        <f t="shared" si="3"/>
        <v>118.92978395335487</v>
      </c>
      <c r="U79" s="261">
        <f t="shared" si="3"/>
        <v>87.645506751577344</v>
      </c>
      <c r="V79" s="261">
        <f t="shared" si="3"/>
        <v>62.141129648201954</v>
      </c>
      <c r="W79" s="261">
        <f t="shared" si="3"/>
        <v>72.23686864811485</v>
      </c>
      <c r="X79" s="261">
        <f t="shared" si="3"/>
        <v>75.993447600744446</v>
      </c>
      <c r="Y79" s="261">
        <f t="shared" si="3"/>
        <v>52.522484700474408</v>
      </c>
      <c r="DA79" s="70"/>
    </row>
    <row r="80" spans="1:105" ht="12" customHeight="1" x14ac:dyDescent="0.25">
      <c r="A80" s="60" t="s">
        <v>190</v>
      </c>
      <c r="B80" s="262">
        <v>44.098437230983663</v>
      </c>
      <c r="C80" s="262">
        <v>33.216648172053958</v>
      </c>
      <c r="D80" s="262">
        <v>17.838069126092879</v>
      </c>
      <c r="E80" s="262">
        <v>22.330498800563969</v>
      </c>
      <c r="F80" s="262">
        <v>28.357164056404031</v>
      </c>
      <c r="G80" s="262">
        <v>39.724782782015531</v>
      </c>
      <c r="H80" s="262">
        <v>44.461829566442908</v>
      </c>
      <c r="I80" s="262">
        <v>41.795993015887177</v>
      </c>
      <c r="J80" s="262">
        <v>40.692309064158529</v>
      </c>
      <c r="K80" s="262">
        <v>25.169883296593611</v>
      </c>
      <c r="L80" s="262">
        <v>44.968022206588238</v>
      </c>
      <c r="M80" s="262">
        <v>68.534349979177506</v>
      </c>
      <c r="N80" s="262">
        <v>50.829746053120687</v>
      </c>
      <c r="O80" s="262">
        <v>41.084345158019183</v>
      </c>
      <c r="P80" s="262">
        <v>47.890987455792519</v>
      </c>
      <c r="Q80" s="262">
        <v>35.234165458518262</v>
      </c>
      <c r="R80" s="262">
        <v>30.557970949235269</v>
      </c>
      <c r="S80" s="262">
        <v>34.113548645240208</v>
      </c>
      <c r="T80" s="262">
        <v>37.96697756907907</v>
      </c>
      <c r="U80" s="262">
        <v>26.1500960025007</v>
      </c>
      <c r="V80" s="262">
        <v>18.89099105870066</v>
      </c>
      <c r="W80" s="262">
        <v>19.99836441759534</v>
      </c>
      <c r="X80" s="262">
        <v>21.395936743327571</v>
      </c>
      <c r="Y80" s="262">
        <v>16.497594486629801</v>
      </c>
      <c r="DA80" s="72" t="s">
        <v>412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0.1269361279102012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4.022962311013371E-3</v>
      </c>
      <c r="U81" s="230">
        <v>3.869210773096913E-3</v>
      </c>
      <c r="V81" s="230">
        <v>5.8625251463076218E-3</v>
      </c>
      <c r="W81" s="230">
        <v>4.6661837848731152E-3</v>
      </c>
      <c r="X81" s="230">
        <v>6.4743989785050714E-3</v>
      </c>
      <c r="Y81" s="230">
        <v>1.117288613759349E-3</v>
      </c>
      <c r="DA81" s="71" t="s">
        <v>413</v>
      </c>
    </row>
    <row r="82" spans="1:105" ht="12" customHeight="1" x14ac:dyDescent="0.25">
      <c r="A82" s="59" t="s">
        <v>159</v>
      </c>
      <c r="B82" s="230">
        <v>1.8369056515300819</v>
      </c>
      <c r="C82" s="230">
        <v>2.9728297741226939</v>
      </c>
      <c r="D82" s="230">
        <v>0.19527078447682061</v>
      </c>
      <c r="E82" s="230">
        <v>0.30546964781750752</v>
      </c>
      <c r="F82" s="230">
        <v>0.1731416727616788</v>
      </c>
      <c r="G82" s="230">
        <v>0.61921199252605974</v>
      </c>
      <c r="H82" s="230">
        <v>0.70107978145833028</v>
      </c>
      <c r="I82" s="230">
        <v>0.24467756859580519</v>
      </c>
      <c r="J82" s="230">
        <v>0.1323313048953525</v>
      </c>
      <c r="K82" s="230">
        <v>0.1323744560637693</v>
      </c>
      <c r="L82" s="230">
        <v>0.1982117844499727</v>
      </c>
      <c r="M82" s="230">
        <v>0.49583987976024257</v>
      </c>
      <c r="N82" s="230">
        <v>0.21247612923507209</v>
      </c>
      <c r="O82" s="230">
        <v>0.30994073106151088</v>
      </c>
      <c r="P82" s="230">
        <v>0.67023671084352432</v>
      </c>
      <c r="Q82" s="230">
        <v>0.12439548217815891</v>
      </c>
      <c r="R82" s="230">
        <v>0.1234916146177519</v>
      </c>
      <c r="S82" s="230">
        <v>9.1117004579536476E-2</v>
      </c>
      <c r="T82" s="230">
        <v>2.6196711690758909E-2</v>
      </c>
      <c r="U82" s="230">
        <v>2.6780534243195389E-2</v>
      </c>
      <c r="V82" s="230">
        <v>3.9811233402788082E-2</v>
      </c>
      <c r="W82" s="230">
        <v>6.1968037735162053E-2</v>
      </c>
      <c r="X82" s="230">
        <v>2.065568183600601E-2</v>
      </c>
      <c r="Y82" s="230">
        <v>4.6138614563193368E-3</v>
      </c>
      <c r="DA82" s="71" t="s">
        <v>414</v>
      </c>
    </row>
    <row r="83" spans="1:105" ht="12" customHeight="1" x14ac:dyDescent="0.25">
      <c r="A83" s="59" t="s">
        <v>35</v>
      </c>
      <c r="B83" s="230">
        <v>42.261531579453582</v>
      </c>
      <c r="C83" s="230">
        <v>30.24381839793126</v>
      </c>
      <c r="D83" s="230">
        <v>17.642798341616061</v>
      </c>
      <c r="E83" s="230">
        <v>22.02502915274647</v>
      </c>
      <c r="F83" s="230">
        <v>28.18402238364235</v>
      </c>
      <c r="G83" s="230">
        <v>39.10557078948947</v>
      </c>
      <c r="H83" s="230">
        <v>43.760749784984583</v>
      </c>
      <c r="I83" s="230">
        <v>41.55131544729138</v>
      </c>
      <c r="J83" s="230">
        <v>40.433041631352978</v>
      </c>
      <c r="K83" s="230">
        <v>25.037508840529838</v>
      </c>
      <c r="L83" s="230">
        <v>44.769810422138271</v>
      </c>
      <c r="M83" s="230">
        <v>68.038510099417266</v>
      </c>
      <c r="N83" s="230">
        <v>50.617269923885623</v>
      </c>
      <c r="O83" s="230">
        <v>40.774404426957673</v>
      </c>
      <c r="P83" s="230">
        <v>47.220750744948987</v>
      </c>
      <c r="Q83" s="230">
        <v>35.109769976340097</v>
      </c>
      <c r="R83" s="230">
        <v>30.434479334617521</v>
      </c>
      <c r="S83" s="230">
        <v>34.02243164066067</v>
      </c>
      <c r="T83" s="230">
        <v>37.936757895077299</v>
      </c>
      <c r="U83" s="230">
        <v>26.119446257484409</v>
      </c>
      <c r="V83" s="230">
        <v>18.84531730015156</v>
      </c>
      <c r="W83" s="230">
        <v>19.9317301960753</v>
      </c>
      <c r="X83" s="230">
        <v>21.368806662513059</v>
      </c>
      <c r="Y83" s="230">
        <v>16.491863336559721</v>
      </c>
      <c r="DA83" s="71" t="s">
        <v>415</v>
      </c>
    </row>
    <row r="84" spans="1:105" ht="12" customHeight="1" x14ac:dyDescent="0.25">
      <c r="A84" s="60" t="s">
        <v>195</v>
      </c>
      <c r="B84" s="262">
        <v>50.39349895359387</v>
      </c>
      <c r="C84" s="262">
        <v>38.17453709022783</v>
      </c>
      <c r="D84" s="262">
        <v>28.849215061814181</v>
      </c>
      <c r="E84" s="262">
        <v>42.145203751084424</v>
      </c>
      <c r="F84" s="262">
        <v>54.571392888902842</v>
      </c>
      <c r="G84" s="262">
        <v>83.637065553589366</v>
      </c>
      <c r="H84" s="262">
        <v>93.041914271598941</v>
      </c>
      <c r="I84" s="262">
        <v>88.94608396951206</v>
      </c>
      <c r="J84" s="262">
        <v>86.198109613431697</v>
      </c>
      <c r="K84" s="262">
        <v>46.840232167405418</v>
      </c>
      <c r="L84" s="262">
        <v>81.392114105474562</v>
      </c>
      <c r="M84" s="262">
        <v>118.26917791115871</v>
      </c>
      <c r="N84" s="262">
        <v>103.4686766816866</v>
      </c>
      <c r="O84" s="262">
        <v>70.446892710184528</v>
      </c>
      <c r="P84" s="262">
        <v>72.940428464393406</v>
      </c>
      <c r="Q84" s="262">
        <v>54.955734013179701</v>
      </c>
      <c r="R84" s="262">
        <v>54.74462085549672</v>
      </c>
      <c r="S84" s="262">
        <v>52.672640499990557</v>
      </c>
      <c r="T84" s="262">
        <v>80.962806384275794</v>
      </c>
      <c r="U84" s="262">
        <v>61.495410749076648</v>
      </c>
      <c r="V84" s="262">
        <v>43.250138589501297</v>
      </c>
      <c r="W84" s="262">
        <v>52.23850423051951</v>
      </c>
      <c r="X84" s="262">
        <v>54.597510857416871</v>
      </c>
      <c r="Y84" s="262">
        <v>36.024890213844607</v>
      </c>
      <c r="DA84" s="72" t="s">
        <v>416</v>
      </c>
    </row>
    <row r="85" spans="1:105" ht="12" customHeight="1" x14ac:dyDescent="0.25">
      <c r="A85" s="64" t="s">
        <v>28</v>
      </c>
      <c r="B85" s="229">
        <v>4.8209337165809003E-2</v>
      </c>
      <c r="C85" s="229">
        <v>0</v>
      </c>
      <c r="D85" s="229">
        <v>3.1450172101536333E-2</v>
      </c>
      <c r="E85" s="229">
        <v>0</v>
      </c>
      <c r="F85" s="229">
        <v>5.2444067591426249</v>
      </c>
      <c r="G85" s="229">
        <v>12.515892995154591</v>
      </c>
      <c r="H85" s="229">
        <v>11.21379141979174</v>
      </c>
      <c r="I85" s="229">
        <v>8.8341395291796978</v>
      </c>
      <c r="J85" s="229">
        <v>6.5723640161787342</v>
      </c>
      <c r="K85" s="229">
        <v>4.4809674614610309</v>
      </c>
      <c r="L85" s="229">
        <v>12.890525920100121</v>
      </c>
      <c r="M85" s="229">
        <v>33.788137564921968</v>
      </c>
      <c r="N85" s="229">
        <v>22.18323707063395</v>
      </c>
      <c r="O85" s="229">
        <v>16.736912986018488</v>
      </c>
      <c r="P85" s="229">
        <v>17.436906898262109</v>
      </c>
      <c r="Q85" s="229">
        <v>15.09182357831742</v>
      </c>
      <c r="R85" s="229">
        <v>16.46015261805012</v>
      </c>
      <c r="S85" s="229">
        <v>15.59788010687951</v>
      </c>
      <c r="T85" s="229">
        <v>26.164174562184861</v>
      </c>
      <c r="U85" s="229">
        <v>20.9019555175751</v>
      </c>
      <c r="V85" s="229">
        <v>14.242347618176471</v>
      </c>
      <c r="W85" s="229">
        <v>18.33978807473461</v>
      </c>
      <c r="X85" s="229">
        <v>14.54991468264755</v>
      </c>
      <c r="Y85" s="229">
        <v>6.7918950079833307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2.1565225889351031E-2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4.2005974858074142E-4</v>
      </c>
      <c r="U87" s="229">
        <v>4.1374998014077782E-4</v>
      </c>
      <c r="V87" s="229">
        <v>5.9290673235690215E-4</v>
      </c>
      <c r="W87" s="229">
        <v>3.8458517726937139E-4</v>
      </c>
      <c r="X87" s="229">
        <v>1.026244098602531E-3</v>
      </c>
      <c r="Y87" s="229">
        <v>3.1553666837805678E-4</v>
      </c>
      <c r="DA87" s="73" t="s">
        <v>419</v>
      </c>
    </row>
    <row r="88" spans="1:105" ht="12" customHeight="1" x14ac:dyDescent="0.25">
      <c r="A88" s="64" t="s">
        <v>159</v>
      </c>
      <c r="B88" s="229">
        <v>0.30206993441694369</v>
      </c>
      <c r="C88" s="229">
        <v>0.54452059082319282</v>
      </c>
      <c r="D88" s="229">
        <v>3.6674291295723013E-2</v>
      </c>
      <c r="E88" s="229">
        <v>5.5471001539417301E-2</v>
      </c>
      <c r="F88" s="229">
        <v>2.655861973931915E-2</v>
      </c>
      <c r="G88" s="229">
        <v>7.0784956270283458E-2</v>
      </c>
      <c r="H88" s="229">
        <v>8.2313924076689554E-2</v>
      </c>
      <c r="I88" s="229">
        <v>3.6029885760631673E-2</v>
      </c>
      <c r="J88" s="229">
        <v>2.2481814510047889E-2</v>
      </c>
      <c r="K88" s="229">
        <v>2.9534664554014919E-2</v>
      </c>
      <c r="L88" s="229">
        <v>4.0252458813222612E-2</v>
      </c>
      <c r="M88" s="229">
        <v>8.1482399447950826E-2</v>
      </c>
      <c r="N88" s="229">
        <v>3.4367331748747502E-2</v>
      </c>
      <c r="O88" s="229">
        <v>4.8734985863115657E-2</v>
      </c>
      <c r="P88" s="229">
        <v>0.1203774295290483</v>
      </c>
      <c r="Q88" s="229">
        <v>2.1062349258901821E-2</v>
      </c>
      <c r="R88" s="229">
        <v>2.0119341527614281E-2</v>
      </c>
      <c r="S88" s="229">
        <v>1.2833658785406991E-2</v>
      </c>
      <c r="T88" s="229">
        <v>2.7353435791175572E-3</v>
      </c>
      <c r="U88" s="229">
        <v>2.8637482321524519E-3</v>
      </c>
      <c r="V88" s="229">
        <v>4.0263107993339176E-3</v>
      </c>
      <c r="W88" s="229">
        <v>5.1073832228107222E-3</v>
      </c>
      <c r="X88" s="229">
        <v>3.2740910248486399E-3</v>
      </c>
      <c r="Y88" s="229">
        <v>1.3030137910261599E-3</v>
      </c>
      <c r="DA88" s="73" t="s">
        <v>420</v>
      </c>
    </row>
    <row r="89" spans="1:105" ht="12" customHeight="1" x14ac:dyDescent="0.25">
      <c r="A89" s="64" t="s">
        <v>32</v>
      </c>
      <c r="B89" s="229">
        <v>2.8863656811459379</v>
      </c>
      <c r="C89" s="229">
        <v>1.87830574106486</v>
      </c>
      <c r="D89" s="229">
        <v>1.200870129718085</v>
      </c>
      <c r="E89" s="229">
        <v>1.2399852112330509</v>
      </c>
      <c r="F89" s="229">
        <v>1.612250746388235</v>
      </c>
      <c r="G89" s="229">
        <v>2.599664414452739</v>
      </c>
      <c r="H89" s="229">
        <v>3.6748408509771271</v>
      </c>
      <c r="I89" s="229">
        <v>0.30322642274777811</v>
      </c>
      <c r="J89" s="229">
        <v>0.21712871433385689</v>
      </c>
      <c r="K89" s="229">
        <v>0.84976013761808356</v>
      </c>
      <c r="L89" s="229">
        <v>0</v>
      </c>
      <c r="M89" s="229">
        <v>0</v>
      </c>
      <c r="N89" s="229">
        <v>0</v>
      </c>
      <c r="O89" s="229">
        <v>4.241622913989157E-2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421</v>
      </c>
    </row>
    <row r="90" spans="1:105" ht="12" customHeight="1" x14ac:dyDescent="0.25">
      <c r="A90" s="64" t="s">
        <v>33</v>
      </c>
      <c r="B90" s="229">
        <v>0.31810674221650809</v>
      </c>
      <c r="C90" s="229">
        <v>0</v>
      </c>
      <c r="D90" s="229">
        <v>0</v>
      </c>
      <c r="E90" s="229">
        <v>0</v>
      </c>
      <c r="F90" s="229">
        <v>0</v>
      </c>
      <c r="G90" s="229">
        <v>1.450429286311643</v>
      </c>
      <c r="H90" s="229">
        <v>1.6085531759257981</v>
      </c>
      <c r="I90" s="229">
        <v>2.8229782722245842</v>
      </c>
      <c r="J90" s="229">
        <v>0</v>
      </c>
      <c r="K90" s="229">
        <v>0.4431178395415743</v>
      </c>
      <c r="L90" s="229">
        <v>0.69816467915191471</v>
      </c>
      <c r="M90" s="229">
        <v>0.87469198298083228</v>
      </c>
      <c r="N90" s="229">
        <v>1.504146124119236</v>
      </c>
      <c r="O90" s="229">
        <v>0</v>
      </c>
      <c r="P90" s="229">
        <v>0</v>
      </c>
      <c r="Q90" s="229">
        <v>2.152994968686337</v>
      </c>
      <c r="R90" s="229">
        <v>2.132470419493437</v>
      </c>
      <c r="S90" s="229">
        <v>2.167735660923412</v>
      </c>
      <c r="T90" s="229">
        <v>0.45859473173402782</v>
      </c>
      <c r="U90" s="229">
        <v>3.3155432162824509E-3</v>
      </c>
      <c r="V90" s="229">
        <v>3.529388110006046E-3</v>
      </c>
      <c r="W90" s="229">
        <v>6.4806915645429577E-3</v>
      </c>
      <c r="X90" s="229">
        <v>9.719669448307643E-3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6.9496972051512476</v>
      </c>
      <c r="C91" s="229">
        <v>5.5396316351987682</v>
      </c>
      <c r="D91" s="229">
        <v>3.3135378002690001</v>
      </c>
      <c r="E91" s="229">
        <v>3.9995804321861899</v>
      </c>
      <c r="F91" s="229">
        <v>4.3232153257634893</v>
      </c>
      <c r="G91" s="229">
        <v>4.4703367371264067</v>
      </c>
      <c r="H91" s="229">
        <v>5.137958803843107</v>
      </c>
      <c r="I91" s="229">
        <v>6.1186203433425224</v>
      </c>
      <c r="J91" s="229">
        <v>6.8691844514944176</v>
      </c>
      <c r="K91" s="229">
        <v>5.5862320183359362</v>
      </c>
      <c r="L91" s="229">
        <v>9.0917649275678727</v>
      </c>
      <c r="M91" s="229">
        <v>11.18090997530263</v>
      </c>
      <c r="N91" s="229">
        <v>8.1871809033451441</v>
      </c>
      <c r="O91" s="229">
        <v>6.4113548952376131</v>
      </c>
      <c r="P91" s="229">
        <v>8.4810522956208718</v>
      </c>
      <c r="Q91" s="229">
        <v>5.9447033340188229</v>
      </c>
      <c r="R91" s="229">
        <v>4.9584069804547486</v>
      </c>
      <c r="S91" s="229">
        <v>4.7919955308115432</v>
      </c>
      <c r="T91" s="229">
        <v>3.961186745336541</v>
      </c>
      <c r="U91" s="229">
        <v>2.793055484457994</v>
      </c>
      <c r="V91" s="229">
        <v>1.9059219742024041</v>
      </c>
      <c r="W91" s="229">
        <v>1.642765982684359</v>
      </c>
      <c r="X91" s="229">
        <v>3.3871270220430549</v>
      </c>
      <c r="Y91" s="229">
        <v>4.6575142254918847</v>
      </c>
      <c r="DA91" s="73" t="s">
        <v>423</v>
      </c>
    </row>
    <row r="92" spans="1:105" ht="12" customHeight="1" x14ac:dyDescent="0.25">
      <c r="A92" s="64" t="s">
        <v>36</v>
      </c>
      <c r="B92" s="229">
        <v>35.444008933555047</v>
      </c>
      <c r="C92" s="229">
        <v>25.930019089476179</v>
      </c>
      <c r="D92" s="229">
        <v>21.68857562818441</v>
      </c>
      <c r="E92" s="229">
        <v>35.890003308279177</v>
      </c>
      <c r="F92" s="229">
        <v>39.368408677183552</v>
      </c>
      <c r="G92" s="229">
        <v>58.329490008100358</v>
      </c>
      <c r="H92" s="229">
        <v>67.456795101464635</v>
      </c>
      <c r="I92" s="229">
        <v>67.545705420833769</v>
      </c>
      <c r="J92" s="229">
        <v>58.75606076707016</v>
      </c>
      <c r="K92" s="229">
        <v>33.5568727006779</v>
      </c>
      <c r="L92" s="229">
        <v>55.537813126240707</v>
      </c>
      <c r="M92" s="229">
        <v>67.408543260361483</v>
      </c>
      <c r="N92" s="229">
        <v>69.213057419187876</v>
      </c>
      <c r="O92" s="229">
        <v>46.448781168467328</v>
      </c>
      <c r="P92" s="229">
        <v>45.819610392734958</v>
      </c>
      <c r="Q92" s="229">
        <v>31.008941186559628</v>
      </c>
      <c r="R92" s="229">
        <v>30.517193660201929</v>
      </c>
      <c r="S92" s="229">
        <v>29.25283848484175</v>
      </c>
      <c r="T92" s="229">
        <v>49.047116763490621</v>
      </c>
      <c r="U92" s="229">
        <v>36.874698500521653</v>
      </c>
      <c r="V92" s="229">
        <v>26.76841760783245</v>
      </c>
      <c r="W92" s="229">
        <v>31.961415310156511</v>
      </c>
      <c r="X92" s="229">
        <v>36.402109134818382</v>
      </c>
      <c r="Y92" s="229">
        <v>24.273516779457559</v>
      </c>
      <c r="DA92" s="73" t="s">
        <v>424</v>
      </c>
    </row>
    <row r="93" spans="1:105" ht="12" customHeight="1" x14ac:dyDescent="0.25">
      <c r="A93" s="64" t="s">
        <v>38</v>
      </c>
      <c r="B93" s="229">
        <v>4.4450411199423643</v>
      </c>
      <c r="C93" s="229">
        <v>4.282060033664826</v>
      </c>
      <c r="D93" s="229">
        <v>2.5781070402454351</v>
      </c>
      <c r="E93" s="229">
        <v>0.96016379784658801</v>
      </c>
      <c r="F93" s="229">
        <v>3.9965527606856162</v>
      </c>
      <c r="G93" s="229">
        <v>4.2004671561733531</v>
      </c>
      <c r="H93" s="229">
        <v>3.8676609955198371</v>
      </c>
      <c r="I93" s="229">
        <v>3.2853840954230682</v>
      </c>
      <c r="J93" s="229">
        <v>13.739324623955151</v>
      </c>
      <c r="K93" s="229">
        <v>1.893747345216886</v>
      </c>
      <c r="L93" s="229">
        <v>3.1335929936007112</v>
      </c>
      <c r="M93" s="229">
        <v>4.9354127281438114</v>
      </c>
      <c r="N93" s="229">
        <v>2.346687832651654</v>
      </c>
      <c r="O93" s="229">
        <v>0.75869244545809489</v>
      </c>
      <c r="P93" s="229">
        <v>1.0824814482464331</v>
      </c>
      <c r="Q93" s="229">
        <v>0.73620859633859426</v>
      </c>
      <c r="R93" s="229">
        <v>0.65627783576887089</v>
      </c>
      <c r="S93" s="229">
        <v>0.84935705774893833</v>
      </c>
      <c r="T93" s="229">
        <v>1.3285781782020369</v>
      </c>
      <c r="U93" s="229">
        <v>0.91910820509333513</v>
      </c>
      <c r="V93" s="229">
        <v>0.32530278364828652</v>
      </c>
      <c r="W93" s="229">
        <v>0.28256220297942308</v>
      </c>
      <c r="X93" s="229">
        <v>0.2443400133361312</v>
      </c>
      <c r="Y93" s="229">
        <v>0.30034565045242562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62.443070287338941</v>
      </c>
      <c r="C96" s="279">
        <v>64.482963593629862</v>
      </c>
      <c r="D96" s="279">
        <v>45.820015588055931</v>
      </c>
      <c r="E96" s="279">
        <v>53.606355808865587</v>
      </c>
      <c r="F96" s="279">
        <v>63.649111158796607</v>
      </c>
      <c r="G96" s="279">
        <v>83.408976615032103</v>
      </c>
      <c r="H96" s="279">
        <v>89.541836101126947</v>
      </c>
      <c r="I96" s="279">
        <v>89.995688626190429</v>
      </c>
      <c r="J96" s="279">
        <v>80.238291860518984</v>
      </c>
      <c r="K96" s="279">
        <v>46.153763392177993</v>
      </c>
      <c r="L96" s="279">
        <v>83.839135422875643</v>
      </c>
      <c r="M96" s="279">
        <v>95.369108348602452</v>
      </c>
      <c r="N96" s="279">
        <v>77.338216648969734</v>
      </c>
      <c r="O96" s="279">
        <v>55.154926860465167</v>
      </c>
      <c r="P96" s="279">
        <v>63.046405896765073</v>
      </c>
      <c r="Q96" s="279">
        <v>52.102031439603977</v>
      </c>
      <c r="R96" s="279">
        <v>49.486685164977217</v>
      </c>
      <c r="S96" s="279">
        <v>48.649867292446316</v>
      </c>
      <c r="T96" s="279">
        <v>65.684922284742527</v>
      </c>
      <c r="U96" s="279">
        <v>52.778926879650683</v>
      </c>
      <c r="V96" s="279">
        <v>36.091161368189198</v>
      </c>
      <c r="W96" s="279">
        <v>43.52832164621001</v>
      </c>
      <c r="X96" s="279">
        <v>47.854885521043428</v>
      </c>
      <c r="Y96" s="279">
        <v>38.766995417278977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1</v>
      </c>
      <c r="C100" s="232">
        <f t="shared" si="4"/>
        <v>1</v>
      </c>
      <c r="D100" s="232">
        <f t="shared" si="4"/>
        <v>1</v>
      </c>
      <c r="E100" s="232">
        <f t="shared" si="4"/>
        <v>1</v>
      </c>
      <c r="F100" s="232">
        <f t="shared" si="4"/>
        <v>1</v>
      </c>
      <c r="G100" s="232">
        <f t="shared" si="4"/>
        <v>1.0000000000000002</v>
      </c>
      <c r="H100" s="232">
        <f t="shared" si="4"/>
        <v>1</v>
      </c>
      <c r="I100" s="232">
        <f t="shared" si="4"/>
        <v>0.99999999999999978</v>
      </c>
      <c r="J100" s="232">
        <f t="shared" si="4"/>
        <v>1</v>
      </c>
      <c r="K100" s="232">
        <f t="shared" si="4"/>
        <v>1</v>
      </c>
      <c r="L100" s="232">
        <f t="shared" si="4"/>
        <v>1</v>
      </c>
      <c r="M100" s="232">
        <f t="shared" si="4"/>
        <v>1</v>
      </c>
      <c r="N100" s="232">
        <f t="shared" si="4"/>
        <v>1</v>
      </c>
      <c r="O100" s="232">
        <f t="shared" si="4"/>
        <v>1.0000000000000002</v>
      </c>
      <c r="P100" s="232">
        <f t="shared" si="4"/>
        <v>1</v>
      </c>
      <c r="Q100" s="232">
        <f t="shared" si="4"/>
        <v>1</v>
      </c>
      <c r="R100" s="232">
        <f t="shared" si="4"/>
        <v>0.99999999999999978</v>
      </c>
      <c r="S100" s="232">
        <f t="shared" si="4"/>
        <v>1</v>
      </c>
      <c r="T100" s="232">
        <f t="shared" si="4"/>
        <v>1</v>
      </c>
      <c r="U100" s="232">
        <f t="shared" si="4"/>
        <v>1</v>
      </c>
      <c r="V100" s="232">
        <f t="shared" si="4"/>
        <v>1</v>
      </c>
      <c r="W100" s="232">
        <f t="shared" si="4"/>
        <v>1</v>
      </c>
      <c r="X100" s="232">
        <f t="shared" si="4"/>
        <v>1</v>
      </c>
      <c r="Y100" s="232">
        <f t="shared" si="4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6.3390248767411256E-4</v>
      </c>
      <c r="C105" s="268">
        <f t="shared" si="9"/>
        <v>5.6314375329562444E-4</v>
      </c>
      <c r="D105" s="268">
        <f t="shared" si="9"/>
        <v>4.4230383575059195E-4</v>
      </c>
      <c r="E105" s="268">
        <f t="shared" si="9"/>
        <v>4.0888528373717666E-4</v>
      </c>
      <c r="F105" s="268">
        <f t="shared" si="9"/>
        <v>4.2171087539710978E-4</v>
      </c>
      <c r="G105" s="268">
        <f t="shared" si="9"/>
        <v>3.978114491820277E-4</v>
      </c>
      <c r="H105" s="268">
        <f t="shared" si="9"/>
        <v>4.0044314395257637E-4</v>
      </c>
      <c r="I105" s="268">
        <f t="shared" si="9"/>
        <v>3.951590772177918E-4</v>
      </c>
      <c r="J105" s="268">
        <f t="shared" si="9"/>
        <v>4.2653811604967412E-4</v>
      </c>
      <c r="K105" s="268">
        <f t="shared" si="9"/>
        <v>4.7127821755947401E-4</v>
      </c>
      <c r="L105" s="268">
        <f t="shared" si="9"/>
        <v>4.2933193523992123E-4</v>
      </c>
      <c r="M105" s="268">
        <f t="shared" si="9"/>
        <v>4.3546600490604581E-4</v>
      </c>
      <c r="N105" s="268">
        <f t="shared" si="9"/>
        <v>4.2996491911067864E-4</v>
      </c>
      <c r="O105" s="268">
        <f t="shared" si="9"/>
        <v>5.0020743490255604E-4</v>
      </c>
      <c r="P105" s="268">
        <f t="shared" si="9"/>
        <v>5.3379082284199465E-4</v>
      </c>
      <c r="Q105" s="268">
        <f t="shared" si="9"/>
        <v>5.1341534379227257E-4</v>
      </c>
      <c r="R105" s="268">
        <f t="shared" si="9"/>
        <v>4.6349075447550269E-4</v>
      </c>
      <c r="S105" s="268">
        <f t="shared" si="9"/>
        <v>5.0873811669314886E-4</v>
      </c>
      <c r="T105" s="268">
        <f t="shared" si="9"/>
        <v>3.7196322304622781E-4</v>
      </c>
      <c r="U105" s="268">
        <f t="shared" si="9"/>
        <v>3.4322500823902319E-4</v>
      </c>
      <c r="V105" s="268">
        <f t="shared" si="9"/>
        <v>3.5729556544179315E-4</v>
      </c>
      <c r="W105" s="268">
        <f t="shared" si="9"/>
        <v>3.0085496200645684E-4</v>
      </c>
      <c r="X105" s="268">
        <f t="shared" si="9"/>
        <v>3.2990011611523662E-4</v>
      </c>
      <c r="Y105" s="268">
        <f t="shared" si="9"/>
        <v>3.737941708583168E-4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0.17848236463977341</v>
      </c>
      <c r="C106" s="269">
        <f t="shared" si="10"/>
        <v>0.16218779478258596</v>
      </c>
      <c r="D106" s="269">
        <f t="shared" si="10"/>
        <v>0.1556971318684123</v>
      </c>
      <c r="E106" s="269">
        <f t="shared" si="10"/>
        <v>0.17490827354275773</v>
      </c>
      <c r="F106" s="269">
        <f t="shared" si="10"/>
        <v>0.18044781996374337</v>
      </c>
      <c r="G106" s="269">
        <f t="shared" si="10"/>
        <v>0.19234693737634562</v>
      </c>
      <c r="H106" s="269">
        <f t="shared" si="10"/>
        <v>0.19296679692593544</v>
      </c>
      <c r="I106" s="269">
        <f t="shared" si="10"/>
        <v>0.18829400749156885</v>
      </c>
      <c r="J106" s="269">
        <f t="shared" si="10"/>
        <v>0.19154772254539162</v>
      </c>
      <c r="K106" s="269">
        <f t="shared" si="10"/>
        <v>0.18252605028054492</v>
      </c>
      <c r="L106" s="269">
        <f t="shared" si="10"/>
        <v>0.17439324688273761</v>
      </c>
      <c r="M106" s="269">
        <f t="shared" si="10"/>
        <v>0.17564562313828477</v>
      </c>
      <c r="N106" s="269">
        <f t="shared" si="10"/>
        <v>0.20139922472613339</v>
      </c>
      <c r="O106" s="269">
        <f t="shared" si="10"/>
        <v>0.20737585647030859</v>
      </c>
      <c r="P106" s="269">
        <f t="shared" si="10"/>
        <v>0.19237623939222079</v>
      </c>
      <c r="Q106" s="269">
        <f t="shared" si="10"/>
        <v>0.18600828489904297</v>
      </c>
      <c r="R106" s="269">
        <f t="shared" si="10"/>
        <v>0.18556380819207291</v>
      </c>
      <c r="S106" s="269">
        <f t="shared" si="10"/>
        <v>0.18691614037363286</v>
      </c>
      <c r="T106" s="269">
        <f t="shared" si="10"/>
        <v>0.18902014302619588</v>
      </c>
      <c r="U106" s="269">
        <f t="shared" si="10"/>
        <v>0.1880300896633606</v>
      </c>
      <c r="V106" s="269">
        <f t="shared" si="10"/>
        <v>0.19657222857437553</v>
      </c>
      <c r="W106" s="269">
        <f t="shared" si="10"/>
        <v>0.19065230857475662</v>
      </c>
      <c r="X106" s="269">
        <f t="shared" si="10"/>
        <v>0.18358760643824706</v>
      </c>
      <c r="Y106" s="269">
        <f t="shared" si="10"/>
        <v>0.1529125233957237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0.33094607723333147</v>
      </c>
      <c r="C107" s="269">
        <f t="shared" si="11"/>
        <v>0.31439394015118927</v>
      </c>
      <c r="D107" s="269">
        <f t="shared" si="11"/>
        <v>0.3004239204994974</v>
      </c>
      <c r="E107" s="269">
        <f t="shared" si="11"/>
        <v>0.32744909607752265</v>
      </c>
      <c r="F107" s="269">
        <f t="shared" si="11"/>
        <v>0.33805795638933972</v>
      </c>
      <c r="G107" s="269">
        <f t="shared" si="11"/>
        <v>0.35067332665287693</v>
      </c>
      <c r="H107" s="269">
        <f t="shared" si="11"/>
        <v>0.351910372992704</v>
      </c>
      <c r="I107" s="269">
        <f t="shared" si="11"/>
        <v>0.34651832681353445</v>
      </c>
      <c r="J107" s="269">
        <f t="shared" si="11"/>
        <v>0.35039635547704689</v>
      </c>
      <c r="K107" s="269">
        <f t="shared" si="11"/>
        <v>0.37088323078585833</v>
      </c>
      <c r="L107" s="269">
        <f t="shared" si="11"/>
        <v>0.38217850293095496</v>
      </c>
      <c r="M107" s="269">
        <f t="shared" si="11"/>
        <v>0.42171102543913291</v>
      </c>
      <c r="N107" s="269">
        <f t="shared" si="11"/>
        <v>0.40242019299827403</v>
      </c>
      <c r="O107" s="269">
        <f t="shared" si="11"/>
        <v>0.39483907363912679</v>
      </c>
      <c r="P107" s="269">
        <f t="shared" si="11"/>
        <v>0.39552505867698068</v>
      </c>
      <c r="Q107" s="269">
        <f t="shared" si="11"/>
        <v>0.38732647380616947</v>
      </c>
      <c r="R107" s="269">
        <f t="shared" si="11"/>
        <v>0.38856862899476985</v>
      </c>
      <c r="S107" s="269">
        <f t="shared" si="11"/>
        <v>0.35189232195854575</v>
      </c>
      <c r="T107" s="269">
        <f t="shared" si="11"/>
        <v>0.35207111331782426</v>
      </c>
      <c r="U107" s="269">
        <f t="shared" si="11"/>
        <v>0.35427525884450733</v>
      </c>
      <c r="V107" s="269">
        <f t="shared" si="11"/>
        <v>0.36014060515033081</v>
      </c>
      <c r="W107" s="269">
        <f t="shared" si="11"/>
        <v>0.34846113014403662</v>
      </c>
      <c r="X107" s="269">
        <f t="shared" si="11"/>
        <v>0.37785629327547154</v>
      </c>
      <c r="Y107" s="269">
        <f t="shared" si="11"/>
        <v>0.3784323837096864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7.4640756495959595E-2</v>
      </c>
      <c r="C108" s="269">
        <f t="shared" si="12"/>
        <v>6.5195441722078973E-2</v>
      </c>
      <c r="D108" s="269">
        <f t="shared" si="12"/>
        <v>5.2833218459051402E-2</v>
      </c>
      <c r="E108" s="269">
        <f t="shared" si="12"/>
        <v>4.7931491701346099E-2</v>
      </c>
      <c r="F108" s="269">
        <f t="shared" si="12"/>
        <v>5.0851006752777185E-2</v>
      </c>
      <c r="G108" s="269">
        <f t="shared" si="12"/>
        <v>5.1438475839266917E-2</v>
      </c>
      <c r="H108" s="269">
        <f t="shared" si="12"/>
        <v>5.3804138620849463E-2</v>
      </c>
      <c r="I108" s="269">
        <f t="shared" si="12"/>
        <v>4.1302886418661443E-2</v>
      </c>
      <c r="J108" s="269">
        <f t="shared" si="12"/>
        <v>4.4228910189545487E-2</v>
      </c>
      <c r="K108" s="269">
        <f t="shared" si="12"/>
        <v>5.1922542759593682E-2</v>
      </c>
      <c r="L108" s="269">
        <f t="shared" si="12"/>
        <v>4.3684323896151053E-2</v>
      </c>
      <c r="M108" s="269">
        <f t="shared" si="12"/>
        <v>4.4308462619832983E-2</v>
      </c>
      <c r="N108" s="269">
        <f t="shared" si="12"/>
        <v>4.3748729709372859E-2</v>
      </c>
      <c r="O108" s="269">
        <f t="shared" si="12"/>
        <v>5.1072197974850339E-2</v>
      </c>
      <c r="P108" s="269">
        <f t="shared" si="12"/>
        <v>5.4312966923347659E-2</v>
      </c>
      <c r="Q108" s="269">
        <f t="shared" si="12"/>
        <v>5.2239771446170084E-2</v>
      </c>
      <c r="R108" s="269">
        <f t="shared" si="12"/>
        <v>4.7159967799890332E-2</v>
      </c>
      <c r="S108" s="269">
        <f t="shared" si="12"/>
        <v>5.1763865773279016E-2</v>
      </c>
      <c r="T108" s="269">
        <f t="shared" si="12"/>
        <v>3.7848652962643885E-2</v>
      </c>
      <c r="U108" s="269">
        <f t="shared" si="12"/>
        <v>3.4944465448036435E-2</v>
      </c>
      <c r="V108" s="269">
        <f t="shared" si="12"/>
        <v>3.6381561038229079E-2</v>
      </c>
      <c r="W108" s="269">
        <f t="shared" si="12"/>
        <v>3.0634042714073027E-2</v>
      </c>
      <c r="X108" s="269">
        <f t="shared" si="12"/>
        <v>3.3592091602415698E-2</v>
      </c>
      <c r="Y108" s="269">
        <f t="shared" si="12"/>
        <v>3.8034941369706407E-2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7.4640756495959595E-2</v>
      </c>
      <c r="C109" s="270">
        <f t="shared" si="13"/>
        <v>6.5195441722078973E-2</v>
      </c>
      <c r="D109" s="270">
        <f t="shared" si="13"/>
        <v>5.2833218459051402E-2</v>
      </c>
      <c r="E109" s="270">
        <f t="shared" si="13"/>
        <v>4.7931491701346099E-2</v>
      </c>
      <c r="F109" s="270">
        <f t="shared" si="13"/>
        <v>5.0851006752777185E-2</v>
      </c>
      <c r="G109" s="270">
        <f t="shared" si="13"/>
        <v>5.1438475839266917E-2</v>
      </c>
      <c r="H109" s="270">
        <f t="shared" si="13"/>
        <v>5.3804138620849463E-2</v>
      </c>
      <c r="I109" s="270">
        <f t="shared" si="13"/>
        <v>4.1302886418661443E-2</v>
      </c>
      <c r="J109" s="270">
        <f t="shared" si="13"/>
        <v>4.4228910189545487E-2</v>
      </c>
      <c r="K109" s="270">
        <f t="shared" si="13"/>
        <v>5.1922542759593682E-2</v>
      </c>
      <c r="L109" s="270">
        <f t="shared" si="13"/>
        <v>4.3684323896151053E-2</v>
      </c>
      <c r="M109" s="270">
        <f t="shared" si="13"/>
        <v>4.4308462619832983E-2</v>
      </c>
      <c r="N109" s="270">
        <f t="shared" si="13"/>
        <v>4.3748729709372859E-2</v>
      </c>
      <c r="O109" s="270">
        <f t="shared" si="13"/>
        <v>5.1072197974850339E-2</v>
      </c>
      <c r="P109" s="270">
        <f t="shared" si="13"/>
        <v>5.4312966923347659E-2</v>
      </c>
      <c r="Q109" s="270">
        <f t="shared" si="13"/>
        <v>5.2239771446170084E-2</v>
      </c>
      <c r="R109" s="270">
        <f t="shared" si="13"/>
        <v>4.7159967799890332E-2</v>
      </c>
      <c r="S109" s="270">
        <f t="shared" si="13"/>
        <v>5.1763865773279016E-2</v>
      </c>
      <c r="T109" s="270">
        <f t="shared" si="13"/>
        <v>3.7848652962643885E-2</v>
      </c>
      <c r="U109" s="270">
        <f t="shared" si="13"/>
        <v>3.4944465448036435E-2</v>
      </c>
      <c r="V109" s="270">
        <f t="shared" si="13"/>
        <v>3.6381561038229079E-2</v>
      </c>
      <c r="W109" s="270">
        <f t="shared" si="13"/>
        <v>3.0634042714073027E-2</v>
      </c>
      <c r="X109" s="270">
        <f t="shared" si="13"/>
        <v>3.3592091602415698E-2</v>
      </c>
      <c r="Y109" s="270">
        <f t="shared" si="13"/>
        <v>3.8034941369706407E-2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7.0631324215363209E-2</v>
      </c>
      <c r="C111" s="269">
        <f t="shared" si="15"/>
        <v>6.2937777172885914E-2</v>
      </c>
      <c r="D111" s="269">
        <f t="shared" si="15"/>
        <v>6.0196995875407153E-2</v>
      </c>
      <c r="E111" s="269">
        <f t="shared" si="15"/>
        <v>6.1390685479384505E-2</v>
      </c>
      <c r="F111" s="269">
        <f t="shared" si="15"/>
        <v>6.4129736750603614E-2</v>
      </c>
      <c r="G111" s="269">
        <f t="shared" si="15"/>
        <v>6.4239175537635695E-2</v>
      </c>
      <c r="H111" s="269">
        <f t="shared" si="15"/>
        <v>6.4397854638088739E-2</v>
      </c>
      <c r="I111" s="269">
        <f t="shared" si="15"/>
        <v>6.4277065046005402E-2</v>
      </c>
      <c r="J111" s="269">
        <f t="shared" si="15"/>
        <v>6.9273059340635379E-2</v>
      </c>
      <c r="K111" s="269">
        <f t="shared" si="15"/>
        <v>7.0112106601199375E-2</v>
      </c>
      <c r="L111" s="269">
        <f t="shared" si="15"/>
        <v>6.2733979354526265E-2</v>
      </c>
      <c r="M111" s="269">
        <f t="shared" si="15"/>
        <v>6.1721202184141177E-2</v>
      </c>
      <c r="N111" s="269">
        <f t="shared" si="15"/>
        <v>6.7870322558736984E-2</v>
      </c>
      <c r="O111" s="269">
        <f t="shared" si="15"/>
        <v>7.0611207697998973E-2</v>
      </c>
      <c r="P111" s="269">
        <f t="shared" si="15"/>
        <v>7.0032643436603398E-2</v>
      </c>
      <c r="Q111" s="269">
        <f t="shared" si="15"/>
        <v>6.83386036633995E-2</v>
      </c>
      <c r="R111" s="269">
        <f t="shared" si="15"/>
        <v>6.7279403478671937E-2</v>
      </c>
      <c r="S111" s="269">
        <f t="shared" si="15"/>
        <v>6.7300972694254821E-2</v>
      </c>
      <c r="T111" s="269">
        <f t="shared" si="15"/>
        <v>6.0590697356185344E-2</v>
      </c>
      <c r="U111" s="269">
        <f t="shared" si="15"/>
        <v>5.9855724146931431E-2</v>
      </c>
      <c r="V111" s="269">
        <f t="shared" si="15"/>
        <v>6.1161291877730423E-2</v>
      </c>
      <c r="W111" s="269">
        <f t="shared" si="15"/>
        <v>5.6550918939976935E-2</v>
      </c>
      <c r="X111" s="269">
        <f t="shared" si="15"/>
        <v>6.0975140188541326E-2</v>
      </c>
      <c r="Y111" s="269">
        <f t="shared" si="15"/>
        <v>6.1883990269840108E-2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3.2962929359053851E-2</v>
      </c>
      <c r="C112" s="270">
        <f t="shared" si="16"/>
        <v>2.9283475171372482E-2</v>
      </c>
      <c r="D112" s="270">
        <f t="shared" si="16"/>
        <v>2.2999799459030783E-2</v>
      </c>
      <c r="E112" s="270">
        <f t="shared" si="16"/>
        <v>2.1262034754333182E-2</v>
      </c>
      <c r="F112" s="270">
        <f t="shared" si="16"/>
        <v>2.1928965520649706E-2</v>
      </c>
      <c r="G112" s="270">
        <f t="shared" si="16"/>
        <v>2.068619535746544E-2</v>
      </c>
      <c r="H112" s="270">
        <f t="shared" si="16"/>
        <v>2.0823043485533974E-2</v>
      </c>
      <c r="I112" s="270">
        <f t="shared" si="16"/>
        <v>2.0548272015325178E-2</v>
      </c>
      <c r="J112" s="270">
        <f t="shared" si="16"/>
        <v>2.2215079514169532E-2</v>
      </c>
      <c r="K112" s="270">
        <f t="shared" si="16"/>
        <v>2.4506467313092646E-2</v>
      </c>
      <c r="L112" s="270">
        <f t="shared" si="16"/>
        <v>2.2325260632475915E-2</v>
      </c>
      <c r="M112" s="270">
        <f t="shared" si="16"/>
        <v>2.2644232255114388E-2</v>
      </c>
      <c r="N112" s="270">
        <f t="shared" si="16"/>
        <v>2.2358175793755306E-2</v>
      </c>
      <c r="O112" s="270">
        <f t="shared" si="16"/>
        <v>2.6010786614932915E-2</v>
      </c>
      <c r="P112" s="270">
        <f t="shared" si="16"/>
        <v>2.7757122787783719E-2</v>
      </c>
      <c r="Q112" s="270">
        <f t="shared" si="16"/>
        <v>2.6697597877198189E-2</v>
      </c>
      <c r="R112" s="270">
        <f t="shared" si="16"/>
        <v>2.4101519232726142E-2</v>
      </c>
      <c r="S112" s="270">
        <f t="shared" si="16"/>
        <v>2.6454382068043743E-2</v>
      </c>
      <c r="T112" s="270">
        <f t="shared" si="16"/>
        <v>1.9342889316265814E-2</v>
      </c>
      <c r="U112" s="270">
        <f t="shared" si="16"/>
        <v>1.785867856498289E-2</v>
      </c>
      <c r="V112" s="270">
        <f t="shared" si="16"/>
        <v>1.859311899448577E-2</v>
      </c>
      <c r="W112" s="270">
        <f t="shared" si="16"/>
        <v>1.5655798850038708E-2</v>
      </c>
      <c r="X112" s="270">
        <f t="shared" si="16"/>
        <v>1.7167535933410943E-2</v>
      </c>
      <c r="Y112" s="270">
        <f t="shared" si="16"/>
        <v>1.9438093656622944E-2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3.7668394856309365E-2</v>
      </c>
      <c r="C113" s="270">
        <f t="shared" si="17"/>
        <v>3.3654302001513439E-2</v>
      </c>
      <c r="D113" s="270">
        <f t="shared" si="17"/>
        <v>3.7197196416376366E-2</v>
      </c>
      <c r="E113" s="270">
        <f t="shared" si="17"/>
        <v>4.0128650725051326E-2</v>
      </c>
      <c r="F113" s="270">
        <f t="shared" si="17"/>
        <v>4.2200771229953915E-2</v>
      </c>
      <c r="G113" s="270">
        <f t="shared" si="17"/>
        <v>4.3552980180170259E-2</v>
      </c>
      <c r="H113" s="270">
        <f t="shared" si="17"/>
        <v>4.3574811152554772E-2</v>
      </c>
      <c r="I113" s="270">
        <f t="shared" si="17"/>
        <v>4.3728793030680224E-2</v>
      </c>
      <c r="J113" s="270">
        <f t="shared" si="17"/>
        <v>4.7057979826465847E-2</v>
      </c>
      <c r="K113" s="270">
        <f t="shared" si="17"/>
        <v>4.5605639288106722E-2</v>
      </c>
      <c r="L113" s="270">
        <f t="shared" si="17"/>
        <v>4.0408718722050346E-2</v>
      </c>
      <c r="M113" s="270">
        <f t="shared" si="17"/>
        <v>3.9076969929026796E-2</v>
      </c>
      <c r="N113" s="270">
        <f t="shared" si="17"/>
        <v>4.5512146764981672E-2</v>
      </c>
      <c r="O113" s="270">
        <f t="shared" si="17"/>
        <v>4.4600421083066055E-2</v>
      </c>
      <c r="P113" s="270">
        <f t="shared" si="17"/>
        <v>4.2275520648819682E-2</v>
      </c>
      <c r="Q113" s="270">
        <f t="shared" si="17"/>
        <v>4.1641005786201321E-2</v>
      </c>
      <c r="R113" s="270">
        <f t="shared" si="17"/>
        <v>4.3177884245945791E-2</v>
      </c>
      <c r="S113" s="270">
        <f t="shared" si="17"/>
        <v>4.0846590626211064E-2</v>
      </c>
      <c r="T113" s="270">
        <f t="shared" si="17"/>
        <v>4.1247808039919537E-2</v>
      </c>
      <c r="U113" s="270">
        <f t="shared" si="17"/>
        <v>4.1997045581948535E-2</v>
      </c>
      <c r="V113" s="270">
        <f t="shared" si="17"/>
        <v>4.2568172883244652E-2</v>
      </c>
      <c r="W113" s="270">
        <f t="shared" si="17"/>
        <v>4.0895120089938231E-2</v>
      </c>
      <c r="X113" s="270">
        <f t="shared" si="17"/>
        <v>4.3807604255130382E-2</v>
      </c>
      <c r="Y113" s="270">
        <f t="shared" si="17"/>
        <v>4.2445896613217161E-2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0.34466557492789823</v>
      </c>
      <c r="C115" s="281">
        <f t="shared" si="19"/>
        <v>0.39472190241796423</v>
      </c>
      <c r="D115" s="281">
        <f t="shared" si="19"/>
        <v>0.43040642946188123</v>
      </c>
      <c r="E115" s="281">
        <f t="shared" si="19"/>
        <v>0.38791156791525178</v>
      </c>
      <c r="F115" s="281">
        <f t="shared" si="19"/>
        <v>0.36609176926813913</v>
      </c>
      <c r="G115" s="281">
        <f t="shared" si="19"/>
        <v>0.3409042731446929</v>
      </c>
      <c r="H115" s="281">
        <f t="shared" si="19"/>
        <v>0.33652039367846981</v>
      </c>
      <c r="I115" s="281">
        <f t="shared" si="19"/>
        <v>0.35921255515301193</v>
      </c>
      <c r="J115" s="281">
        <f t="shared" si="19"/>
        <v>0.34412741433133109</v>
      </c>
      <c r="K115" s="281">
        <f t="shared" si="19"/>
        <v>0.32408479135524426</v>
      </c>
      <c r="L115" s="281">
        <f t="shared" si="19"/>
        <v>0.33658061500039022</v>
      </c>
      <c r="M115" s="281">
        <f t="shared" si="19"/>
        <v>0.29617822061370208</v>
      </c>
      <c r="N115" s="281">
        <f t="shared" si="19"/>
        <v>0.28413156508837206</v>
      </c>
      <c r="O115" s="281">
        <f t="shared" si="19"/>
        <v>0.27560145678281284</v>
      </c>
      <c r="P115" s="281">
        <f t="shared" si="19"/>
        <v>0.28721930074800556</v>
      </c>
      <c r="Q115" s="281">
        <f t="shared" si="19"/>
        <v>0.30557345084142568</v>
      </c>
      <c r="R115" s="281">
        <f t="shared" si="19"/>
        <v>0.31096470078011934</v>
      </c>
      <c r="S115" s="281">
        <f t="shared" si="19"/>
        <v>0.34161796108359438</v>
      </c>
      <c r="T115" s="281">
        <f t="shared" si="19"/>
        <v>0.36009743011410444</v>
      </c>
      <c r="U115" s="281">
        <f t="shared" si="19"/>
        <v>0.36255123688892515</v>
      </c>
      <c r="V115" s="281">
        <f t="shared" si="19"/>
        <v>0.34538701779389236</v>
      </c>
      <c r="W115" s="281">
        <f t="shared" si="19"/>
        <v>0.37340074466515044</v>
      </c>
      <c r="X115" s="281">
        <f t="shared" si="19"/>
        <v>0.34365896837920917</v>
      </c>
      <c r="Y115" s="281">
        <f t="shared" si="19"/>
        <v>0.36836236708418513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1</v>
      </c>
      <c r="C117" s="232">
        <f t="shared" si="20"/>
        <v>1</v>
      </c>
      <c r="D117" s="232">
        <f t="shared" si="20"/>
        <v>0.99999999999999989</v>
      </c>
      <c r="E117" s="232">
        <f t="shared" si="20"/>
        <v>0.99999999999999989</v>
      </c>
      <c r="F117" s="232">
        <f t="shared" si="20"/>
        <v>1</v>
      </c>
      <c r="G117" s="232">
        <f t="shared" si="20"/>
        <v>1</v>
      </c>
      <c r="H117" s="232">
        <f t="shared" si="20"/>
        <v>1</v>
      </c>
      <c r="I117" s="232">
        <f t="shared" si="20"/>
        <v>1</v>
      </c>
      <c r="J117" s="232">
        <f t="shared" si="20"/>
        <v>1</v>
      </c>
      <c r="K117" s="232">
        <f t="shared" si="20"/>
        <v>0.99999999999999989</v>
      </c>
      <c r="L117" s="232">
        <f t="shared" si="20"/>
        <v>1</v>
      </c>
      <c r="M117" s="232">
        <f t="shared" si="20"/>
        <v>0.99999999999999989</v>
      </c>
      <c r="N117" s="232">
        <f t="shared" si="20"/>
        <v>1</v>
      </c>
      <c r="O117" s="232">
        <f t="shared" si="20"/>
        <v>1</v>
      </c>
      <c r="P117" s="232">
        <f t="shared" si="20"/>
        <v>1</v>
      </c>
      <c r="Q117" s="232">
        <f t="shared" si="20"/>
        <v>1</v>
      </c>
      <c r="R117" s="232">
        <f t="shared" si="20"/>
        <v>0.99999999999999989</v>
      </c>
      <c r="S117" s="232">
        <f t="shared" si="20"/>
        <v>1</v>
      </c>
      <c r="T117" s="232">
        <f t="shared" si="20"/>
        <v>1.0000000000000002</v>
      </c>
      <c r="U117" s="232">
        <f t="shared" si="20"/>
        <v>1</v>
      </c>
      <c r="V117" s="232">
        <f t="shared" si="20"/>
        <v>1</v>
      </c>
      <c r="W117" s="232">
        <f t="shared" si="20"/>
        <v>0.99999999999999989</v>
      </c>
      <c r="X117" s="232">
        <f t="shared" si="20"/>
        <v>1</v>
      </c>
      <c r="Y117" s="232">
        <f t="shared" si="20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2.1448208705783936E-3</v>
      </c>
      <c r="C122" s="268">
        <f t="shared" si="25"/>
        <v>1.981585650039469E-3</v>
      </c>
      <c r="D122" s="268">
        <f t="shared" si="25"/>
        <v>1.6673483082546459E-3</v>
      </c>
      <c r="E122" s="268">
        <f t="shared" si="25"/>
        <v>1.5326356857292096E-3</v>
      </c>
      <c r="F122" s="268">
        <f t="shared" si="25"/>
        <v>1.5450217817378864E-3</v>
      </c>
      <c r="G122" s="268">
        <f t="shared" si="25"/>
        <v>1.4557901149847815E-3</v>
      </c>
      <c r="H122" s="268">
        <f t="shared" si="25"/>
        <v>1.4522542119970638E-3</v>
      </c>
      <c r="I122" s="268">
        <f t="shared" si="25"/>
        <v>1.5006203887578239E-3</v>
      </c>
      <c r="J122" s="268">
        <f t="shared" si="25"/>
        <v>1.5411201172276098E-3</v>
      </c>
      <c r="K122" s="268">
        <f t="shared" si="25"/>
        <v>1.64901596247333E-3</v>
      </c>
      <c r="L122" s="268">
        <f t="shared" si="25"/>
        <v>1.6351376080099614E-3</v>
      </c>
      <c r="M122" s="268">
        <f t="shared" si="25"/>
        <v>1.7462117138916501E-3</v>
      </c>
      <c r="N122" s="268">
        <f t="shared" si="25"/>
        <v>1.5671801279426071E-3</v>
      </c>
      <c r="O122" s="268">
        <f t="shared" si="25"/>
        <v>1.7645712958857323E-3</v>
      </c>
      <c r="P122" s="268">
        <f t="shared" si="25"/>
        <v>1.9190875391115686E-3</v>
      </c>
      <c r="Q122" s="268">
        <f t="shared" si="25"/>
        <v>1.8783332100343094E-3</v>
      </c>
      <c r="R122" s="268">
        <f t="shared" si="25"/>
        <v>1.7330326383544492E-3</v>
      </c>
      <c r="S122" s="268">
        <f t="shared" si="25"/>
        <v>1.9292307989738295E-3</v>
      </c>
      <c r="T122" s="268">
        <f t="shared" si="25"/>
        <v>1.5401586672052678E-3</v>
      </c>
      <c r="U122" s="268">
        <f t="shared" si="25"/>
        <v>1.4189889750784389E-3</v>
      </c>
      <c r="V122" s="268">
        <f t="shared" si="25"/>
        <v>1.4395688759446133E-3</v>
      </c>
      <c r="W122" s="268">
        <f t="shared" si="25"/>
        <v>1.2958636345719898E-3</v>
      </c>
      <c r="X122" s="268">
        <f t="shared" si="25"/>
        <v>1.3101082514928245E-3</v>
      </c>
      <c r="Y122" s="268">
        <f t="shared" si="25"/>
        <v>1.457414549738079E-3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0.39721869951640126</v>
      </c>
      <c r="C123" s="269">
        <f t="shared" si="26"/>
        <v>0.40228712497039409</v>
      </c>
      <c r="D123" s="269">
        <f t="shared" si="26"/>
        <v>0.41230901325103103</v>
      </c>
      <c r="E123" s="269">
        <f t="shared" si="26"/>
        <v>0.45681121878952657</v>
      </c>
      <c r="F123" s="269">
        <f t="shared" si="26"/>
        <v>0.45464623707920632</v>
      </c>
      <c r="G123" s="269">
        <f t="shared" si="26"/>
        <v>0.47010872950830912</v>
      </c>
      <c r="H123" s="269">
        <f t="shared" si="26"/>
        <v>0.46953988296891686</v>
      </c>
      <c r="I123" s="269">
        <f t="shared" si="26"/>
        <v>0.48928158501050478</v>
      </c>
      <c r="J123" s="269">
        <f t="shared" si="26"/>
        <v>0.48895508705991719</v>
      </c>
      <c r="K123" s="269">
        <f t="shared" si="26"/>
        <v>0.47002462755343399</v>
      </c>
      <c r="L123" s="269">
        <f t="shared" si="26"/>
        <v>0.4908582217306301</v>
      </c>
      <c r="M123" s="269">
        <f t="shared" si="26"/>
        <v>0.49787694053901671</v>
      </c>
      <c r="N123" s="269">
        <f t="shared" si="26"/>
        <v>0.51987996192904773</v>
      </c>
      <c r="O123" s="269">
        <f t="shared" si="26"/>
        <v>0.49645513091843674</v>
      </c>
      <c r="P123" s="269">
        <f t="shared" si="26"/>
        <v>0.47095840089521107</v>
      </c>
      <c r="Q123" s="269">
        <f t="shared" si="26"/>
        <v>0.46621299894130031</v>
      </c>
      <c r="R123" s="269">
        <f t="shared" si="26"/>
        <v>0.47990184927653751</v>
      </c>
      <c r="S123" s="269">
        <f t="shared" si="26"/>
        <v>0.45738423776134612</v>
      </c>
      <c r="T123" s="269">
        <f t="shared" si="26"/>
        <v>0.50802444245992295</v>
      </c>
      <c r="U123" s="269">
        <f t="shared" si="26"/>
        <v>0.51566170967666725</v>
      </c>
      <c r="V123" s="269">
        <f t="shared" si="26"/>
        <v>0.5190477919395271</v>
      </c>
      <c r="W123" s="269">
        <f t="shared" si="26"/>
        <v>0.53441576058827533</v>
      </c>
      <c r="X123" s="269">
        <f t="shared" si="26"/>
        <v>0.52930826155673838</v>
      </c>
      <c r="Y123" s="269">
        <f t="shared" si="26"/>
        <v>0.49263675797887468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0.27424340084057802</v>
      </c>
      <c r="C125" s="269">
        <f t="shared" si="28"/>
        <v>0.24911644191494201</v>
      </c>
      <c r="D125" s="269">
        <f t="shared" si="28"/>
        <v>0.21627398261103903</v>
      </c>
      <c r="E125" s="269">
        <f t="shared" si="28"/>
        <v>0.19509672585707466</v>
      </c>
      <c r="F125" s="269">
        <f t="shared" si="28"/>
        <v>0.20230701563966891</v>
      </c>
      <c r="G125" s="269">
        <f t="shared" si="28"/>
        <v>0.20440954062710362</v>
      </c>
      <c r="H125" s="269">
        <f t="shared" si="28"/>
        <v>0.21188931054416701</v>
      </c>
      <c r="I125" s="269">
        <f t="shared" si="28"/>
        <v>0.17032204618723015</v>
      </c>
      <c r="J125" s="269">
        <f t="shared" si="28"/>
        <v>0.17353075814551938</v>
      </c>
      <c r="K125" s="269">
        <f t="shared" si="28"/>
        <v>0.19728543680492763</v>
      </c>
      <c r="L125" s="269">
        <f t="shared" si="28"/>
        <v>0.18066678424105609</v>
      </c>
      <c r="M125" s="269">
        <f t="shared" si="28"/>
        <v>0.19293939140499874</v>
      </c>
      <c r="N125" s="269">
        <f t="shared" si="28"/>
        <v>0.17315814440013336</v>
      </c>
      <c r="O125" s="269">
        <f t="shared" si="28"/>
        <v>0.19564339886921878</v>
      </c>
      <c r="P125" s="269">
        <f t="shared" si="28"/>
        <v>0.21204048678834908</v>
      </c>
      <c r="Q125" s="269">
        <f t="shared" si="28"/>
        <v>0.20753753025293478</v>
      </c>
      <c r="R125" s="269">
        <f t="shared" si="28"/>
        <v>0.19148323188367641</v>
      </c>
      <c r="S125" s="269">
        <f t="shared" si="28"/>
        <v>0.21316121823753045</v>
      </c>
      <c r="T125" s="269">
        <f t="shared" si="28"/>
        <v>0.1701795896473815</v>
      </c>
      <c r="U125" s="269">
        <f t="shared" si="28"/>
        <v>0.15688090322091533</v>
      </c>
      <c r="V125" s="269">
        <f t="shared" si="28"/>
        <v>0.15917605413458447</v>
      </c>
      <c r="W125" s="269">
        <f t="shared" si="28"/>
        <v>0.14328410656567703</v>
      </c>
      <c r="X125" s="269">
        <f t="shared" si="28"/>
        <v>0.14486162148437184</v>
      </c>
      <c r="Y125" s="269">
        <f t="shared" si="28"/>
        <v>0.16103671773589695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0.27424340084057802</v>
      </c>
      <c r="C126" s="270">
        <f t="shared" si="29"/>
        <v>0.24911644191494201</v>
      </c>
      <c r="D126" s="270">
        <f t="shared" si="29"/>
        <v>0.21627398261103903</v>
      </c>
      <c r="E126" s="270">
        <f t="shared" si="29"/>
        <v>0.19509672585707466</v>
      </c>
      <c r="F126" s="270">
        <f t="shared" si="29"/>
        <v>0.20230701563966891</v>
      </c>
      <c r="G126" s="270">
        <f t="shared" si="29"/>
        <v>0.20440954062710362</v>
      </c>
      <c r="H126" s="270">
        <f t="shared" si="29"/>
        <v>0.21188931054416701</v>
      </c>
      <c r="I126" s="270">
        <f t="shared" si="29"/>
        <v>0.17032204618723015</v>
      </c>
      <c r="J126" s="270">
        <f t="shared" si="29"/>
        <v>0.17353075814551938</v>
      </c>
      <c r="K126" s="270">
        <f t="shared" si="29"/>
        <v>0.19728543680492763</v>
      </c>
      <c r="L126" s="270">
        <f t="shared" si="29"/>
        <v>0.18066678424105609</v>
      </c>
      <c r="M126" s="270">
        <f t="shared" si="29"/>
        <v>0.19293939140499874</v>
      </c>
      <c r="N126" s="270">
        <f t="shared" si="29"/>
        <v>0.17315814440013336</v>
      </c>
      <c r="O126" s="270">
        <f t="shared" si="29"/>
        <v>0.19564339886921878</v>
      </c>
      <c r="P126" s="270">
        <f t="shared" si="29"/>
        <v>0.21204048678834908</v>
      </c>
      <c r="Q126" s="270">
        <f t="shared" si="29"/>
        <v>0.20753753025293478</v>
      </c>
      <c r="R126" s="270">
        <f t="shared" si="29"/>
        <v>0.19148323188367641</v>
      </c>
      <c r="S126" s="270">
        <f t="shared" si="29"/>
        <v>0.21316121823753045</v>
      </c>
      <c r="T126" s="270">
        <f t="shared" si="29"/>
        <v>0.1701795896473815</v>
      </c>
      <c r="U126" s="270">
        <f t="shared" si="29"/>
        <v>0.15688090322091533</v>
      </c>
      <c r="V126" s="270">
        <f t="shared" si="29"/>
        <v>0.15917605413458447</v>
      </c>
      <c r="W126" s="270">
        <f t="shared" si="29"/>
        <v>0.14328410656567703</v>
      </c>
      <c r="X126" s="270">
        <f t="shared" si="29"/>
        <v>0.14486162148437184</v>
      </c>
      <c r="Y126" s="270">
        <f t="shared" si="29"/>
        <v>0.16103671773589695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0.1965241195307976</v>
      </c>
      <c r="C128" s="269">
        <f t="shared" si="31"/>
        <v>0.18211885776922701</v>
      </c>
      <c r="D128" s="269">
        <f t="shared" si="31"/>
        <v>0.18660805473630712</v>
      </c>
      <c r="E128" s="269">
        <f t="shared" si="31"/>
        <v>0.18922995050394956</v>
      </c>
      <c r="F128" s="269">
        <f t="shared" si="31"/>
        <v>0.19320982286252947</v>
      </c>
      <c r="G128" s="269">
        <f t="shared" si="31"/>
        <v>0.19331759616345798</v>
      </c>
      <c r="H128" s="269">
        <f t="shared" si="31"/>
        <v>0.19205389591809732</v>
      </c>
      <c r="I128" s="269">
        <f t="shared" si="31"/>
        <v>0.20072656759182539</v>
      </c>
      <c r="J128" s="269">
        <f t="shared" si="31"/>
        <v>0.20582254832675137</v>
      </c>
      <c r="K128" s="269">
        <f t="shared" si="31"/>
        <v>0.20173927159601657</v>
      </c>
      <c r="L128" s="269">
        <f t="shared" si="31"/>
        <v>0.19647798238598746</v>
      </c>
      <c r="M128" s="269">
        <f t="shared" si="31"/>
        <v>0.20352930821294501</v>
      </c>
      <c r="N128" s="269">
        <f t="shared" si="31"/>
        <v>0.20343034995056297</v>
      </c>
      <c r="O128" s="269">
        <f t="shared" si="31"/>
        <v>0.20483899997858251</v>
      </c>
      <c r="P128" s="269">
        <f t="shared" si="31"/>
        <v>0.20704947888029632</v>
      </c>
      <c r="Q128" s="269">
        <f t="shared" si="31"/>
        <v>0.20559844893464432</v>
      </c>
      <c r="R128" s="269">
        <f t="shared" si="31"/>
        <v>0.20687010668710559</v>
      </c>
      <c r="S128" s="269">
        <f t="shared" si="31"/>
        <v>0.20987523211363393</v>
      </c>
      <c r="T128" s="269">
        <f t="shared" si="31"/>
        <v>0.20631051001902534</v>
      </c>
      <c r="U128" s="269">
        <f t="shared" si="31"/>
        <v>0.20349592934365504</v>
      </c>
      <c r="V128" s="269">
        <f t="shared" si="31"/>
        <v>0.2026429095431489</v>
      </c>
      <c r="W128" s="269">
        <f t="shared" si="31"/>
        <v>0.20030497225943936</v>
      </c>
      <c r="X128" s="269">
        <f t="shared" si="31"/>
        <v>0.19912576661687967</v>
      </c>
      <c r="Y128" s="269">
        <f t="shared" si="31"/>
        <v>0.19841697549799006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9.1715832053377841E-2</v>
      </c>
      <c r="C129" s="270">
        <f t="shared" si="32"/>
        <v>8.4735643508258504E-2</v>
      </c>
      <c r="D129" s="270">
        <f t="shared" si="32"/>
        <v>7.1298372517760999E-2</v>
      </c>
      <c r="E129" s="270">
        <f t="shared" si="32"/>
        <v>6.5537854036942053E-2</v>
      </c>
      <c r="F129" s="270">
        <f t="shared" si="32"/>
        <v>6.606750251104633E-2</v>
      </c>
      <c r="G129" s="270">
        <f t="shared" si="32"/>
        <v>6.2251819498057068E-2</v>
      </c>
      <c r="H129" s="270">
        <f t="shared" si="32"/>
        <v>6.2100618859799991E-2</v>
      </c>
      <c r="I129" s="270">
        <f t="shared" si="32"/>
        <v>6.4168830805004365E-2</v>
      </c>
      <c r="J129" s="270">
        <f t="shared" si="32"/>
        <v>6.6004942186892068E-2</v>
      </c>
      <c r="K129" s="270">
        <f t="shared" si="32"/>
        <v>7.0514453277749967E-2</v>
      </c>
      <c r="L129" s="270">
        <f t="shared" si="32"/>
        <v>6.9920993541974313E-2</v>
      </c>
      <c r="M129" s="270">
        <f t="shared" si="32"/>
        <v>7.4670692773396274E-2</v>
      </c>
      <c r="N129" s="270">
        <f t="shared" si="32"/>
        <v>6.7015027400872951E-2</v>
      </c>
      <c r="O129" s="270">
        <f t="shared" si="32"/>
        <v>7.5455776675664263E-2</v>
      </c>
      <c r="P129" s="270">
        <f t="shared" si="32"/>
        <v>8.2063128369979893E-2</v>
      </c>
      <c r="Q129" s="270">
        <f t="shared" si="32"/>
        <v>8.0320410713521265E-2</v>
      </c>
      <c r="R129" s="270">
        <f t="shared" si="32"/>
        <v>7.4107135277677441E-2</v>
      </c>
      <c r="S129" s="270">
        <f t="shared" si="32"/>
        <v>8.2496869728413205E-2</v>
      </c>
      <c r="T129" s="270">
        <f t="shared" si="32"/>
        <v>6.5862278108818825E-2</v>
      </c>
      <c r="U129" s="270">
        <f t="shared" si="32"/>
        <v>6.0715469459692632E-2</v>
      </c>
      <c r="V129" s="270">
        <f t="shared" si="32"/>
        <v>6.1603730314540216E-2</v>
      </c>
      <c r="W129" s="270">
        <f t="shared" si="32"/>
        <v>5.5453287287600767E-2</v>
      </c>
      <c r="X129" s="270">
        <f t="shared" si="32"/>
        <v>5.6063811302326412E-2</v>
      </c>
      <c r="Y129" s="270">
        <f t="shared" si="32"/>
        <v>6.2323837489733878E-2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0.10480828747741978</v>
      </c>
      <c r="C130" s="270">
        <f t="shared" si="33"/>
        <v>9.7383214260968479E-2</v>
      </c>
      <c r="D130" s="270">
        <f t="shared" si="33"/>
        <v>0.11530968221854614</v>
      </c>
      <c r="E130" s="270">
        <f t="shared" si="33"/>
        <v>0.12369209646700749</v>
      </c>
      <c r="F130" s="270">
        <f t="shared" si="33"/>
        <v>0.12714232035148315</v>
      </c>
      <c r="G130" s="270">
        <f t="shared" si="33"/>
        <v>0.13106577666540092</v>
      </c>
      <c r="H130" s="270">
        <f t="shared" si="33"/>
        <v>0.12995327705829732</v>
      </c>
      <c r="I130" s="270">
        <f t="shared" si="33"/>
        <v>0.13655773678682101</v>
      </c>
      <c r="J130" s="270">
        <f t="shared" si="33"/>
        <v>0.13981760613985933</v>
      </c>
      <c r="K130" s="270">
        <f t="shared" si="33"/>
        <v>0.1312248183182666</v>
      </c>
      <c r="L130" s="270">
        <f t="shared" si="33"/>
        <v>0.12655698884401315</v>
      </c>
      <c r="M130" s="270">
        <f t="shared" si="33"/>
        <v>0.12885861543954871</v>
      </c>
      <c r="N130" s="270">
        <f t="shared" si="33"/>
        <v>0.13641532254969002</v>
      </c>
      <c r="O130" s="270">
        <f t="shared" si="33"/>
        <v>0.12938322330291827</v>
      </c>
      <c r="P130" s="270">
        <f t="shared" si="33"/>
        <v>0.12498635051031644</v>
      </c>
      <c r="Q130" s="270">
        <f t="shared" si="33"/>
        <v>0.12527803822112304</v>
      </c>
      <c r="R130" s="270">
        <f t="shared" si="33"/>
        <v>0.13276297140942814</v>
      </c>
      <c r="S130" s="270">
        <f t="shared" si="33"/>
        <v>0.12737836238522071</v>
      </c>
      <c r="T130" s="270">
        <f t="shared" si="33"/>
        <v>0.1404482319102065</v>
      </c>
      <c r="U130" s="270">
        <f t="shared" si="33"/>
        <v>0.14278045988396243</v>
      </c>
      <c r="V130" s="270">
        <f t="shared" si="33"/>
        <v>0.1410391792286087</v>
      </c>
      <c r="W130" s="270">
        <f t="shared" si="33"/>
        <v>0.14485168497183859</v>
      </c>
      <c r="X130" s="270">
        <f t="shared" si="33"/>
        <v>0.14306195531455326</v>
      </c>
      <c r="Y130" s="270">
        <f t="shared" si="33"/>
        <v>0.13609313800825618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0.12986895924164474</v>
      </c>
      <c r="C132" s="281">
        <f t="shared" si="35"/>
        <v>0.1644959896953975</v>
      </c>
      <c r="D132" s="281">
        <f t="shared" si="35"/>
        <v>0.18314160109336811</v>
      </c>
      <c r="E132" s="281">
        <f t="shared" si="35"/>
        <v>0.1573294691637199</v>
      </c>
      <c r="F132" s="281">
        <f t="shared" si="35"/>
        <v>0.14829190263685751</v>
      </c>
      <c r="G132" s="281">
        <f t="shared" si="35"/>
        <v>0.13070834358614444</v>
      </c>
      <c r="H132" s="281">
        <f t="shared" si="35"/>
        <v>0.12506465635682185</v>
      </c>
      <c r="I132" s="281">
        <f t="shared" si="35"/>
        <v>0.13816918082168189</v>
      </c>
      <c r="J132" s="281">
        <f t="shared" si="35"/>
        <v>0.13015048635058443</v>
      </c>
      <c r="K132" s="281">
        <f t="shared" si="35"/>
        <v>0.12930164808314837</v>
      </c>
      <c r="L132" s="281">
        <f t="shared" si="35"/>
        <v>0.1303618740343164</v>
      </c>
      <c r="M132" s="281">
        <f t="shared" si="35"/>
        <v>0.10390814812914784</v>
      </c>
      <c r="N132" s="281">
        <f t="shared" si="35"/>
        <v>0.10196436359231342</v>
      </c>
      <c r="O132" s="281">
        <f t="shared" si="35"/>
        <v>0.10129789893787633</v>
      </c>
      <c r="P132" s="281">
        <f t="shared" si="35"/>
        <v>0.108032545897032</v>
      </c>
      <c r="Q132" s="281">
        <f t="shared" si="35"/>
        <v>0.11877268866108626</v>
      </c>
      <c r="R132" s="281">
        <f t="shared" si="35"/>
        <v>0.12001177951432594</v>
      </c>
      <c r="S132" s="281">
        <f t="shared" si="35"/>
        <v>0.11765008108851567</v>
      </c>
      <c r="T132" s="281">
        <f t="shared" si="35"/>
        <v>0.11394529920646511</v>
      </c>
      <c r="U132" s="281">
        <f t="shared" si="35"/>
        <v>0.12254246878368399</v>
      </c>
      <c r="V132" s="281">
        <f t="shared" si="35"/>
        <v>0.11769367550679492</v>
      </c>
      <c r="W132" s="281">
        <f t="shared" si="35"/>
        <v>0.12069929695203623</v>
      </c>
      <c r="X132" s="281">
        <f t="shared" si="35"/>
        <v>0.12539424209051728</v>
      </c>
      <c r="Y132" s="281">
        <f t="shared" si="35"/>
        <v>0.14645213423750034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3.9375714900033878</v>
      </c>
      <c r="C136" s="272">
        <f>IF(C$5=0,0,(C$5-C$52)/ISI_fec!C$5)</f>
        <v>3.9149782309106795</v>
      </c>
      <c r="D136" s="272">
        <f>IF(D$5=0,0,(D$5-D$52)/ISI_fec!D$5)</f>
        <v>4.1589629119774703</v>
      </c>
      <c r="E136" s="272">
        <f>IF(E$5=0,0,(E$5-E$52)/ISI_fec!E$5)</f>
        <v>4.6492282087230841</v>
      </c>
      <c r="F136" s="272">
        <f>IF(F$5=0,0,(F$5-F$52)/ISI_fec!F$5)</f>
        <v>4.4783435131451075</v>
      </c>
      <c r="G136" s="272">
        <f>IF(G$5=0,0,(G$5-G$52)/ISI_fec!G$5)</f>
        <v>4.6783577359756521</v>
      </c>
      <c r="H136" s="272">
        <f>IF(H$5=0,0,(H$5-H$52)/ISI_fec!H$5)</f>
        <v>4.5817780512710282</v>
      </c>
      <c r="I136" s="272">
        <f>IF(I$5=0,0,(I$5-I$52)/ISI_fec!I$5)</f>
        <v>4.7205637470191784</v>
      </c>
      <c r="J136" s="272">
        <f>IF(J$5=0,0,(J$5-J$52)/ISI_fec!J$5)</f>
        <v>4.4833257336814185</v>
      </c>
      <c r="K136" s="272">
        <f>IF(K$5=0,0,(K$5-K$52)/ISI_fec!K$5)</f>
        <v>4.1367025382544558</v>
      </c>
      <c r="L136" s="272">
        <f>IF(L$5=0,0,(L$5-L$52)/ISI_fec!L$5)</f>
        <v>4.2733408774480175</v>
      </c>
      <c r="M136" s="272">
        <f>IF(M$5=0,0,(M$5-M$52)/ISI_fec!M$5)</f>
        <v>4.0274879846259628</v>
      </c>
      <c r="N136" s="272">
        <f>IF(N$5=0,0,(N$5-N$52)/ISI_fec!N$5)</f>
        <v>4.347894855553152</v>
      </c>
      <c r="O136" s="272">
        <f>IF(O$5=0,0,(O$5-O$52)/ISI_fec!O$5)</f>
        <v>4.3288505413666352</v>
      </c>
      <c r="P136" s="272">
        <f>IF(P$5=0,0,(P$5-P$52)/ISI_fec!P$5)</f>
        <v>4.28167560822446</v>
      </c>
      <c r="Q136" s="272">
        <f>IF(Q$5=0,0,(Q$5-Q$52)/ISI_fec!Q$5)</f>
        <v>4.092766827328961</v>
      </c>
      <c r="R136" s="272">
        <f>IF(R$5=0,0,(R$5-R$52)/ISI_fec!R$5)</f>
        <v>4.1146427342880578</v>
      </c>
      <c r="S136" s="272">
        <f>IF(S$5=0,0,(S$5-S$52)/ISI_fec!S$5)</f>
        <v>4.227744991780936</v>
      </c>
      <c r="T136" s="272">
        <f>IF(T$5=0,0,(T$5-T$52)/ISI_fec!T$5)</f>
        <v>4.5586333879351235</v>
      </c>
      <c r="U136" s="272">
        <f>IF(U$5=0,0,(U$5-U$52)/ISI_fec!U$5)</f>
        <v>4.467577356767471</v>
      </c>
      <c r="V136" s="272">
        <f>IF(V$5=0,0,(V$5-V$52)/ISI_fec!V$5)</f>
        <v>4.5043887258412241</v>
      </c>
      <c r="W136" s="272">
        <f>IF(W$5=0,0,(W$5-W$52)/ISI_fec!W$5)</f>
        <v>4.5467186676757585</v>
      </c>
      <c r="X136" s="272">
        <f>IF(X$5=0,0,(X$5-X$52)/ISI_fec!X$5)</f>
        <v>4.2276758069105798</v>
      </c>
      <c r="Y136" s="272">
        <f>IF(Y$5=0,0,(Y$5-Y$52)/ISI_fec!Y$5)</f>
        <v>3.7653980787980328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1.9996162675461526</v>
      </c>
      <c r="C141" s="275">
        <f>IF(C$10=0,0,C$10/ISI_fec!C$10)</f>
        <v>1.7804528292900748</v>
      </c>
      <c r="D141" s="275">
        <f>IF(D$10=0,0,D$10/ISI_fec!D$10)</f>
        <v>1.6034417853666521</v>
      </c>
      <c r="E141" s="275">
        <f>IF(E$10=0,0,E$10/ISI_fec!E$10)</f>
        <v>1.6301137777426569</v>
      </c>
      <c r="F141" s="275">
        <f>IF(F$10=0,0,F$10/ISI_fec!F$10)</f>
        <v>1.6025717870232419</v>
      </c>
      <c r="G141" s="275">
        <f>IF(G$10=0,0,G$10/ISI_fec!G$10)</f>
        <v>1.6455148742397578</v>
      </c>
      <c r="H141" s="275">
        <f>IF(H$10=0,0,H$10/ISI_fec!H$10)</f>
        <v>1.6613347202046658</v>
      </c>
      <c r="I141" s="275">
        <f>IF(I$10=0,0,I$10/ISI_fec!I$10)</f>
        <v>1.683905191467403</v>
      </c>
      <c r="J141" s="275">
        <f>IF(J$10=0,0,J$10/ISI_fec!J$10)</f>
        <v>1.6754486298906934</v>
      </c>
      <c r="K141" s="275">
        <f>IF(K$10=0,0,K$10/ISI_fec!K$10)</f>
        <v>1.5935760533251169</v>
      </c>
      <c r="L141" s="275">
        <f>IF(L$10=0,0,L$10/ISI_fec!L$10)</f>
        <v>1.6593605852257087</v>
      </c>
      <c r="M141" s="275">
        <f>IF(M$10=0,0,M$10/ISI_fec!M$10)</f>
        <v>1.8344192476218006</v>
      </c>
      <c r="N141" s="275">
        <f>IF(N$10=0,0,N$10/ISI_fec!N$10)</f>
        <v>1.7337848500870818</v>
      </c>
      <c r="O141" s="275">
        <f>IF(O$10=0,0,O$10/ISI_fec!O$10)</f>
        <v>1.8550800662498836</v>
      </c>
      <c r="P141" s="275">
        <f>IF(P$10=0,0,P$10/ISI_fec!P$10)</f>
        <v>1.910698241916114</v>
      </c>
      <c r="Q141" s="275">
        <f>IF(Q$10=0,0,Q$10/ISI_fec!Q$10)</f>
        <v>1.8081323676902277</v>
      </c>
      <c r="R141" s="275">
        <f>IF(R$10=0,0,R$10/ISI_fec!R$10)</f>
        <v>1.7207745749735734</v>
      </c>
      <c r="S141" s="275">
        <f>IF(S$10=0,0,S$10/ISI_fec!S$10)</f>
        <v>2.0476662147800986</v>
      </c>
      <c r="T141" s="275">
        <f>IF(T$10=0,0,T$10/ISI_fec!T$10)</f>
        <v>1.986835057847006</v>
      </c>
      <c r="U141" s="275">
        <f>IF(U$10=0,0,U$10/ISI_fec!U$10)</f>
        <v>1.7754881996996481</v>
      </c>
      <c r="V141" s="275">
        <f>IF(V$10=0,0,V$10/ISI_fec!V$10)</f>
        <v>1.7914912763000939</v>
      </c>
      <c r="W141" s="275">
        <f>IF(W$10=0,0,W$10/ISI_fec!W$10)</f>
        <v>1.7780989088414325</v>
      </c>
      <c r="X141" s="275">
        <f>IF(X$10=0,0,X$10/ISI_fec!X$10)</f>
        <v>1.4692376093406359</v>
      </c>
      <c r="Y141" s="275">
        <f>IF(Y$10=0,0,Y$10/ISI_fec!Y$10)</f>
        <v>1.3573487842747112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4.9792099060750994</v>
      </c>
      <c r="C142" s="276">
        <f>IF(C$16=0,0,C$16/ISI_fec!C$16)</f>
        <v>4.8704472050499916</v>
      </c>
      <c r="D142" s="276">
        <f>IF(D$16=0,0,D$16/ISI_fec!D$16)</f>
        <v>5.1564087492250339</v>
      </c>
      <c r="E142" s="276">
        <f>IF(E$16=0,0,E$16/ISI_fec!E$16)</f>
        <v>6.0816971557164354</v>
      </c>
      <c r="F142" s="276">
        <f>IF(F$16=0,0,F$16/ISI_fec!F$16)</f>
        <v>5.7033080488847085</v>
      </c>
      <c r="G142" s="276">
        <f>IF(G$16=0,0,G$16/ISI_fec!G$16)</f>
        <v>5.8987092444521405</v>
      </c>
      <c r="H142" s="276">
        <f>IF(H$16=0,0,H$16/ISI_fec!H$16)</f>
        <v>5.9144656085665348</v>
      </c>
      <c r="I142" s="276">
        <f>IF(I$16=0,0,I$16/ISI_fec!I$16)</f>
        <v>6.1668573345832804</v>
      </c>
      <c r="J142" s="276">
        <f>IF(J$16=0,0,J$16/ISI_fec!J$16)</f>
        <v>6.1561614858227731</v>
      </c>
      <c r="K142" s="276">
        <f>IF(K$16=0,0,K$16/ISI_fec!K$16)</f>
        <v>5.422538798345327</v>
      </c>
      <c r="L142" s="276">
        <f>IF(L$16=0,0,L$16/ISI_fec!L$16)</f>
        <v>5.5868814467117787</v>
      </c>
      <c r="M142" s="276">
        <f>IF(M$16=0,0,M$16/ISI_fec!M$16)</f>
        <v>5.3941817446058922</v>
      </c>
      <c r="N142" s="276">
        <f>IF(N$16=0,0,N$16/ISI_fec!N$16)</f>
        <v>5.9848521494280842</v>
      </c>
      <c r="O142" s="276">
        <f>IF(O$16=0,0,O$16/ISI_fec!O$16)</f>
        <v>5.8342024087092756</v>
      </c>
      <c r="P142" s="276">
        <f>IF(P$16=0,0,P$16/ISI_fec!P$16)</f>
        <v>5.4946789299117498</v>
      </c>
      <c r="Q142" s="276">
        <f>IF(Q$16=0,0,Q$16/ISI_fec!Q$16)</f>
        <v>5.2135447897746534</v>
      </c>
      <c r="R142" s="276">
        <f>IF(R$16=0,0,R$16/ISI_fec!R$16)</f>
        <v>5.2774368493440234</v>
      </c>
      <c r="S142" s="276">
        <f>IF(S$16=0,0,S$16/ISI_fec!S$16)</f>
        <v>5.5355221227204865</v>
      </c>
      <c r="T142" s="276">
        <f>IF(T$16=0,0,T$16/ISI_fec!T$16)</f>
        <v>6.0541461051863275</v>
      </c>
      <c r="U142" s="276">
        <f>IF(U$16=0,0,U$16/ISI_fec!U$16)</f>
        <v>5.9486939735162254</v>
      </c>
      <c r="V142" s="276">
        <f>IF(V$16=0,0,V$16/ISI_fec!V$16)</f>
        <v>6.0441439694825192</v>
      </c>
      <c r="W142" s="276">
        <f>IF(W$16=0,0,W$16/ISI_fec!W$16)</f>
        <v>6.1302927093518766</v>
      </c>
      <c r="X142" s="276">
        <f>IF(X$16=0,0,X$16/ISI_fec!X$16)</f>
        <v>5.8193655936354212</v>
      </c>
      <c r="Y142" s="276">
        <f>IF(Y$16=0,0,Y$16/ISI_fec!Y$16)</f>
        <v>4.8436654654446381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4.9733730707106787</v>
      </c>
      <c r="C143" s="276">
        <f>IF(C$22=0,0,C$22/ISI_fec!C$22)</f>
        <v>5.5316211689932722</v>
      </c>
      <c r="D143" s="276">
        <f>IF(D$22=0,0,D$22/ISI_fec!D$22)</f>
        <v>5.8960491453505188</v>
      </c>
      <c r="E143" s="276">
        <f>IF(E$22=0,0,E$22/ISI_fec!E$22)</f>
        <v>6.2764108530133544</v>
      </c>
      <c r="F143" s="276">
        <f>IF(F$22=0,0,F$22/ISI_fec!F$22)</f>
        <v>6.0213423024222674</v>
      </c>
      <c r="G143" s="276">
        <f>IF(G$22=0,0,G$22/ISI_fec!G$22)</f>
        <v>6.0603491095314244</v>
      </c>
      <c r="H143" s="276">
        <f>IF(H$22=0,0,H$22/ISI_fec!H$22)</f>
        <v>5.7047798178948748</v>
      </c>
      <c r="I143" s="276">
        <f>IF(I$22=0,0,I$22/ISI_fec!I$22)</f>
        <v>6.0365475907773432</v>
      </c>
      <c r="J143" s="276">
        <f>IF(J$22=0,0,J$22/ISI_fec!J$22)</f>
        <v>5.5405319588910462</v>
      </c>
      <c r="K143" s="276">
        <f>IF(K$22=0,0,K$22/ISI_fec!K$22)</f>
        <v>5.278391596756248</v>
      </c>
      <c r="L143" s="276">
        <f>IF(L$22=0,0,L$22/ISI_fec!L$22)</f>
        <v>5.340033077718509</v>
      </c>
      <c r="M143" s="276">
        <f>IF(M$22=0,0,M$22/ISI_fec!M$22)</f>
        <v>4.5070812389175954</v>
      </c>
      <c r="N143" s="276">
        <f>IF(N$22=0,0,N$22/ISI_fec!N$22)</f>
        <v>5.0161991377671722</v>
      </c>
      <c r="O143" s="276">
        <f>IF(O$22=0,0,O$22/ISI_fec!O$22)</f>
        <v>5.1116917981249017</v>
      </c>
      <c r="P143" s="276">
        <f>IF(P$22=0,0,P$22/ISI_fec!P$22)</f>
        <v>5.2311174573803534</v>
      </c>
      <c r="Q143" s="276">
        <f>IF(Q$22=0,0,Q$22/ISI_fec!Q$22)</f>
        <v>5.0533525499087313</v>
      </c>
      <c r="R143" s="276">
        <f>IF(R$22=0,0,R$22/ISI_fec!R$22)</f>
        <v>5.005265253505871</v>
      </c>
      <c r="S143" s="276">
        <f>IF(S$22=0,0,S$22/ISI_fec!S$22)</f>
        <v>4.8734235443379799</v>
      </c>
      <c r="T143" s="276">
        <f>IF(T$22=0,0,T$22/ISI_fec!T$22)</f>
        <v>4.9898950694625626</v>
      </c>
      <c r="U143" s="276">
        <f>IF(U$22=0,0,U$22/ISI_fec!U$22)</f>
        <v>4.9969344417134014</v>
      </c>
      <c r="V143" s="276">
        <f>IF(V$22=0,0,V$22/ISI_fec!V$22)</f>
        <v>5.0498743307707681</v>
      </c>
      <c r="W143" s="276">
        <f>IF(W$22=0,0,W$22/ISI_fec!W$22)</f>
        <v>4.9224293750527881</v>
      </c>
      <c r="X143" s="276">
        <f>IF(X$22=0,0,X$22/ISI_fec!X$22)</f>
        <v>4.8806036940306976</v>
      </c>
      <c r="Y143" s="276">
        <f>IF(Y$22=0,0,Y$22/ISI_fec!Y$22)</f>
        <v>4.6804759629258799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2.2443039340215232</v>
      </c>
      <c r="C144" s="276">
        <f>IF(C$28=0,0,C$28/ISI_fec!C$28)</f>
        <v>1.9922015881000441</v>
      </c>
      <c r="D144" s="276">
        <f>IF(D$28=0,0,D$28/ISI_fec!D$28)</f>
        <v>1.8500633045071297</v>
      </c>
      <c r="E144" s="276">
        <f>IF(E$28=0,0,E$28/ISI_fec!E$28)</f>
        <v>1.8448122848816169</v>
      </c>
      <c r="F144" s="276">
        <f>IF(F$28=0,0,F$28/ISI_fec!F$28)</f>
        <v>1.8563080989198724</v>
      </c>
      <c r="G144" s="276">
        <f>IF(G$28=0,0,G$28/ISI_fec!G$28)</f>
        <v>2.0047588751191237</v>
      </c>
      <c r="H144" s="276">
        <f>IF(H$28=0,0,H$28/ISI_fec!H$28)</f>
        <v>2.0801336565118378</v>
      </c>
      <c r="I144" s="276">
        <f>IF(I$28=0,0,I$28/ISI_fec!I$28)</f>
        <v>1.7227630130540379</v>
      </c>
      <c r="J144" s="276">
        <f>IF(J$28=0,0,J$28/ISI_fec!J$28)</f>
        <v>1.702369404553282</v>
      </c>
      <c r="K144" s="276">
        <f>IF(K$28=0,0,K$28/ISI_fec!K$28)</f>
        <v>1.7076435656874718</v>
      </c>
      <c r="L144" s="276">
        <f>IF(L$28=0,0,L$28/ISI_fec!L$28)</f>
        <v>1.6593605852257078</v>
      </c>
      <c r="M144" s="276">
        <f>IF(M$28=0,0,M$28/ISI_fec!M$28)</f>
        <v>1.8344192476218013</v>
      </c>
      <c r="N144" s="276">
        <f>IF(N$28=0,0,N$28/ISI_fec!N$28)</f>
        <v>1.7337848500870834</v>
      </c>
      <c r="O144" s="276">
        <f>IF(O$28=0,0,O$28/ISI_fec!O$28)</f>
        <v>1.8602682002670947</v>
      </c>
      <c r="P144" s="276">
        <f>IF(P$28=0,0,P$28/ISI_fec!P$28)</f>
        <v>1.9106982419161136</v>
      </c>
      <c r="Q144" s="276">
        <f>IF(Q$28=0,0,Q$28/ISI_fec!Q$28)</f>
        <v>1.8081323676902281</v>
      </c>
      <c r="R144" s="276">
        <f>IF(R$28=0,0,R$28/ISI_fec!R$28)</f>
        <v>1.7207745749735732</v>
      </c>
      <c r="S144" s="276">
        <f>IF(S$28=0,0,S$28/ISI_fec!S$28)</f>
        <v>2.047666214780099</v>
      </c>
      <c r="T144" s="276">
        <f>IF(T$28=0,0,T$28/ISI_fec!T$28)</f>
        <v>1.9868872573761998</v>
      </c>
      <c r="U144" s="276">
        <f>IF(U$28=0,0,U$28/ISI_fec!U$28)</f>
        <v>1.777512935634205</v>
      </c>
      <c r="V144" s="276">
        <f>IF(V$28=0,0,V$28/ISI_fec!V$28)</f>
        <v>1.7938210510760457</v>
      </c>
      <c r="W144" s="276">
        <f>IF(W$28=0,0,W$28/ISI_fec!W$28)</f>
        <v>1.7804368722153969</v>
      </c>
      <c r="X144" s="276">
        <f>IF(X$28=0,0,X$28/ISI_fec!X$28)</f>
        <v>1.4711137969611729</v>
      </c>
      <c r="Y144" s="276">
        <f>IF(Y$28=0,0,Y$28/ISI_fec!Y$28)</f>
        <v>1.357393481491906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2.8396597533267225</v>
      </c>
      <c r="C145" s="277">
        <f>IF(C$35=0,0,C$35/ISI_fec!C$35)</f>
        <v>2.5201378960836989</v>
      </c>
      <c r="D145" s="277">
        <f>IF(D$35=0,0,D$35/ISI_fec!D$35)</f>
        <v>2.8706271524710569</v>
      </c>
      <c r="E145" s="277">
        <f>IF(E$35=0,0,E$35/ISI_fec!E$35)</f>
        <v>3.1958335058398459</v>
      </c>
      <c r="F145" s="277">
        <f>IF(F$35=0,0,F$35/ISI_fec!F$35)</f>
        <v>3.1085135684636258</v>
      </c>
      <c r="G145" s="277">
        <f>IF(G$35=0,0,G$35/ISI_fec!G$35)</f>
        <v>3.2505652554679023</v>
      </c>
      <c r="H145" s="277">
        <f>IF(H$35=0,0,H$35/ISI_fec!H$35)</f>
        <v>3.2607683739959037</v>
      </c>
      <c r="I145" s="277">
        <f>IF(I$35=0,0,I$35/ISI_fec!I$35)</f>
        <v>3.3829782491812255</v>
      </c>
      <c r="J145" s="277">
        <f>IF(J$35=0,0,J$35/ISI_fec!J$35)</f>
        <v>3.3459332432394322</v>
      </c>
      <c r="K145" s="277">
        <f>IF(K$35=0,0,K$35/ISI_fec!K$35)</f>
        <v>3.0791690402942664</v>
      </c>
      <c r="L145" s="277">
        <f>IF(L$35=0,0,L$35/ISI_fec!L$35)</f>
        <v>2.9892847729907022</v>
      </c>
      <c r="M145" s="277">
        <f>IF(M$35=0,0,M$35/ISI_fec!M$35)</f>
        <v>3.0450684980081273</v>
      </c>
      <c r="N145" s="277">
        <f>IF(N$35=0,0,N$35/ISI_fec!N$35)</f>
        <v>3.2552690365208856</v>
      </c>
      <c r="O145" s="277">
        <f>IF(O$35=0,0,O$35/ISI_fec!O$35)</f>
        <v>3.2022633826269846</v>
      </c>
      <c r="P145" s="277">
        <f>IF(P$35=0,0,P$35/ISI_fec!P$35)</f>
        <v>3.1359716294839437</v>
      </c>
      <c r="Q145" s="277">
        <f>IF(Q$35=0,0,Q$35/ISI_fec!Q$35)</f>
        <v>2.9881539521692937</v>
      </c>
      <c r="R145" s="277">
        <f>IF(R$35=0,0,R$35/ISI_fec!R$35)</f>
        <v>3.0815830041098802</v>
      </c>
      <c r="S145" s="277">
        <f>IF(S$35=0,0,S$35/ISI_fec!S$35)</f>
        <v>3.3186506613299898</v>
      </c>
      <c r="T145" s="277">
        <f>IF(T$35=0,0,T$35/ISI_fec!T$35)</f>
        <v>3.6770571221110404</v>
      </c>
      <c r="U145" s="277">
        <f>IF(U$35=0,0,U$35/ISI_fec!U$35)</f>
        <v>3.5478647706940314</v>
      </c>
      <c r="V145" s="277">
        <f>IF(V$35=0,0,V$35/ISI_fec!V$35)</f>
        <v>3.5182847338212433</v>
      </c>
      <c r="W145" s="277">
        <f>IF(W$35=0,0,W$35/ISI_fec!W$35)</f>
        <v>3.6436355536042844</v>
      </c>
      <c r="X145" s="277">
        <f>IF(X$35=0,0,X$35/ISI_fec!X$35)</f>
        <v>3.2466968317302989</v>
      </c>
      <c r="Y145" s="277">
        <f>IF(Y$35=0,0,Y$35/ISI_fec!Y$35)</f>
        <v>2.8942089778110627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1.8759603086410104</v>
      </c>
      <c r="C147" s="272">
        <f>IF(C$54=0,0,(C$54-C$96)/ISI_fec!C$54)</f>
        <v>1.650413992114625</v>
      </c>
      <c r="D147" s="272">
        <f>IF(D$54=0,0,(D$54-D$96)/ISI_fec!D$54)</f>
        <v>1.675613189982355</v>
      </c>
      <c r="E147" s="272">
        <f>IF(E$54=0,0,(E$54-E$96)/ISI_fec!E$54)</f>
        <v>1.9236038926459866</v>
      </c>
      <c r="F147" s="272">
        <f>IF(F$54=0,0,(F$54-F$96)/ISI_fec!F$54)</f>
        <v>1.8819547660160931</v>
      </c>
      <c r="G147" s="272">
        <f>IF(G$54=0,0,(G$54-G$96)/ISI_fec!G$54)</f>
        <v>2.0824775674543661</v>
      </c>
      <c r="H147" s="272">
        <f>IF(H$54=0,0,(H$54-H$96)/ISI_fec!H$54)</f>
        <v>2.1299336662374886</v>
      </c>
      <c r="I147" s="272">
        <f>IF(I$54=0,0,(I$54-I$96)/ISI_fec!I$54)</f>
        <v>2.0835715301669202</v>
      </c>
      <c r="J147" s="272">
        <f>IF(J$54=0,0,(J$54-J$96)/ISI_fec!J$54)</f>
        <v>2.0550691869043836</v>
      </c>
      <c r="K147" s="272">
        <f>IF(K$54=0,0,(K$54-K$96)/ISI_fec!K$54)</f>
        <v>1.8340776764186335</v>
      </c>
      <c r="L147" s="272">
        <f>IF(L$54=0,0,(L$54-L$96)/ISI_fec!L$54)</f>
        <v>1.9468447568710352</v>
      </c>
      <c r="M147" s="272">
        <f>IF(M$54=0,0,(M$54-M$96)/ISI_fec!M$54)</f>
        <v>2.1112733261761774</v>
      </c>
      <c r="N147" s="272">
        <f>IF(N$54=0,0,(N$54-N$96)/ISI_fec!N$54)</f>
        <v>2.1809851126683952</v>
      </c>
      <c r="O147" s="272">
        <f>IF(O$54=0,0,(O$54-O$96)/ISI_fec!O$54)</f>
        <v>2.1141927395261142</v>
      </c>
      <c r="P147" s="272">
        <f>IF(P$54=0,0,(P$54-P$96)/ISI_fec!P$54)</f>
        <v>2.0370603348438077</v>
      </c>
      <c r="Q147" s="272">
        <f>IF(Q$54=0,0,(Q$54-Q$96)/ISI_fec!Q$54)</f>
        <v>1.8803590626143301</v>
      </c>
      <c r="R147" s="272">
        <f>IF(R$54=0,0,(R$54-R$96)/ISI_fec!R$54)</f>
        <v>1.8987231641337101</v>
      </c>
      <c r="S147" s="272">
        <f>IF(S$54=0,0,(S$54-S$96)/ISI_fec!S$54)</f>
        <v>2.1860131328436871</v>
      </c>
      <c r="T147" s="272">
        <f>IF(T$54=0,0,(T$54-T$96)/ISI_fec!T$54)</f>
        <v>2.5441595318485848</v>
      </c>
      <c r="U147" s="272">
        <f>IF(U$54=0,0,(U$54-U$96)/ISI_fec!U$54)</f>
        <v>2.3207203818827162</v>
      </c>
      <c r="V147" s="272">
        <f>IF(V$54=0,0,(V$54-V$96)/ISI_fec!V$54)</f>
        <v>2.3121804753555439</v>
      </c>
      <c r="W147" s="272">
        <f>IF(W$54=0,0,(W$54-W$96)/ISI_fec!W$54)</f>
        <v>2.4666272766628698</v>
      </c>
      <c r="X147" s="272">
        <f>IF(X$54=0,0,(X$54-X$96)/ISI_fec!X$54)</f>
        <v>2.0509506968221909</v>
      </c>
      <c r="Y147" s="272">
        <f>IF(Y$54=0,0,(Y$54-Y$96)/ISI_fec!Y$54)</f>
        <v>1.7116603514417272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1.999616267546152</v>
      </c>
      <c r="C152" s="275">
        <f>IF(C$59=0,0,C$59/ISI_fec!C$59)</f>
        <v>1.7804528292900745</v>
      </c>
      <c r="D152" s="275">
        <f>IF(D$59=0,0,D$59/ISI_fec!D$59)</f>
        <v>1.6034417853666521</v>
      </c>
      <c r="E152" s="275">
        <f>IF(E$59=0,0,E$59/ISI_fec!E$59)</f>
        <v>1.6301137777426566</v>
      </c>
      <c r="F152" s="275">
        <f>IF(F$59=0,0,F$59/ISI_fec!F$59)</f>
        <v>1.6025717870232421</v>
      </c>
      <c r="G152" s="275">
        <f>IF(G$59=0,0,G$59/ISI_fec!G$59)</f>
        <v>1.6455148742397576</v>
      </c>
      <c r="H152" s="275">
        <f>IF(H$59=0,0,H$59/ISI_fec!H$59)</f>
        <v>1.6613347202046658</v>
      </c>
      <c r="I152" s="275">
        <f>IF(I$59=0,0,I$59/ISI_fec!I$59)</f>
        <v>1.6839051914674033</v>
      </c>
      <c r="J152" s="275">
        <f>IF(J$59=0,0,J$59/ISI_fec!J$59)</f>
        <v>1.6754486298906937</v>
      </c>
      <c r="K152" s="275">
        <f>IF(K$59=0,0,K$59/ISI_fec!K$59)</f>
        <v>1.5935760533251178</v>
      </c>
      <c r="L152" s="275">
        <f>IF(L$59=0,0,L$59/ISI_fec!L$59)</f>
        <v>1.6593605852257085</v>
      </c>
      <c r="M152" s="275">
        <f>IF(M$59=0,0,M$59/ISI_fec!M$59)</f>
        <v>1.8344192476218015</v>
      </c>
      <c r="N152" s="275">
        <f>IF(N$59=0,0,N$59/ISI_fec!N$59)</f>
        <v>1.7337848500870832</v>
      </c>
      <c r="O152" s="275">
        <f>IF(O$59=0,0,O$59/ISI_fec!O$59)</f>
        <v>1.8550800662498841</v>
      </c>
      <c r="P152" s="275">
        <f>IF(P$59=0,0,P$59/ISI_fec!P$59)</f>
        <v>1.9106982419161136</v>
      </c>
      <c r="Q152" s="275">
        <f>IF(Q$59=0,0,Q$59/ISI_fec!Q$59)</f>
        <v>1.8081323676902279</v>
      </c>
      <c r="R152" s="275">
        <f>IF(R$59=0,0,R$59/ISI_fec!R$59)</f>
        <v>1.7207745749735728</v>
      </c>
      <c r="S152" s="275">
        <f>IF(S$59=0,0,S$59/ISI_fec!S$59)</f>
        <v>2.047666214780099</v>
      </c>
      <c r="T152" s="275">
        <f>IF(T$59=0,0,T$59/ISI_fec!T$59)</f>
        <v>1.9868350578470064</v>
      </c>
      <c r="U152" s="275">
        <f>IF(U$59=0,0,U$59/ISI_fec!U$59)</f>
        <v>1.7754881996996474</v>
      </c>
      <c r="V152" s="275">
        <f>IF(V$59=0,0,V$59/ISI_fec!V$59)</f>
        <v>1.7914912763000939</v>
      </c>
      <c r="W152" s="275">
        <f>IF(W$59=0,0,W$59/ISI_fec!W$59)</f>
        <v>1.7780989088414323</v>
      </c>
      <c r="X152" s="275">
        <f>IF(X$59=0,0,X$59/ISI_fec!X$59)</f>
        <v>1.469237609340637</v>
      </c>
      <c r="Y152" s="275">
        <f>IF(Y$59=0,0,Y$59/ISI_fec!Y$59)</f>
        <v>1.3573487842747112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5.3120340574141522</v>
      </c>
      <c r="C153" s="276">
        <f>IF(C$65=0,0,C$65/ISI_fec!C$65)</f>
        <v>5.5917091962747465</v>
      </c>
      <c r="D153" s="276">
        <f>IF(D$65=0,0,D$65/ISI_fec!D$65)</f>
        <v>5.934175506771898</v>
      </c>
      <c r="E153" s="276">
        <f>IF(E$65=0,0,E$65/ISI_fec!E$65)</f>
        <v>6.8595488297291718</v>
      </c>
      <c r="F153" s="276">
        <f>IF(F$65=0,0,F$65/ISI_fec!F$65)</f>
        <v>6.3201937683661296</v>
      </c>
      <c r="G153" s="276">
        <f>IF(G$65=0,0,G$65/ISI_fec!G$65)</f>
        <v>6.2960636309322178</v>
      </c>
      <c r="H153" s="276">
        <f>IF(H$65=0,0,H$65/ISI_fec!H$65)</f>
        <v>6.3104618466378719</v>
      </c>
      <c r="I153" s="276">
        <f>IF(I$65=0,0,I$65/ISI_fec!I$65)</f>
        <v>6.6837448724732056</v>
      </c>
      <c r="J153" s="276">
        <f>IF(J$65=0,0,J$65/ISI_fec!J$65)</f>
        <v>6.843557274326451</v>
      </c>
      <c r="K153" s="276">
        <f>IF(K$65=0,0,K$65/ISI_fec!K$65)</f>
        <v>6.2944890566461611</v>
      </c>
      <c r="L153" s="276">
        <f>IF(L$65=0,0,L$65/ISI_fec!L$65)</f>
        <v>6.3251558810445792</v>
      </c>
      <c r="M153" s="276">
        <f>IF(M$65=0,0,M$65/ISI_fec!M$65)</f>
        <v>5.7688214190052625</v>
      </c>
      <c r="N153" s="276">
        <f>IF(N$65=0,0,N$65/ISI_fec!N$65)</f>
        <v>6.4689544460613666</v>
      </c>
      <c r="O153" s="276">
        <f>IF(O$65=0,0,O$65/ISI_fec!O$65)</f>
        <v>6.2181522269672573</v>
      </c>
      <c r="P153" s="276">
        <f>IF(P$65=0,0,P$65/ISI_fec!P$65)</f>
        <v>5.8783380293753043</v>
      </c>
      <c r="Q153" s="276">
        <f>IF(Q$65=0,0,Q$65/ISI_fec!Q$65)</f>
        <v>5.6441826060782576</v>
      </c>
      <c r="R153" s="276">
        <f>IF(R$65=0,0,R$65/ISI_fec!R$65)</f>
        <v>5.7289874815782529</v>
      </c>
      <c r="S153" s="276">
        <f>IF(S$65=0,0,S$65/ISI_fec!S$65)</f>
        <v>5.7285340528519946</v>
      </c>
      <c r="T153" s="276">
        <f>IF(T$65=0,0,T$65/ISI_fec!T$65)</f>
        <v>6.2000447952910545</v>
      </c>
      <c r="U153" s="276">
        <f>IF(U$65=0,0,U$65/ISI_fec!U$65)</f>
        <v>6.1811690654713329</v>
      </c>
      <c r="V153" s="276">
        <f>IF(V$65=0,0,V$65/ISI_fec!V$65)</f>
        <v>6.2666357547751534</v>
      </c>
      <c r="W153" s="276">
        <f>IF(W$65=0,0,W$65/ISI_fec!W$65)</f>
        <v>6.2971809199460305</v>
      </c>
      <c r="X153" s="276">
        <f>IF(X$65=0,0,X$65/ISI_fec!X$65)</f>
        <v>6.411087236556507</v>
      </c>
      <c r="Y153" s="276">
        <f>IF(Y$65=0,0,Y$65/ISI_fec!Y$65)</f>
        <v>6.027913702297492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2.2443039340215232</v>
      </c>
      <c r="C155" s="276">
        <f>IF(C$72=0,0,C$72/ISI_fec!C$72)</f>
        <v>1.9922015881000443</v>
      </c>
      <c r="D155" s="276">
        <f>IF(D$72=0,0,D$72/ISI_fec!D$72)</f>
        <v>1.8500633045071302</v>
      </c>
      <c r="E155" s="276">
        <f>IF(E$72=0,0,E$72/ISI_fec!E$72)</f>
        <v>1.8448122848816169</v>
      </c>
      <c r="F155" s="276">
        <f>IF(F$72=0,0,F$72/ISI_fec!F$72)</f>
        <v>1.8563080989198724</v>
      </c>
      <c r="G155" s="276">
        <f>IF(G$72=0,0,G$72/ISI_fec!G$72)</f>
        <v>2.0047588751191237</v>
      </c>
      <c r="H155" s="276">
        <f>IF(H$72=0,0,H$72/ISI_fec!H$72)</f>
        <v>2.0801336565118387</v>
      </c>
      <c r="I155" s="276">
        <f>IF(I$72=0,0,I$72/ISI_fec!I$72)</f>
        <v>1.7227630130540372</v>
      </c>
      <c r="J155" s="276">
        <f>IF(J$72=0,0,J$72/ISI_fec!J$72)</f>
        <v>1.7023694045532831</v>
      </c>
      <c r="K155" s="276">
        <f>IF(K$72=0,0,K$72/ISI_fec!K$72)</f>
        <v>1.7076435656874709</v>
      </c>
      <c r="L155" s="276">
        <f>IF(L$72=0,0,L$72/ISI_fec!L$72)</f>
        <v>1.6593605852257087</v>
      </c>
      <c r="M155" s="276">
        <f>IF(M$72=0,0,M$72/ISI_fec!M$72)</f>
        <v>1.8344192476218013</v>
      </c>
      <c r="N155" s="276">
        <f>IF(N$72=0,0,N$72/ISI_fec!N$72)</f>
        <v>1.7337848500870825</v>
      </c>
      <c r="O155" s="276">
        <f>IF(O$72=0,0,O$72/ISI_fec!O$72)</f>
        <v>1.8602682002670954</v>
      </c>
      <c r="P155" s="276">
        <f>IF(P$72=0,0,P$72/ISI_fec!P$72)</f>
        <v>1.9106982419161138</v>
      </c>
      <c r="Q155" s="276">
        <f>IF(Q$72=0,0,Q$72/ISI_fec!Q$72)</f>
        <v>1.8081323676902277</v>
      </c>
      <c r="R155" s="276">
        <f>IF(R$72=0,0,R$72/ISI_fec!R$72)</f>
        <v>1.7207745749735737</v>
      </c>
      <c r="S155" s="276">
        <f>IF(S$72=0,0,S$72/ISI_fec!S$72)</f>
        <v>2.0476662147800986</v>
      </c>
      <c r="T155" s="276">
        <f>IF(T$72=0,0,T$72/ISI_fec!T$72)</f>
        <v>1.9868872573761998</v>
      </c>
      <c r="U155" s="276">
        <f>IF(U$72=0,0,U$72/ISI_fec!U$72)</f>
        <v>1.7775129356342059</v>
      </c>
      <c r="V155" s="276">
        <f>IF(V$72=0,0,V$72/ISI_fec!V$72)</f>
        <v>1.7938210510760451</v>
      </c>
      <c r="W155" s="276">
        <f>IF(W$72=0,0,W$72/ISI_fec!W$72)</f>
        <v>1.7804368722153969</v>
      </c>
      <c r="X155" s="276">
        <f>IF(X$72=0,0,X$72/ISI_fec!X$72)</f>
        <v>1.4711137969611732</v>
      </c>
      <c r="Y155" s="276">
        <f>IF(Y$72=0,0,Y$72/ISI_fec!Y$72)</f>
        <v>1.3573934814919058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2.8396597533267225</v>
      </c>
      <c r="C156" s="277">
        <f>IF(C$79=0,0,C$79/ISI_fec!C$79)</f>
        <v>2.5201378960837006</v>
      </c>
      <c r="D156" s="277">
        <f>IF(D$79=0,0,D$79/ISI_fec!D$79)</f>
        <v>2.8706271524710578</v>
      </c>
      <c r="E156" s="277">
        <f>IF(E$79=0,0,E$79/ISI_fec!E$79)</f>
        <v>3.1958335058398477</v>
      </c>
      <c r="F156" s="277">
        <f>IF(F$79=0,0,F$79/ISI_fec!F$79)</f>
        <v>3.1085135684636263</v>
      </c>
      <c r="G156" s="277">
        <f>IF(G$79=0,0,G$79/ISI_fec!G$79)</f>
        <v>3.2505652554679023</v>
      </c>
      <c r="H156" s="277">
        <f>IF(H$79=0,0,H$79/ISI_fec!H$79)</f>
        <v>3.2607683739959059</v>
      </c>
      <c r="I156" s="277">
        <f>IF(I$79=0,0,I$79/ISI_fec!I$79)</f>
        <v>3.3829782491812268</v>
      </c>
      <c r="J156" s="277">
        <f>IF(J$79=0,0,J$79/ISI_fec!J$79)</f>
        <v>3.3459332432394326</v>
      </c>
      <c r="K156" s="277">
        <f>IF(K$79=0,0,K$79/ISI_fec!K$79)</f>
        <v>3.079169040294266</v>
      </c>
      <c r="L156" s="277">
        <f>IF(L$79=0,0,L$79/ISI_fec!L$79)</f>
        <v>2.9892847729907026</v>
      </c>
      <c r="M156" s="277">
        <f>IF(M$79=0,0,M$79/ISI_fec!M$79)</f>
        <v>3.0450684980081286</v>
      </c>
      <c r="N156" s="277">
        <f>IF(N$79=0,0,N$79/ISI_fec!N$79)</f>
        <v>3.2552690365208856</v>
      </c>
      <c r="O156" s="277">
        <f>IF(O$79=0,0,O$79/ISI_fec!O$79)</f>
        <v>3.2022633826269851</v>
      </c>
      <c r="P156" s="277">
        <f>IF(P$79=0,0,P$79/ISI_fec!P$79)</f>
        <v>3.135971629483945</v>
      </c>
      <c r="Q156" s="277">
        <f>IF(Q$79=0,0,Q$79/ISI_fec!Q$79)</f>
        <v>2.9881539521692928</v>
      </c>
      <c r="R156" s="277">
        <f>IF(R$79=0,0,R$79/ISI_fec!R$79)</f>
        <v>3.0815830041098806</v>
      </c>
      <c r="S156" s="277">
        <f>IF(S$79=0,0,S$79/ISI_fec!S$79)</f>
        <v>3.3186506613299915</v>
      </c>
      <c r="T156" s="277">
        <f>IF(T$79=0,0,T$79/ISI_fec!T$79)</f>
        <v>3.6770571221110417</v>
      </c>
      <c r="U156" s="277">
        <f>IF(U$79=0,0,U$79/ISI_fec!U$79)</f>
        <v>3.5478647706940314</v>
      </c>
      <c r="V156" s="277">
        <f>IF(V$79=0,0,V$79/ISI_fec!V$79)</f>
        <v>3.5182847338212433</v>
      </c>
      <c r="W156" s="277">
        <f>IF(W$79=0,0,W$79/ISI_fec!W$79)</f>
        <v>3.6436355536042857</v>
      </c>
      <c r="X156" s="277">
        <f>IF(X$79=0,0,X$79/ISI_fec!X$79)</f>
        <v>3.2466968317303015</v>
      </c>
      <c r="Y156" s="277">
        <f>IF(Y$79=0,0,Y$79/ISI_fec!Y$79)</f>
        <v>2.894208977811064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RO: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229.20205673517876</v>
      </c>
      <c r="C3" s="203">
        <f t="shared" si="0"/>
        <v>245.88006629083247</v>
      </c>
      <c r="D3" s="203">
        <f t="shared" si="0"/>
        <v>233.97173736681066</v>
      </c>
      <c r="E3" s="203">
        <f t="shared" si="0"/>
        <v>199.99982666226694</v>
      </c>
      <c r="F3" s="203">
        <f t="shared" si="0"/>
        <v>260.845900980642</v>
      </c>
      <c r="G3" s="203">
        <f t="shared" si="0"/>
        <v>238.9171659848796</v>
      </c>
      <c r="H3" s="203">
        <f t="shared" si="0"/>
        <v>251.02663595595527</v>
      </c>
      <c r="I3" s="203">
        <f t="shared" si="0"/>
        <v>275.52332136546528</v>
      </c>
      <c r="J3" s="203">
        <f t="shared" si="0"/>
        <v>288.18450991637451</v>
      </c>
      <c r="K3" s="203">
        <f t="shared" si="0"/>
        <v>333.20577665460326</v>
      </c>
      <c r="L3" s="203">
        <f t="shared" si="0"/>
        <v>920.02503678893299</v>
      </c>
      <c r="M3" s="203">
        <f t="shared" si="0"/>
        <v>1033.842954182317</v>
      </c>
      <c r="N3" s="203">
        <f t="shared" si="0"/>
        <v>657.5962156965353</v>
      </c>
      <c r="O3" s="203">
        <f t="shared" si="0"/>
        <v>661.7306892067636</v>
      </c>
      <c r="P3" s="203">
        <f t="shared" si="0"/>
        <v>407.12452214463065</v>
      </c>
      <c r="Q3" s="203">
        <f t="shared" si="0"/>
        <v>635.48193385136312</v>
      </c>
      <c r="R3" s="203">
        <f t="shared" si="0"/>
        <v>749.0586410563285</v>
      </c>
      <c r="S3" s="203">
        <f t="shared" si="0"/>
        <v>887.5585822775538</v>
      </c>
      <c r="T3" s="203">
        <f t="shared" si="0"/>
        <v>839.13526449065421</v>
      </c>
      <c r="U3" s="203">
        <f t="shared" si="0"/>
        <v>826.5695317361924</v>
      </c>
      <c r="V3" s="203">
        <f t="shared" si="0"/>
        <v>759.83750646470526</v>
      </c>
      <c r="W3" s="203">
        <f t="shared" si="0"/>
        <v>1109.6755779489135</v>
      </c>
      <c r="X3" s="203">
        <f t="shared" si="0"/>
        <v>743.79436877669673</v>
      </c>
      <c r="Y3" s="203">
        <f t="shared" si="0"/>
        <v>374.25131764705884</v>
      </c>
      <c r="DA3" s="112"/>
    </row>
    <row r="4" spans="1:105" ht="12" customHeight="1" x14ac:dyDescent="0.25">
      <c r="A4" s="50" t="s">
        <v>45</v>
      </c>
      <c r="B4" s="241">
        <v>42.471370281859869</v>
      </c>
      <c r="C4" s="241">
        <v>45.561822128114393</v>
      </c>
      <c r="D4" s="241">
        <v>43.355196871890463</v>
      </c>
      <c r="E4" s="241">
        <v>37.060167851352432</v>
      </c>
      <c r="F4" s="241">
        <v>48.335006259801297</v>
      </c>
      <c r="G4" s="241">
        <v>44.271589739530349</v>
      </c>
      <c r="H4" s="241">
        <v>46.515486632885228</v>
      </c>
      <c r="I4" s="241">
        <v>7.1513069143778436</v>
      </c>
      <c r="J4" s="241">
        <v>2.250166431382878</v>
      </c>
      <c r="K4" s="241">
        <v>18.146323883748291</v>
      </c>
      <c r="L4" s="241">
        <v>181.99651069290991</v>
      </c>
      <c r="M4" s="241">
        <v>197.67298787867691</v>
      </c>
      <c r="N4" s="241">
        <v>126.51924313930709</v>
      </c>
      <c r="O4" s="241">
        <v>123.1372043916449</v>
      </c>
      <c r="P4" s="241">
        <v>77.424904428926098</v>
      </c>
      <c r="Q4" s="241">
        <v>122.709296349029</v>
      </c>
      <c r="R4" s="241">
        <v>145.81172821126569</v>
      </c>
      <c r="S4" s="241">
        <v>157.51171645551071</v>
      </c>
      <c r="T4" s="241">
        <v>144.015979670359</v>
      </c>
      <c r="U4" s="241">
        <v>135.31390634723849</v>
      </c>
      <c r="V4" s="241">
        <v>133.94622824376751</v>
      </c>
      <c r="W4" s="241">
        <v>290.02563816886709</v>
      </c>
      <c r="X4" s="241">
        <v>78.707082565900791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37.381083581974799</v>
      </c>
      <c r="C5" s="282">
        <f t="shared" si="1"/>
        <v>40.101138009327492</v>
      </c>
      <c r="D5" s="282">
        <f t="shared" si="1"/>
        <v>38.158981620456899</v>
      </c>
      <c r="E5" s="282">
        <f t="shared" si="1"/>
        <v>32.618425608111913</v>
      </c>
      <c r="F5" s="282">
        <f t="shared" si="1"/>
        <v>42.541949952215802</v>
      </c>
      <c r="G5" s="282">
        <f t="shared" si="1"/>
        <v>38.965542796887881</v>
      </c>
      <c r="H5" s="282">
        <f t="shared" si="1"/>
        <v>40.940503735590134</v>
      </c>
      <c r="I5" s="282">
        <f t="shared" si="1"/>
        <v>44.935723751579154</v>
      </c>
      <c r="J5" s="282">
        <f t="shared" si="1"/>
        <v>47.000665725531512</v>
      </c>
      <c r="K5" s="282">
        <f t="shared" si="1"/>
        <v>107.58529553499312</v>
      </c>
      <c r="L5" s="282">
        <f t="shared" si="1"/>
        <v>677.98604277163963</v>
      </c>
      <c r="M5" s="282">
        <f t="shared" si="1"/>
        <v>790.69195151470763</v>
      </c>
      <c r="N5" s="282">
        <f t="shared" si="1"/>
        <v>506.07697255722826</v>
      </c>
      <c r="O5" s="282">
        <f t="shared" si="1"/>
        <v>492.5488175665796</v>
      </c>
      <c r="P5" s="282">
        <f t="shared" si="1"/>
        <v>309.69961771570439</v>
      </c>
      <c r="Q5" s="282">
        <f t="shared" si="1"/>
        <v>490.83718539611584</v>
      </c>
      <c r="R5" s="282">
        <f t="shared" si="1"/>
        <v>583.24691284506275</v>
      </c>
      <c r="S5" s="282">
        <f t="shared" si="1"/>
        <v>630.04686582204283</v>
      </c>
      <c r="T5" s="282">
        <f t="shared" si="1"/>
        <v>576.06391868143601</v>
      </c>
      <c r="U5" s="282">
        <f t="shared" si="1"/>
        <v>541.25562538895406</v>
      </c>
      <c r="V5" s="282">
        <f t="shared" si="1"/>
        <v>535.78491297506991</v>
      </c>
      <c r="W5" s="282">
        <f t="shared" si="1"/>
        <v>660.10255267546836</v>
      </c>
      <c r="X5" s="282">
        <f t="shared" si="1"/>
        <v>464.82833026360305</v>
      </c>
      <c r="Y5" s="282">
        <f t="shared" si="1"/>
        <v>335.11797647058825</v>
      </c>
      <c r="DA5" s="94"/>
    </row>
    <row r="6" spans="1:105" ht="12" customHeight="1" x14ac:dyDescent="0.25">
      <c r="A6" s="99" t="s">
        <v>46</v>
      </c>
      <c r="B6" s="282">
        <v>36.993968638385716</v>
      </c>
      <c r="C6" s="282">
        <v>39.986395148630471</v>
      </c>
      <c r="D6" s="282">
        <v>37.614721811802021</v>
      </c>
      <c r="E6" s="282">
        <v>31.572915368645049</v>
      </c>
      <c r="F6" s="282">
        <v>41.540588367852209</v>
      </c>
      <c r="G6" s="282">
        <v>38.0339924712246</v>
      </c>
      <c r="H6" s="282">
        <v>39.594900170186953</v>
      </c>
      <c r="I6" s="282">
        <v>43.452476211373408</v>
      </c>
      <c r="J6" s="282">
        <v>45.282246592334992</v>
      </c>
      <c r="K6" s="282">
        <v>103.0967995169365</v>
      </c>
      <c r="L6" s="282">
        <v>637.6790885682791</v>
      </c>
      <c r="M6" s="282">
        <v>734.27951564898285</v>
      </c>
      <c r="N6" s="282">
        <v>478.92070967792239</v>
      </c>
      <c r="O6" s="282">
        <v>469.81272104917798</v>
      </c>
      <c r="P6" s="282">
        <v>301.88388035938323</v>
      </c>
      <c r="Q6" s="282">
        <v>477.21313454411541</v>
      </c>
      <c r="R6" s="282">
        <v>560.65991280642049</v>
      </c>
      <c r="S6" s="282">
        <v>605.4735193104475</v>
      </c>
      <c r="T6" s="282">
        <v>552.9861695740592</v>
      </c>
      <c r="U6" s="282">
        <v>522.77971762500988</v>
      </c>
      <c r="V6" s="282">
        <v>507.6952696177654</v>
      </c>
      <c r="W6" s="282">
        <v>615.26647978943652</v>
      </c>
      <c r="X6" s="282">
        <v>415.63609468592648</v>
      </c>
      <c r="Y6" s="282">
        <v>296.54219900831288</v>
      </c>
      <c r="DA6" s="94" t="s">
        <v>434</v>
      </c>
    </row>
    <row r="7" spans="1:105" ht="12" customHeight="1" x14ac:dyDescent="0.25">
      <c r="A7" s="99" t="s">
        <v>80</v>
      </c>
      <c r="B7" s="282">
        <v>0.38711494358908283</v>
      </c>
      <c r="C7" s="282">
        <v>0.1147428606970209</v>
      </c>
      <c r="D7" s="282">
        <v>0.54425980865487844</v>
      </c>
      <c r="E7" s="282">
        <v>1.0455102394668609</v>
      </c>
      <c r="F7" s="282">
        <v>1.001361584363593</v>
      </c>
      <c r="G7" s="282">
        <v>0.93155032566328089</v>
      </c>
      <c r="H7" s="282">
        <v>1.345603565403181</v>
      </c>
      <c r="I7" s="282">
        <v>1.483247540205745</v>
      </c>
      <c r="J7" s="282">
        <v>1.71841913319652</v>
      </c>
      <c r="K7" s="282">
        <v>4.4884960180566216</v>
      </c>
      <c r="L7" s="282">
        <v>40.306954203360533</v>
      </c>
      <c r="M7" s="282">
        <v>56.412435865724767</v>
      </c>
      <c r="N7" s="282">
        <v>27.156262879305871</v>
      </c>
      <c r="O7" s="282">
        <v>22.73609651740162</v>
      </c>
      <c r="P7" s="282">
        <v>7.815737356321165</v>
      </c>
      <c r="Q7" s="282">
        <v>13.62405085200044</v>
      </c>
      <c r="R7" s="282">
        <v>22.587000038642259</v>
      </c>
      <c r="S7" s="282">
        <v>24.573346511595329</v>
      </c>
      <c r="T7" s="282">
        <v>23.0777491073768</v>
      </c>
      <c r="U7" s="282">
        <v>18.475907763944178</v>
      </c>
      <c r="V7" s="282">
        <v>28.08964335730451</v>
      </c>
      <c r="W7" s="282">
        <v>44.836072886031843</v>
      </c>
      <c r="X7" s="282">
        <v>49.19223557767657</v>
      </c>
      <c r="Y7" s="282">
        <v>38.575777462275369</v>
      </c>
      <c r="DA7" s="94" t="s">
        <v>435</v>
      </c>
    </row>
    <row r="8" spans="1:105" ht="12" customHeight="1" x14ac:dyDescent="0.25">
      <c r="A8" s="49" t="s">
        <v>47</v>
      </c>
      <c r="B8" s="242">
        <v>149.3496028713441</v>
      </c>
      <c r="C8" s="242">
        <v>160.2171061533906</v>
      </c>
      <c r="D8" s="242">
        <v>152.4575588744633</v>
      </c>
      <c r="E8" s="242">
        <v>130.3212332028026</v>
      </c>
      <c r="F8" s="242">
        <v>169.96894476862491</v>
      </c>
      <c r="G8" s="242">
        <v>155.68003344846139</v>
      </c>
      <c r="H8" s="242">
        <v>163.5706455874799</v>
      </c>
      <c r="I8" s="242">
        <v>223.43629069950831</v>
      </c>
      <c r="J8" s="242">
        <v>238.9336777594601</v>
      </c>
      <c r="K8" s="242">
        <v>207.47415723586181</v>
      </c>
      <c r="L8" s="242">
        <v>60.042483324383511</v>
      </c>
      <c r="M8" s="242">
        <v>45.478014788932569</v>
      </c>
      <c r="N8" s="242">
        <v>24.999999999999879</v>
      </c>
      <c r="O8" s="242">
        <v>46.044667248539099</v>
      </c>
      <c r="P8" s="242">
        <v>20.000000000000171</v>
      </c>
      <c r="Q8" s="242">
        <v>21.935452106218239</v>
      </c>
      <c r="R8" s="242">
        <v>20</v>
      </c>
      <c r="S8" s="242">
        <v>100.0000000000002</v>
      </c>
      <c r="T8" s="242">
        <v>119.0553661388592</v>
      </c>
      <c r="U8" s="242">
        <v>149.99999999999989</v>
      </c>
      <c r="V8" s="242">
        <v>90.106365245867892</v>
      </c>
      <c r="W8" s="242">
        <v>159.54738710457809</v>
      </c>
      <c r="X8" s="242">
        <v>200.2589559471929</v>
      </c>
      <c r="Y8" s="242">
        <v>39.133341176470587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417</v>
      </c>
      <c r="C11" s="241">
        <v>319</v>
      </c>
      <c r="D11" s="241">
        <v>361</v>
      </c>
      <c r="E11" s="241">
        <v>333</v>
      </c>
      <c r="F11" s="241">
        <v>560</v>
      </c>
      <c r="G11" s="241">
        <v>689</v>
      </c>
      <c r="H11" s="241">
        <v>622</v>
      </c>
      <c r="I11" s="241">
        <v>23</v>
      </c>
      <c r="J11" s="241">
        <v>2</v>
      </c>
      <c r="K11" s="241">
        <v>44</v>
      </c>
      <c r="L11" s="241">
        <v>450</v>
      </c>
      <c r="M11" s="241">
        <v>484</v>
      </c>
      <c r="N11" s="241">
        <v>414</v>
      </c>
      <c r="O11" s="241">
        <v>391</v>
      </c>
      <c r="P11" s="241">
        <v>363</v>
      </c>
      <c r="Q11" s="241">
        <v>404.82499999999999</v>
      </c>
      <c r="R11" s="241">
        <v>467</v>
      </c>
      <c r="S11" s="241">
        <v>473</v>
      </c>
      <c r="T11" s="241">
        <v>572</v>
      </c>
      <c r="U11" s="241">
        <v>461</v>
      </c>
      <c r="V11" s="241">
        <v>426</v>
      </c>
      <c r="W11" s="241">
        <v>499</v>
      </c>
      <c r="X11" s="241">
        <v>108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181.34399999999999</v>
      </c>
      <c r="C12" s="282">
        <f t="shared" si="2"/>
        <v>182.51299999999998</v>
      </c>
      <c r="D12" s="282">
        <f t="shared" si="2"/>
        <v>190.35999999999999</v>
      </c>
      <c r="E12" s="282">
        <f t="shared" si="2"/>
        <v>204.73599999999999</v>
      </c>
      <c r="F12" s="282">
        <f t="shared" si="2"/>
        <v>228.85300000000001</v>
      </c>
      <c r="G12" s="282">
        <f t="shared" si="2"/>
        <v>246.10900000000001</v>
      </c>
      <c r="H12" s="282">
        <f t="shared" si="2"/>
        <v>266.32400000000001</v>
      </c>
      <c r="I12" s="282">
        <f t="shared" si="2"/>
        <v>294.17899999999997</v>
      </c>
      <c r="J12" s="282">
        <f t="shared" si="2"/>
        <v>276.90100000000001</v>
      </c>
      <c r="K12" s="282">
        <f t="shared" si="2"/>
        <v>211.54400000000001</v>
      </c>
      <c r="L12" s="282">
        <f t="shared" si="2"/>
        <v>259.28199999999998</v>
      </c>
      <c r="M12" s="282">
        <f t="shared" si="2"/>
        <v>283.97000000000003</v>
      </c>
      <c r="N12" s="282">
        <f t="shared" si="2"/>
        <v>265.95499999999998</v>
      </c>
      <c r="O12" s="282">
        <f t="shared" si="2"/>
        <v>264.53100000000001</v>
      </c>
      <c r="P12" s="282">
        <f t="shared" si="2"/>
        <v>271.2</v>
      </c>
      <c r="Q12" s="282">
        <f t="shared" si="2"/>
        <v>280.3</v>
      </c>
      <c r="R12" s="282">
        <f t="shared" si="2"/>
        <v>286.20870037721238</v>
      </c>
      <c r="S12" s="282">
        <f t="shared" si="2"/>
        <v>295.74373111209758</v>
      </c>
      <c r="T12" s="282">
        <f t="shared" si="2"/>
        <v>297.18554461952453</v>
      </c>
      <c r="U12" s="282">
        <f t="shared" si="2"/>
        <v>291.8891989026643</v>
      </c>
      <c r="V12" s="282">
        <f t="shared" si="2"/>
        <v>289.00667628691428</v>
      </c>
      <c r="W12" s="282">
        <f t="shared" si="2"/>
        <v>318.63318823422856</v>
      </c>
      <c r="X12" s="282">
        <f t="shared" si="2"/>
        <v>218.65199820208787</v>
      </c>
      <c r="Y12" s="282">
        <f t="shared" si="2"/>
        <v>227.11912058764136</v>
      </c>
      <c r="DA12" s="94"/>
    </row>
    <row r="13" spans="1:105" ht="12" customHeight="1" x14ac:dyDescent="0.25">
      <c r="A13" s="99" t="s">
        <v>46</v>
      </c>
      <c r="B13" s="282">
        <v>179.03899999999999</v>
      </c>
      <c r="C13" s="282">
        <v>181.83099999999999</v>
      </c>
      <c r="D13" s="282">
        <v>187.05199999999999</v>
      </c>
      <c r="E13" s="282">
        <v>196.84399999999999</v>
      </c>
      <c r="F13" s="282">
        <v>222.34700000000001</v>
      </c>
      <c r="G13" s="282">
        <v>239</v>
      </c>
      <c r="H13" s="282">
        <v>255.8</v>
      </c>
      <c r="I13" s="282">
        <v>282.505</v>
      </c>
      <c r="J13" s="282">
        <v>264.75200000000001</v>
      </c>
      <c r="K13" s="282">
        <v>201</v>
      </c>
      <c r="L13" s="282">
        <v>241</v>
      </c>
      <c r="M13" s="282">
        <v>260</v>
      </c>
      <c r="N13" s="282">
        <v>249</v>
      </c>
      <c r="O13" s="282">
        <v>250</v>
      </c>
      <c r="P13" s="282">
        <v>263</v>
      </c>
      <c r="Q13" s="282">
        <v>271</v>
      </c>
      <c r="R13" s="282">
        <v>273</v>
      </c>
      <c r="S13" s="282">
        <v>282</v>
      </c>
      <c r="T13" s="282">
        <v>283</v>
      </c>
      <c r="U13" s="282">
        <v>280</v>
      </c>
      <c r="V13" s="282">
        <v>271</v>
      </c>
      <c r="W13" s="282">
        <v>293</v>
      </c>
      <c r="X13" s="282">
        <v>191.45400000000001</v>
      </c>
      <c r="Y13" s="282">
        <v>196.43799999999999</v>
      </c>
      <c r="DA13" s="94" t="s">
        <v>441</v>
      </c>
    </row>
    <row r="14" spans="1:105" ht="12" customHeight="1" x14ac:dyDescent="0.25">
      <c r="A14" s="99" t="s">
        <v>80</v>
      </c>
      <c r="B14" s="282">
        <v>2.3050000000000002</v>
      </c>
      <c r="C14" s="282">
        <v>0.68200000000000005</v>
      </c>
      <c r="D14" s="282">
        <v>3.3079999999999998</v>
      </c>
      <c r="E14" s="282">
        <v>7.8920000000000003</v>
      </c>
      <c r="F14" s="282">
        <v>6.5060000000000002</v>
      </c>
      <c r="G14" s="282">
        <v>7.109</v>
      </c>
      <c r="H14" s="282">
        <v>10.523999999999999</v>
      </c>
      <c r="I14" s="282">
        <v>11.673999999999999</v>
      </c>
      <c r="J14" s="282">
        <v>12.148999999999999</v>
      </c>
      <c r="K14" s="282">
        <v>10.544</v>
      </c>
      <c r="L14" s="282">
        <v>18.282</v>
      </c>
      <c r="M14" s="282">
        <v>23.97</v>
      </c>
      <c r="N14" s="282">
        <v>16.954999999999998</v>
      </c>
      <c r="O14" s="282">
        <v>14.531000000000001</v>
      </c>
      <c r="P14" s="282">
        <v>8.1999999999999993</v>
      </c>
      <c r="Q14" s="282">
        <v>9.3000000000000007</v>
      </c>
      <c r="R14" s="282">
        <v>13.208700377212359</v>
      </c>
      <c r="S14" s="282">
        <v>13.74373111209759</v>
      </c>
      <c r="T14" s="282">
        <v>14.18554461952453</v>
      </c>
      <c r="U14" s="282">
        <v>11.889198902664329</v>
      </c>
      <c r="V14" s="282">
        <v>18.006676286914288</v>
      </c>
      <c r="W14" s="282">
        <v>25.63318823422857</v>
      </c>
      <c r="X14" s="282">
        <v>27.19799820208787</v>
      </c>
      <c r="Y14" s="282">
        <v>30.68112058764136</v>
      </c>
      <c r="DA14" s="94" t="s">
        <v>442</v>
      </c>
    </row>
    <row r="15" spans="1:105" ht="12" customHeight="1" x14ac:dyDescent="0.25">
      <c r="A15" s="49" t="s">
        <v>443</v>
      </c>
      <c r="B15" s="242">
        <v>209.90966666666671</v>
      </c>
      <c r="C15" s="242">
        <v>228.73500000000001</v>
      </c>
      <c r="D15" s="242">
        <v>217.999</v>
      </c>
      <c r="E15" s="242">
        <v>237.61666666666659</v>
      </c>
      <c r="F15" s="242">
        <v>299.23066666666671</v>
      </c>
      <c r="G15" s="242">
        <v>272.97766666666661</v>
      </c>
      <c r="H15" s="242">
        <v>220.32033333333331</v>
      </c>
      <c r="I15" s="242">
        <v>239.48933333333329</v>
      </c>
      <c r="J15" s="242">
        <v>226.9</v>
      </c>
      <c r="K15" s="242">
        <v>241.33333333333329</v>
      </c>
      <c r="L15" s="242">
        <v>74.666666666666657</v>
      </c>
      <c r="M15" s="242">
        <v>97.333333333333329</v>
      </c>
      <c r="N15" s="242">
        <v>58.8</v>
      </c>
      <c r="O15" s="242">
        <v>60.4</v>
      </c>
      <c r="P15" s="242">
        <v>26.6</v>
      </c>
      <c r="Q15" s="242">
        <v>26.6</v>
      </c>
      <c r="R15" s="242">
        <v>26.58</v>
      </c>
      <c r="S15" s="242">
        <v>108</v>
      </c>
      <c r="T15" s="242">
        <v>150</v>
      </c>
      <c r="U15" s="242">
        <v>128</v>
      </c>
      <c r="V15" s="242">
        <v>75</v>
      </c>
      <c r="W15" s="242">
        <v>117</v>
      </c>
      <c r="X15" s="242">
        <v>130</v>
      </c>
      <c r="Y15" s="242">
        <v>28.696914800898149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479.31034482758622</v>
      </c>
      <c r="C18" s="241">
        <v>479.31034482758622</v>
      </c>
      <c r="D18" s="241">
        <v>436.50894840589069</v>
      </c>
      <c r="E18" s="241">
        <v>436.50894840589069</v>
      </c>
      <c r="F18" s="241">
        <v>607.71453409267269</v>
      </c>
      <c r="G18" s="241">
        <v>736.11872335775911</v>
      </c>
      <c r="H18" s="241">
        <v>736.11872335775911</v>
      </c>
      <c r="I18" s="241">
        <v>693.31732693606364</v>
      </c>
      <c r="J18" s="241">
        <v>693.31732693606364</v>
      </c>
      <c r="K18" s="241">
        <v>693.31732693606364</v>
      </c>
      <c r="L18" s="241">
        <v>650.51593051436816</v>
      </c>
      <c r="M18" s="241">
        <v>650.51593051436816</v>
      </c>
      <c r="N18" s="241">
        <v>650.51593051436816</v>
      </c>
      <c r="O18" s="241">
        <v>607.71453409267269</v>
      </c>
      <c r="P18" s="241">
        <v>607.71453409267269</v>
      </c>
      <c r="Q18" s="241">
        <v>564.91313767097722</v>
      </c>
      <c r="R18" s="241">
        <v>564.91313767097722</v>
      </c>
      <c r="S18" s="241">
        <v>564.91313767097722</v>
      </c>
      <c r="T18" s="241">
        <v>607.71453409267269</v>
      </c>
      <c r="U18" s="241">
        <v>607.71453409267269</v>
      </c>
      <c r="V18" s="241">
        <v>607.71453409267269</v>
      </c>
      <c r="W18" s="241">
        <v>564.91313767097722</v>
      </c>
      <c r="X18" s="241">
        <v>564.91313767097722</v>
      </c>
      <c r="Y18" s="241">
        <v>522.11174124928175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294.31609195402302</v>
      </c>
      <c r="C19" s="282">
        <f t="shared" si="3"/>
        <v>294.11599926667384</v>
      </c>
      <c r="D19" s="282">
        <f t="shared" si="3"/>
        <v>271.91507699717249</v>
      </c>
      <c r="E19" s="282">
        <f t="shared" si="3"/>
        <v>276.71730149355199</v>
      </c>
      <c r="F19" s="282">
        <f t="shared" si="3"/>
        <v>253.31582309995559</v>
      </c>
      <c r="G19" s="282">
        <f t="shared" si="3"/>
        <v>253.11573041260644</v>
      </c>
      <c r="H19" s="282">
        <f t="shared" si="3"/>
        <v>279.51859911644004</v>
      </c>
      <c r="I19" s="282">
        <f t="shared" si="3"/>
        <v>304.12063363413125</v>
      </c>
      <c r="J19" s="282">
        <f t="shared" si="3"/>
        <v>304.52081900882951</v>
      </c>
      <c r="K19" s="282">
        <f t="shared" si="3"/>
        <v>304.52081900882951</v>
      </c>
      <c r="L19" s="282">
        <f t="shared" si="3"/>
        <v>287.52230661040596</v>
      </c>
      <c r="M19" s="282">
        <f t="shared" si="3"/>
        <v>293.52508723088039</v>
      </c>
      <c r="N19" s="282">
        <f t="shared" si="3"/>
        <v>293.32499454353126</v>
      </c>
      <c r="O19" s="282">
        <f t="shared" si="3"/>
        <v>293.32499454353126</v>
      </c>
      <c r="P19" s="282">
        <f t="shared" si="3"/>
        <v>316.52638024977836</v>
      </c>
      <c r="Q19" s="282">
        <f t="shared" si="3"/>
        <v>316.52638024977836</v>
      </c>
      <c r="R19" s="282">
        <f t="shared" si="3"/>
        <v>316.32628756242923</v>
      </c>
      <c r="S19" s="282">
        <f t="shared" si="3"/>
        <v>316.32628756242923</v>
      </c>
      <c r="T19" s="282">
        <f t="shared" si="3"/>
        <v>316.1261948750801</v>
      </c>
      <c r="U19" s="282">
        <f t="shared" si="3"/>
        <v>316.1261948750801</v>
      </c>
      <c r="V19" s="282">
        <f t="shared" si="3"/>
        <v>315.92610218773092</v>
      </c>
      <c r="W19" s="282">
        <f t="shared" si="3"/>
        <v>342.12887820421531</v>
      </c>
      <c r="X19" s="282">
        <f t="shared" si="3"/>
        <v>320.32814130941216</v>
      </c>
      <c r="Y19" s="282">
        <f t="shared" si="3"/>
        <v>324.12990236904596</v>
      </c>
      <c r="DA19" s="94"/>
    </row>
    <row r="20" spans="1:105" ht="12" customHeight="1" x14ac:dyDescent="0.25">
      <c r="A20" s="99" t="s">
        <v>46</v>
      </c>
      <c r="B20" s="282">
        <v>291.66666666666669</v>
      </c>
      <c r="C20" s="282">
        <v>291.66666666666669</v>
      </c>
      <c r="D20" s="282">
        <v>268.26518827307041</v>
      </c>
      <c r="E20" s="282">
        <v>268.26518827307041</v>
      </c>
      <c r="F20" s="282">
        <v>244.86370987947399</v>
      </c>
      <c r="G20" s="282">
        <v>244.86370987947399</v>
      </c>
      <c r="H20" s="282">
        <v>268.26518827307041</v>
      </c>
      <c r="I20" s="282">
        <v>291.66666666666669</v>
      </c>
      <c r="J20" s="282">
        <v>291.66666666666669</v>
      </c>
      <c r="K20" s="282">
        <v>291.66666666666669</v>
      </c>
      <c r="L20" s="282">
        <v>268.26518827307041</v>
      </c>
      <c r="M20" s="282">
        <v>268.26518827307041</v>
      </c>
      <c r="N20" s="282">
        <v>268.26518827307041</v>
      </c>
      <c r="O20" s="282">
        <v>268.26518827307041</v>
      </c>
      <c r="P20" s="282">
        <v>291.66666666666669</v>
      </c>
      <c r="Q20" s="282">
        <v>291.66666666666669</v>
      </c>
      <c r="R20" s="282">
        <v>291.66666666666669</v>
      </c>
      <c r="S20" s="282">
        <v>291.66666666666669</v>
      </c>
      <c r="T20" s="282">
        <v>291.66666666666669</v>
      </c>
      <c r="U20" s="282">
        <v>291.66666666666669</v>
      </c>
      <c r="V20" s="282">
        <v>291.66666666666669</v>
      </c>
      <c r="W20" s="282">
        <v>315.06814506026302</v>
      </c>
      <c r="X20" s="282">
        <v>291.66666666666669</v>
      </c>
      <c r="Y20" s="282">
        <v>291.66666666666669</v>
      </c>
      <c r="DA20" s="94" t="s">
        <v>447</v>
      </c>
    </row>
    <row r="21" spans="1:105" ht="12" customHeight="1" x14ac:dyDescent="0.25">
      <c r="A21" s="99" t="s">
        <v>80</v>
      </c>
      <c r="B21" s="282">
        <v>2.6494252873563222</v>
      </c>
      <c r="C21" s="282">
        <v>2.4493326000071751</v>
      </c>
      <c r="D21" s="282">
        <v>3.649888724102059</v>
      </c>
      <c r="E21" s="282">
        <v>8.4521132204815981</v>
      </c>
      <c r="F21" s="282">
        <v>8.4521132204815981</v>
      </c>
      <c r="G21" s="282">
        <v>8.2520205331324501</v>
      </c>
      <c r="H21" s="282">
        <v>11.253410843369659</v>
      </c>
      <c r="I21" s="282">
        <v>12.453966967464551</v>
      </c>
      <c r="J21" s="282">
        <v>12.854152342162839</v>
      </c>
      <c r="K21" s="282">
        <v>12.854152342162839</v>
      </c>
      <c r="L21" s="282">
        <v>19.257118337335559</v>
      </c>
      <c r="M21" s="282">
        <v>25.259898957809991</v>
      </c>
      <c r="N21" s="282">
        <v>25.05980627046084</v>
      </c>
      <c r="O21" s="282">
        <v>25.05980627046084</v>
      </c>
      <c r="P21" s="282">
        <v>24.859713583111692</v>
      </c>
      <c r="Q21" s="282">
        <v>24.859713583111692</v>
      </c>
      <c r="R21" s="282">
        <v>24.65962089576254</v>
      </c>
      <c r="S21" s="282">
        <v>24.65962089576254</v>
      </c>
      <c r="T21" s="282">
        <v>24.459528208413399</v>
      </c>
      <c r="U21" s="282">
        <v>24.459528208413399</v>
      </c>
      <c r="V21" s="282">
        <v>24.259435521064251</v>
      </c>
      <c r="W21" s="282">
        <v>27.060733143952309</v>
      </c>
      <c r="X21" s="282">
        <v>28.661474642745489</v>
      </c>
      <c r="Y21" s="282">
        <v>32.463235702379293</v>
      </c>
      <c r="DA21" s="94" t="s">
        <v>448</v>
      </c>
    </row>
    <row r="22" spans="1:105" ht="12" customHeight="1" x14ac:dyDescent="0.25">
      <c r="A22" s="49" t="s">
        <v>443</v>
      </c>
      <c r="B22" s="242">
        <v>402.29885057471267</v>
      </c>
      <c r="C22" s="242">
        <v>365.86564533354567</v>
      </c>
      <c r="D22" s="242">
        <v>365.86564533354567</v>
      </c>
      <c r="E22" s="242">
        <v>365.86564533354567</v>
      </c>
      <c r="F22" s="242">
        <v>329.43244009237878</v>
      </c>
      <c r="G22" s="242">
        <v>329.43244009237878</v>
      </c>
      <c r="H22" s="242">
        <v>292.99923485121178</v>
      </c>
      <c r="I22" s="242">
        <v>292.99923485121178</v>
      </c>
      <c r="J22" s="242">
        <v>256.56602961004489</v>
      </c>
      <c r="K22" s="242">
        <v>256.56602961004489</v>
      </c>
      <c r="L22" s="242">
        <v>220.13282436887789</v>
      </c>
      <c r="M22" s="242">
        <v>220.13282436887789</v>
      </c>
      <c r="N22" s="242">
        <v>220.13282436887789</v>
      </c>
      <c r="O22" s="242">
        <v>183.69961912771089</v>
      </c>
      <c r="P22" s="242">
        <v>183.69961912771089</v>
      </c>
      <c r="Q22" s="242">
        <v>147.266413886544</v>
      </c>
      <c r="R22" s="242">
        <v>147.266413886544</v>
      </c>
      <c r="S22" s="242">
        <v>147.266413886544</v>
      </c>
      <c r="T22" s="242">
        <v>183.69961912771089</v>
      </c>
      <c r="U22" s="242">
        <v>147.266413886544</v>
      </c>
      <c r="V22" s="242">
        <v>147.266413886544</v>
      </c>
      <c r="W22" s="242">
        <v>147.266413886544</v>
      </c>
      <c r="X22" s="242">
        <v>147.266413886544</v>
      </c>
      <c r="Y22" s="242">
        <v>147.266413886544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171.20558568678189</v>
      </c>
      <c r="G24" s="241">
        <v>171.20558568678189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85.602792843390972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1.200556124094885</v>
      </c>
      <c r="E25" s="282">
        <f t="shared" si="4"/>
        <v>5.0023171837286862</v>
      </c>
      <c r="F25" s="282">
        <f t="shared" si="4"/>
        <v>0</v>
      </c>
      <c r="G25" s="282">
        <f t="shared" si="4"/>
        <v>0</v>
      </c>
      <c r="H25" s="282">
        <f t="shared" si="4"/>
        <v>50.004439784779073</v>
      </c>
      <c r="I25" s="282">
        <f t="shared" si="4"/>
        <v>24.602034517691244</v>
      </c>
      <c r="J25" s="282">
        <f t="shared" si="4"/>
        <v>24.001756455643804</v>
      </c>
      <c r="K25" s="282">
        <f t="shared" si="4"/>
        <v>0</v>
      </c>
      <c r="L25" s="282">
        <f t="shared" si="4"/>
        <v>6.6030586825218656</v>
      </c>
      <c r="M25" s="282">
        <f t="shared" si="4"/>
        <v>6.0027806204744243</v>
      </c>
      <c r="N25" s="282">
        <f t="shared" si="4"/>
        <v>23.40147839359636</v>
      </c>
      <c r="O25" s="282">
        <f t="shared" si="4"/>
        <v>0</v>
      </c>
      <c r="P25" s="282">
        <f t="shared" si="4"/>
        <v>46.802956787192713</v>
      </c>
      <c r="Q25" s="282">
        <f t="shared" si="4"/>
        <v>0</v>
      </c>
      <c r="R25" s="282">
        <f t="shared" si="4"/>
        <v>23.40147839359636</v>
      </c>
      <c r="S25" s="282">
        <f t="shared" si="4"/>
        <v>0</v>
      </c>
      <c r="T25" s="282">
        <f t="shared" si="4"/>
        <v>23.40147839359636</v>
      </c>
      <c r="U25" s="282">
        <f t="shared" si="4"/>
        <v>0</v>
      </c>
      <c r="V25" s="282">
        <f t="shared" si="4"/>
        <v>23.40147839359636</v>
      </c>
      <c r="W25" s="282">
        <f t="shared" si="4"/>
        <v>26.202776016484425</v>
      </c>
      <c r="X25" s="282">
        <f t="shared" si="4"/>
        <v>1.8008341861423269</v>
      </c>
      <c r="Y25" s="282">
        <f t="shared" si="4"/>
        <v>4.0018537469829498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0</v>
      </c>
      <c r="G26" s="282">
        <v>0</v>
      </c>
      <c r="H26" s="282">
        <v>46.802956787192713</v>
      </c>
      <c r="I26" s="282">
        <v>23.40147839359636</v>
      </c>
      <c r="J26" s="282">
        <v>23.40147839359636</v>
      </c>
      <c r="K26" s="282">
        <v>0</v>
      </c>
      <c r="L26" s="282">
        <v>0</v>
      </c>
      <c r="M26" s="282">
        <v>0</v>
      </c>
      <c r="N26" s="282">
        <v>23.40147839359636</v>
      </c>
      <c r="O26" s="282">
        <v>0</v>
      </c>
      <c r="P26" s="282">
        <v>46.802956787192713</v>
      </c>
      <c r="Q26" s="282">
        <v>0</v>
      </c>
      <c r="R26" s="282">
        <v>23.40147839359636</v>
      </c>
      <c r="S26" s="282">
        <v>0</v>
      </c>
      <c r="T26" s="282">
        <v>23.40147839359636</v>
      </c>
      <c r="U26" s="282">
        <v>0</v>
      </c>
      <c r="V26" s="282">
        <v>23.40147839359636</v>
      </c>
      <c r="W26" s="282">
        <v>23.40147839359636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1.200556124094885</v>
      </c>
      <c r="E27" s="282">
        <v>5.0023171837286862</v>
      </c>
      <c r="F27" s="282">
        <v>0</v>
      </c>
      <c r="G27" s="282">
        <v>0</v>
      </c>
      <c r="H27" s="282">
        <v>3.2014829975863601</v>
      </c>
      <c r="I27" s="282">
        <v>1.200556124094885</v>
      </c>
      <c r="J27" s="282">
        <v>0.60027806204744238</v>
      </c>
      <c r="K27" s="282">
        <v>0</v>
      </c>
      <c r="L27" s="282">
        <v>6.6030586825218656</v>
      </c>
      <c r="M27" s="282">
        <v>6.0027806204744243</v>
      </c>
      <c r="N27" s="282">
        <v>0</v>
      </c>
      <c r="O27" s="282">
        <v>0</v>
      </c>
      <c r="P27" s="282">
        <v>0</v>
      </c>
      <c r="Q27" s="282">
        <v>0</v>
      </c>
      <c r="R27" s="282">
        <v>0</v>
      </c>
      <c r="S27" s="282">
        <v>0</v>
      </c>
      <c r="T27" s="282">
        <v>0</v>
      </c>
      <c r="U27" s="282">
        <v>0</v>
      </c>
      <c r="V27" s="282">
        <v>0</v>
      </c>
      <c r="W27" s="282">
        <v>2.8012976228880651</v>
      </c>
      <c r="X27" s="282">
        <v>1.8008341861423269</v>
      </c>
      <c r="Y27" s="282">
        <v>4.0018537469829498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0</v>
      </c>
      <c r="E28" s="242">
        <v>0</v>
      </c>
      <c r="F28" s="242">
        <v>0</v>
      </c>
      <c r="G28" s="242">
        <v>0</v>
      </c>
      <c r="H28" s="242">
        <v>0</v>
      </c>
      <c r="I28" s="242">
        <v>0</v>
      </c>
      <c r="J28" s="242">
        <v>0</v>
      </c>
      <c r="K28" s="242">
        <v>0</v>
      </c>
      <c r="L28" s="242">
        <v>0</v>
      </c>
      <c r="M28" s="242">
        <v>0</v>
      </c>
      <c r="N28" s="242">
        <v>0</v>
      </c>
      <c r="O28" s="242">
        <v>0</v>
      </c>
      <c r="P28" s="242">
        <v>0</v>
      </c>
      <c r="Q28" s="242">
        <v>0</v>
      </c>
      <c r="R28" s="242">
        <v>0</v>
      </c>
      <c r="S28" s="242">
        <v>36.433205241166966</v>
      </c>
      <c r="T28" s="242">
        <v>36.433205241166966</v>
      </c>
      <c r="U28" s="242">
        <v>0</v>
      </c>
      <c r="V28" s="242">
        <v>0</v>
      </c>
      <c r="W28" s="242">
        <v>0</v>
      </c>
      <c r="X28" s="242">
        <v>36.433205241166966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42.801396421695529</v>
      </c>
      <c r="E30" s="241">
        <f t="shared" si="5"/>
        <v>0</v>
      </c>
      <c r="F30" s="241">
        <f t="shared" si="5"/>
        <v>0</v>
      </c>
      <c r="G30" s="241">
        <f t="shared" si="5"/>
        <v>42.801396421695472</v>
      </c>
      <c r="H30" s="241">
        <f t="shared" si="5"/>
        <v>0</v>
      </c>
      <c r="I30" s="241">
        <f t="shared" si="5"/>
        <v>42.801396421695472</v>
      </c>
      <c r="J30" s="241">
        <f t="shared" si="5"/>
        <v>0</v>
      </c>
      <c r="K30" s="241">
        <f t="shared" si="5"/>
        <v>0</v>
      </c>
      <c r="L30" s="241">
        <f t="shared" si="5"/>
        <v>42.801396421695472</v>
      </c>
      <c r="M30" s="241">
        <f t="shared" si="5"/>
        <v>0</v>
      </c>
      <c r="N30" s="241">
        <f t="shared" si="5"/>
        <v>0</v>
      </c>
      <c r="O30" s="241">
        <f t="shared" si="5"/>
        <v>42.801396421695472</v>
      </c>
      <c r="P30" s="241">
        <f t="shared" si="5"/>
        <v>0</v>
      </c>
      <c r="Q30" s="241">
        <f t="shared" si="5"/>
        <v>42.801396421695472</v>
      </c>
      <c r="R30" s="241">
        <f t="shared" si="5"/>
        <v>0</v>
      </c>
      <c r="S30" s="241">
        <f t="shared" si="5"/>
        <v>0</v>
      </c>
      <c r="T30" s="241">
        <f t="shared" si="5"/>
        <v>42.801396421695472</v>
      </c>
      <c r="U30" s="241">
        <f t="shared" si="5"/>
        <v>0</v>
      </c>
      <c r="V30" s="241">
        <f t="shared" si="5"/>
        <v>0</v>
      </c>
      <c r="W30" s="241">
        <f t="shared" si="5"/>
        <v>42.801396421695472</v>
      </c>
      <c r="X30" s="241">
        <f t="shared" si="5"/>
        <v>0</v>
      </c>
      <c r="Y30" s="241">
        <f t="shared" si="5"/>
        <v>42.801396421695472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0.20009268734914709</v>
      </c>
      <c r="D31" s="282">
        <f t="shared" si="6"/>
        <v>23.401478393596278</v>
      </c>
      <c r="E31" s="282">
        <f t="shared" si="6"/>
        <v>0.2000926873491462</v>
      </c>
      <c r="F31" s="282">
        <f t="shared" si="6"/>
        <v>23.40147839359642</v>
      </c>
      <c r="G31" s="282">
        <f t="shared" si="6"/>
        <v>0.20009268734914798</v>
      </c>
      <c r="H31" s="282">
        <f t="shared" si="6"/>
        <v>23.60157108094543</v>
      </c>
      <c r="I31" s="282">
        <f t="shared" si="6"/>
        <v>0</v>
      </c>
      <c r="J31" s="282">
        <f t="shared" si="6"/>
        <v>23.60157108094549</v>
      </c>
      <c r="K31" s="282">
        <f t="shared" si="6"/>
        <v>0</v>
      </c>
      <c r="L31" s="282">
        <f t="shared" si="6"/>
        <v>23.601571080945423</v>
      </c>
      <c r="M31" s="282">
        <f t="shared" si="6"/>
        <v>0</v>
      </c>
      <c r="N31" s="282">
        <f t="shared" si="6"/>
        <v>23.601571080945487</v>
      </c>
      <c r="O31" s="282">
        <f t="shared" si="6"/>
        <v>0</v>
      </c>
      <c r="P31" s="282">
        <f t="shared" si="6"/>
        <v>23.601571080945597</v>
      </c>
      <c r="Q31" s="282">
        <f t="shared" si="6"/>
        <v>0</v>
      </c>
      <c r="R31" s="282">
        <f t="shared" si="6"/>
        <v>23.601571080945487</v>
      </c>
      <c r="S31" s="282">
        <f t="shared" si="6"/>
        <v>0</v>
      </c>
      <c r="T31" s="282">
        <f t="shared" si="6"/>
        <v>23.601571080945476</v>
      </c>
      <c r="U31" s="282">
        <f t="shared" si="6"/>
        <v>0</v>
      </c>
      <c r="V31" s="282">
        <f t="shared" si="6"/>
        <v>23.601571080945483</v>
      </c>
      <c r="W31" s="282">
        <f t="shared" si="6"/>
        <v>0</v>
      </c>
      <c r="X31" s="282">
        <f t="shared" si="6"/>
        <v>23.601571080945483</v>
      </c>
      <c r="Y31" s="282">
        <f t="shared" si="6"/>
        <v>0.20009268734914798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23.401478393596278</v>
      </c>
      <c r="E32" s="282">
        <f t="shared" si="7"/>
        <v>0</v>
      </c>
      <c r="F32" s="282">
        <f t="shared" si="7"/>
        <v>23.40147839359642</v>
      </c>
      <c r="G32" s="282">
        <f t="shared" si="7"/>
        <v>0</v>
      </c>
      <c r="H32" s="282">
        <f t="shared" si="7"/>
        <v>23.401478393596278</v>
      </c>
      <c r="I32" s="282">
        <f t="shared" si="7"/>
        <v>0</v>
      </c>
      <c r="J32" s="282">
        <f t="shared" si="7"/>
        <v>23.401478393596335</v>
      </c>
      <c r="K32" s="282">
        <f t="shared" si="7"/>
        <v>0</v>
      </c>
      <c r="L32" s="282">
        <f t="shared" si="7"/>
        <v>23.401478393596278</v>
      </c>
      <c r="M32" s="282">
        <f t="shared" si="7"/>
        <v>0</v>
      </c>
      <c r="N32" s="282">
        <f t="shared" si="7"/>
        <v>23.401478393596335</v>
      </c>
      <c r="O32" s="282">
        <f t="shared" si="7"/>
        <v>0</v>
      </c>
      <c r="P32" s="282">
        <f t="shared" si="7"/>
        <v>23.401478393596449</v>
      </c>
      <c r="Q32" s="282">
        <f t="shared" si="7"/>
        <v>0</v>
      </c>
      <c r="R32" s="282">
        <f t="shared" si="7"/>
        <v>23.401478393596335</v>
      </c>
      <c r="S32" s="282">
        <f t="shared" si="7"/>
        <v>0</v>
      </c>
      <c r="T32" s="282">
        <f t="shared" si="7"/>
        <v>23.401478393596335</v>
      </c>
      <c r="U32" s="282">
        <f t="shared" si="7"/>
        <v>0</v>
      </c>
      <c r="V32" s="282">
        <f t="shared" si="7"/>
        <v>23.401478393596335</v>
      </c>
      <c r="W32" s="282">
        <f t="shared" si="7"/>
        <v>0</v>
      </c>
      <c r="X32" s="282">
        <f t="shared" si="7"/>
        <v>23.401478393596335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0.20009268734914709</v>
      </c>
      <c r="D33" s="282">
        <f t="shared" si="8"/>
        <v>0</v>
      </c>
      <c r="E33" s="282">
        <f t="shared" si="8"/>
        <v>0.2000926873491462</v>
      </c>
      <c r="F33" s="282">
        <f t="shared" si="8"/>
        <v>0</v>
      </c>
      <c r="G33" s="282">
        <f t="shared" si="8"/>
        <v>0.20009268734914798</v>
      </c>
      <c r="H33" s="282">
        <f t="shared" si="8"/>
        <v>0.20009268734915153</v>
      </c>
      <c r="I33" s="282">
        <f t="shared" si="8"/>
        <v>0</v>
      </c>
      <c r="J33" s="282">
        <f t="shared" si="8"/>
        <v>0.20009268734915331</v>
      </c>
      <c r="K33" s="282">
        <f t="shared" si="8"/>
        <v>0</v>
      </c>
      <c r="L33" s="282">
        <f t="shared" si="8"/>
        <v>0.20009268734914443</v>
      </c>
      <c r="M33" s="282">
        <f t="shared" si="8"/>
        <v>0</v>
      </c>
      <c r="N33" s="282">
        <f t="shared" si="8"/>
        <v>0.20009268734915153</v>
      </c>
      <c r="O33" s="282">
        <f t="shared" si="8"/>
        <v>0</v>
      </c>
      <c r="P33" s="282">
        <f t="shared" si="8"/>
        <v>0.20009268734914798</v>
      </c>
      <c r="Q33" s="282">
        <f t="shared" si="8"/>
        <v>0</v>
      </c>
      <c r="R33" s="282">
        <f t="shared" si="8"/>
        <v>0.20009268734915153</v>
      </c>
      <c r="S33" s="282">
        <f t="shared" si="8"/>
        <v>0</v>
      </c>
      <c r="T33" s="282">
        <f t="shared" si="8"/>
        <v>0.20009268734914087</v>
      </c>
      <c r="U33" s="282">
        <f t="shared" si="8"/>
        <v>0</v>
      </c>
      <c r="V33" s="282">
        <f t="shared" si="8"/>
        <v>0.20009268734914798</v>
      </c>
      <c r="W33" s="282">
        <f t="shared" si="8"/>
        <v>0</v>
      </c>
      <c r="X33" s="282">
        <f t="shared" si="8"/>
        <v>0.20009268734914798</v>
      </c>
      <c r="Y33" s="282">
        <f t="shared" si="8"/>
        <v>0.20009268734914798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36.433205241167002</v>
      </c>
      <c r="D34" s="242">
        <f t="shared" si="9"/>
        <v>0</v>
      </c>
      <c r="E34" s="242">
        <f t="shared" si="9"/>
        <v>0</v>
      </c>
      <c r="F34" s="242">
        <f t="shared" si="9"/>
        <v>36.433205241166888</v>
      </c>
      <c r="G34" s="242">
        <f t="shared" si="9"/>
        <v>0</v>
      </c>
      <c r="H34" s="242">
        <f t="shared" si="9"/>
        <v>36.433205241167002</v>
      </c>
      <c r="I34" s="242">
        <f t="shared" si="9"/>
        <v>0</v>
      </c>
      <c r="J34" s="242">
        <f t="shared" si="9"/>
        <v>36.433205241166888</v>
      </c>
      <c r="K34" s="242">
        <f t="shared" si="9"/>
        <v>0</v>
      </c>
      <c r="L34" s="242">
        <f t="shared" si="9"/>
        <v>36.433205241167002</v>
      </c>
      <c r="M34" s="242">
        <f t="shared" si="9"/>
        <v>0</v>
      </c>
      <c r="N34" s="242">
        <f t="shared" si="9"/>
        <v>0</v>
      </c>
      <c r="O34" s="242">
        <f t="shared" si="9"/>
        <v>36.433205241167002</v>
      </c>
      <c r="P34" s="242">
        <f t="shared" si="9"/>
        <v>0</v>
      </c>
      <c r="Q34" s="242">
        <f t="shared" si="9"/>
        <v>36.433205241166888</v>
      </c>
      <c r="R34" s="242">
        <f t="shared" si="9"/>
        <v>0</v>
      </c>
      <c r="S34" s="242">
        <f t="shared" si="9"/>
        <v>36.433205241166974</v>
      </c>
      <c r="T34" s="242">
        <f t="shared" si="9"/>
        <v>0</v>
      </c>
      <c r="U34" s="242">
        <f t="shared" si="9"/>
        <v>36.433205241166888</v>
      </c>
      <c r="V34" s="242">
        <f t="shared" si="9"/>
        <v>0</v>
      </c>
      <c r="W34" s="242">
        <f t="shared" si="9"/>
        <v>0</v>
      </c>
      <c r="X34" s="242">
        <f t="shared" si="9"/>
        <v>36.433205241166974</v>
      </c>
      <c r="Y34" s="242">
        <f t="shared" si="9"/>
        <v>0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62.310344827586221</v>
      </c>
      <c r="C36" s="241">
        <f t="shared" si="10"/>
        <v>160.31034482758622</v>
      </c>
      <c r="D36" s="241">
        <f t="shared" si="10"/>
        <v>75.508948405890692</v>
      </c>
      <c r="E36" s="241">
        <f t="shared" si="10"/>
        <v>103.50894840589069</v>
      </c>
      <c r="F36" s="241">
        <f t="shared" si="10"/>
        <v>47.714534092672693</v>
      </c>
      <c r="G36" s="241">
        <f t="shared" si="10"/>
        <v>47.118723357759109</v>
      </c>
      <c r="H36" s="241">
        <f t="shared" si="10"/>
        <v>114.11872335775911</v>
      </c>
      <c r="I36" s="241">
        <f t="shared" si="10"/>
        <v>670.31732693606364</v>
      </c>
      <c r="J36" s="241">
        <f t="shared" si="10"/>
        <v>691.31732693606364</v>
      </c>
      <c r="K36" s="241">
        <f t="shared" si="10"/>
        <v>649.31732693606364</v>
      </c>
      <c r="L36" s="241">
        <f t="shared" si="10"/>
        <v>200.51593051436816</v>
      </c>
      <c r="M36" s="241">
        <f t="shared" si="10"/>
        <v>166.51593051436816</v>
      </c>
      <c r="N36" s="241">
        <f t="shared" si="10"/>
        <v>236.51593051436816</v>
      </c>
      <c r="O36" s="241">
        <f t="shared" si="10"/>
        <v>216.71453409267269</v>
      </c>
      <c r="P36" s="241">
        <f t="shared" si="10"/>
        <v>244.71453409267269</v>
      </c>
      <c r="Q36" s="241">
        <f t="shared" si="10"/>
        <v>160.08813767097723</v>
      </c>
      <c r="R36" s="241">
        <f t="shared" si="10"/>
        <v>97.913137670977221</v>
      </c>
      <c r="S36" s="241">
        <f t="shared" si="10"/>
        <v>91.913137670977221</v>
      </c>
      <c r="T36" s="241">
        <f t="shared" si="10"/>
        <v>35.714534092672693</v>
      </c>
      <c r="U36" s="241">
        <f t="shared" si="10"/>
        <v>146.71453409267269</v>
      </c>
      <c r="V36" s="241">
        <f t="shared" si="10"/>
        <v>181.71453409267269</v>
      </c>
      <c r="W36" s="241">
        <f t="shared" si="10"/>
        <v>65.913137670977221</v>
      </c>
      <c r="X36" s="241">
        <f t="shared" si="10"/>
        <v>456.91313767097722</v>
      </c>
      <c r="Y36" s="241">
        <f t="shared" si="10"/>
        <v>522.11174124928175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112.97209195402301</v>
      </c>
      <c r="C37" s="282">
        <f t="shared" si="11"/>
        <v>111.60299926667388</v>
      </c>
      <c r="D37" s="282">
        <f t="shared" si="11"/>
        <v>81.555076997172478</v>
      </c>
      <c r="E37" s="282">
        <f t="shared" si="11"/>
        <v>71.98130149355201</v>
      </c>
      <c r="F37" s="282">
        <f t="shared" si="11"/>
        <v>24.462823099955578</v>
      </c>
      <c r="G37" s="282">
        <f t="shared" si="11"/>
        <v>7.0067304126064371</v>
      </c>
      <c r="H37" s="282">
        <f t="shared" si="11"/>
        <v>13.194599116440056</v>
      </c>
      <c r="I37" s="282">
        <f t="shared" si="11"/>
        <v>9.9416336341312412</v>
      </c>
      <c r="J37" s="282">
        <f t="shared" si="11"/>
        <v>27.619819008829516</v>
      </c>
      <c r="K37" s="282">
        <f t="shared" si="11"/>
        <v>92.976819008829523</v>
      </c>
      <c r="L37" s="282">
        <f t="shared" si="11"/>
        <v>28.240306610405966</v>
      </c>
      <c r="M37" s="282">
        <f t="shared" si="11"/>
        <v>9.5550872308803996</v>
      </c>
      <c r="N37" s="282">
        <f t="shared" si="11"/>
        <v>27.369994543531249</v>
      </c>
      <c r="O37" s="282">
        <f t="shared" si="11"/>
        <v>28.793994543531248</v>
      </c>
      <c r="P37" s="282">
        <f t="shared" si="11"/>
        <v>45.326380249778381</v>
      </c>
      <c r="Q37" s="282">
        <f t="shared" si="11"/>
        <v>36.226380249778373</v>
      </c>
      <c r="R37" s="282">
        <f t="shared" si="11"/>
        <v>30.117587185216866</v>
      </c>
      <c r="S37" s="282">
        <f t="shared" si="11"/>
        <v>20.582556450331637</v>
      </c>
      <c r="T37" s="282">
        <f t="shared" si="11"/>
        <v>18.940650255555553</v>
      </c>
      <c r="U37" s="282">
        <f t="shared" si="11"/>
        <v>24.236995972415755</v>
      </c>
      <c r="V37" s="282">
        <f t="shared" si="11"/>
        <v>26.919425900816648</v>
      </c>
      <c r="W37" s="282">
        <f t="shared" si="11"/>
        <v>23.49568996998676</v>
      </c>
      <c r="X37" s="282">
        <f t="shared" si="11"/>
        <v>101.67614310732429</v>
      </c>
      <c r="Y37" s="282">
        <f t="shared" si="11"/>
        <v>97.010781781404631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112.6276666666667</v>
      </c>
      <c r="C38" s="282">
        <f t="shared" si="12"/>
        <v>109.8356666666667</v>
      </c>
      <c r="D38" s="282">
        <f t="shared" si="12"/>
        <v>81.213188273070415</v>
      </c>
      <c r="E38" s="282">
        <f t="shared" si="12"/>
        <v>71.421188273070413</v>
      </c>
      <c r="F38" s="282">
        <f t="shared" si="12"/>
        <v>22.516709879473979</v>
      </c>
      <c r="G38" s="282">
        <f t="shared" si="12"/>
        <v>5.863709879473987</v>
      </c>
      <c r="H38" s="282">
        <f t="shared" si="12"/>
        <v>12.465188273070396</v>
      </c>
      <c r="I38" s="282">
        <f t="shared" si="12"/>
        <v>9.1616666666666902</v>
      </c>
      <c r="J38" s="282">
        <f t="shared" si="12"/>
        <v>26.914666666666676</v>
      </c>
      <c r="K38" s="282">
        <f t="shared" si="12"/>
        <v>90.666666666666686</v>
      </c>
      <c r="L38" s="282">
        <f t="shared" si="12"/>
        <v>27.265188273070407</v>
      </c>
      <c r="M38" s="282">
        <f t="shared" si="12"/>
        <v>8.2651882730704074</v>
      </c>
      <c r="N38" s="282">
        <f t="shared" si="12"/>
        <v>19.265188273070407</v>
      </c>
      <c r="O38" s="282">
        <f t="shared" si="12"/>
        <v>18.265188273070407</v>
      </c>
      <c r="P38" s="282">
        <f t="shared" si="12"/>
        <v>28.666666666666686</v>
      </c>
      <c r="Q38" s="282">
        <f t="shared" si="12"/>
        <v>20.666666666666686</v>
      </c>
      <c r="R38" s="282">
        <f t="shared" si="12"/>
        <v>18.666666666666686</v>
      </c>
      <c r="S38" s="282">
        <f t="shared" si="12"/>
        <v>9.6666666666666856</v>
      </c>
      <c r="T38" s="282">
        <f t="shared" si="12"/>
        <v>8.6666666666666856</v>
      </c>
      <c r="U38" s="282">
        <f t="shared" si="12"/>
        <v>11.666666666666686</v>
      </c>
      <c r="V38" s="282">
        <f t="shared" si="12"/>
        <v>20.666666666666686</v>
      </c>
      <c r="W38" s="282">
        <f t="shared" si="12"/>
        <v>22.068145060263021</v>
      </c>
      <c r="X38" s="282">
        <f t="shared" si="12"/>
        <v>100.21266666666668</v>
      </c>
      <c r="Y38" s="282">
        <f t="shared" si="12"/>
        <v>95.228666666666697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0.34442528735632205</v>
      </c>
      <c r="C39" s="282">
        <f t="shared" si="13"/>
        <v>1.7673326000071752</v>
      </c>
      <c r="D39" s="282">
        <f t="shared" si="13"/>
        <v>0.34188872410205917</v>
      </c>
      <c r="E39" s="282">
        <f t="shared" si="13"/>
        <v>0.56011322048159773</v>
      </c>
      <c r="F39" s="282">
        <f t="shared" si="13"/>
        <v>1.9461132204815978</v>
      </c>
      <c r="G39" s="282">
        <f t="shared" si="13"/>
        <v>1.1430205331324501</v>
      </c>
      <c r="H39" s="282">
        <f t="shared" si="13"/>
        <v>0.72941084336966</v>
      </c>
      <c r="I39" s="282">
        <f t="shared" si="13"/>
        <v>0.77996696746455108</v>
      </c>
      <c r="J39" s="282">
        <f t="shared" si="13"/>
        <v>0.70515234216284028</v>
      </c>
      <c r="K39" s="282">
        <f t="shared" si="13"/>
        <v>2.3101523421628389</v>
      </c>
      <c r="L39" s="282">
        <f t="shared" si="13"/>
        <v>0.97511833733555875</v>
      </c>
      <c r="M39" s="282">
        <f t="shared" si="13"/>
        <v>1.2898989578099922</v>
      </c>
      <c r="N39" s="282">
        <f t="shared" si="13"/>
        <v>8.1048062704608412</v>
      </c>
      <c r="O39" s="282">
        <f t="shared" si="13"/>
        <v>10.528806270460839</v>
      </c>
      <c r="P39" s="282">
        <f t="shared" si="13"/>
        <v>16.659713583111692</v>
      </c>
      <c r="Q39" s="282">
        <f t="shared" si="13"/>
        <v>15.559713583111691</v>
      </c>
      <c r="R39" s="282">
        <f t="shared" si="13"/>
        <v>11.450920518550181</v>
      </c>
      <c r="S39" s="282">
        <f t="shared" si="13"/>
        <v>10.91588978366495</v>
      </c>
      <c r="T39" s="282">
        <f t="shared" si="13"/>
        <v>10.27398358888887</v>
      </c>
      <c r="U39" s="282">
        <f t="shared" si="13"/>
        <v>12.57032930574907</v>
      </c>
      <c r="V39" s="282">
        <f t="shared" si="13"/>
        <v>6.2527592341499627</v>
      </c>
      <c r="W39" s="282">
        <f t="shared" si="13"/>
        <v>1.4275449097237392</v>
      </c>
      <c r="X39" s="282">
        <f t="shared" si="13"/>
        <v>1.4634764406576188</v>
      </c>
      <c r="Y39" s="282">
        <f t="shared" si="13"/>
        <v>1.7821151147379339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192.38918390804596</v>
      </c>
      <c r="C40" s="242">
        <f t="shared" si="14"/>
        <v>137.13064533354566</v>
      </c>
      <c r="D40" s="242">
        <f t="shared" si="14"/>
        <v>147.86664533354568</v>
      </c>
      <c r="E40" s="242">
        <f t="shared" si="14"/>
        <v>128.24897866687908</v>
      </c>
      <c r="F40" s="242">
        <f t="shared" si="14"/>
        <v>30.201773425712076</v>
      </c>
      <c r="G40" s="242">
        <f t="shared" si="14"/>
        <v>56.454773425712176</v>
      </c>
      <c r="H40" s="242">
        <f t="shared" si="14"/>
        <v>72.678901517878472</v>
      </c>
      <c r="I40" s="242">
        <f t="shared" si="14"/>
        <v>53.50990151787849</v>
      </c>
      <c r="J40" s="242">
        <f t="shared" si="14"/>
        <v>29.666029610044887</v>
      </c>
      <c r="K40" s="242">
        <f t="shared" si="14"/>
        <v>15.232696276711607</v>
      </c>
      <c r="L40" s="242">
        <f t="shared" si="14"/>
        <v>145.46615770221123</v>
      </c>
      <c r="M40" s="242">
        <f t="shared" si="14"/>
        <v>122.79949103554456</v>
      </c>
      <c r="N40" s="242">
        <f t="shared" si="14"/>
        <v>161.33282436887788</v>
      </c>
      <c r="O40" s="242">
        <f t="shared" si="14"/>
        <v>123.29961912771088</v>
      </c>
      <c r="P40" s="242">
        <f t="shared" si="14"/>
        <v>157.09961912771089</v>
      </c>
      <c r="Q40" s="242">
        <f t="shared" si="14"/>
        <v>120.66641388654401</v>
      </c>
      <c r="R40" s="242">
        <f t="shared" si="14"/>
        <v>120.686413886544</v>
      </c>
      <c r="S40" s="242">
        <f t="shared" si="14"/>
        <v>39.266413886544001</v>
      </c>
      <c r="T40" s="242">
        <f t="shared" si="14"/>
        <v>33.699619127710889</v>
      </c>
      <c r="U40" s="242">
        <f t="shared" si="14"/>
        <v>19.266413886544001</v>
      </c>
      <c r="V40" s="242">
        <f t="shared" si="14"/>
        <v>72.266413886544001</v>
      </c>
      <c r="W40" s="242">
        <f t="shared" si="14"/>
        <v>30.266413886544001</v>
      </c>
      <c r="X40" s="242">
        <f t="shared" si="14"/>
        <v>17.266413886544001</v>
      </c>
      <c r="Y40" s="242">
        <f t="shared" si="14"/>
        <v>118.56949908564584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571.16761822871877</v>
      </c>
      <c r="C43" s="210">
        <v>608.81006018916582</v>
      </c>
      <c r="D43" s="210">
        <v>552.7967583834909</v>
      </c>
      <c r="E43" s="210">
        <v>554.54245485812544</v>
      </c>
      <c r="F43" s="210">
        <v>660.04697334479783</v>
      </c>
      <c r="G43" s="210">
        <v>681.31059329320715</v>
      </c>
      <c r="H43" s="210">
        <v>686.65542132416158</v>
      </c>
      <c r="I43" s="210">
        <v>635.97739466895962</v>
      </c>
      <c r="J43" s="210">
        <v>583.60595442820295</v>
      </c>
      <c r="K43" s="210">
        <v>404.01617798796212</v>
      </c>
      <c r="L43" s="210">
        <v>476.47180567497838</v>
      </c>
      <c r="M43" s="210">
        <v>501.52660361134991</v>
      </c>
      <c r="N43" s="210">
        <v>460.49144883920877</v>
      </c>
      <c r="O43" s="210">
        <v>436.03220980223563</v>
      </c>
      <c r="P43" s="210">
        <v>456.81631126397252</v>
      </c>
      <c r="Q43" s="210">
        <v>488.22871023215822</v>
      </c>
      <c r="R43" s="210">
        <v>462.0122484952708</v>
      </c>
      <c r="S43" s="210">
        <v>569.08717196904558</v>
      </c>
      <c r="T43" s="210">
        <v>699.19094496990533</v>
      </c>
      <c r="U43" s="210">
        <v>626.29687360275148</v>
      </c>
      <c r="V43" s="210">
        <v>585.98102751504723</v>
      </c>
      <c r="W43" s="210">
        <v>625.10442906276853</v>
      </c>
      <c r="X43" s="210">
        <v>382.20783662940681</v>
      </c>
      <c r="Y43" s="210">
        <v>281.23553138435079</v>
      </c>
      <c r="DA43" s="109" t="s">
        <v>457</v>
      </c>
    </row>
    <row r="44" spans="1:105" ht="12" customHeight="1" x14ac:dyDescent="0.25">
      <c r="A44" s="24" t="s">
        <v>28</v>
      </c>
      <c r="B44" s="213">
        <v>0.1253568357695615</v>
      </c>
      <c r="C44" s="213">
        <v>0</v>
      </c>
      <c r="D44" s="213">
        <v>0.31128976784178841</v>
      </c>
      <c r="E44" s="213">
        <v>0</v>
      </c>
      <c r="F44" s="213">
        <v>17.537257093723131</v>
      </c>
      <c r="G44" s="213">
        <v>51.699673258813419</v>
      </c>
      <c r="H44" s="213">
        <v>50.832742906276863</v>
      </c>
      <c r="I44" s="213">
        <v>42.783542562338788</v>
      </c>
      <c r="J44" s="213">
        <v>27.85111779879621</v>
      </c>
      <c r="K44" s="213">
        <v>16.593886500429921</v>
      </c>
      <c r="L44" s="213">
        <v>27.812347377472051</v>
      </c>
      <c r="M44" s="213">
        <v>38.884664660361118</v>
      </c>
      <c r="N44" s="213">
        <v>34.482936371453142</v>
      </c>
      <c r="O44" s="213">
        <v>44.578662940670668</v>
      </c>
      <c r="P44" s="213">
        <v>45.813237317282884</v>
      </c>
      <c r="Q44" s="213">
        <v>60.950012897678413</v>
      </c>
      <c r="R44" s="213">
        <v>62.391977644024053</v>
      </c>
      <c r="S44" s="213">
        <v>57.030700773860673</v>
      </c>
      <c r="T44" s="213">
        <v>56.271719690455683</v>
      </c>
      <c r="U44" s="213">
        <v>60.558938091143602</v>
      </c>
      <c r="V44" s="213">
        <v>55.642863284608779</v>
      </c>
      <c r="W44" s="213">
        <v>64.3443551160791</v>
      </c>
      <c r="X44" s="213">
        <v>37.900236457437657</v>
      </c>
      <c r="Y44" s="213">
        <v>11.43109200343938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54.066960447119513</v>
      </c>
      <c r="C45" s="204">
        <f t="shared" si="15"/>
        <v>45.561049011177957</v>
      </c>
      <c r="D45" s="204">
        <f t="shared" si="15"/>
        <v>35.990477214101446</v>
      </c>
      <c r="E45" s="204">
        <f t="shared" si="15"/>
        <v>30.216401547721418</v>
      </c>
      <c r="F45" s="204">
        <f t="shared" si="15"/>
        <v>38.146087704213244</v>
      </c>
      <c r="G45" s="204">
        <f t="shared" si="15"/>
        <v>52.038822012037826</v>
      </c>
      <c r="H45" s="204">
        <f t="shared" si="15"/>
        <v>61.205717970765249</v>
      </c>
      <c r="I45" s="204">
        <f t="shared" si="15"/>
        <v>7.9780524505589003</v>
      </c>
      <c r="J45" s="204">
        <f t="shared" si="15"/>
        <v>3.4389939810834056</v>
      </c>
      <c r="K45" s="204">
        <f t="shared" si="15"/>
        <v>9.6285683576956149</v>
      </c>
      <c r="L45" s="204">
        <f t="shared" si="15"/>
        <v>0.46162940670679281</v>
      </c>
      <c r="M45" s="204">
        <f t="shared" si="15"/>
        <v>0.71840068787618216</v>
      </c>
      <c r="N45" s="204">
        <f t="shared" si="15"/>
        <v>0.66317712811693896</v>
      </c>
      <c r="O45" s="204">
        <f t="shared" si="15"/>
        <v>0.97671969045571805</v>
      </c>
      <c r="P45" s="204">
        <f t="shared" si="15"/>
        <v>1.013542562338779</v>
      </c>
      <c r="Q45" s="204">
        <f t="shared" si="15"/>
        <v>1.2778374892519351</v>
      </c>
      <c r="R45" s="204">
        <f t="shared" si="15"/>
        <v>1.2778374892519351</v>
      </c>
      <c r="S45" s="204">
        <f t="shared" si="15"/>
        <v>1.1622098022355973</v>
      </c>
      <c r="T45" s="204">
        <f t="shared" si="15"/>
        <v>0.28759673258813412</v>
      </c>
      <c r="U45" s="204">
        <f t="shared" si="15"/>
        <v>0.93544711951848658</v>
      </c>
      <c r="V45" s="204">
        <f t="shared" si="15"/>
        <v>0.40720120378331892</v>
      </c>
      <c r="W45" s="204">
        <f t="shared" si="15"/>
        <v>1.6639724849527084</v>
      </c>
      <c r="X45" s="204">
        <f t="shared" si="15"/>
        <v>0.73155631986242475</v>
      </c>
      <c r="Y45" s="204">
        <f t="shared" si="15"/>
        <v>0.32904127257093718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1.149699054170249</v>
      </c>
      <c r="J47" s="204">
        <v>0.28742476354256219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1.180137575236458E-2</v>
      </c>
      <c r="U47" s="204">
        <v>8.5984522785898555E-3</v>
      </c>
      <c r="V47" s="204">
        <v>1.6702493551160789E-2</v>
      </c>
      <c r="W47" s="204">
        <v>0.78411435941530527</v>
      </c>
      <c r="X47" s="204">
        <v>1.289767841788478E-2</v>
      </c>
      <c r="Y47" s="204">
        <v>5.1590713671539118E-3</v>
      </c>
      <c r="DA47" s="71" t="s">
        <v>460</v>
      </c>
    </row>
    <row r="48" spans="1:105" ht="12" customHeight="1" x14ac:dyDescent="0.25">
      <c r="A48" s="18" t="s">
        <v>71</v>
      </c>
      <c r="B48" s="204">
        <v>4.1081470335339638</v>
      </c>
      <c r="C48" s="204">
        <v>7.4460232158211532</v>
      </c>
      <c r="D48" s="204">
        <v>0.7702708512467753</v>
      </c>
      <c r="E48" s="204">
        <v>1.0270421324161649</v>
      </c>
      <c r="F48" s="204">
        <v>0.51352106620808247</v>
      </c>
      <c r="G48" s="204">
        <v>1.283791917454858</v>
      </c>
      <c r="H48" s="204">
        <v>1.283791917454858</v>
      </c>
      <c r="I48" s="204">
        <v>0.51352106620808247</v>
      </c>
      <c r="J48" s="204">
        <v>0.25674978503869311</v>
      </c>
      <c r="K48" s="204">
        <v>0.25674978503869311</v>
      </c>
      <c r="L48" s="204">
        <v>0.25674978503869311</v>
      </c>
      <c r="M48" s="204">
        <v>0.51352106620808247</v>
      </c>
      <c r="N48" s="204">
        <v>0.25339638865004299</v>
      </c>
      <c r="O48" s="204">
        <v>0.50677128116938963</v>
      </c>
      <c r="P48" s="204">
        <v>1.013542562338779</v>
      </c>
      <c r="Q48" s="204">
        <v>0.25339638865004299</v>
      </c>
      <c r="R48" s="204">
        <v>0.25339638865004299</v>
      </c>
      <c r="S48" s="204">
        <v>0.175859845227859</v>
      </c>
      <c r="T48" s="204">
        <v>0.13404987102321581</v>
      </c>
      <c r="U48" s="204">
        <v>0.91461736887360257</v>
      </c>
      <c r="V48" s="204">
        <v>0.38291057609630258</v>
      </c>
      <c r="W48" s="204">
        <v>0.86014617368873592</v>
      </c>
      <c r="X48" s="204">
        <v>0.30503009458297509</v>
      </c>
      <c r="Y48" s="204">
        <v>0.30935081685296639</v>
      </c>
      <c r="DA48" s="71" t="s">
        <v>461</v>
      </c>
    </row>
    <row r="49" spans="1:105" ht="12" customHeight="1" x14ac:dyDescent="0.25">
      <c r="A49" s="18" t="s">
        <v>32</v>
      </c>
      <c r="B49" s="204">
        <v>49.694282029234728</v>
      </c>
      <c r="C49" s="204">
        <v>38.115025795356807</v>
      </c>
      <c r="D49" s="204">
        <v>35.220206362854668</v>
      </c>
      <c r="E49" s="204">
        <v>29.189359415305251</v>
      </c>
      <c r="F49" s="204">
        <v>37.632566638005159</v>
      </c>
      <c r="G49" s="204">
        <v>49.93551160791057</v>
      </c>
      <c r="H49" s="204">
        <v>59.102407566637993</v>
      </c>
      <c r="I49" s="204">
        <v>4.8246775580395536</v>
      </c>
      <c r="J49" s="204">
        <v>2.8948194325021501</v>
      </c>
      <c r="K49" s="204">
        <v>9.1668959587274301</v>
      </c>
      <c r="L49" s="204">
        <v>0</v>
      </c>
      <c r="M49" s="204">
        <v>0</v>
      </c>
      <c r="N49" s="204">
        <v>0</v>
      </c>
      <c r="O49" s="204">
        <v>0.46994840928632842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0.39097162510748062</v>
      </c>
      <c r="Y49" s="204">
        <v>0</v>
      </c>
      <c r="DA49" s="71" t="s">
        <v>462</v>
      </c>
    </row>
    <row r="50" spans="1:105" ht="12" customHeight="1" x14ac:dyDescent="0.25">
      <c r="A50" s="18" t="s">
        <v>33</v>
      </c>
      <c r="B50" s="204">
        <v>0.2645313843508168</v>
      </c>
      <c r="C50" s="204">
        <v>0</v>
      </c>
      <c r="D50" s="204">
        <v>0</v>
      </c>
      <c r="E50" s="204">
        <v>0</v>
      </c>
      <c r="F50" s="204">
        <v>0</v>
      </c>
      <c r="G50" s="204">
        <v>0.81951848667239879</v>
      </c>
      <c r="H50" s="204">
        <v>0.81951848667239879</v>
      </c>
      <c r="I50" s="204">
        <v>1.4901547721410151</v>
      </c>
      <c r="J50" s="204">
        <v>0</v>
      </c>
      <c r="K50" s="204">
        <v>0.2049226139294926</v>
      </c>
      <c r="L50" s="204">
        <v>0.2048796216680997</v>
      </c>
      <c r="M50" s="204">
        <v>0.2048796216680997</v>
      </c>
      <c r="N50" s="204">
        <v>0.40978073946689603</v>
      </c>
      <c r="O50" s="204">
        <v>0</v>
      </c>
      <c r="P50" s="204">
        <v>0</v>
      </c>
      <c r="Q50" s="204">
        <v>1.0244411006018921</v>
      </c>
      <c r="R50" s="204">
        <v>1.0244411006018921</v>
      </c>
      <c r="S50" s="204">
        <v>0.98634995700773842</v>
      </c>
      <c r="T50" s="204">
        <v>0.1417454858125537</v>
      </c>
      <c r="U50" s="204">
        <v>1.223129836629407E-2</v>
      </c>
      <c r="V50" s="204">
        <v>7.5881341358555454E-3</v>
      </c>
      <c r="W50" s="204">
        <v>1.9711951848667239E-2</v>
      </c>
      <c r="X50" s="204">
        <v>2.265692175408426E-2</v>
      </c>
      <c r="Y50" s="204">
        <v>1.4531384350816849E-2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232.29750644883919</v>
      </c>
      <c r="C51" s="204">
        <f t="shared" si="16"/>
        <v>210.16122098022359</v>
      </c>
      <c r="D51" s="204">
        <f t="shared" si="16"/>
        <v>184.12467755803951</v>
      </c>
      <c r="E51" s="204">
        <f t="shared" si="16"/>
        <v>181.26332760103179</v>
      </c>
      <c r="F51" s="204">
        <f t="shared" si="16"/>
        <v>197.23000859845229</v>
      </c>
      <c r="G51" s="204">
        <f t="shared" si="16"/>
        <v>174.9079965606191</v>
      </c>
      <c r="H51" s="204">
        <f t="shared" si="16"/>
        <v>170.35189165950129</v>
      </c>
      <c r="I51" s="204">
        <f t="shared" si="16"/>
        <v>189.9924763542563</v>
      </c>
      <c r="J51" s="204">
        <f t="shared" si="16"/>
        <v>176.4982803095443</v>
      </c>
      <c r="K51" s="204">
        <f t="shared" si="16"/>
        <v>115.0285898538263</v>
      </c>
      <c r="L51" s="204">
        <f t="shared" si="16"/>
        <v>127.9307824591573</v>
      </c>
      <c r="M51" s="204">
        <f t="shared" si="16"/>
        <v>138.29664660361141</v>
      </c>
      <c r="N51" s="204">
        <f t="shared" si="16"/>
        <v>122.3822012037833</v>
      </c>
      <c r="O51" s="204">
        <f t="shared" si="16"/>
        <v>139.30073086844371</v>
      </c>
      <c r="P51" s="204">
        <f t="shared" si="16"/>
        <v>154.06018916595011</v>
      </c>
      <c r="Q51" s="204">
        <f t="shared" si="16"/>
        <v>154.89595872742899</v>
      </c>
      <c r="R51" s="204">
        <f t="shared" si="16"/>
        <v>131.2100171969046</v>
      </c>
      <c r="S51" s="204">
        <f t="shared" si="16"/>
        <v>134.22942046431641</v>
      </c>
      <c r="T51" s="204">
        <f t="shared" si="16"/>
        <v>259.49431986242467</v>
      </c>
      <c r="U51" s="204">
        <f t="shared" si="16"/>
        <v>221.94477558039549</v>
      </c>
      <c r="V51" s="204">
        <f t="shared" si="16"/>
        <v>210.27080395528799</v>
      </c>
      <c r="W51" s="204">
        <f t="shared" si="16"/>
        <v>225.09172914875319</v>
      </c>
      <c r="X51" s="204">
        <f t="shared" si="16"/>
        <v>141.28366638005161</v>
      </c>
      <c r="Y51" s="204">
        <f t="shared" si="16"/>
        <v>100.69671797076521</v>
      </c>
      <c r="DA51" s="71"/>
    </row>
    <row r="52" spans="1:105" ht="12" customHeight="1" x14ac:dyDescent="0.25">
      <c r="A52" s="18" t="s">
        <v>73</v>
      </c>
      <c r="B52" s="204">
        <v>232.29750644883919</v>
      </c>
      <c r="C52" s="204">
        <v>210.16122098022359</v>
      </c>
      <c r="D52" s="204">
        <v>184.12467755803951</v>
      </c>
      <c r="E52" s="204">
        <v>181.26332760103179</v>
      </c>
      <c r="F52" s="204">
        <v>197.23000859845229</v>
      </c>
      <c r="G52" s="204">
        <v>174.9079965606191</v>
      </c>
      <c r="H52" s="204">
        <v>170.35189165950129</v>
      </c>
      <c r="I52" s="204">
        <v>189.9924763542563</v>
      </c>
      <c r="J52" s="204">
        <v>176.4982803095443</v>
      </c>
      <c r="K52" s="204">
        <v>115.0285898538263</v>
      </c>
      <c r="L52" s="204">
        <v>127.9307824591573</v>
      </c>
      <c r="M52" s="204">
        <v>138.29664660361141</v>
      </c>
      <c r="N52" s="204">
        <v>122.3822012037833</v>
      </c>
      <c r="O52" s="204">
        <v>139.30073086844371</v>
      </c>
      <c r="P52" s="204">
        <v>154.06018916595011</v>
      </c>
      <c r="Q52" s="204">
        <v>154.89595872742899</v>
      </c>
      <c r="R52" s="204">
        <v>131.2100171969046</v>
      </c>
      <c r="S52" s="204">
        <v>134.22942046431641</v>
      </c>
      <c r="T52" s="204">
        <v>259.49431986242467</v>
      </c>
      <c r="U52" s="204">
        <v>221.94477558039549</v>
      </c>
      <c r="V52" s="204">
        <v>210.27080395528799</v>
      </c>
      <c r="W52" s="204">
        <v>225.09172914875319</v>
      </c>
      <c r="X52" s="204">
        <v>141.28366638005161</v>
      </c>
      <c r="Y52" s="204">
        <v>100.69671797076521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1.827171109200344</v>
      </c>
      <c r="C54" s="204">
        <f t="shared" si="17"/>
        <v>1.886865864144454</v>
      </c>
      <c r="D54" s="204">
        <f t="shared" si="17"/>
        <v>1.9346517626827171</v>
      </c>
      <c r="E54" s="204">
        <f t="shared" si="17"/>
        <v>0.59711951848667244</v>
      </c>
      <c r="F54" s="204">
        <f t="shared" si="17"/>
        <v>2.1018486672398971</v>
      </c>
      <c r="G54" s="204">
        <f t="shared" si="17"/>
        <v>1.6181857265692181</v>
      </c>
      <c r="H54" s="204">
        <f t="shared" si="17"/>
        <v>1.397248495270851</v>
      </c>
      <c r="I54" s="204">
        <f t="shared" si="17"/>
        <v>1.1584049871023221</v>
      </c>
      <c r="J54" s="204">
        <f t="shared" si="17"/>
        <v>4.2753439380911438</v>
      </c>
      <c r="K54" s="204">
        <f t="shared" si="17"/>
        <v>0.59711951848667222</v>
      </c>
      <c r="L54" s="204">
        <f t="shared" si="17"/>
        <v>0.62697764402407574</v>
      </c>
      <c r="M54" s="204">
        <f t="shared" si="17"/>
        <v>0.80015047291487518</v>
      </c>
      <c r="N54" s="204">
        <f t="shared" si="17"/>
        <v>0.43589853826311242</v>
      </c>
      <c r="O54" s="204">
        <f t="shared" si="17"/>
        <v>0.2030309544282029</v>
      </c>
      <c r="P54" s="204">
        <f t="shared" si="17"/>
        <v>0.26272570937231299</v>
      </c>
      <c r="Q54" s="204">
        <f t="shared" si="17"/>
        <v>0.25079535683576948</v>
      </c>
      <c r="R54" s="204">
        <f t="shared" si="17"/>
        <v>0.22093723129836629</v>
      </c>
      <c r="S54" s="204">
        <f t="shared" si="17"/>
        <v>0.2629621668099742</v>
      </c>
      <c r="T54" s="204">
        <f t="shared" si="17"/>
        <v>0.27345227858985383</v>
      </c>
      <c r="U54" s="204">
        <f t="shared" si="17"/>
        <v>0.24658211521926057</v>
      </c>
      <c r="V54" s="204">
        <f t="shared" si="17"/>
        <v>0.1171109200343938</v>
      </c>
      <c r="W54" s="204">
        <f t="shared" si="17"/>
        <v>9.920464316423043E-2</v>
      </c>
      <c r="X54" s="204">
        <f t="shared" si="17"/>
        <v>7.3688736027515037E-2</v>
      </c>
      <c r="Y54" s="204">
        <f t="shared" si="17"/>
        <v>7.164660361134996E-2</v>
      </c>
      <c r="DA54" s="71"/>
    </row>
    <row r="55" spans="1:105" ht="12" customHeight="1" x14ac:dyDescent="0.25">
      <c r="A55" s="18" t="s">
        <v>38</v>
      </c>
      <c r="B55" s="204">
        <v>1.827171109200344</v>
      </c>
      <c r="C55" s="204">
        <v>1.886865864144454</v>
      </c>
      <c r="D55" s="204">
        <v>1.9346517626827171</v>
      </c>
      <c r="E55" s="204">
        <v>0.59711951848667244</v>
      </c>
      <c r="F55" s="204">
        <v>2.1018486672398971</v>
      </c>
      <c r="G55" s="204">
        <v>1.6181857265692181</v>
      </c>
      <c r="H55" s="204">
        <v>1.397248495270851</v>
      </c>
      <c r="I55" s="204">
        <v>1.1584049871023221</v>
      </c>
      <c r="J55" s="204">
        <v>4.2753439380911438</v>
      </c>
      <c r="K55" s="204">
        <v>0.59711951848667222</v>
      </c>
      <c r="L55" s="204">
        <v>0.62697764402407574</v>
      </c>
      <c r="M55" s="204">
        <v>0.80015047291487518</v>
      </c>
      <c r="N55" s="204">
        <v>0.43589853826311242</v>
      </c>
      <c r="O55" s="204">
        <v>0.2030309544282029</v>
      </c>
      <c r="P55" s="204">
        <v>0.26272570937231299</v>
      </c>
      <c r="Q55" s="204">
        <v>0.25079535683576948</v>
      </c>
      <c r="R55" s="204">
        <v>0.22093723129836629</v>
      </c>
      <c r="S55" s="204">
        <v>0.2629621668099742</v>
      </c>
      <c r="T55" s="204">
        <v>0.27345227858985383</v>
      </c>
      <c r="U55" s="204">
        <v>0.24598022355975929</v>
      </c>
      <c r="V55" s="204">
        <v>0.11650902837489251</v>
      </c>
      <c r="W55" s="204">
        <v>9.8688736027515045E-2</v>
      </c>
      <c r="X55" s="204">
        <v>7.3194325021496115E-2</v>
      </c>
      <c r="Y55" s="204">
        <v>7.164660361134996E-2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0</v>
      </c>
      <c r="T56" s="204">
        <v>0</v>
      </c>
      <c r="U56" s="204">
        <v>0</v>
      </c>
      <c r="V56" s="204">
        <v>0</v>
      </c>
      <c r="W56" s="204">
        <v>0</v>
      </c>
      <c r="X56" s="204">
        <v>0</v>
      </c>
      <c r="Y56" s="204">
        <v>0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6.0189165950128975E-4</v>
      </c>
      <c r="V58" s="204">
        <v>6.0189165950128975E-4</v>
      </c>
      <c r="W58" s="204">
        <v>5.1590713671539109E-4</v>
      </c>
      <c r="X58" s="204">
        <v>4.9441100601891642E-4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0</v>
      </c>
      <c r="V60" s="204">
        <v>0</v>
      </c>
      <c r="W60" s="204">
        <v>0</v>
      </c>
      <c r="X60" s="204">
        <v>0</v>
      </c>
      <c r="Y60" s="204">
        <v>0</v>
      </c>
      <c r="DA60" s="71" t="s">
        <v>471</v>
      </c>
    </row>
    <row r="61" spans="1:105" ht="12" customHeight="1" x14ac:dyDescent="0.25">
      <c r="A61" s="14" t="s">
        <v>39</v>
      </c>
      <c r="B61" s="204">
        <v>4.1618873602751503</v>
      </c>
      <c r="C61" s="204">
        <v>7.3445184866723991</v>
      </c>
      <c r="D61" s="204">
        <v>1.003159931212382</v>
      </c>
      <c r="E61" s="204">
        <v>1.021066208082545</v>
      </c>
      <c r="F61" s="204">
        <v>0.97330180567497848</v>
      </c>
      <c r="G61" s="204">
        <v>0.8180567497850384</v>
      </c>
      <c r="H61" s="204">
        <v>0.93746775580395525</v>
      </c>
      <c r="I61" s="204">
        <v>0.26870163370593292</v>
      </c>
      <c r="J61" s="204">
        <v>1.4390369733447981</v>
      </c>
      <c r="K61" s="204">
        <v>0.17317282889079971</v>
      </c>
      <c r="L61" s="204">
        <v>2.645227858985383</v>
      </c>
      <c r="M61" s="204">
        <v>3.2781599312123819</v>
      </c>
      <c r="N61" s="204">
        <v>2.1317067927773001</v>
      </c>
      <c r="O61" s="204">
        <v>2.0779664660361128</v>
      </c>
      <c r="P61" s="204">
        <v>1.4748710232158211</v>
      </c>
      <c r="Q61" s="204">
        <v>1.5763757523645749</v>
      </c>
      <c r="R61" s="204">
        <v>0.42394668959587278</v>
      </c>
      <c r="S61" s="204">
        <v>0.27310834049871019</v>
      </c>
      <c r="T61" s="204">
        <v>0.15780309544282031</v>
      </c>
      <c r="U61" s="204">
        <v>5.9135855546001703E-2</v>
      </c>
      <c r="V61" s="204">
        <v>0.4578460877042132</v>
      </c>
      <c r="W61" s="204">
        <v>0.53361994840928628</v>
      </c>
      <c r="X61" s="204">
        <v>0.49021926053310388</v>
      </c>
      <c r="Y61" s="204">
        <v>7.8675838349097152E-3</v>
      </c>
      <c r="DA61" s="71" t="s">
        <v>472</v>
      </c>
    </row>
    <row r="62" spans="1:105" ht="12" customHeight="1" x14ac:dyDescent="0.25">
      <c r="A62" s="21" t="s">
        <v>40</v>
      </c>
      <c r="B62" s="207">
        <v>278.68873602751512</v>
      </c>
      <c r="C62" s="207">
        <v>343.8564058469475</v>
      </c>
      <c r="D62" s="207">
        <v>329.43250214961307</v>
      </c>
      <c r="E62" s="207">
        <v>341.44453998280312</v>
      </c>
      <c r="F62" s="207">
        <v>404.05846947549429</v>
      </c>
      <c r="G62" s="207">
        <v>400.22785898538262</v>
      </c>
      <c r="H62" s="207">
        <v>401.93035253654341</v>
      </c>
      <c r="I62" s="207">
        <v>393.79621668099742</v>
      </c>
      <c r="J62" s="207">
        <v>370.10318142734309</v>
      </c>
      <c r="K62" s="207">
        <v>261.99484092863281</v>
      </c>
      <c r="L62" s="207">
        <v>316.99484092863281</v>
      </c>
      <c r="M62" s="207">
        <v>319.54858125537402</v>
      </c>
      <c r="N62" s="207">
        <v>300.39552880481511</v>
      </c>
      <c r="O62" s="207">
        <v>248.89509888220121</v>
      </c>
      <c r="P62" s="207">
        <v>254.1917454858125</v>
      </c>
      <c r="Q62" s="207">
        <v>269.27773000859838</v>
      </c>
      <c r="R62" s="207">
        <v>266.48753224419602</v>
      </c>
      <c r="S62" s="207">
        <v>376.12877042132408</v>
      </c>
      <c r="T62" s="207">
        <v>382.70605331040417</v>
      </c>
      <c r="U62" s="207">
        <v>342.55199484092861</v>
      </c>
      <c r="V62" s="207">
        <v>319.08520206362851</v>
      </c>
      <c r="W62" s="207">
        <v>333.37154772141002</v>
      </c>
      <c r="X62" s="207">
        <v>201.72846947549439</v>
      </c>
      <c r="Y62" s="207">
        <v>168.69916595012899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571.16761822871877</v>
      </c>
      <c r="C63" s="284">
        <f t="shared" si="18"/>
        <v>608.81006018916571</v>
      </c>
      <c r="D63" s="284">
        <f t="shared" si="18"/>
        <v>552.7967583834909</v>
      </c>
      <c r="E63" s="284">
        <f t="shared" si="18"/>
        <v>554.54245485812532</v>
      </c>
      <c r="F63" s="284">
        <f t="shared" si="18"/>
        <v>660.04697334479783</v>
      </c>
      <c r="G63" s="284">
        <f t="shared" si="18"/>
        <v>681.31059329320715</v>
      </c>
      <c r="H63" s="284">
        <f t="shared" si="18"/>
        <v>686.65542132416169</v>
      </c>
      <c r="I63" s="284">
        <f t="shared" si="18"/>
        <v>635.97739466895962</v>
      </c>
      <c r="J63" s="284">
        <f t="shared" si="18"/>
        <v>583.60595442820295</v>
      </c>
      <c r="K63" s="284">
        <f t="shared" si="18"/>
        <v>404.01617798796212</v>
      </c>
      <c r="L63" s="284">
        <f t="shared" si="18"/>
        <v>476.47180567497833</v>
      </c>
      <c r="M63" s="284">
        <f t="shared" si="18"/>
        <v>501.52660361134969</v>
      </c>
      <c r="N63" s="284">
        <f t="shared" si="18"/>
        <v>460.49144883920872</v>
      </c>
      <c r="O63" s="284">
        <f t="shared" si="18"/>
        <v>436.03220980223551</v>
      </c>
      <c r="P63" s="284">
        <f t="shared" si="18"/>
        <v>456.81631126397258</v>
      </c>
      <c r="Q63" s="284">
        <f t="shared" si="18"/>
        <v>488.22871023215811</v>
      </c>
      <c r="R63" s="284">
        <f t="shared" si="18"/>
        <v>462.0122484952708</v>
      </c>
      <c r="S63" s="284">
        <f t="shared" si="18"/>
        <v>569.08717196904536</v>
      </c>
      <c r="T63" s="284">
        <f t="shared" si="18"/>
        <v>699.19094496990544</v>
      </c>
      <c r="U63" s="284">
        <f t="shared" si="18"/>
        <v>626.29687360275159</v>
      </c>
      <c r="V63" s="284">
        <f t="shared" si="18"/>
        <v>585.98102751504734</v>
      </c>
      <c r="W63" s="284">
        <f t="shared" si="18"/>
        <v>625.10442906276842</v>
      </c>
      <c r="X63" s="284">
        <f t="shared" si="18"/>
        <v>382.20783662940676</v>
      </c>
      <c r="Y63" s="284">
        <f t="shared" si="18"/>
        <v>281.23553138435079</v>
      </c>
      <c r="DA63" s="118"/>
    </row>
    <row r="64" spans="1:105" ht="12" customHeight="1" x14ac:dyDescent="0.25">
      <c r="A64" s="51" t="s">
        <v>45</v>
      </c>
      <c r="B64" s="241">
        <f>NFM_fec!B5</f>
        <v>231.89966938933361</v>
      </c>
      <c r="C64" s="241">
        <f>NFM_fec!C5</f>
        <v>205.0912168120914</v>
      </c>
      <c r="D64" s="241">
        <f>NFM_fec!D5</f>
        <v>199.98511252472881</v>
      </c>
      <c r="E64" s="241">
        <f>NFM_fec!E5</f>
        <v>182.90856155737811</v>
      </c>
      <c r="F64" s="241">
        <f>NFM_fec!F5</f>
        <v>228.07901588214361</v>
      </c>
      <c r="G64" s="241">
        <f>NFM_fec!G5</f>
        <v>225.9034209914831</v>
      </c>
      <c r="H64" s="241">
        <f>NFM_fec!H5</f>
        <v>214.21846228337719</v>
      </c>
      <c r="I64" s="241">
        <f>NFM_fec!I5</f>
        <v>9.6867954389468807</v>
      </c>
      <c r="J64" s="241">
        <f>NFM_fec!J5</f>
        <v>0.8576217692306598</v>
      </c>
      <c r="K64" s="241">
        <f>NFM_fec!K5</f>
        <v>15.51866505845766</v>
      </c>
      <c r="L64" s="241">
        <f>NFM_fec!L5</f>
        <v>137.52550945620271</v>
      </c>
      <c r="M64" s="241">
        <f>NFM_fec!M5</f>
        <v>142.81869752607099</v>
      </c>
      <c r="N64" s="241">
        <f>NFM_fec!N5</f>
        <v>124.9338634985014</v>
      </c>
      <c r="O64" s="241">
        <f>NFM_fec!O5</f>
        <v>113.1030405089418</v>
      </c>
      <c r="P64" s="241">
        <f>NFM_fec!P5</f>
        <v>113.0473903284484</v>
      </c>
      <c r="Q64" s="241">
        <f>NFM_fec!Q5</f>
        <v>128.18152814137289</v>
      </c>
      <c r="R64" s="241">
        <f>NFM_fec!R5</f>
        <v>135.5075152190652</v>
      </c>
      <c r="S64" s="241">
        <f>NFM_fec!S5</f>
        <v>157.78795473132681</v>
      </c>
      <c r="T64" s="241">
        <f>NFM_fec!T5</f>
        <v>201.14263454222981</v>
      </c>
      <c r="U64" s="241">
        <f>NFM_fec!U5</f>
        <v>156.79893946000041</v>
      </c>
      <c r="V64" s="241">
        <f>NFM_fec!V5</f>
        <v>148.74920285833909</v>
      </c>
      <c r="W64" s="241">
        <f>NFM_fec!W5</f>
        <v>168.59525658855799</v>
      </c>
      <c r="X64" s="241">
        <f>NFM_fec!X5</f>
        <v>39.90836700356347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271.17324937668008</v>
      </c>
      <c r="C65" s="282">
        <f t="shared" si="19"/>
        <v>317.93494151119245</v>
      </c>
      <c r="D65" s="282">
        <f t="shared" si="19"/>
        <v>282.3647663996328</v>
      </c>
      <c r="E65" s="282">
        <f t="shared" si="19"/>
        <v>295.49904372256589</v>
      </c>
      <c r="F65" s="282">
        <f t="shared" si="19"/>
        <v>335.46544823212861</v>
      </c>
      <c r="G65" s="282">
        <f t="shared" si="19"/>
        <v>366.04546539453014</v>
      </c>
      <c r="H65" s="282">
        <f t="shared" si="19"/>
        <v>396.67663118681526</v>
      </c>
      <c r="I65" s="282">
        <f t="shared" si="19"/>
        <v>525.58370091889253</v>
      </c>
      <c r="J65" s="282">
        <f t="shared" si="19"/>
        <v>485.60319922500668</v>
      </c>
      <c r="K65" s="282">
        <f t="shared" si="19"/>
        <v>303.51300827468924</v>
      </c>
      <c r="L65" s="282">
        <f t="shared" si="19"/>
        <v>316.16291038686643</v>
      </c>
      <c r="M65" s="282">
        <f t="shared" si="19"/>
        <v>330.03167603410907</v>
      </c>
      <c r="N65" s="282">
        <f t="shared" si="19"/>
        <v>317.84108617823478</v>
      </c>
      <c r="O65" s="282">
        <f t="shared" si="19"/>
        <v>305.48480233366837</v>
      </c>
      <c r="P65" s="282">
        <f t="shared" si="19"/>
        <v>335.497953604592</v>
      </c>
      <c r="Q65" s="282">
        <f t="shared" si="19"/>
        <v>351.63786924548748</v>
      </c>
      <c r="R65" s="282">
        <f t="shared" si="19"/>
        <v>318.80417467081986</v>
      </c>
      <c r="S65" s="282">
        <f t="shared" si="19"/>
        <v>378.61533484280005</v>
      </c>
      <c r="T65" s="282">
        <f t="shared" si="19"/>
        <v>447.47672837926285</v>
      </c>
      <c r="U65" s="282">
        <f t="shared" si="19"/>
        <v>427.75727135848075</v>
      </c>
      <c r="V65" s="282">
        <f t="shared" si="19"/>
        <v>412.12374562870929</v>
      </c>
      <c r="W65" s="282">
        <f t="shared" si="19"/>
        <v>418.60929173595724</v>
      </c>
      <c r="X65" s="282">
        <f t="shared" si="19"/>
        <v>301.41898977010777</v>
      </c>
      <c r="Y65" s="282">
        <f t="shared" si="19"/>
        <v>273.2689180742035</v>
      </c>
      <c r="DA65" s="94"/>
    </row>
    <row r="66" spans="1:105" ht="12" customHeight="1" x14ac:dyDescent="0.25">
      <c r="A66" s="44" t="s">
        <v>46</v>
      </c>
      <c r="B66" s="282">
        <f>NFM_fec!B34</f>
        <v>270.62632948494041</v>
      </c>
      <c r="C66" s="282">
        <f>NFM_fec!C34</f>
        <v>317.74786060353489</v>
      </c>
      <c r="D66" s="282">
        <f>NFM_fec!D34</f>
        <v>281.65090442993312</v>
      </c>
      <c r="E66" s="282">
        <f>NFM_fec!E34</f>
        <v>293.88018980680448</v>
      </c>
      <c r="F66" s="282">
        <f>NFM_fec!F34</f>
        <v>334.12218677536032</v>
      </c>
      <c r="G66" s="282">
        <f>NFM_fec!G34</f>
        <v>364.55560065661609</v>
      </c>
      <c r="H66" s="282">
        <f>NFM_fec!H34</f>
        <v>394.42505354337243</v>
      </c>
      <c r="I66" s="282">
        <f>NFM_fec!I34</f>
        <v>522.56923629885102</v>
      </c>
      <c r="J66" s="282">
        <f>NFM_fec!J34</f>
        <v>482.45356980394388</v>
      </c>
      <c r="K66" s="282">
        <f>NFM_fec!K34</f>
        <v>301.26467749272138</v>
      </c>
      <c r="L66" s="282">
        <f>NFM_fec!L34</f>
        <v>312.99562368556349</v>
      </c>
      <c r="M66" s="282">
        <f>NFM_fec!M34</f>
        <v>326.03447762269229</v>
      </c>
      <c r="N66" s="282">
        <f>NFM_fec!N34</f>
        <v>314.94957024929653</v>
      </c>
      <c r="O66" s="282">
        <f>NFM_fec!O34</f>
        <v>303.10937914826138</v>
      </c>
      <c r="P66" s="282">
        <f>NFM_fec!P34</f>
        <v>334.05478944692322</v>
      </c>
      <c r="Q66" s="282">
        <f>NFM_fec!Q34</f>
        <v>349.97373240730087</v>
      </c>
      <c r="R66" s="282">
        <f>NFM_fec!R34</f>
        <v>316.6381941044732</v>
      </c>
      <c r="S66" s="282">
        <f>NFM_fec!S34</f>
        <v>376.02434731994822</v>
      </c>
      <c r="T66" s="282">
        <f>NFM_fec!T34</f>
        <v>444.25239346121958</v>
      </c>
      <c r="U66" s="282">
        <f>NFM_fec!U34</f>
        <v>425.1434204316883</v>
      </c>
      <c r="V66" s="282">
        <f>NFM_fec!V34</f>
        <v>408.05964332137461</v>
      </c>
      <c r="W66" s="282">
        <f>NFM_fec!W34</f>
        <v>413.23269803837542</v>
      </c>
      <c r="X66" s="282">
        <f>NFM_fec!X34</f>
        <v>295.31594655327228</v>
      </c>
      <c r="Y66" s="282">
        <f>NFM_fec!Y34</f>
        <v>267.49388278554397</v>
      </c>
      <c r="DA66" s="94"/>
    </row>
    <row r="67" spans="1:105" ht="12" customHeight="1" x14ac:dyDescent="0.25">
      <c r="A67" s="44" t="s">
        <v>80</v>
      </c>
      <c r="B67" s="282">
        <f>NFM_fec!B72</f>
        <v>0.54691989173964028</v>
      </c>
      <c r="C67" s="282">
        <f>NFM_fec!C72</f>
        <v>0.18708090765755839</v>
      </c>
      <c r="D67" s="282">
        <f>NFM_fec!D72</f>
        <v>0.71386196969967031</v>
      </c>
      <c r="E67" s="282">
        <f>NFM_fec!E72</f>
        <v>1.618853915761383</v>
      </c>
      <c r="F67" s="282">
        <f>NFM_fec!F72</f>
        <v>1.3432614567682959</v>
      </c>
      <c r="G67" s="282">
        <f>NFM_fec!G72</f>
        <v>1.4898647379140619</v>
      </c>
      <c r="H67" s="282">
        <f>NFM_fec!H72</f>
        <v>2.2515776434428059</v>
      </c>
      <c r="I67" s="282">
        <f>NFM_fec!I72</f>
        <v>3.0144646200415091</v>
      </c>
      <c r="J67" s="282">
        <f>NFM_fec!J72</f>
        <v>3.149629421062818</v>
      </c>
      <c r="K67" s="282">
        <f>NFM_fec!K72</f>
        <v>2.2483307819678942</v>
      </c>
      <c r="L67" s="282">
        <f>NFM_fec!L72</f>
        <v>3.1672867013029591</v>
      </c>
      <c r="M67" s="282">
        <f>NFM_fec!M72</f>
        <v>3.9971984114167669</v>
      </c>
      <c r="N67" s="282">
        <f>NFM_fec!N72</f>
        <v>2.891515928938269</v>
      </c>
      <c r="O67" s="282">
        <f>NFM_fec!O72</f>
        <v>2.3754231854069849</v>
      </c>
      <c r="P67" s="282">
        <f>NFM_fec!P72</f>
        <v>1.443164157668793</v>
      </c>
      <c r="Q67" s="282">
        <f>NFM_fec!Q72</f>
        <v>1.6641368381865831</v>
      </c>
      <c r="R67" s="282">
        <f>NFM_fec!R72</f>
        <v>2.165980566346688</v>
      </c>
      <c r="S67" s="282">
        <f>NFM_fec!S72</f>
        <v>2.5909875228518309</v>
      </c>
      <c r="T67" s="282">
        <f>NFM_fec!T72</f>
        <v>3.2243349180432839</v>
      </c>
      <c r="U67" s="282">
        <f>NFM_fec!U72</f>
        <v>2.6138509267924479</v>
      </c>
      <c r="V67" s="282">
        <f>NFM_fec!V72</f>
        <v>4.0641023073346672</v>
      </c>
      <c r="W67" s="282">
        <f>NFM_fec!W72</f>
        <v>5.3765936975818356</v>
      </c>
      <c r="X67" s="282">
        <f>NFM_fec!X72</f>
        <v>6.1030432168355091</v>
      </c>
      <c r="Y67" s="282">
        <f>NFM_fec!Y72</f>
        <v>5.7750352886595024</v>
      </c>
      <c r="DA67" s="94"/>
    </row>
    <row r="68" spans="1:105" ht="12" customHeight="1" x14ac:dyDescent="0.25">
      <c r="A68" s="52" t="s">
        <v>47</v>
      </c>
      <c r="B68" s="242">
        <f>NFM_fec!B115</f>
        <v>68.094699462705123</v>
      </c>
      <c r="C68" s="242">
        <f>NFM_fec!C115</f>
        <v>85.783901865881873</v>
      </c>
      <c r="D68" s="242">
        <f>NFM_fec!D115</f>
        <v>70.44687945912932</v>
      </c>
      <c r="E68" s="242">
        <f>NFM_fec!E115</f>
        <v>76.134849578181345</v>
      </c>
      <c r="F68" s="242">
        <f>NFM_fec!F115</f>
        <v>96.502509230525689</v>
      </c>
      <c r="G68" s="242">
        <f>NFM_fec!G115</f>
        <v>89.361706907193977</v>
      </c>
      <c r="H68" s="242">
        <f>NFM_fec!H115</f>
        <v>75.760327853969201</v>
      </c>
      <c r="I68" s="242">
        <f>NFM_fec!I115</f>
        <v>100.7068983111202</v>
      </c>
      <c r="J68" s="242">
        <f>NFM_fec!J115</f>
        <v>97.145133433965626</v>
      </c>
      <c r="K68" s="242">
        <f>NFM_fec!K115</f>
        <v>84.984504654815254</v>
      </c>
      <c r="L68" s="242">
        <f>NFM_fec!L115</f>
        <v>22.78338583190919</v>
      </c>
      <c r="M68" s="242">
        <f>NFM_fec!M115</f>
        <v>28.676230051169622</v>
      </c>
      <c r="N68" s="242">
        <f>NFM_fec!N115</f>
        <v>17.71649916247253</v>
      </c>
      <c r="O68" s="242">
        <f>NFM_fec!O115</f>
        <v>17.44436695962537</v>
      </c>
      <c r="P68" s="242">
        <f>NFM_fec!P115</f>
        <v>8.2709673309321925</v>
      </c>
      <c r="Q68" s="242">
        <f>NFM_fec!Q115</f>
        <v>8.4093128452977339</v>
      </c>
      <c r="R68" s="242">
        <f>NFM_fec!R115</f>
        <v>7.7005586053857078</v>
      </c>
      <c r="S68" s="242">
        <f>NFM_fec!S115</f>
        <v>32.683882394918612</v>
      </c>
      <c r="T68" s="242">
        <f>NFM_fec!T115</f>
        <v>50.571582048412779</v>
      </c>
      <c r="U68" s="242">
        <f>NFM_fec!U115</f>
        <v>41.740662784270391</v>
      </c>
      <c r="V68" s="242">
        <f>NFM_fec!V115</f>
        <v>25.10807902799894</v>
      </c>
      <c r="W68" s="242">
        <f>NFM_fec!W115</f>
        <v>37.899880738253167</v>
      </c>
      <c r="X68" s="242">
        <f>NFM_fec!X115</f>
        <v>40.880479855735523</v>
      </c>
      <c r="Y68" s="242">
        <f>NFM_fec!Y115</f>
        <v>7.966613310147296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1111.0666776359456</v>
      </c>
      <c r="C70" s="203">
        <f t="shared" si="20"/>
        <v>1033.1428704684783</v>
      </c>
      <c r="D70" s="203">
        <f t="shared" si="20"/>
        <v>936.87931351047928</v>
      </c>
      <c r="E70" s="203">
        <f t="shared" si="20"/>
        <v>964.12896955841813</v>
      </c>
      <c r="F70" s="203">
        <f t="shared" si="20"/>
        <v>1135.1474064763229</v>
      </c>
      <c r="G70" s="203">
        <f t="shared" si="20"/>
        <v>1281.312867734229</v>
      </c>
      <c r="H70" s="203">
        <f t="shared" si="20"/>
        <v>1293.7285194322708</v>
      </c>
      <c r="I70" s="203">
        <f t="shared" si="20"/>
        <v>1168.1964733032612</v>
      </c>
      <c r="J70" s="203">
        <f t="shared" si="20"/>
        <v>1084.3117096725434</v>
      </c>
      <c r="K70" s="203">
        <f t="shared" si="20"/>
        <v>674.58216235790849</v>
      </c>
      <c r="L70" s="203">
        <f t="shared" si="20"/>
        <v>735.51099907455568</v>
      </c>
      <c r="M70" s="203">
        <f t="shared" si="20"/>
        <v>824.56885528394707</v>
      </c>
      <c r="N70" s="203">
        <f t="shared" si="20"/>
        <v>766.17659413887645</v>
      </c>
      <c r="O70" s="203">
        <f t="shared" si="20"/>
        <v>828.95397712653926</v>
      </c>
      <c r="P70" s="203">
        <f t="shared" si="20"/>
        <v>865.54087526954379</v>
      </c>
      <c r="Q70" s="203">
        <f t="shared" si="20"/>
        <v>942.22093740657567</v>
      </c>
      <c r="R70" s="203">
        <f t="shared" si="20"/>
        <v>903.30240641285059</v>
      </c>
      <c r="S70" s="203">
        <f t="shared" si="20"/>
        <v>890.14243009350616</v>
      </c>
      <c r="T70" s="203">
        <f t="shared" si="20"/>
        <v>1181.7857226547394</v>
      </c>
      <c r="U70" s="203">
        <f t="shared" si="20"/>
        <v>1104.269250545703</v>
      </c>
      <c r="V70" s="203">
        <f t="shared" si="20"/>
        <v>1039.0003881380571</v>
      </c>
      <c r="W70" s="203">
        <f t="shared" si="20"/>
        <v>1132.7294053453647</v>
      </c>
      <c r="X70" s="203">
        <f t="shared" si="20"/>
        <v>611.15490629104784</v>
      </c>
      <c r="Y70" s="203">
        <f t="shared" si="20"/>
        <v>397.33196556280933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731.39307763594559</v>
      </c>
      <c r="C71" s="213">
        <f>NFM_emi!C5+(NFM_emi!C34-NFM_emi!C70)+NFM_emi!C72+(NFM_emi!C115-NFM_emi!C158)</f>
        <v>651.43087046847836</v>
      </c>
      <c r="D71" s="213">
        <f>NFM_emi!D5+(NFM_emi!D34-NFM_emi!D70)+NFM_emi!D72+(NFM_emi!D115-NFM_emi!D158)</f>
        <v>561.01531351047936</v>
      </c>
      <c r="E71" s="213">
        <f>NFM_emi!E5+(NFM_emi!E34-NFM_emi!E70)+NFM_emi!E72+(NFM_emi!E115-NFM_emi!E158)</f>
        <v>526.88770955841812</v>
      </c>
      <c r="F71" s="213">
        <f>NFM_emi!F5+(NFM_emi!F34-NFM_emi!F70)+NFM_emi!F72+(NFM_emi!F115-NFM_emi!F158)</f>
        <v>668.84150647632305</v>
      </c>
      <c r="G71" s="213">
        <f>NFM_emi!G5+(NFM_emi!G34-NFM_emi!G70)+NFM_emi!G72+(NFM_emi!G115-NFM_emi!G158)</f>
        <v>792.73094773422906</v>
      </c>
      <c r="H71" s="213">
        <f>NFM_emi!H5+(NFM_emi!H34-NFM_emi!H70)+NFM_emi!H72+(NFM_emi!H115-NFM_emi!H158)</f>
        <v>806.09990943227069</v>
      </c>
      <c r="I71" s="213">
        <f>NFM_emi!I5+(NFM_emi!I34-NFM_emi!I70)+NFM_emi!I72+(NFM_emi!I115-NFM_emi!I158)</f>
        <v>647.18052330326123</v>
      </c>
      <c r="J71" s="213">
        <f>NFM_emi!J5+(NFM_emi!J34-NFM_emi!J70)+NFM_emi!J72+(NFM_emi!J115-NFM_emi!J158)</f>
        <v>559.78943967254349</v>
      </c>
      <c r="K71" s="213">
        <f>NFM_emi!K5+(NFM_emi!K34-NFM_emi!K70)+NFM_emi!K72+(NFM_emi!K115-NFM_emi!K158)</f>
        <v>370.38381235790848</v>
      </c>
      <c r="L71" s="213">
        <f>NFM_emi!L5+(NFM_emi!L34-NFM_emi!L70)+NFM_emi!L72+(NFM_emi!L115-NFM_emi!L158)</f>
        <v>414.51912907455574</v>
      </c>
      <c r="M71" s="213">
        <f>NFM_emi!M5+(NFM_emi!M34-NFM_emi!M70)+NFM_emi!M72+(NFM_emi!M115-NFM_emi!M158)</f>
        <v>484.64853528394707</v>
      </c>
      <c r="N71" s="213">
        <f>NFM_emi!N5+(NFM_emi!N34-NFM_emi!N70)+NFM_emi!N72+(NFM_emi!N115-NFM_emi!N158)</f>
        <v>429.22379413887649</v>
      </c>
      <c r="O71" s="213">
        <f>NFM_emi!O5+(NFM_emi!O34-NFM_emi!O70)+NFM_emi!O72+(NFM_emi!O115-NFM_emi!O158)</f>
        <v>508.43016712653917</v>
      </c>
      <c r="P71" s="213">
        <f>NFM_emi!P5+(NFM_emi!P34-NFM_emi!P70)+NFM_emi!P72+(NFM_emi!P115-NFM_emi!P158)</f>
        <v>547.21276526954375</v>
      </c>
      <c r="Q71" s="213">
        <f>NFM_emi!Q5+(NFM_emi!Q34-NFM_emi!Q70)+NFM_emi!Q72+(NFM_emi!Q115-NFM_emi!Q158)</f>
        <v>607.16109740657566</v>
      </c>
      <c r="R71" s="213">
        <f>NFM_emi!R5+(NFM_emi!R34-NFM_emi!R70)+NFM_emi!R72+(NFM_emi!R115-NFM_emi!R158)</f>
        <v>559.65774641285054</v>
      </c>
      <c r="S71" s="213">
        <f>NFM_emi!S5+(NFM_emi!S34-NFM_emi!S70)+NFM_emi!S72+(NFM_emi!S115-NFM_emi!S158)</f>
        <v>544.93268009350618</v>
      </c>
      <c r="T71" s="213">
        <f>NFM_emi!T5+(NFM_emi!T34-NFM_emi!T70)+NFM_emi!T72+(NFM_emi!T115-NFM_emi!T158)</f>
        <v>833.98043265473927</v>
      </c>
      <c r="U71" s="213">
        <f>NFM_emi!U5+(NFM_emi!U34-NFM_emi!U70)+NFM_emi!U72+(NFM_emi!U115-NFM_emi!U158)</f>
        <v>766.33141054570308</v>
      </c>
      <c r="V71" s="213">
        <f>NFM_emi!V5+(NFM_emi!V34-NFM_emi!V70)+NFM_emi!V72+(NFM_emi!V115-NFM_emi!V158)</f>
        <v>715.58529813805706</v>
      </c>
      <c r="W71" s="213">
        <f>NFM_emi!W5+(NFM_emi!W34-NFM_emi!W70)+NFM_emi!W72+(NFM_emi!W115-NFM_emi!W158)</f>
        <v>787.99222534536466</v>
      </c>
      <c r="X71" s="213">
        <f>NFM_emi!X5+(NFM_emi!X34-NFM_emi!X70)+NFM_emi!X72+(NFM_emi!X115-NFM_emi!X158)</f>
        <v>482.80892629104778</v>
      </c>
      <c r="Y71" s="213">
        <f>NFM_emi!Y5+(NFM_emi!Y34-NFM_emi!Y70)+NFM_emi!Y72+(NFM_emi!Y115-NFM_emi!Y158)</f>
        <v>282.74499556280932</v>
      </c>
      <c r="DA71" s="85"/>
    </row>
    <row r="72" spans="1:105" ht="12" customHeight="1" x14ac:dyDescent="0.25">
      <c r="A72" s="14" t="s">
        <v>146</v>
      </c>
      <c r="B72" s="204">
        <f>NFM_emi!B70+NFM_emi!B158</f>
        <v>379.67360000000002</v>
      </c>
      <c r="C72" s="204">
        <f>NFM_emi!C70+NFM_emi!C158</f>
        <v>381.71199999999999</v>
      </c>
      <c r="D72" s="204">
        <f>NFM_emi!D70+NFM_emi!D158</f>
        <v>375.86399999999998</v>
      </c>
      <c r="E72" s="204">
        <f>NFM_emi!E70+NFM_emi!E158</f>
        <v>437.24126000000001</v>
      </c>
      <c r="F72" s="204">
        <f>NFM_emi!F70+NFM_emi!F158</f>
        <v>466.30589999999995</v>
      </c>
      <c r="G72" s="204">
        <f>NFM_emi!G70+NFM_emi!G158</f>
        <v>488.58192000000003</v>
      </c>
      <c r="H72" s="204">
        <f>NFM_emi!H70+NFM_emi!H158</f>
        <v>487.62860999999998</v>
      </c>
      <c r="I72" s="204">
        <f>NFM_emi!I70+NFM_emi!I158</f>
        <v>521.01594999999998</v>
      </c>
      <c r="J72" s="204">
        <f>NFM_emi!J70+NFM_emi!J158</f>
        <v>524.52226999999993</v>
      </c>
      <c r="K72" s="204">
        <f>NFM_emi!K70+NFM_emi!K158</f>
        <v>304.19835</v>
      </c>
      <c r="L72" s="204">
        <f>NFM_emi!L70+NFM_emi!L158</f>
        <v>320.99187000000001</v>
      </c>
      <c r="M72" s="204">
        <f>NFM_emi!M70+NFM_emi!M158</f>
        <v>339.92032</v>
      </c>
      <c r="N72" s="204">
        <f>NFM_emi!N70+NFM_emi!N158</f>
        <v>336.95279999999997</v>
      </c>
      <c r="O72" s="204">
        <f>NFM_emi!O70+NFM_emi!O158</f>
        <v>320.52381000000003</v>
      </c>
      <c r="P72" s="204">
        <f>NFM_emi!P70+NFM_emi!P158</f>
        <v>318.32811000000004</v>
      </c>
      <c r="Q72" s="204">
        <f>NFM_emi!Q70+NFM_emi!Q158</f>
        <v>335.05984000000001</v>
      </c>
      <c r="R72" s="204">
        <f>NFM_emi!R70+NFM_emi!R158</f>
        <v>343.64465999999999</v>
      </c>
      <c r="S72" s="204">
        <f>NFM_emi!S70+NFM_emi!S158</f>
        <v>345.20974999999999</v>
      </c>
      <c r="T72" s="204">
        <f>NFM_emi!T70+NFM_emi!T158</f>
        <v>347.80529000000001</v>
      </c>
      <c r="U72" s="204">
        <f>NFM_emi!U70+NFM_emi!U158</f>
        <v>337.93783999999999</v>
      </c>
      <c r="V72" s="204">
        <f>NFM_emi!V70+NFM_emi!V158</f>
        <v>323.41509000000002</v>
      </c>
      <c r="W72" s="204">
        <f>NFM_emi!W70+NFM_emi!W158</f>
        <v>344.73718000000002</v>
      </c>
      <c r="X72" s="204">
        <f>NFM_emi!X70+NFM_emi!X158</f>
        <v>128.34598</v>
      </c>
      <c r="Y72" s="204">
        <f>NFM_emi!Y70+NFM_emi!Y158</f>
        <v>114.58697000000001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1111.0666776359456</v>
      </c>
      <c r="C73" s="210">
        <f t="shared" si="21"/>
        <v>1033.1428704684783</v>
      </c>
      <c r="D73" s="210">
        <f t="shared" si="21"/>
        <v>936.87931351047928</v>
      </c>
      <c r="E73" s="210">
        <f t="shared" si="21"/>
        <v>964.12896955841802</v>
      </c>
      <c r="F73" s="210">
        <f t="shared" si="21"/>
        <v>1135.1474064763231</v>
      </c>
      <c r="G73" s="210">
        <f t="shared" si="21"/>
        <v>1281.312867734229</v>
      </c>
      <c r="H73" s="210">
        <f t="shared" si="21"/>
        <v>1293.7285194322708</v>
      </c>
      <c r="I73" s="210">
        <f t="shared" si="21"/>
        <v>1168.1964733032612</v>
      </c>
      <c r="J73" s="210">
        <f t="shared" si="21"/>
        <v>1084.3117096725434</v>
      </c>
      <c r="K73" s="210">
        <f t="shared" si="21"/>
        <v>674.58216235790837</v>
      </c>
      <c r="L73" s="210">
        <f t="shared" si="21"/>
        <v>735.51099907455568</v>
      </c>
      <c r="M73" s="210">
        <f t="shared" si="21"/>
        <v>824.56885528394696</v>
      </c>
      <c r="N73" s="210">
        <f t="shared" si="21"/>
        <v>766.17659413887645</v>
      </c>
      <c r="O73" s="210">
        <f t="shared" si="21"/>
        <v>828.95397712653926</v>
      </c>
      <c r="P73" s="210">
        <f t="shared" si="21"/>
        <v>865.5408752695439</v>
      </c>
      <c r="Q73" s="210">
        <f t="shared" si="21"/>
        <v>942.22093740657567</v>
      </c>
      <c r="R73" s="210">
        <f t="shared" si="21"/>
        <v>903.30240641285059</v>
      </c>
      <c r="S73" s="210">
        <f t="shared" si="21"/>
        <v>890.14243009350628</v>
      </c>
      <c r="T73" s="210">
        <f t="shared" si="21"/>
        <v>1181.7857226547392</v>
      </c>
      <c r="U73" s="210">
        <f t="shared" si="21"/>
        <v>1104.269250545703</v>
      </c>
      <c r="V73" s="210">
        <f t="shared" si="21"/>
        <v>1039.0003881380571</v>
      </c>
      <c r="W73" s="210">
        <f t="shared" si="21"/>
        <v>1132.7294053453645</v>
      </c>
      <c r="X73" s="210">
        <f t="shared" si="21"/>
        <v>611.15490629104784</v>
      </c>
      <c r="Y73" s="210">
        <f t="shared" si="21"/>
        <v>397.33196556280933</v>
      </c>
      <c r="DA73" s="109"/>
    </row>
    <row r="74" spans="1:105" ht="12" customHeight="1" x14ac:dyDescent="0.25">
      <c r="A74" s="51" t="s">
        <v>45</v>
      </c>
      <c r="B74" s="241">
        <f>NFM_emi!B$5</f>
        <v>512.73690465334505</v>
      </c>
      <c r="C74" s="241">
        <f>NFM_emi!C$5</f>
        <v>424.88457520689718</v>
      </c>
      <c r="D74" s="241">
        <f>NFM_emi!D$5</f>
        <v>402.5307017841327</v>
      </c>
      <c r="E74" s="241">
        <f>NFM_emi!E$5</f>
        <v>360.39787987996039</v>
      </c>
      <c r="F74" s="241">
        <f>NFM_emi!F$5</f>
        <v>468.88157692524862</v>
      </c>
      <c r="G74" s="241">
        <f>NFM_emi!G$5</f>
        <v>535.20626127753701</v>
      </c>
      <c r="H74" s="241">
        <f>NFM_emi!H$5</f>
        <v>529.23846339819636</v>
      </c>
      <c r="I74" s="241">
        <f>NFM_emi!I$5</f>
        <v>27.17985205439868</v>
      </c>
      <c r="J74" s="241">
        <f>NFM_emi!J$5</f>
        <v>2.4031672474839638</v>
      </c>
      <c r="K74" s="241">
        <f>NFM_emi!K$5</f>
        <v>38.932198283058497</v>
      </c>
      <c r="L74" s="241">
        <f>NFM_emi!L$5</f>
        <v>300.32048681423407</v>
      </c>
      <c r="M74" s="241">
        <f>NFM_emi!M$5</f>
        <v>333.03306309240918</v>
      </c>
      <c r="N74" s="241">
        <f>NFM_emi!N$5</f>
        <v>297.73398812738691</v>
      </c>
      <c r="O74" s="241">
        <f>NFM_emi!O$5</f>
        <v>301.56374050771888</v>
      </c>
      <c r="P74" s="241">
        <f>NFM_emi!P$5</f>
        <v>309.23946381275948</v>
      </c>
      <c r="Q74" s="241">
        <f>NFM_emi!Q$5</f>
        <v>361.19016768352918</v>
      </c>
      <c r="R74" s="241">
        <f>NFM_emi!R$5</f>
        <v>381.13407778055398</v>
      </c>
      <c r="S74" s="241">
        <f>NFM_emi!S$5</f>
        <v>384.9277347799266</v>
      </c>
      <c r="T74" s="241">
        <f>NFM_emi!T$5</f>
        <v>505.7278458792822</v>
      </c>
      <c r="U74" s="241">
        <f>NFM_emi!U$5</f>
        <v>418.33518478098381</v>
      </c>
      <c r="V74" s="241">
        <f>NFM_emi!V$5</f>
        <v>398.09096557006148</v>
      </c>
      <c r="W74" s="241">
        <f>NFM_emi!W$5</f>
        <v>449.04801012707111</v>
      </c>
      <c r="X74" s="241">
        <f>NFM_emi!X$5</f>
        <v>112.2429019232038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366.43810580049251</v>
      </c>
      <c r="C75" s="282">
        <f t="shared" si="22"/>
        <v>371.77650099992462</v>
      </c>
      <c r="D75" s="282">
        <f t="shared" si="22"/>
        <v>357.07125959665098</v>
      </c>
      <c r="E75" s="282">
        <f t="shared" si="22"/>
        <v>396.15177301539575</v>
      </c>
      <c r="F75" s="282">
        <f t="shared" si="22"/>
        <v>426.65085787592335</v>
      </c>
      <c r="G75" s="282">
        <f t="shared" si="22"/>
        <v>465.49411611037925</v>
      </c>
      <c r="H75" s="282">
        <f t="shared" si="22"/>
        <v>519.95522743124639</v>
      </c>
      <c r="I75" s="282">
        <f t="shared" si="22"/>
        <v>754.39595278206821</v>
      </c>
      <c r="J75" s="282">
        <f t="shared" si="22"/>
        <v>711.82419273688856</v>
      </c>
      <c r="K75" s="282">
        <f t="shared" si="22"/>
        <v>440.05029896052679</v>
      </c>
      <c r="L75" s="282">
        <f t="shared" si="22"/>
        <v>390.95582914849115</v>
      </c>
      <c r="M75" s="282">
        <f t="shared" si="22"/>
        <v>432.17947217492355</v>
      </c>
      <c r="N75" s="282">
        <f t="shared" si="22"/>
        <v>431.87560838253063</v>
      </c>
      <c r="O75" s="282">
        <f t="shared" si="22"/>
        <v>481.62726307662655</v>
      </c>
      <c r="P75" s="282">
        <f t="shared" si="22"/>
        <v>533.30316187459493</v>
      </c>
      <c r="Q75" s="282">
        <f t="shared" si="22"/>
        <v>556.7714831096838</v>
      </c>
      <c r="R75" s="282">
        <f t="shared" si="22"/>
        <v>494.08854127641155</v>
      </c>
      <c r="S75" s="282">
        <f t="shared" si="22"/>
        <v>431.42273210703792</v>
      </c>
      <c r="T75" s="282">
        <f t="shared" si="22"/>
        <v>548.75273952564805</v>
      </c>
      <c r="U75" s="282">
        <f t="shared" si="22"/>
        <v>570.30669362976573</v>
      </c>
      <c r="V75" s="282">
        <f t="shared" si="22"/>
        <v>567.32280617671779</v>
      </c>
      <c r="W75" s="282">
        <f t="shared" si="22"/>
        <v>578.66071132259128</v>
      </c>
      <c r="X75" s="282">
        <f t="shared" si="22"/>
        <v>375.6757370689437</v>
      </c>
      <c r="Y75" s="282">
        <f t="shared" si="22"/>
        <v>366.87887562986452</v>
      </c>
      <c r="DA75" s="94"/>
    </row>
    <row r="76" spans="1:105" ht="12" customHeight="1" x14ac:dyDescent="0.25">
      <c r="A76" s="44" t="s">
        <v>46</v>
      </c>
      <c r="B76" s="282">
        <f>NFM_emi!B$34</f>
        <v>365.37421199636549</v>
      </c>
      <c r="C76" s="282">
        <f>NFM_emi!C$34</f>
        <v>371.45287957456117</v>
      </c>
      <c r="D76" s="282">
        <f>NFM_emi!D$34</f>
        <v>355.98558966348941</v>
      </c>
      <c r="E76" s="282">
        <f>NFM_emi!E$34</f>
        <v>393.7427187660453</v>
      </c>
      <c r="F76" s="282">
        <f>NFM_emi!F$34</f>
        <v>424.69573967707254</v>
      </c>
      <c r="G76" s="282">
        <f>NFM_emi!G$34</f>
        <v>462.91400103226823</v>
      </c>
      <c r="H76" s="282">
        <f>NFM_emi!H$34</f>
        <v>515.67739675113978</v>
      </c>
      <c r="I76" s="282">
        <f>NFM_emi!I$34</f>
        <v>747.22167310758823</v>
      </c>
      <c r="J76" s="282">
        <f>NFM_emi!J$34</f>
        <v>704.39211536064727</v>
      </c>
      <c r="K76" s="282">
        <f>NFM_emi!K$34</f>
        <v>435.26893096992814</v>
      </c>
      <c r="L76" s="282">
        <f>NFM_emi!L$34</f>
        <v>385.93002296902671</v>
      </c>
      <c r="M76" s="282">
        <f>NFM_emi!M$34</f>
        <v>425.15428094072729</v>
      </c>
      <c r="N76" s="282">
        <f>NFM_emi!N$34</f>
        <v>426.65959960865518</v>
      </c>
      <c r="O76" s="282">
        <f>NFM_emi!O$34</f>
        <v>476.31409690922669</v>
      </c>
      <c r="P76" s="282">
        <f>NFM_emi!P$34</f>
        <v>529.92773944035662</v>
      </c>
      <c r="Q76" s="282">
        <f>NFM_emi!Q$34</f>
        <v>552.8384660816281</v>
      </c>
      <c r="R76" s="282">
        <f>NFM_emi!R$34</f>
        <v>489.20882740836458</v>
      </c>
      <c r="S76" s="282">
        <f>NFM_emi!S$34</f>
        <v>427.01459763824391</v>
      </c>
      <c r="T76" s="282">
        <f>NFM_emi!T$34</f>
        <v>541.85779023633609</v>
      </c>
      <c r="U76" s="282">
        <f>NFM_emi!U$34</f>
        <v>564.37907552789818</v>
      </c>
      <c r="V76" s="282">
        <f>NFM_emi!V$34</f>
        <v>557.99092506039835</v>
      </c>
      <c r="W76" s="282">
        <f>NFM_emi!W$34</f>
        <v>566.45754454451844</v>
      </c>
      <c r="X76" s="282">
        <f>NFM_emi!X$34</f>
        <v>360.83159382996928</v>
      </c>
      <c r="Y76" s="282">
        <f>NFM_emi!Y$34</f>
        <v>352.7142941992775</v>
      </c>
      <c r="DA76" s="94"/>
    </row>
    <row r="77" spans="1:105" ht="12" customHeight="1" x14ac:dyDescent="0.25">
      <c r="A77" s="44" t="s">
        <v>80</v>
      </c>
      <c r="B77" s="282">
        <f>NFM_emi!B$72</f>
        <v>1.063893804127005</v>
      </c>
      <c r="C77" s="282">
        <f>NFM_emi!C$72</f>
        <v>0.32362142536343641</v>
      </c>
      <c r="D77" s="282">
        <f>NFM_emi!D$72</f>
        <v>1.085669933161594</v>
      </c>
      <c r="E77" s="282">
        <f>NFM_emi!E$72</f>
        <v>2.4090542493504721</v>
      </c>
      <c r="F77" s="282">
        <f>NFM_emi!F$72</f>
        <v>1.955118198850827</v>
      </c>
      <c r="G77" s="282">
        <f>NFM_emi!G$72</f>
        <v>2.5801150781110209</v>
      </c>
      <c r="H77" s="282">
        <f>NFM_emi!H$72</f>
        <v>4.2778306801066446</v>
      </c>
      <c r="I77" s="282">
        <f>NFM_emi!I$72</f>
        <v>7.1742796744799406</v>
      </c>
      <c r="J77" s="282">
        <f>NFM_emi!J$72</f>
        <v>7.432077376241331</v>
      </c>
      <c r="K77" s="282">
        <f>NFM_emi!K$72</f>
        <v>4.7813679905986692</v>
      </c>
      <c r="L77" s="282">
        <f>NFM_emi!L$72</f>
        <v>5.0258061794644373</v>
      </c>
      <c r="M77" s="282">
        <f>NFM_emi!M$72</f>
        <v>7.0251912341962539</v>
      </c>
      <c r="N77" s="282">
        <f>NFM_emi!N$72</f>
        <v>5.2160087738754637</v>
      </c>
      <c r="O77" s="282">
        <f>NFM_emi!O$72</f>
        <v>5.3131661673998671</v>
      </c>
      <c r="P77" s="282">
        <f>NFM_emi!P$72</f>
        <v>3.375422434238371</v>
      </c>
      <c r="Q77" s="282">
        <f>NFM_emi!Q$72</f>
        <v>3.933017028055751</v>
      </c>
      <c r="R77" s="282">
        <f>NFM_emi!R$72</f>
        <v>4.8797138680469354</v>
      </c>
      <c r="S77" s="282">
        <f>NFM_emi!S$72</f>
        <v>4.4081344687940209</v>
      </c>
      <c r="T77" s="282">
        <f>NFM_emi!T$72</f>
        <v>6.8949492893119606</v>
      </c>
      <c r="U77" s="282">
        <f>NFM_emi!U$72</f>
        <v>5.9276181018675178</v>
      </c>
      <c r="V77" s="282">
        <f>NFM_emi!V$72</f>
        <v>9.3318811163194564</v>
      </c>
      <c r="W77" s="282">
        <f>NFM_emi!W$72</f>
        <v>12.203166778072831</v>
      </c>
      <c r="X77" s="282">
        <f>NFM_emi!X$72</f>
        <v>14.84414323897443</v>
      </c>
      <c r="Y77" s="282">
        <f>NFM_emi!Y$72</f>
        <v>14.16458143058701</v>
      </c>
      <c r="DA77" s="94"/>
    </row>
    <row r="78" spans="1:105" ht="12" customHeight="1" x14ac:dyDescent="0.25">
      <c r="A78" s="52" t="s">
        <v>47</v>
      </c>
      <c r="B78" s="242">
        <f>NFM_emi!B$115</f>
        <v>231.89166718210805</v>
      </c>
      <c r="C78" s="242">
        <f>NFM_emi!C$115</f>
        <v>236.48179426165652</v>
      </c>
      <c r="D78" s="242">
        <f>NFM_emi!D$115</f>
        <v>177.27735212969563</v>
      </c>
      <c r="E78" s="242">
        <f>NFM_emi!E$115</f>
        <v>207.579316663062</v>
      </c>
      <c r="F78" s="242">
        <f>NFM_emi!F$115</f>
        <v>239.61497167515103</v>
      </c>
      <c r="G78" s="242">
        <f>NFM_emi!G$115</f>
        <v>280.61249034631288</v>
      </c>
      <c r="H78" s="242">
        <f>NFM_emi!H$115</f>
        <v>244.5348286028279</v>
      </c>
      <c r="I78" s="242">
        <f>NFM_emi!I$115</f>
        <v>386.62066846679437</v>
      </c>
      <c r="J78" s="242">
        <f>NFM_emi!J$115</f>
        <v>370.0843496881709</v>
      </c>
      <c r="K78" s="242">
        <f>NFM_emi!K$115</f>
        <v>195.59966511432316</v>
      </c>
      <c r="L78" s="242">
        <f>NFM_emi!L$115</f>
        <v>44.234683111830506</v>
      </c>
      <c r="M78" s="242">
        <f>NFM_emi!M$115</f>
        <v>59.356320016614333</v>
      </c>
      <c r="N78" s="242">
        <f>NFM_emi!N$115</f>
        <v>36.566997628958937</v>
      </c>
      <c r="O78" s="242">
        <f>NFM_emi!O$115</f>
        <v>45.76297354219377</v>
      </c>
      <c r="P78" s="242">
        <f>NFM_emi!P$115</f>
        <v>22.998249582189462</v>
      </c>
      <c r="Q78" s="242">
        <f>NFM_emi!Q$115</f>
        <v>24.25928661336264</v>
      </c>
      <c r="R78" s="242">
        <f>NFM_emi!R$115</f>
        <v>28.07978735588506</v>
      </c>
      <c r="S78" s="242">
        <f>NFM_emi!S$115</f>
        <v>73.791963206541709</v>
      </c>
      <c r="T78" s="242">
        <f>NFM_emi!T$115</f>
        <v>127.30513724980902</v>
      </c>
      <c r="U78" s="242">
        <f>NFM_emi!U$115</f>
        <v>115.62737213495356</v>
      </c>
      <c r="V78" s="242">
        <f>NFM_emi!V$115</f>
        <v>73.586616391277843</v>
      </c>
      <c r="W78" s="242">
        <f>NFM_emi!W$115</f>
        <v>105.02068389570223</v>
      </c>
      <c r="X78" s="242">
        <f>NFM_emi!X$115</f>
        <v>123.23626729890029</v>
      </c>
      <c r="Y78" s="242">
        <f>NFM_emi!Y$115</f>
        <v>30.453089932944792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>
        <f t="shared" ref="B81:Y81" si="23">IF(B$4=0,"",B$4/B$11*1000)</f>
        <v>101.84980882940016</v>
      </c>
      <c r="C81" s="287">
        <f t="shared" si="23"/>
        <v>142.82702861477867</v>
      </c>
      <c r="D81" s="287">
        <f t="shared" si="23"/>
        <v>120.09749826008438</v>
      </c>
      <c r="E81" s="287">
        <f t="shared" si="23"/>
        <v>111.2917953494067</v>
      </c>
      <c r="F81" s="287">
        <f t="shared" si="23"/>
        <v>86.312511178216596</v>
      </c>
      <c r="G81" s="287">
        <f t="shared" si="23"/>
        <v>64.254847227184825</v>
      </c>
      <c r="H81" s="287">
        <f t="shared" si="23"/>
        <v>74.783740567339592</v>
      </c>
      <c r="I81" s="287">
        <f t="shared" si="23"/>
        <v>310.92638758164537</v>
      </c>
      <c r="J81" s="287">
        <f t="shared" si="23"/>
        <v>1125.0832156914389</v>
      </c>
      <c r="K81" s="287">
        <f t="shared" si="23"/>
        <v>412.41645190337022</v>
      </c>
      <c r="L81" s="287">
        <f t="shared" si="23"/>
        <v>404.43669042868868</v>
      </c>
      <c r="M81" s="287">
        <f t="shared" si="23"/>
        <v>408.41526421214235</v>
      </c>
      <c r="N81" s="287">
        <f t="shared" si="23"/>
        <v>305.60203656837467</v>
      </c>
      <c r="O81" s="287">
        <f t="shared" si="23"/>
        <v>314.92891148758287</v>
      </c>
      <c r="P81" s="287">
        <f t="shared" si="23"/>
        <v>213.29174773808842</v>
      </c>
      <c r="Q81" s="287">
        <f t="shared" si="23"/>
        <v>303.11689334657945</v>
      </c>
      <c r="R81" s="287">
        <f t="shared" si="23"/>
        <v>312.2306813945732</v>
      </c>
      <c r="S81" s="287">
        <f t="shared" si="23"/>
        <v>333.0057430349064</v>
      </c>
      <c r="T81" s="287">
        <f t="shared" si="23"/>
        <v>251.77618823489334</v>
      </c>
      <c r="U81" s="287">
        <f t="shared" si="23"/>
        <v>293.52257342134163</v>
      </c>
      <c r="V81" s="287">
        <f t="shared" si="23"/>
        <v>314.42776583044014</v>
      </c>
      <c r="W81" s="287">
        <f t="shared" si="23"/>
        <v>581.21370374522462</v>
      </c>
      <c r="X81" s="287">
        <f t="shared" si="23"/>
        <v>728.76928301759995</v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>
        <f t="shared" ref="B82:Y82" si="24">IF(B$5=0,"",B$5/B$12*1000)</f>
        <v>206.1335560149484</v>
      </c>
      <c r="C82" s="288">
        <f t="shared" si="24"/>
        <v>219.71661201847266</v>
      </c>
      <c r="D82" s="288">
        <f t="shared" si="24"/>
        <v>200.45693223606273</v>
      </c>
      <c r="E82" s="288">
        <f t="shared" si="24"/>
        <v>159.31944361573889</v>
      </c>
      <c r="F82" s="288">
        <f t="shared" si="24"/>
        <v>185.89203528997129</v>
      </c>
      <c r="G82" s="288">
        <f t="shared" si="24"/>
        <v>158.32636269656078</v>
      </c>
      <c r="H82" s="288">
        <f t="shared" si="24"/>
        <v>153.72442489445237</v>
      </c>
      <c r="I82" s="288">
        <f t="shared" si="24"/>
        <v>152.74959718939544</v>
      </c>
      <c r="J82" s="288">
        <f t="shared" si="24"/>
        <v>169.73815813424838</v>
      </c>
      <c r="K82" s="288">
        <f t="shared" si="24"/>
        <v>508.57171810589341</v>
      </c>
      <c r="L82" s="288">
        <f t="shared" si="24"/>
        <v>2614.8596615717238</v>
      </c>
      <c r="M82" s="288">
        <f t="shared" si="24"/>
        <v>2784.4207187896877</v>
      </c>
      <c r="N82" s="288">
        <f t="shared" si="24"/>
        <v>1902.8669231908716</v>
      </c>
      <c r="O82" s="288">
        <f t="shared" si="24"/>
        <v>1861.9701190657411</v>
      </c>
      <c r="P82" s="288">
        <f t="shared" si="24"/>
        <v>1141.9602423145443</v>
      </c>
      <c r="Q82" s="288">
        <f t="shared" si="24"/>
        <v>1751.1137545348406</v>
      </c>
      <c r="R82" s="288">
        <f t="shared" si="24"/>
        <v>2037.8378158188939</v>
      </c>
      <c r="S82" s="288">
        <f t="shared" si="24"/>
        <v>2130.3811359005012</v>
      </c>
      <c r="T82" s="288">
        <f t="shared" si="24"/>
        <v>1938.3981795579894</v>
      </c>
      <c r="U82" s="288">
        <f t="shared" si="24"/>
        <v>1854.3187874843065</v>
      </c>
      <c r="V82" s="288">
        <f t="shared" si="24"/>
        <v>1853.8842073086369</v>
      </c>
      <c r="W82" s="288">
        <f t="shared" si="24"/>
        <v>2071.6691702253697</v>
      </c>
      <c r="X82" s="288">
        <f t="shared" si="24"/>
        <v>2125.8819223503647</v>
      </c>
      <c r="Y82" s="288">
        <f t="shared" si="24"/>
        <v>1475.5163528438902</v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711.49464073281081</v>
      </c>
      <c r="C83" s="289">
        <f t="shared" si="25"/>
        <v>700.44858090537343</v>
      </c>
      <c r="D83" s="289">
        <f t="shared" si="25"/>
        <v>699.34980836821865</v>
      </c>
      <c r="E83" s="289">
        <f t="shared" si="25"/>
        <v>548.45156710164542</v>
      </c>
      <c r="F83" s="289">
        <f t="shared" si="25"/>
        <v>568.01980446063317</v>
      </c>
      <c r="G83" s="289">
        <f t="shared" si="25"/>
        <v>570.30318761777119</v>
      </c>
      <c r="H83" s="289">
        <f t="shared" si="25"/>
        <v>742.42192317313697</v>
      </c>
      <c r="I83" s="289">
        <f t="shared" si="25"/>
        <v>932.9696967694108</v>
      </c>
      <c r="J83" s="289">
        <f t="shared" si="25"/>
        <v>1053.0351598037025</v>
      </c>
      <c r="K83" s="289">
        <f t="shared" si="25"/>
        <v>859.69954655743868</v>
      </c>
      <c r="L83" s="289">
        <f t="shared" si="25"/>
        <v>804.14040166585062</v>
      </c>
      <c r="M83" s="289">
        <f t="shared" si="25"/>
        <v>467.2398779684853</v>
      </c>
      <c r="N83" s="289">
        <f t="shared" si="25"/>
        <v>425.17006802720886</v>
      </c>
      <c r="O83" s="289">
        <f t="shared" si="25"/>
        <v>762.32892795594535</v>
      </c>
      <c r="P83" s="289">
        <f t="shared" si="25"/>
        <v>751.87969924812671</v>
      </c>
      <c r="Q83" s="289">
        <f t="shared" si="25"/>
        <v>824.64105662474572</v>
      </c>
      <c r="R83" s="289">
        <f t="shared" si="25"/>
        <v>752.44544770504137</v>
      </c>
      <c r="S83" s="289">
        <f t="shared" si="25"/>
        <v>925.9259259259278</v>
      </c>
      <c r="T83" s="289">
        <f t="shared" si="25"/>
        <v>793.70244092572796</v>
      </c>
      <c r="U83" s="289">
        <f t="shared" si="25"/>
        <v>1171.8749999999991</v>
      </c>
      <c r="V83" s="289">
        <f t="shared" si="25"/>
        <v>1201.4182032782385</v>
      </c>
      <c r="W83" s="289">
        <f t="shared" si="25"/>
        <v>1363.6528812357103</v>
      </c>
      <c r="X83" s="289">
        <f t="shared" si="25"/>
        <v>1540.4535072860992</v>
      </c>
      <c r="Y83" s="289">
        <f t="shared" si="25"/>
        <v>1363.6776443733179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>
        <f t="shared" ref="B85:Y85" si="26">IF(B$64=0,"",B$64/B$11)</f>
        <v>0.55611431508233478</v>
      </c>
      <c r="C85" s="252">
        <f t="shared" si="26"/>
        <v>0.64291917495953421</v>
      </c>
      <c r="D85" s="252">
        <f t="shared" si="26"/>
        <v>0.55397538095492749</v>
      </c>
      <c r="E85" s="252">
        <f t="shared" si="26"/>
        <v>0.54927495963176609</v>
      </c>
      <c r="F85" s="252">
        <f t="shared" si="26"/>
        <v>0.40728395693239933</v>
      </c>
      <c r="G85" s="252">
        <f t="shared" si="26"/>
        <v>0.32787143830403931</v>
      </c>
      <c r="H85" s="252">
        <f t="shared" si="26"/>
        <v>0.34440267248131379</v>
      </c>
      <c r="I85" s="252">
        <f t="shared" si="26"/>
        <v>0.42116501908464699</v>
      </c>
      <c r="J85" s="252">
        <f t="shared" si="26"/>
        <v>0.4288108846153299</v>
      </c>
      <c r="K85" s="252">
        <f t="shared" si="26"/>
        <v>0.35269693314676503</v>
      </c>
      <c r="L85" s="252">
        <f t="shared" si="26"/>
        <v>0.30561224323600605</v>
      </c>
      <c r="M85" s="252">
        <f t="shared" si="26"/>
        <v>0.29507995356626238</v>
      </c>
      <c r="N85" s="252">
        <f t="shared" si="26"/>
        <v>0.30177261714613862</v>
      </c>
      <c r="O85" s="252">
        <f t="shared" si="26"/>
        <v>0.28926608825816319</v>
      </c>
      <c r="P85" s="252">
        <f t="shared" si="26"/>
        <v>0.31142531770922427</v>
      </c>
      <c r="Q85" s="252">
        <f t="shared" si="26"/>
        <v>0.31663441769004608</v>
      </c>
      <c r="R85" s="252">
        <f t="shared" si="26"/>
        <v>0.290165985479797</v>
      </c>
      <c r="S85" s="252">
        <f t="shared" si="26"/>
        <v>0.33358975630301652</v>
      </c>
      <c r="T85" s="252">
        <f t="shared" si="26"/>
        <v>0.35164796248641578</v>
      </c>
      <c r="U85" s="252">
        <f t="shared" si="26"/>
        <v>0.34012785132321133</v>
      </c>
      <c r="V85" s="252">
        <f t="shared" si="26"/>
        <v>0.34917653253131242</v>
      </c>
      <c r="W85" s="252">
        <f t="shared" si="26"/>
        <v>0.33786624566845286</v>
      </c>
      <c r="X85" s="252">
        <f t="shared" si="26"/>
        <v>0.36952191669966178</v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>
        <f t="shared" ref="B86:Y86" si="27">IF(B$65=0,"",B$65/B$12)</f>
        <v>1.4953527515477771</v>
      </c>
      <c r="C86" s="291">
        <f t="shared" si="27"/>
        <v>1.7419851819387797</v>
      </c>
      <c r="D86" s="291">
        <f t="shared" si="27"/>
        <v>1.4833198487057828</v>
      </c>
      <c r="E86" s="291">
        <f t="shared" si="27"/>
        <v>1.4433174611331954</v>
      </c>
      <c r="F86" s="291">
        <f t="shared" si="27"/>
        <v>1.4658555851665855</v>
      </c>
      <c r="G86" s="291">
        <f t="shared" si="27"/>
        <v>1.4873306762228531</v>
      </c>
      <c r="H86" s="291">
        <f t="shared" si="27"/>
        <v>1.4894513118863311</v>
      </c>
      <c r="I86" s="291">
        <f t="shared" si="27"/>
        <v>1.7866118958827537</v>
      </c>
      <c r="J86" s="291">
        <f t="shared" si="27"/>
        <v>1.7537069177251317</v>
      </c>
      <c r="K86" s="291">
        <f t="shared" si="27"/>
        <v>1.4347512019943331</v>
      </c>
      <c r="L86" s="291">
        <f t="shared" si="27"/>
        <v>1.2193785545732694</v>
      </c>
      <c r="M86" s="291">
        <f t="shared" si="27"/>
        <v>1.1622061345709371</v>
      </c>
      <c r="N86" s="291">
        <f t="shared" si="27"/>
        <v>1.1950934788901686</v>
      </c>
      <c r="O86" s="291">
        <f t="shared" si="27"/>
        <v>1.1548166465694696</v>
      </c>
      <c r="P86" s="291">
        <f t="shared" si="27"/>
        <v>1.2370868495744543</v>
      </c>
      <c r="Q86" s="291">
        <f t="shared" si="27"/>
        <v>1.2545054200695236</v>
      </c>
      <c r="R86" s="291">
        <f t="shared" si="27"/>
        <v>1.1138870839728068</v>
      </c>
      <c r="S86" s="291">
        <f t="shared" si="27"/>
        <v>1.280214236220923</v>
      </c>
      <c r="T86" s="291">
        <f t="shared" si="27"/>
        <v>1.505714986750619</v>
      </c>
      <c r="U86" s="291">
        <f t="shared" si="27"/>
        <v>1.4654782464257066</v>
      </c>
      <c r="V86" s="291">
        <f t="shared" si="27"/>
        <v>1.4260007793715093</v>
      </c>
      <c r="W86" s="291">
        <f t="shared" si="27"/>
        <v>1.3137655058965039</v>
      </c>
      <c r="X86" s="291">
        <f t="shared" si="27"/>
        <v>1.3785329759096141</v>
      </c>
      <c r="Y86" s="291">
        <f t="shared" si="27"/>
        <v>1.203196443201944</v>
      </c>
      <c r="DA86" s="94"/>
    </row>
    <row r="87" spans="1:105" ht="12" customHeight="1" x14ac:dyDescent="0.25">
      <c r="A87" s="99" t="s">
        <v>46</v>
      </c>
      <c r="B87" s="291">
        <f t="shared" ref="B87:Y87" si="28">IF(B$66=0,"",B$66/B$13)</f>
        <v>1.5115496036335125</v>
      </c>
      <c r="C87" s="291">
        <f t="shared" si="28"/>
        <v>1.7474900352719553</v>
      </c>
      <c r="D87" s="291">
        <f t="shared" si="28"/>
        <v>1.5057358618455463</v>
      </c>
      <c r="E87" s="291">
        <f t="shared" si="28"/>
        <v>1.4929598555546753</v>
      </c>
      <c r="F87" s="291">
        <f t="shared" si="28"/>
        <v>1.502706071030238</v>
      </c>
      <c r="G87" s="291">
        <f t="shared" si="28"/>
        <v>1.5253372412410715</v>
      </c>
      <c r="H87" s="291">
        <f t="shared" si="28"/>
        <v>1.5419274962602518</v>
      </c>
      <c r="I87" s="291">
        <f t="shared" si="28"/>
        <v>1.8497698670779315</v>
      </c>
      <c r="J87" s="291">
        <f t="shared" si="28"/>
        <v>1.8222848922914421</v>
      </c>
      <c r="K87" s="291">
        <f t="shared" si="28"/>
        <v>1.4988292412573203</v>
      </c>
      <c r="L87" s="291">
        <f t="shared" si="28"/>
        <v>1.2987370277409274</v>
      </c>
      <c r="M87" s="291">
        <f t="shared" si="28"/>
        <v>1.253978760087278</v>
      </c>
      <c r="N87" s="291">
        <f t="shared" si="28"/>
        <v>1.2648577118445643</v>
      </c>
      <c r="O87" s="291">
        <f t="shared" si="28"/>
        <v>1.2124375165930454</v>
      </c>
      <c r="P87" s="291">
        <f t="shared" si="28"/>
        <v>1.2701703020795561</v>
      </c>
      <c r="Q87" s="291">
        <f t="shared" si="28"/>
        <v>1.2914159867428077</v>
      </c>
      <c r="R87" s="291">
        <f t="shared" si="28"/>
        <v>1.1598468648515501</v>
      </c>
      <c r="S87" s="291">
        <f t="shared" si="28"/>
        <v>1.3334196713473341</v>
      </c>
      <c r="T87" s="291">
        <f t="shared" si="28"/>
        <v>1.5697964433258642</v>
      </c>
      <c r="U87" s="291">
        <f t="shared" si="28"/>
        <v>1.518369358684601</v>
      </c>
      <c r="V87" s="291">
        <f t="shared" si="28"/>
        <v>1.5057551414072863</v>
      </c>
      <c r="W87" s="291">
        <f t="shared" si="28"/>
        <v>1.4103505052504282</v>
      </c>
      <c r="X87" s="291">
        <f t="shared" si="28"/>
        <v>1.5424903452175054</v>
      </c>
      <c r="Y87" s="291">
        <f t="shared" si="28"/>
        <v>1.3617216769950009</v>
      </c>
      <c r="DA87" s="94"/>
    </row>
    <row r="88" spans="1:105" ht="12" customHeight="1" x14ac:dyDescent="0.25">
      <c r="A88" s="99" t="s">
        <v>80</v>
      </c>
      <c r="B88" s="291">
        <f t="shared" ref="B88:Y88" si="29">IF(B$67=0,"",B$67/B$14)</f>
        <v>0.23727544110179621</v>
      </c>
      <c r="C88" s="291">
        <f t="shared" si="29"/>
        <v>0.27431218131606799</v>
      </c>
      <c r="D88" s="291">
        <f t="shared" si="29"/>
        <v>0.2157986607314602</v>
      </c>
      <c r="E88" s="291">
        <f t="shared" si="29"/>
        <v>0.20512593965552242</v>
      </c>
      <c r="F88" s="291">
        <f t="shared" si="29"/>
        <v>0.20646502563299968</v>
      </c>
      <c r="G88" s="291">
        <f t="shared" si="29"/>
        <v>0.20957444618287549</v>
      </c>
      <c r="H88" s="291">
        <f t="shared" si="29"/>
        <v>0.21394694445484663</v>
      </c>
      <c r="I88" s="291">
        <f t="shared" si="29"/>
        <v>0.258220371769874</v>
      </c>
      <c r="J88" s="291">
        <f t="shared" si="29"/>
        <v>0.25925009639170454</v>
      </c>
      <c r="K88" s="291">
        <f t="shared" si="29"/>
        <v>0.21323319252351045</v>
      </c>
      <c r="L88" s="291">
        <f t="shared" si="29"/>
        <v>0.1732461821082463</v>
      </c>
      <c r="M88" s="291">
        <f t="shared" si="29"/>
        <v>0.16675838178626479</v>
      </c>
      <c r="N88" s="291">
        <f t="shared" si="29"/>
        <v>0.17054060329921966</v>
      </c>
      <c r="O88" s="291">
        <f t="shared" si="29"/>
        <v>0.16347279508684776</v>
      </c>
      <c r="P88" s="291">
        <f t="shared" si="29"/>
        <v>0.17599562898399917</v>
      </c>
      <c r="Q88" s="291">
        <f t="shared" si="29"/>
        <v>0.17893944496629924</v>
      </c>
      <c r="R88" s="291">
        <f t="shared" si="29"/>
        <v>0.16398135353902313</v>
      </c>
      <c r="S88" s="291">
        <f t="shared" si="29"/>
        <v>0.18852140672129244</v>
      </c>
      <c r="T88" s="291">
        <f t="shared" si="29"/>
        <v>0.22729722435932509</v>
      </c>
      <c r="U88" s="291">
        <f t="shared" si="29"/>
        <v>0.21985088719532589</v>
      </c>
      <c r="V88" s="291">
        <f t="shared" si="29"/>
        <v>0.2256997483921066</v>
      </c>
      <c r="W88" s="291">
        <f t="shared" si="29"/>
        <v>0.20975126653977244</v>
      </c>
      <c r="X88" s="291">
        <f t="shared" si="29"/>
        <v>0.22439310317944669</v>
      </c>
      <c r="Y88" s="291">
        <f t="shared" si="29"/>
        <v>0.18822765199083832</v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0.3244000171313618</v>
      </c>
      <c r="C89" s="253">
        <f t="shared" si="30"/>
        <v>0.37503618539306127</v>
      </c>
      <c r="D89" s="253">
        <f t="shared" si="30"/>
        <v>0.32315230555704072</v>
      </c>
      <c r="E89" s="253">
        <f t="shared" si="30"/>
        <v>0.32041039311852998</v>
      </c>
      <c r="F89" s="253">
        <f t="shared" si="30"/>
        <v>0.32250206940863574</v>
      </c>
      <c r="G89" s="253">
        <f t="shared" si="30"/>
        <v>0.32735904002107863</v>
      </c>
      <c r="H89" s="253">
        <f t="shared" si="30"/>
        <v>0.34386443914528636</v>
      </c>
      <c r="I89" s="253">
        <f t="shared" si="30"/>
        <v>0.42050682136624129</v>
      </c>
      <c r="J89" s="253">
        <f t="shared" si="30"/>
        <v>0.42814073791963697</v>
      </c>
      <c r="K89" s="253">
        <f t="shared" si="30"/>
        <v>0.35214573751995276</v>
      </c>
      <c r="L89" s="253">
        <f t="shared" si="30"/>
        <v>0.30513463167735527</v>
      </c>
      <c r="M89" s="253">
        <f t="shared" si="30"/>
        <v>0.29461880189557832</v>
      </c>
      <c r="N89" s="253">
        <f t="shared" si="30"/>
        <v>0.30130100616449884</v>
      </c>
      <c r="O89" s="253">
        <f t="shared" si="30"/>
        <v>0.28881402251035382</v>
      </c>
      <c r="P89" s="253">
        <f t="shared" si="30"/>
        <v>0.31093862146361623</v>
      </c>
      <c r="Q89" s="253">
        <f t="shared" si="30"/>
        <v>0.31613958065029074</v>
      </c>
      <c r="R89" s="253">
        <f t="shared" si="30"/>
        <v>0.28971251337041792</v>
      </c>
      <c r="S89" s="253">
        <f t="shared" si="30"/>
        <v>0.30262854069369083</v>
      </c>
      <c r="T89" s="253">
        <f t="shared" si="30"/>
        <v>0.33714388032275183</v>
      </c>
      <c r="U89" s="253">
        <f t="shared" si="30"/>
        <v>0.32609892800211243</v>
      </c>
      <c r="V89" s="253">
        <f t="shared" si="30"/>
        <v>0.33477438703998585</v>
      </c>
      <c r="W89" s="253">
        <f t="shared" si="30"/>
        <v>0.32393060460045442</v>
      </c>
      <c r="X89" s="253">
        <f t="shared" si="30"/>
        <v>0.31446522965950402</v>
      </c>
      <c r="Y89" s="253">
        <f t="shared" si="30"/>
        <v>0.2776121881191897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>
        <f>IF(NFM_ued!B$5=0,"",NFM_ued!B$5/B$11)</f>
        <v>0.25309967471954126</v>
      </c>
      <c r="C91" s="252">
        <f>IF(NFM_ued!C$5=0,"",NFM_ued!C$5/C$11)</f>
        <v>0.29632756246811687</v>
      </c>
      <c r="D91" s="252">
        <f>IF(NFM_ued!D$5=0,"",NFM_ued!D$5/D$11)</f>
        <v>0.25638800512368226</v>
      </c>
      <c r="E91" s="252">
        <f>IF(NFM_ued!E$5=0,"",NFM_ued!E$5/E$11)</f>
        <v>0.25544987365210964</v>
      </c>
      <c r="F91" s="252">
        <f>IF(NFM_ued!F$5=0,"",NFM_ued!F$5/F$11)</f>
        <v>0.19089720315836464</v>
      </c>
      <c r="G91" s="252">
        <f>IF(NFM_ued!G$5=0,"",NFM_ued!G$5/G$11)</f>
        <v>0.15171599537592423</v>
      </c>
      <c r="H91" s="252">
        <f>IF(NFM_ued!H$5=0,"",NFM_ued!H$5/H$11)</f>
        <v>0.15810848303252403</v>
      </c>
      <c r="I91" s="252">
        <f>IF(NFM_ued!I$5=0,"",NFM_ued!I$5/I$11)</f>
        <v>0.19290772610673407</v>
      </c>
      <c r="J91" s="252">
        <f>IF(NFM_ued!J$5=0,"",NFM_ued!J$5/J$11)</f>
        <v>0.19857014450979771</v>
      </c>
      <c r="K91" s="252">
        <f>IF(NFM_ued!K$5=0,"",NFM_ued!K$5/K$11)</f>
        <v>0.16498553559014359</v>
      </c>
      <c r="L91" s="252">
        <f>IF(NFM_ued!L$5=0,"",NFM_ued!L$5/L$11)</f>
        <v>0.14553149659310965</v>
      </c>
      <c r="M91" s="252">
        <f>IF(NFM_ued!M$5=0,"",NFM_ued!M$5/M$11)</f>
        <v>0.1389136836604164</v>
      </c>
      <c r="N91" s="252">
        <f>IF(NFM_ued!N$5=0,"",NFM_ued!N$5/N$11)</f>
        <v>0.14188043876831347</v>
      </c>
      <c r="O91" s="252">
        <f>IF(NFM_ued!O$5=0,"",NFM_ued!O$5/O$11)</f>
        <v>0.13294912785248478</v>
      </c>
      <c r="P91" s="252">
        <f>IF(NFM_ued!P$5=0,"",NFM_ued!P$5/P$11)</f>
        <v>0.14240960692439908</v>
      </c>
      <c r="Q91" s="252">
        <f>IF(NFM_ued!Q$5=0,"",NFM_ued!Q$5/Q$11)</f>
        <v>0.14350507211939753</v>
      </c>
      <c r="R91" s="252">
        <f>IF(NFM_ued!R$5=0,"",NFM_ued!R$5/R$11)</f>
        <v>0.13174303293009887</v>
      </c>
      <c r="S91" s="252">
        <f>IF(NFM_ued!S$5=0,"",NFM_ued!S$5/S$11)</f>
        <v>0.15565886821595332</v>
      </c>
      <c r="T91" s="252">
        <f>IF(NFM_ued!T$5=0,"",NFM_ued!T$5/T$11)</f>
        <v>0.16868068850191362</v>
      </c>
      <c r="U91" s="252">
        <f>IF(NFM_ued!U$5=0,"",NFM_ued!U$5/U$11)</f>
        <v>0.16240576600838769</v>
      </c>
      <c r="V91" s="252">
        <f>IF(NFM_ued!V$5=0,"",NFM_ued!V$5/V$11)</f>
        <v>0.16657180641970154</v>
      </c>
      <c r="W91" s="252">
        <f>IF(NFM_ued!W$5=0,"",NFM_ued!W$5/W$11)</f>
        <v>0.16113828993755769</v>
      </c>
      <c r="X91" s="252">
        <f>IF(NFM_ued!X$5=0,"",NFM_ued!X$5/X$11)</f>
        <v>0.17413379771526508</v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>
        <f>IF(SUM(NFM_ued!B$34,NFM_ued!B$72)=0,"",SUM(NFM_ued!B$34,NFM_ued!B$72)/B$12)</f>
        <v>0.67984504770017906</v>
      </c>
      <c r="C92" s="291">
        <f>IF(SUM(NFM_ued!C$34,NFM_ued!C$72)=0,"",SUM(NFM_ued!C$34,NFM_ued!C$72)/C$12)</f>
        <v>0.79698575890825563</v>
      </c>
      <c r="D92" s="291">
        <f>IF(SUM(NFM_ued!D$34,NFM_ued!D$72)=0,"",SUM(NFM_ued!D$34,NFM_ued!D$72)/D$12)</f>
        <v>0.68201175022423299</v>
      </c>
      <c r="E92" s="291">
        <f>IF(SUM(NFM_ued!E$34,NFM_ued!E$72)=0,"",SUM(NFM_ued!E$34,NFM_ued!E$72)/E$12)</f>
        <v>0.66339386002037593</v>
      </c>
      <c r="F92" s="291">
        <f>IF(SUM(NFM_ued!F$34,NFM_ued!F$72)=0,"",SUM(NFM_ued!F$34,NFM_ued!F$72)/F$12)</f>
        <v>0.67477338582641622</v>
      </c>
      <c r="G92" s="291">
        <f>IF(SUM(NFM_ued!G$34,NFM_ued!G$72)=0,"",SUM(NFM_ued!G$34,NFM_ued!G$72)/G$12)</f>
        <v>0.68078207446537986</v>
      </c>
      <c r="H92" s="291">
        <f>IF(SUM(NFM_ued!H$34,NFM_ued!H$72)=0,"",SUM(NFM_ued!H$34,NFM_ued!H$72)/H$12)</f>
        <v>0.68928136422707931</v>
      </c>
      <c r="I92" s="291">
        <f>IF(SUM(NFM_ued!I$34,NFM_ued!I$72)=0,"",SUM(NFM_ued!I$34,NFM_ued!I$72)/I$12)</f>
        <v>0.80639033321542175</v>
      </c>
      <c r="J92" s="291">
        <f>IF(SUM(NFM_ued!J$34,NFM_ued!J$72)=0,"",SUM(NFM_ued!J$34,NFM_ued!J$72)/J$12)</f>
        <v>0.80068302900575528</v>
      </c>
      <c r="K92" s="291">
        <f>IF(SUM(NFM_ued!K$34,NFM_ued!K$72)=0,"",SUM(NFM_ued!K$34,NFM_ued!K$72)/K$12)</f>
        <v>0.66510850492624063</v>
      </c>
      <c r="L92" s="291">
        <f>IF(SUM(NFM_ued!L$34,NFM_ued!L$72)=0,"",SUM(NFM_ued!L$34,NFM_ued!L$72)/L$12)</f>
        <v>0.57696672601905175</v>
      </c>
      <c r="M92" s="291">
        <f>IF(SUM(NFM_ued!M$34,NFM_ued!M$72)=0,"",SUM(NFM_ued!M$34,NFM_ued!M$72)/M$12)</f>
        <v>0.5474568248284899</v>
      </c>
      <c r="N92" s="291">
        <f>IF(SUM(NFM_ued!N$34,NFM_ued!N$72)=0,"",SUM(NFM_ued!N$34,NFM_ued!N$72)/N$12)</f>
        <v>0.57043086994012637</v>
      </c>
      <c r="O92" s="291">
        <f>IF(SUM(NFM_ued!O$34,NFM_ued!O$72)=0,"",SUM(NFM_ued!O$34,NFM_ued!O$72)/O$12)</f>
        <v>0.53975292016655207</v>
      </c>
      <c r="P92" s="291">
        <f>IF(SUM(NFM_ued!P$34,NFM_ued!P$72)=0,"",SUM(NFM_ued!P$34,NFM_ued!P$72)/P$12)</f>
        <v>0.58861478346829621</v>
      </c>
      <c r="Q92" s="291">
        <f>IF(SUM(NFM_ued!Q$34,NFM_ued!Q$72)=0,"",SUM(NFM_ued!Q$34,NFM_ued!Q$72)/Q$12)</f>
        <v>0.59758950638901498</v>
      </c>
      <c r="R92" s="291">
        <f>IF(SUM(NFM_ued!R$34,NFM_ued!R$72)=0,"",SUM(NFM_ued!R$34,NFM_ued!R$72)/R$12)</f>
        <v>0.54545390652287051</v>
      </c>
      <c r="S92" s="291">
        <f>IF(SUM(NFM_ued!S$34,NFM_ued!S$72)=0,"",SUM(NFM_ued!S$34,NFM_ued!S$72)/S$12)</f>
        <v>0.64062283125511388</v>
      </c>
      <c r="T92" s="291">
        <f>IF(SUM(NFM_ued!T$34,NFM_ued!T$72)=0,"",SUM(NFM_ued!T$34,NFM_ued!T$72)/T$12)</f>
        <v>0.75046300472901761</v>
      </c>
      <c r="U92" s="291">
        <f>IF(SUM(NFM_ued!U$34,NFM_ued!U$72)=0,"",SUM(NFM_ued!U$34,NFM_ued!U$72)/U$12)</f>
        <v>0.72403157705432097</v>
      </c>
      <c r="V92" s="291">
        <f>IF(SUM(NFM_ued!V$34,NFM_ued!V$72)=0,"",SUM(NFM_ued!V$34,NFM_ued!V$72)/V$12)</f>
        <v>0.71303486295573515</v>
      </c>
      <c r="W92" s="291">
        <f>IF(SUM(NFM_ued!W$34,NFM_ued!W$72)=0,"",SUM(NFM_ued!W$34,NFM_ued!W$72)/W$12)</f>
        <v>0.66943839073913525</v>
      </c>
      <c r="X92" s="291">
        <f>IF(SUM(NFM_ued!X$34,NFM_ued!X$72)=0,"",SUM(NFM_ued!X$34,NFM_ued!X$72)/X$12)</f>
        <v>0.68346493378006024</v>
      </c>
      <c r="Y92" s="291">
        <f>IF(SUM(NFM_ued!Y$34,NFM_ued!Y$72)=0,"",SUM(NFM_ued!Y$34,NFM_ued!Y$72)/Y$12)</f>
        <v>0.59092714154525017</v>
      </c>
      <c r="DA92" s="94"/>
    </row>
    <row r="93" spans="1:105" ht="12" customHeight="1" x14ac:dyDescent="0.25">
      <c r="A93" s="99" t="s">
        <v>46</v>
      </c>
      <c r="B93" s="291">
        <f>IF(NFM_ued!B$34=0,"",NFM_ued!B$34/B$13)</f>
        <v>0.6876229636402762</v>
      </c>
      <c r="C93" s="291">
        <f>IF(NFM_ued!C$34=0,"",NFM_ued!C$34/C$13)</f>
        <v>0.79963958969421667</v>
      </c>
      <c r="D93" s="291">
        <f>IF(NFM_ued!D$34=0,"",NFM_ued!D$34/D$13)</f>
        <v>0.69279256199535744</v>
      </c>
      <c r="E93" s="291">
        <f>IF(NFM_ued!E$34=0,"",NFM_ued!E$34/E$13)</f>
        <v>0.68716256205470128</v>
      </c>
      <c r="F93" s="291">
        <f>IF(NFM_ued!F$34=0,"",NFM_ued!F$34/F$13)</f>
        <v>0.69243475131119414</v>
      </c>
      <c r="G93" s="291">
        <f>IF(NFM_ued!G$34=0,"",NFM_ued!G$34/G$13)</f>
        <v>0.69893580358274143</v>
      </c>
      <c r="H93" s="291">
        <f>IF(NFM_ued!H$34=0,"",NFM_ued!H$34/H$13)</f>
        <v>0.71467573362442804</v>
      </c>
      <c r="I93" s="291">
        <f>IF(NFM_ued!I$34=0,"",NFM_ued!I$34/I$13)</f>
        <v>0.83620217304543221</v>
      </c>
      <c r="J93" s="291">
        <f>IF(NFM_ued!J$34=0,"",NFM_ued!J$34/J$13)</f>
        <v>0.83347129405911757</v>
      </c>
      <c r="K93" s="291">
        <f>IF(NFM_ued!K$34=0,"",NFM_ued!K$34/K$13)</f>
        <v>0.69623592136705426</v>
      </c>
      <c r="L93" s="291">
        <f>IF(NFM_ued!L$34=0,"",NFM_ued!L$34/L$13)</f>
        <v>0.61594581475671162</v>
      </c>
      <c r="M93" s="291">
        <f>IF(NFM_ued!M$34=0,"",NFM_ued!M$34/M$13)</f>
        <v>0.59230321524603269</v>
      </c>
      <c r="N93" s="291">
        <f>IF(NFM_ued!N$34=0,"",NFM_ued!N$34/N$13)</f>
        <v>0.60503610523682128</v>
      </c>
      <c r="O93" s="291">
        <f>IF(NFM_ued!O$34=0,"",NFM_ued!O$34/O$13)</f>
        <v>0.56779161159756242</v>
      </c>
      <c r="P93" s="291">
        <f>IF(NFM_ued!P$34=0,"",NFM_ued!P$34/P$13)</f>
        <v>0.60505919052434787</v>
      </c>
      <c r="Q93" s="291">
        <f>IF(NFM_ued!Q$34=0,"",NFM_ued!Q$34/Q$13)</f>
        <v>0.61596633797044908</v>
      </c>
      <c r="R93" s="291">
        <f>IF(NFM_ued!R$34=0,"",NFM_ued!R$34/R$13)</f>
        <v>0.56906095082478536</v>
      </c>
      <c r="S93" s="291">
        <f>IF(NFM_ued!S$34=0,"",NFM_ued!S$34/S$13)</f>
        <v>0.6684631747440003</v>
      </c>
      <c r="T93" s="291">
        <f>IF(NFM_ued!T$34=0,"",NFM_ued!T$34/T$13)</f>
        <v>0.78405514288914913</v>
      </c>
      <c r="U93" s="291">
        <f>IF(NFM_ued!U$34=0,"",NFM_ued!U$34/U$13)</f>
        <v>0.75151103801771357</v>
      </c>
      <c r="V93" s="291">
        <f>IF(NFM_ued!V$34=0,"",NFM_ued!V$34/V$13)</f>
        <v>0.75518361745128049</v>
      </c>
      <c r="W93" s="291">
        <f>IF(NFM_ued!W$34=0,"",NFM_ued!W$34/W$13)</f>
        <v>0.72144097916365901</v>
      </c>
      <c r="X93" s="291">
        <f>IF(NFM_ued!X$34=0,"",NFM_ued!X$34/X$13)</f>
        <v>0.7691554086808664</v>
      </c>
      <c r="Y93" s="291">
        <f>IF(NFM_ued!Y$34=0,"",NFM_ued!Y$34/Y$13)</f>
        <v>0.6724001624986633</v>
      </c>
      <c r="DA93" s="94"/>
    </row>
    <row r="94" spans="1:105" ht="12" customHeight="1" x14ac:dyDescent="0.25">
      <c r="A94" s="99" t="s">
        <v>80</v>
      </c>
      <c r="B94" s="291">
        <f>IF(NFM_ued!B$72=0,"",NFM_ued!B$72/B$14)</f>
        <v>7.5701753991267204E-2</v>
      </c>
      <c r="C94" s="291">
        <f>IF(NFM_ued!C$72=0,"",NFM_ued!C$72/C$14)</f>
        <v>8.9436337145632802E-2</v>
      </c>
      <c r="D94" s="291">
        <f>IF(NFM_ued!D$72=0,"",NFM_ued!D$72/D$14)</f>
        <v>7.2407033352291802E-2</v>
      </c>
      <c r="E94" s="291">
        <f>IF(NFM_ued!E$72=0,"",NFM_ued!E$72/E$14)</f>
        <v>7.0549665488606389E-2</v>
      </c>
      <c r="F94" s="291">
        <f>IF(NFM_ued!F$72=0,"",NFM_ued!F$72/F$14)</f>
        <v>7.118414029246059E-2</v>
      </c>
      <c r="G94" s="291">
        <f>IF(NFM_ued!G$72=0,"",NFM_ued!G$72/G$14)</f>
        <v>7.0465397147980335E-2</v>
      </c>
      <c r="H94" s="291">
        <f>IF(NFM_ued!H$72=0,"",NFM_ued!H$72/H$14)</f>
        <v>7.2036999741922167E-2</v>
      </c>
      <c r="I94" s="291">
        <f>IF(NFM_ued!I$72=0,"",NFM_ued!I$72/I$14)</f>
        <v>8.4958620762353609E-2</v>
      </c>
      <c r="J94" s="291">
        <f>IF(NFM_ued!J$72=0,"",NFM_ued!J$72/J$14)</f>
        <v>8.6158479708877037E-2</v>
      </c>
      <c r="K94" s="291">
        <f>IF(NFM_ued!K$72=0,"",NFM_ued!K$72/K$14)</f>
        <v>7.1727368298440369E-2</v>
      </c>
      <c r="L94" s="291">
        <f>IF(NFM_ued!L$72=0,"",NFM_ued!L$72/L$14)</f>
        <v>6.3130144366277716E-2</v>
      </c>
      <c r="M94" s="291">
        <f>IF(NFM_ued!M$72=0,"",NFM_ued!M$72/M$14)</f>
        <v>6.1012873699532878E-2</v>
      </c>
      <c r="N94" s="291">
        <f>IF(NFM_ued!N$72=0,"",NFM_ued!N$72/N$14)</f>
        <v>6.2220690708214454E-2</v>
      </c>
      <c r="O94" s="291">
        <f>IF(NFM_ued!O$72=0,"",NFM_ued!O$72/O$14)</f>
        <v>5.7358531772595027E-2</v>
      </c>
      <c r="P94" s="291">
        <f>IF(NFM_ued!P$72=0,"",NFM_ued!P$72/P$14)</f>
        <v>6.1190508377857868E-2</v>
      </c>
      <c r="Q94" s="291">
        <f>IF(NFM_ued!Q$72=0,"",NFM_ued!Q$72/Q$14)</f>
        <v>6.2092586112817767E-2</v>
      </c>
      <c r="R94" s="291">
        <f>IF(NFM_ued!R$72=0,"",NFM_ued!R$72/R$14)</f>
        <v>5.7538902746937369E-2</v>
      </c>
      <c r="S94" s="291">
        <f>IF(NFM_ued!S$72=0,"",NFM_ued!S$72/S$14)</f>
        <v>6.9382256200836767E-2</v>
      </c>
      <c r="T94" s="291">
        <f>IF(NFM_ued!T$72=0,"",NFM_ued!T$72/T$14)</f>
        <v>8.0303673219624894E-2</v>
      </c>
      <c r="U94" s="291">
        <f>IF(NFM_ued!U$72=0,"",NFM_ued!U$72/U$14)</f>
        <v>7.6868624130244215E-2</v>
      </c>
      <c r="V94" s="291">
        <f>IF(NFM_ued!V$72=0,"",NFM_ued!V$72/V$14)</f>
        <v>7.8697226942722867E-2</v>
      </c>
      <c r="W94" s="291">
        <f>IF(NFM_ued!W$72=0,"",NFM_ued!W$72/W$14)</f>
        <v>7.5023124516437473E-2</v>
      </c>
      <c r="X94" s="291">
        <f>IF(NFM_ued!X$72=0,"",NFM_ued!X$72/X$14)</f>
        <v>8.026671089027676E-2</v>
      </c>
      <c r="Y94" s="291">
        <f>IF(NFM_ued!Y$72=0,"",NFM_ued!Y$72/Y$14)</f>
        <v>6.9290480839536622E-2</v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0.14079650852353348</v>
      </c>
      <c r="C95" s="253">
        <f>IF(NFM_ued!C$115=0,"",NFM_ued!C$115/C$15)</f>
        <v>0.16677555642264152</v>
      </c>
      <c r="D95" s="253">
        <f>IF(NFM_ued!D$115=0,"",NFM_ued!D$115/D$15)</f>
        <v>0.14667447940293085</v>
      </c>
      <c r="E95" s="253">
        <f>IF(NFM_ued!E$115=0,"",NFM_ued!E$115/E$15)</f>
        <v>0.14603167750852025</v>
      </c>
      <c r="F95" s="253">
        <f>IF(NFM_ued!F$115=0,"",NFM_ued!F$115/F$15)</f>
        <v>0.146574066797095</v>
      </c>
      <c r="G95" s="253">
        <f>IF(NFM_ued!G$115=0,"",NFM_ued!G$115/G$15)</f>
        <v>0.14273821675878537</v>
      </c>
      <c r="H95" s="253">
        <f>IF(NFM_ued!H$115=0,"",NFM_ued!H$115/H$15)</f>
        <v>0.14708913426610509</v>
      </c>
      <c r="I95" s="253">
        <f>IF(NFM_ued!I$115=0,"",NFM_ued!I$115/I$15)</f>
        <v>0.17068421856285482</v>
      </c>
      <c r="J95" s="253">
        <f>IF(NFM_ued!J$115=0,"",NFM_ued!J$115/J$15)</f>
        <v>0.17734712518436277</v>
      </c>
      <c r="K95" s="253">
        <f>IF(NFM_ued!K$115=0,"",NFM_ued!K$115/K$15)</f>
        <v>0.14937835275935299</v>
      </c>
      <c r="L95" s="253">
        <f>IF(NFM_ued!L$115=0,"",NFM_ued!L$115/L$15)</f>
        <v>0.13633686016438662</v>
      </c>
      <c r="M95" s="253">
        <f>IF(NFM_ued!M$115=0,"",NFM_ued!M$115/M$15)</f>
        <v>0.12840398199306657</v>
      </c>
      <c r="N95" s="253">
        <f>IF(NFM_ued!N$115=0,"",NFM_ued!N$115/N$15)</f>
        <v>0.13079961365724108</v>
      </c>
      <c r="O95" s="253">
        <f>IF(NFM_ued!O$115=0,"",NFM_ued!O$115/O$15)</f>
        <v>0.11804944051170886</v>
      </c>
      <c r="P95" s="253">
        <f>IF(NFM_ued!P$115=0,"",NFM_ued!P$115/P$15)</f>
        <v>0.12540373435223989</v>
      </c>
      <c r="Q95" s="253">
        <f>IF(NFM_ued!Q$115=0,"",NFM_ued!Q$115/Q$15)</f>
        <v>0.12581712369597003</v>
      </c>
      <c r="R95" s="253">
        <f>IF(NFM_ued!R$115=0,"",NFM_ued!R$115/R$15)</f>
        <v>0.11679608095586573</v>
      </c>
      <c r="S95" s="253">
        <f>IF(NFM_ued!S$115=0,"",NFM_ued!S$115/S$15)</f>
        <v>0.13612819822357547</v>
      </c>
      <c r="T95" s="253">
        <f>IF(NFM_ued!T$115=0,"",NFM_ued!T$115/T$15)</f>
        <v>0.15026328359582272</v>
      </c>
      <c r="U95" s="253">
        <f>IF(NFM_ued!U$115=0,"",NFM_ued!U$115/U$15)</f>
        <v>0.14587090120847976</v>
      </c>
      <c r="V95" s="253">
        <f>IF(NFM_ued!V$115=0,"",NFM_ued!V$115/V$15)</f>
        <v>0.15139994997151851</v>
      </c>
      <c r="W95" s="253">
        <f>IF(NFM_ued!W$115=0,"",NFM_ued!W$115/W$15)</f>
        <v>0.14727878856409385</v>
      </c>
      <c r="X95" s="253">
        <f>IF(NFM_ued!X$115=0,"",NFM_ued!X$115/X$15)</f>
        <v>0.14202405333551854</v>
      </c>
      <c r="Y95" s="253">
        <f>IF(NFM_ued!Y$115=0,"",NFM_ued!Y$115/Y$15)</f>
        <v>0.12861089586952501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1.9452550217772135</v>
      </c>
      <c r="C96" s="292">
        <f t="shared" si="31"/>
        <v>1.6969871853751342</v>
      </c>
      <c r="D96" s="292">
        <f t="shared" si="31"/>
        <v>1.6947988556411528</v>
      </c>
      <c r="E96" s="292">
        <f t="shared" si="31"/>
        <v>1.7386026283687905</v>
      </c>
      <c r="F96" s="292">
        <f t="shared" si="31"/>
        <v>1.719797911842466</v>
      </c>
      <c r="G96" s="292">
        <f t="shared" si="31"/>
        <v>1.8806589540033856</v>
      </c>
      <c r="H96" s="292">
        <f t="shared" si="31"/>
        <v>1.8841015147559976</v>
      </c>
      <c r="I96" s="292">
        <f t="shared" si="31"/>
        <v>1.8368521948981118</v>
      </c>
      <c r="J96" s="292">
        <f t="shared" si="31"/>
        <v>1.8579517591367187</v>
      </c>
      <c r="K96" s="292">
        <f t="shared" si="31"/>
        <v>1.6696909656375392</v>
      </c>
      <c r="L96" s="292">
        <f t="shared" si="31"/>
        <v>1.5436611155462134</v>
      </c>
      <c r="M96" s="292">
        <f t="shared" si="31"/>
        <v>1.6441178779878522</v>
      </c>
      <c r="N96" s="292">
        <f t="shared" si="31"/>
        <v>1.6638237171835188</v>
      </c>
      <c r="O96" s="292">
        <f t="shared" si="31"/>
        <v>1.9011301424326319</v>
      </c>
      <c r="P96" s="292">
        <f t="shared" si="31"/>
        <v>1.8947241022866819</v>
      </c>
      <c r="Q96" s="292">
        <f t="shared" si="31"/>
        <v>1.9298761372688207</v>
      </c>
      <c r="R96" s="292">
        <f t="shared" si="31"/>
        <v>1.9551481791983203</v>
      </c>
      <c r="S96" s="292">
        <f t="shared" si="31"/>
        <v>1.5641583116583135</v>
      </c>
      <c r="T96" s="292">
        <f t="shared" si="31"/>
        <v>1.6902188610374602</v>
      </c>
      <c r="U96" s="292">
        <f t="shared" si="31"/>
        <v>1.7631722224532775</v>
      </c>
      <c r="V96" s="292">
        <f t="shared" si="31"/>
        <v>1.773095611207953</v>
      </c>
      <c r="W96" s="292">
        <f t="shared" si="31"/>
        <v>1.8120642770739737</v>
      </c>
      <c r="X96" s="292">
        <f t="shared" si="31"/>
        <v>1.5990119712894084</v>
      </c>
      <c r="Y96" s="292">
        <f t="shared" si="31"/>
        <v>1.4128085580331429</v>
      </c>
      <c r="DA96" s="119"/>
    </row>
    <row r="97" spans="1:105" ht="12" customHeight="1" x14ac:dyDescent="0.25">
      <c r="A97" s="50" t="s">
        <v>45</v>
      </c>
      <c r="B97" s="255">
        <f t="shared" ref="B97:Y97" si="32">IF(B$64=0,"",B$74/B$64)</f>
        <v>2.2110290454641275</v>
      </c>
      <c r="C97" s="255">
        <f t="shared" si="32"/>
        <v>2.0716858664707458</v>
      </c>
      <c r="D97" s="255">
        <f t="shared" si="32"/>
        <v>2.0128033367201694</v>
      </c>
      <c r="E97" s="255">
        <f t="shared" si="32"/>
        <v>1.9703718448789187</v>
      </c>
      <c r="F97" s="255">
        <f t="shared" si="32"/>
        <v>2.055785689497784</v>
      </c>
      <c r="G97" s="255">
        <f t="shared" si="32"/>
        <v>2.3691817455819542</v>
      </c>
      <c r="H97" s="255">
        <f t="shared" si="32"/>
        <v>2.470554861411046</v>
      </c>
      <c r="I97" s="255">
        <f t="shared" si="32"/>
        <v>2.8058662150662275</v>
      </c>
      <c r="J97" s="255">
        <f t="shared" si="32"/>
        <v>2.8021294861017285</v>
      </c>
      <c r="K97" s="255">
        <f t="shared" si="32"/>
        <v>2.5087337175204047</v>
      </c>
      <c r="L97" s="255">
        <f t="shared" si="32"/>
        <v>2.1837438596064689</v>
      </c>
      <c r="M97" s="255">
        <f t="shared" si="32"/>
        <v>2.3318589852817788</v>
      </c>
      <c r="N97" s="255">
        <f t="shared" si="32"/>
        <v>2.383132801547903</v>
      </c>
      <c r="O97" s="255">
        <f t="shared" si="32"/>
        <v>2.6662743914817884</v>
      </c>
      <c r="P97" s="255">
        <f t="shared" si="32"/>
        <v>2.7354852059326071</v>
      </c>
      <c r="Q97" s="255">
        <f t="shared" si="32"/>
        <v>2.8178020103268575</v>
      </c>
      <c r="R97" s="255">
        <f t="shared" si="32"/>
        <v>2.8126416248161741</v>
      </c>
      <c r="S97" s="255">
        <f t="shared" si="32"/>
        <v>2.4395254722412854</v>
      </c>
      <c r="T97" s="255">
        <f t="shared" si="32"/>
        <v>2.5142747435432682</v>
      </c>
      <c r="U97" s="255">
        <f t="shared" si="32"/>
        <v>2.6679720297961684</v>
      </c>
      <c r="V97" s="255">
        <f t="shared" si="32"/>
        <v>2.6762561272290135</v>
      </c>
      <c r="W97" s="255">
        <f t="shared" si="32"/>
        <v>2.6634676396794106</v>
      </c>
      <c r="X97" s="255">
        <f t="shared" si="32"/>
        <v>2.8125155287156072</v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>
        <f t="shared" ref="B98:Y98" si="33">IF(B$65=0,"",B$75/B$65)</f>
        <v>1.3513062466256853</v>
      </c>
      <c r="C98" s="293">
        <f t="shared" si="33"/>
        <v>1.1693477264021852</v>
      </c>
      <c r="D98" s="293">
        <f t="shared" si="33"/>
        <v>1.2645744160986627</v>
      </c>
      <c r="E98" s="293">
        <f t="shared" si="33"/>
        <v>1.3406194755314651</v>
      </c>
      <c r="F98" s="293">
        <f t="shared" si="33"/>
        <v>1.2718175899316406</v>
      </c>
      <c r="G98" s="293">
        <f t="shared" si="33"/>
        <v>1.271683875686485</v>
      </c>
      <c r="H98" s="293">
        <f t="shared" si="33"/>
        <v>1.3107785701305226</v>
      </c>
      <c r="I98" s="293">
        <f t="shared" si="33"/>
        <v>1.435348834948909</v>
      </c>
      <c r="J98" s="293">
        <f t="shared" si="33"/>
        <v>1.4658556489597203</v>
      </c>
      <c r="K98" s="293">
        <f t="shared" si="33"/>
        <v>1.4498564706072394</v>
      </c>
      <c r="L98" s="293">
        <f t="shared" si="33"/>
        <v>1.2365644935078117</v>
      </c>
      <c r="M98" s="293">
        <f t="shared" si="33"/>
        <v>1.309509067033485</v>
      </c>
      <c r="N98" s="293">
        <f t="shared" si="33"/>
        <v>1.3587784184085914</v>
      </c>
      <c r="O98" s="293">
        <f t="shared" si="33"/>
        <v>1.5765997502899181</v>
      </c>
      <c r="P98" s="293">
        <f t="shared" si="33"/>
        <v>1.5895869293531677</v>
      </c>
      <c r="Q98" s="293">
        <f t="shared" si="33"/>
        <v>1.5833661041808533</v>
      </c>
      <c r="R98" s="293">
        <f t="shared" si="33"/>
        <v>1.5498182913902585</v>
      </c>
      <c r="S98" s="293">
        <f t="shared" si="33"/>
        <v>1.1394750619019784</v>
      </c>
      <c r="T98" s="293">
        <f t="shared" si="33"/>
        <v>1.2263268785243908</v>
      </c>
      <c r="U98" s="293">
        <f t="shared" si="33"/>
        <v>1.333248390655227</v>
      </c>
      <c r="V98" s="293">
        <f t="shared" si="33"/>
        <v>1.3765836407005543</v>
      </c>
      <c r="W98" s="293">
        <f t="shared" si="33"/>
        <v>1.3823408193423197</v>
      </c>
      <c r="X98" s="293">
        <f t="shared" si="33"/>
        <v>1.2463572297003302</v>
      </c>
      <c r="Y98" s="293">
        <f t="shared" si="33"/>
        <v>1.3425561831742685</v>
      </c>
      <c r="DA98" s="94"/>
    </row>
    <row r="99" spans="1:105" ht="12" customHeight="1" x14ac:dyDescent="0.25">
      <c r="A99" s="99" t="s">
        <v>46</v>
      </c>
      <c r="B99" s="293">
        <f t="shared" ref="B99:Y99" si="34">IF(B$66=0,"",B$76/B$66)</f>
        <v>1.3501059290563135</v>
      </c>
      <c r="C99" s="293">
        <f t="shared" si="34"/>
        <v>1.1690177201162526</v>
      </c>
      <c r="D99" s="293">
        <f t="shared" si="34"/>
        <v>1.2639248944859991</v>
      </c>
      <c r="E99" s="293">
        <f t="shared" si="34"/>
        <v>1.3398069431794297</v>
      </c>
      <c r="F99" s="293">
        <f t="shared" si="34"/>
        <v>1.2710791335823721</v>
      </c>
      <c r="G99" s="293">
        <f t="shared" si="34"/>
        <v>1.2698035641161314</v>
      </c>
      <c r="H99" s="293">
        <f t="shared" si="34"/>
        <v>1.3074154192754239</v>
      </c>
      <c r="I99" s="293">
        <f t="shared" si="34"/>
        <v>1.4298998509745056</v>
      </c>
      <c r="J99" s="293">
        <f t="shared" si="34"/>
        <v>1.4600205272538314</v>
      </c>
      <c r="K99" s="293">
        <f t="shared" si="34"/>
        <v>1.4448057256245859</v>
      </c>
      <c r="L99" s="293">
        <f t="shared" si="34"/>
        <v>1.2330205081612686</v>
      </c>
      <c r="M99" s="293">
        <f t="shared" si="34"/>
        <v>1.3040163237973337</v>
      </c>
      <c r="N99" s="293">
        <f t="shared" si="34"/>
        <v>1.35469179802638</v>
      </c>
      <c r="O99" s="293">
        <f t="shared" si="34"/>
        <v>1.5714264541983864</v>
      </c>
      <c r="P99" s="293">
        <f t="shared" si="34"/>
        <v>1.5863497730947964</v>
      </c>
      <c r="Q99" s="293">
        <f t="shared" si="34"/>
        <v>1.579657028197283</v>
      </c>
      <c r="R99" s="293">
        <f t="shared" si="34"/>
        <v>1.5450088982220274</v>
      </c>
      <c r="S99" s="293">
        <f t="shared" si="34"/>
        <v>1.1356035870595091</v>
      </c>
      <c r="T99" s="293">
        <f t="shared" si="34"/>
        <v>1.2197070814062747</v>
      </c>
      <c r="U99" s="293">
        <f t="shared" si="34"/>
        <v>1.3275027870708449</v>
      </c>
      <c r="V99" s="293">
        <f t="shared" si="34"/>
        <v>1.3674249198442363</v>
      </c>
      <c r="W99" s="293">
        <f t="shared" si="34"/>
        <v>1.370795552320774</v>
      </c>
      <c r="X99" s="293">
        <f t="shared" si="34"/>
        <v>1.2218493381117792</v>
      </c>
      <c r="Y99" s="293">
        <f t="shared" si="34"/>
        <v>1.3185882627531214</v>
      </c>
      <c r="DA99" s="94"/>
    </row>
    <row r="100" spans="1:105" ht="12" customHeight="1" x14ac:dyDescent="0.25">
      <c r="A100" s="99" t="s">
        <v>80</v>
      </c>
      <c r="B100" s="293">
        <f t="shared" ref="B100:Y100" si="35">IF(B$67=0,"",B$77/B$67)</f>
        <v>1.9452461323777719</v>
      </c>
      <c r="C100" s="293">
        <f t="shared" si="35"/>
        <v>1.7298474195763907</v>
      </c>
      <c r="D100" s="293">
        <f t="shared" si="35"/>
        <v>1.5208401333080503</v>
      </c>
      <c r="E100" s="293">
        <f t="shared" si="35"/>
        <v>1.4881233111249821</v>
      </c>
      <c r="F100" s="293">
        <f t="shared" si="35"/>
        <v>1.4555008550268205</v>
      </c>
      <c r="G100" s="293">
        <f t="shared" si="35"/>
        <v>1.731778068473117</v>
      </c>
      <c r="H100" s="293">
        <f t="shared" si="35"/>
        <v>1.8999258997640287</v>
      </c>
      <c r="I100" s="293">
        <f t="shared" si="35"/>
        <v>2.3799515266432789</v>
      </c>
      <c r="J100" s="293">
        <f t="shared" si="35"/>
        <v>2.3596672441970759</v>
      </c>
      <c r="K100" s="293">
        <f t="shared" si="35"/>
        <v>2.1266301333176991</v>
      </c>
      <c r="L100" s="293">
        <f t="shared" si="35"/>
        <v>1.5867859949012257</v>
      </c>
      <c r="M100" s="293">
        <f t="shared" si="35"/>
        <v>1.7575287766879315</v>
      </c>
      <c r="N100" s="293">
        <f t="shared" si="35"/>
        <v>1.8039011031112395</v>
      </c>
      <c r="O100" s="293">
        <f t="shared" si="35"/>
        <v>2.236724049862111</v>
      </c>
      <c r="P100" s="293">
        <f t="shared" si="35"/>
        <v>2.3389040091536368</v>
      </c>
      <c r="Q100" s="293">
        <f t="shared" si="35"/>
        <v>2.3633976111853734</v>
      </c>
      <c r="R100" s="293">
        <f t="shared" si="35"/>
        <v>2.2528890350468109</v>
      </c>
      <c r="S100" s="293">
        <f t="shared" si="35"/>
        <v>1.7013337308325225</v>
      </c>
      <c r="T100" s="293">
        <f t="shared" si="35"/>
        <v>2.1384097696328088</v>
      </c>
      <c r="U100" s="293">
        <f t="shared" si="35"/>
        <v>2.2677720604141394</v>
      </c>
      <c r="V100" s="293">
        <f t="shared" si="35"/>
        <v>2.2961727856795813</v>
      </c>
      <c r="W100" s="293">
        <f t="shared" si="35"/>
        <v>2.2696836444162218</v>
      </c>
      <c r="X100" s="293">
        <f t="shared" si="35"/>
        <v>2.4322526830592022</v>
      </c>
      <c r="Y100" s="293">
        <f t="shared" si="35"/>
        <v>2.4527263856555384</v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3.405429042375216</v>
      </c>
      <c r="C101" s="256">
        <f t="shared" si="36"/>
        <v>2.7567152941047377</v>
      </c>
      <c r="D101" s="256">
        <f t="shared" si="36"/>
        <v>2.5164684864791691</v>
      </c>
      <c r="E101" s="256">
        <f t="shared" si="36"/>
        <v>2.726469124364697</v>
      </c>
      <c r="F101" s="256">
        <f t="shared" si="36"/>
        <v>2.4829921375697865</v>
      </c>
      <c r="G101" s="256">
        <f t="shared" si="36"/>
        <v>3.1401872240168953</v>
      </c>
      <c r="H101" s="256">
        <f t="shared" si="36"/>
        <v>3.2277424811859015</v>
      </c>
      <c r="I101" s="256">
        <f t="shared" si="36"/>
        <v>3.8390683751611796</v>
      </c>
      <c r="J101" s="256">
        <f t="shared" si="36"/>
        <v>3.8096025668618347</v>
      </c>
      <c r="K101" s="256">
        <f t="shared" si="36"/>
        <v>2.3015921068057952</v>
      </c>
      <c r="L101" s="256">
        <f t="shared" si="36"/>
        <v>1.9415324587040867</v>
      </c>
      <c r="M101" s="256">
        <f t="shared" si="36"/>
        <v>2.0698787780227534</v>
      </c>
      <c r="N101" s="256">
        <f t="shared" si="36"/>
        <v>2.0640080917575374</v>
      </c>
      <c r="O101" s="256">
        <f t="shared" si="36"/>
        <v>2.6233668236922116</v>
      </c>
      <c r="P101" s="256">
        <f t="shared" si="36"/>
        <v>2.780599736645001</v>
      </c>
      <c r="Q101" s="256">
        <f t="shared" si="36"/>
        <v>2.8848120006532749</v>
      </c>
      <c r="R101" s="256">
        <f t="shared" si="36"/>
        <v>3.6464610939063933</v>
      </c>
      <c r="S101" s="256">
        <f t="shared" si="36"/>
        <v>2.257747788800458</v>
      </c>
      <c r="T101" s="256">
        <f t="shared" si="36"/>
        <v>2.5173255827341587</v>
      </c>
      <c r="U101" s="256">
        <f t="shared" si="36"/>
        <v>2.7701374252860869</v>
      </c>
      <c r="V101" s="256">
        <f t="shared" si="36"/>
        <v>2.9307943594258528</v>
      </c>
      <c r="W101" s="256">
        <f t="shared" si="36"/>
        <v>2.7710030176876677</v>
      </c>
      <c r="X101" s="256">
        <f t="shared" si="36"/>
        <v>3.0145504097259335</v>
      </c>
      <c r="Y101" s="256">
        <f t="shared" si="36"/>
        <v>3.8225891915898376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RO: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231.89966938933361</v>
      </c>
      <c r="C5" s="223">
        <v>205.0912168120914</v>
      </c>
      <c r="D5" s="223">
        <v>199.98511252472881</v>
      </c>
      <c r="E5" s="223">
        <v>182.90856155737811</v>
      </c>
      <c r="F5" s="223">
        <v>228.07901588214361</v>
      </c>
      <c r="G5" s="223">
        <v>225.9034209914831</v>
      </c>
      <c r="H5" s="223">
        <v>214.21846228337719</v>
      </c>
      <c r="I5" s="223">
        <v>9.6867954389468807</v>
      </c>
      <c r="J5" s="223">
        <v>0.8576217692306598</v>
      </c>
      <c r="K5" s="223">
        <v>15.51866505845766</v>
      </c>
      <c r="L5" s="223">
        <v>137.52550945620271</v>
      </c>
      <c r="M5" s="223">
        <v>142.81869752607099</v>
      </c>
      <c r="N5" s="223">
        <v>124.9338634985014</v>
      </c>
      <c r="O5" s="223">
        <v>113.1030405089418</v>
      </c>
      <c r="P5" s="223">
        <v>113.0473903284484</v>
      </c>
      <c r="Q5" s="223">
        <v>128.18152814137289</v>
      </c>
      <c r="R5" s="223">
        <v>135.5075152190652</v>
      </c>
      <c r="S5" s="223">
        <v>157.78795473132681</v>
      </c>
      <c r="T5" s="223">
        <v>201.14263454222981</v>
      </c>
      <c r="U5" s="223">
        <v>156.79893946000041</v>
      </c>
      <c r="V5" s="223">
        <v>148.74920285833909</v>
      </c>
      <c r="W5" s="223">
        <v>168.59525658855799</v>
      </c>
      <c r="X5" s="223">
        <v>39.90836700356347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0.34784950408347948</v>
      </c>
      <c r="C6" s="259">
        <v>0.30763682521769031</v>
      </c>
      <c r="D6" s="259">
        <v>0.2999776687865815</v>
      </c>
      <c r="E6" s="259">
        <v>0.27436284233557268</v>
      </c>
      <c r="F6" s="259">
        <v>0.34211852382271801</v>
      </c>
      <c r="G6" s="259">
        <v>0.33885513148669782</v>
      </c>
      <c r="H6" s="259">
        <v>0.32132769342454243</v>
      </c>
      <c r="I6" s="259">
        <v>1.4530193158370629E-2</v>
      </c>
      <c r="J6" s="259">
        <v>1.2864326538425739E-3</v>
      </c>
      <c r="K6" s="259">
        <v>2.327799758758729E-2</v>
      </c>
      <c r="L6" s="259">
        <v>0.2062882641837063</v>
      </c>
      <c r="M6" s="259">
        <v>0.21422804628841</v>
      </c>
      <c r="N6" s="259">
        <v>0.18740079524719039</v>
      </c>
      <c r="O6" s="259">
        <v>0.16965456076293561</v>
      </c>
      <c r="P6" s="259">
        <v>0.16957108549215211</v>
      </c>
      <c r="Q6" s="259">
        <v>0.19227229221143161</v>
      </c>
      <c r="R6" s="259">
        <v>0.20326127282801409</v>
      </c>
      <c r="S6" s="259">
        <v>0.23668193209637531</v>
      </c>
      <c r="T6" s="259">
        <v>0.30171395181290778</v>
      </c>
      <c r="U6" s="259">
        <v>0.23519840918957891</v>
      </c>
      <c r="V6" s="259">
        <v>0.22312380428705569</v>
      </c>
      <c r="W6" s="259">
        <v>0.25289288488240308</v>
      </c>
      <c r="X6" s="259">
        <v>5.9862550505077758E-2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0.17392475204173979</v>
      </c>
      <c r="C7" s="224">
        <v>0.1538184126088451</v>
      </c>
      <c r="D7" s="224">
        <v>0.14998883439329069</v>
      </c>
      <c r="E7" s="224">
        <v>0.13718142116778639</v>
      </c>
      <c r="F7" s="224">
        <v>0.17105926191135901</v>
      </c>
      <c r="G7" s="224">
        <v>0.16942756574334891</v>
      </c>
      <c r="H7" s="224">
        <v>0.16066384671227121</v>
      </c>
      <c r="I7" s="224">
        <v>7.2650965791853147E-3</v>
      </c>
      <c r="J7" s="224">
        <v>6.4321632692128687E-4</v>
      </c>
      <c r="K7" s="224">
        <v>1.163899879379364E-2</v>
      </c>
      <c r="L7" s="224">
        <v>0.10314413209185321</v>
      </c>
      <c r="M7" s="224">
        <v>0.107114023144205</v>
      </c>
      <c r="N7" s="224">
        <v>9.3700397623595208E-2</v>
      </c>
      <c r="O7" s="224">
        <v>8.4827280381467779E-2</v>
      </c>
      <c r="P7" s="224">
        <v>8.4785542746076067E-2</v>
      </c>
      <c r="Q7" s="224">
        <v>9.6136146105715803E-2</v>
      </c>
      <c r="R7" s="224">
        <v>0.1016306364140071</v>
      </c>
      <c r="S7" s="224">
        <v>0.1183409660481877</v>
      </c>
      <c r="T7" s="224">
        <v>0.15085697590645389</v>
      </c>
      <c r="U7" s="224">
        <v>0.11759920459478949</v>
      </c>
      <c r="V7" s="224">
        <v>0.11156190214352781</v>
      </c>
      <c r="W7" s="224">
        <v>0.12644644244120171</v>
      </c>
      <c r="X7" s="224">
        <v>2.9931275252538879E-2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4.4060937183907374</v>
      </c>
      <c r="C8" s="224">
        <v>3.896733119424074</v>
      </c>
      <c r="D8" s="224">
        <v>3.7997171379633619</v>
      </c>
      <c r="E8" s="224">
        <v>3.4752626695839171</v>
      </c>
      <c r="F8" s="224">
        <v>4.3335013017544251</v>
      </c>
      <c r="G8" s="224">
        <v>4.2921649988315016</v>
      </c>
      <c r="H8" s="224">
        <v>4.0701507833775334</v>
      </c>
      <c r="I8" s="224">
        <v>0.18404911333936111</v>
      </c>
      <c r="J8" s="224">
        <v>1.629481361533926E-2</v>
      </c>
      <c r="K8" s="224">
        <v>0.29485463610943879</v>
      </c>
      <c r="L8" s="224">
        <v>2.6129846796602778</v>
      </c>
      <c r="M8" s="224">
        <v>2.713555252986525</v>
      </c>
      <c r="N8" s="224">
        <v>2.373743406464409</v>
      </c>
      <c r="O8" s="224">
        <v>2.1489577696638489</v>
      </c>
      <c r="P8" s="224">
        <v>2.1479004162339259</v>
      </c>
      <c r="Q8" s="224">
        <v>2.4354490346781308</v>
      </c>
      <c r="R8" s="224">
        <v>2.574642789154844</v>
      </c>
      <c r="S8" s="224">
        <v>2.9979711398874191</v>
      </c>
      <c r="T8" s="224">
        <v>3.8217100562968289</v>
      </c>
      <c r="U8" s="224">
        <v>2.9791798497346651</v>
      </c>
      <c r="V8" s="224">
        <v>2.826234854302704</v>
      </c>
      <c r="W8" s="224">
        <v>3.203309875177105</v>
      </c>
      <c r="X8" s="224">
        <v>0.75825897306431767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0.1159498346944936</v>
      </c>
      <c r="C9" s="224">
        <v>0.1025456084058971</v>
      </c>
      <c r="D9" s="224">
        <v>9.9992556262194179E-2</v>
      </c>
      <c r="E9" s="224">
        <v>9.1454280778524535E-2</v>
      </c>
      <c r="F9" s="224">
        <v>0.11403950794090641</v>
      </c>
      <c r="G9" s="224">
        <v>0.11295171049556629</v>
      </c>
      <c r="H9" s="224">
        <v>0.10710923114151449</v>
      </c>
      <c r="I9" s="224">
        <v>4.8433977194568918E-3</v>
      </c>
      <c r="J9" s="224">
        <v>4.2881088461419273E-4</v>
      </c>
      <c r="K9" s="224">
        <v>7.7593325291957886E-3</v>
      </c>
      <c r="L9" s="224">
        <v>6.8762754727902345E-2</v>
      </c>
      <c r="M9" s="224">
        <v>7.1409348762803582E-2</v>
      </c>
      <c r="N9" s="224">
        <v>6.2466931749063703E-2</v>
      </c>
      <c r="O9" s="224">
        <v>5.6551520254312058E-2</v>
      </c>
      <c r="P9" s="224">
        <v>5.6523695164050911E-2</v>
      </c>
      <c r="Q9" s="224">
        <v>6.4090764070477396E-2</v>
      </c>
      <c r="R9" s="224">
        <v>6.7753757609338286E-2</v>
      </c>
      <c r="S9" s="224">
        <v>7.8893977365458695E-2</v>
      </c>
      <c r="T9" s="224">
        <v>0.1005713172709696</v>
      </c>
      <c r="U9" s="224">
        <v>7.8399469729859908E-2</v>
      </c>
      <c r="V9" s="224">
        <v>7.4374601429018819E-2</v>
      </c>
      <c r="W9" s="224">
        <v>8.4297628294134702E-2</v>
      </c>
      <c r="X9" s="224">
        <v>1.995418350169266E-2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0.49978347359683079</v>
      </c>
      <c r="C10" s="260">
        <v>0.4394201771094548</v>
      </c>
      <c r="D10" s="260">
        <v>0.45044061680929393</v>
      </c>
      <c r="E10" s="260">
        <v>0.40970117686092777</v>
      </c>
      <c r="F10" s="260">
        <v>0.51086106267886333</v>
      </c>
      <c r="G10" s="260">
        <v>0.4572648010737847</v>
      </c>
      <c r="H10" s="260">
        <v>0.41053535820997211</v>
      </c>
      <c r="I10" s="260">
        <v>1.506346885515358E-2</v>
      </c>
      <c r="J10" s="260">
        <v>1.342690680488648E-3</v>
      </c>
      <c r="K10" s="260">
        <v>2.695854835644463E-2</v>
      </c>
      <c r="L10" s="260">
        <v>0.27041981677716992</v>
      </c>
      <c r="M10" s="260">
        <v>0.26859851961348602</v>
      </c>
      <c r="N10" s="260">
        <v>0.22900462729745641</v>
      </c>
      <c r="O10" s="260">
        <v>0.19241292770823371</v>
      </c>
      <c r="P10" s="260">
        <v>0.18857184527622509</v>
      </c>
      <c r="Q10" s="260">
        <v>0.204006243449458</v>
      </c>
      <c r="R10" s="260">
        <v>0.21842605446949889</v>
      </c>
      <c r="S10" s="260">
        <v>0.29003726110811823</v>
      </c>
      <c r="T10" s="260">
        <v>0.37811244276131628</v>
      </c>
      <c r="U10" s="260">
        <v>0.27815506046672372</v>
      </c>
      <c r="V10" s="260">
        <v>0.26088685249432408</v>
      </c>
      <c r="W10" s="260">
        <v>0.30018964416671301</v>
      </c>
      <c r="X10" s="260">
        <v>6.507833163450473E-2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6.2253678469377611E-3</v>
      </c>
      <c r="C11" s="226">
        <v>9.2279906921746164E-3</v>
      </c>
      <c r="D11" s="226">
        <v>9.3574633274556905E-4</v>
      </c>
      <c r="E11" s="226">
        <v>1.1426424837553931E-3</v>
      </c>
      <c r="F11" s="226">
        <v>5.9706088359702026E-4</v>
      </c>
      <c r="G11" s="226">
        <v>1.7353186339262199E-3</v>
      </c>
      <c r="H11" s="226">
        <v>1.7978529608919369E-3</v>
      </c>
      <c r="I11" s="226">
        <v>3.6736317652779299E-5</v>
      </c>
      <c r="J11" s="226">
        <v>1.746784573475296E-6</v>
      </c>
      <c r="K11" s="226">
        <v>4.7999123804579313E-5</v>
      </c>
      <c r="L11" s="226">
        <v>2.9890289500181179E-4</v>
      </c>
      <c r="M11" s="226">
        <v>6.2164742582825115E-4</v>
      </c>
      <c r="N11" s="226">
        <v>3.0358348678799919E-4</v>
      </c>
      <c r="O11" s="226">
        <v>5.9877922846066328E-4</v>
      </c>
      <c r="P11" s="226">
        <v>1.1218581447759129E-3</v>
      </c>
      <c r="Q11" s="226">
        <v>3.0027415581433101E-4</v>
      </c>
      <c r="R11" s="226">
        <v>3.4725404758342181E-4</v>
      </c>
      <c r="S11" s="226">
        <v>2.1166322223683561E-4</v>
      </c>
      <c r="T11" s="226">
        <v>1.6413916481206709E-4</v>
      </c>
      <c r="U11" s="226">
        <v>1.0098454956481979E-3</v>
      </c>
      <c r="V11" s="226">
        <v>4.2765255905765482E-4</v>
      </c>
      <c r="W11" s="226">
        <v>1.013539818591267E-3</v>
      </c>
      <c r="X11" s="226">
        <v>1.3366137156404861E-4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0.35201695941403682</v>
      </c>
      <c r="C12" s="226">
        <v>0.26045658667042998</v>
      </c>
      <c r="D12" s="226">
        <v>0.22367975045922811</v>
      </c>
      <c r="E12" s="226">
        <v>0.20166570808205589</v>
      </c>
      <c r="F12" s="226">
        <v>0.22931546718265161</v>
      </c>
      <c r="G12" s="226">
        <v>0.2364254685884625</v>
      </c>
      <c r="H12" s="226">
        <v>0.23856487071577639</v>
      </c>
      <c r="I12" s="226">
        <v>1.3591699391276619E-2</v>
      </c>
      <c r="J12" s="226">
        <v>1.200797395967316E-3</v>
      </c>
      <c r="K12" s="226">
        <v>2.150448353687193E-2</v>
      </c>
      <c r="L12" s="226">
        <v>0.14893442357167469</v>
      </c>
      <c r="M12" s="226">
        <v>0.16741621720924291</v>
      </c>
      <c r="N12" s="226">
        <v>0.1466209347345753</v>
      </c>
      <c r="O12" s="226">
        <v>0.16459177394768959</v>
      </c>
      <c r="P12" s="226">
        <v>0.1705243414768102</v>
      </c>
      <c r="Q12" s="226">
        <v>0.1835513658806136</v>
      </c>
      <c r="R12" s="226">
        <v>0.17981001938445651</v>
      </c>
      <c r="S12" s="226">
        <v>0.1615572424600282</v>
      </c>
      <c r="T12" s="226">
        <v>0.31774130486345009</v>
      </c>
      <c r="U12" s="226">
        <v>0.24505322064738391</v>
      </c>
      <c r="V12" s="226">
        <v>0.23484033354036579</v>
      </c>
      <c r="W12" s="226">
        <v>0.26523332580722442</v>
      </c>
      <c r="X12" s="226">
        <v>6.1909198349011527E-2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8.3542725321840655E-5</v>
      </c>
      <c r="V13" s="226">
        <v>7.9375971284188093E-5</v>
      </c>
      <c r="W13" s="226">
        <v>7.820733207882103E-5</v>
      </c>
      <c r="X13" s="226">
        <v>1.8992957115224431E-5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0.14154114633585629</v>
      </c>
      <c r="C15" s="226">
        <v>0.16973559974685021</v>
      </c>
      <c r="D15" s="226">
        <v>0.22582512001732019</v>
      </c>
      <c r="E15" s="226">
        <v>0.20689282629511649</v>
      </c>
      <c r="F15" s="226">
        <v>0.28094853461261471</v>
      </c>
      <c r="G15" s="226">
        <v>0.219104013851396</v>
      </c>
      <c r="H15" s="226">
        <v>0.17017263453330381</v>
      </c>
      <c r="I15" s="226">
        <v>1.435033146224175E-3</v>
      </c>
      <c r="J15" s="226">
        <v>1.4014649994785591E-4</v>
      </c>
      <c r="K15" s="226">
        <v>5.4060656957681218E-3</v>
      </c>
      <c r="L15" s="226">
        <v>0.1211864903104934</v>
      </c>
      <c r="M15" s="226">
        <v>0.1005606549784149</v>
      </c>
      <c r="N15" s="226">
        <v>8.2080109076093158E-2</v>
      </c>
      <c r="O15" s="226">
        <v>2.722237453208352E-2</v>
      </c>
      <c r="P15" s="226">
        <v>1.6925645654638961E-2</v>
      </c>
      <c r="Q15" s="226">
        <v>2.0154603413030041E-2</v>
      </c>
      <c r="R15" s="226">
        <v>3.8268781037459038E-2</v>
      </c>
      <c r="S15" s="226">
        <v>0.12826835542585319</v>
      </c>
      <c r="T15" s="226">
        <v>6.0206998733054129E-2</v>
      </c>
      <c r="U15" s="226">
        <v>3.2008451598369729E-2</v>
      </c>
      <c r="V15" s="226">
        <v>2.553949042361648E-2</v>
      </c>
      <c r="W15" s="226">
        <v>3.3864571208818528E-2</v>
      </c>
      <c r="X15" s="226">
        <v>3.0164789568139171E-3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139.07285841021309</v>
      </c>
      <c r="C16" s="294">
        <v>123.918090427235</v>
      </c>
      <c r="D16" s="294">
        <v>117.4803580620935</v>
      </c>
      <c r="E16" s="294">
        <v>107.9347488289298</v>
      </c>
      <c r="F16" s="294">
        <v>134.61278946401731</v>
      </c>
      <c r="G16" s="294">
        <v>140.4029486995631</v>
      </c>
      <c r="H16" s="294">
        <v>136.0394216266215</v>
      </c>
      <c r="I16" s="294">
        <v>6.8714743063955819</v>
      </c>
      <c r="J16" s="294">
        <v>0.60772301541064688</v>
      </c>
      <c r="K16" s="294">
        <v>10.47013522895997</v>
      </c>
      <c r="L16" s="294">
        <v>88.211415011609589</v>
      </c>
      <c r="M16" s="294">
        <v>93.701464445098736</v>
      </c>
      <c r="N16" s="294">
        <v>82.988059311362733</v>
      </c>
      <c r="O16" s="294">
        <v>77.654085450750159</v>
      </c>
      <c r="P16" s="294">
        <v>78.286252492994706</v>
      </c>
      <c r="Q16" s="294">
        <v>90.447310401414853</v>
      </c>
      <c r="R16" s="294">
        <v>95.143843632433715</v>
      </c>
      <c r="S16" s="294">
        <v>104.67268388810849</v>
      </c>
      <c r="T16" s="294">
        <v>131.9964738720814</v>
      </c>
      <c r="U16" s="294">
        <v>105.7472348044931</v>
      </c>
      <c r="V16" s="294">
        <v>100.8298221427363</v>
      </c>
      <c r="W16" s="294">
        <v>113.46906772208369</v>
      </c>
      <c r="X16" s="294">
        <v>27.88496291832509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9.6719036764320004E-2</v>
      </c>
      <c r="C17" s="229">
        <v>0</v>
      </c>
      <c r="D17" s="229">
        <v>0.2442666332320525</v>
      </c>
      <c r="E17" s="229">
        <v>0</v>
      </c>
      <c r="F17" s="229">
        <v>13.34364134810339</v>
      </c>
      <c r="G17" s="229">
        <v>38.220505991287418</v>
      </c>
      <c r="H17" s="229">
        <v>37.584558180619027</v>
      </c>
      <c r="I17" s="229">
        <v>2.8177705994942479</v>
      </c>
      <c r="J17" s="229">
        <v>0.17427812453188871</v>
      </c>
      <c r="K17" s="229">
        <v>2.4034960510388048</v>
      </c>
      <c r="L17" s="229">
        <v>23.24158665327051</v>
      </c>
      <c r="M17" s="229">
        <v>31.144496467980691</v>
      </c>
      <c r="N17" s="229">
        <v>28.473403996485182</v>
      </c>
      <c r="O17" s="229">
        <v>34.414133133301277</v>
      </c>
      <c r="P17" s="229">
        <v>36.415748579484998</v>
      </c>
      <c r="Q17" s="229">
        <v>49.135069124892908</v>
      </c>
      <c r="R17" s="229">
        <v>52.928330061734592</v>
      </c>
      <c r="S17" s="229">
        <v>45.906088389496311</v>
      </c>
      <c r="T17" s="229">
        <v>42.034124948860871</v>
      </c>
      <c r="U17" s="229">
        <v>43.054720948155122</v>
      </c>
      <c r="V17" s="229">
        <v>41.858177334350202</v>
      </c>
      <c r="W17" s="229">
        <v>47.323300348426088</v>
      </c>
      <c r="X17" s="229">
        <v>14.187246762093119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2.130128115155136E-2</v>
      </c>
      <c r="J19" s="229">
        <v>5.4164112316475437E-4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4.0927275492474123E-3</v>
      </c>
      <c r="U19" s="229">
        <v>2.4277585418841161E-3</v>
      </c>
      <c r="V19" s="229">
        <v>4.6762613536501796E-3</v>
      </c>
      <c r="W19" s="229">
        <v>0.2286016317663167</v>
      </c>
      <c r="X19" s="229">
        <v>1.228396489217967E-3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1.90696268686669</v>
      </c>
      <c r="C20" s="229">
        <v>3.356213057527659</v>
      </c>
      <c r="D20" s="229">
        <v>0.39985433230240047</v>
      </c>
      <c r="E20" s="229">
        <v>0.51593379681276519</v>
      </c>
      <c r="F20" s="229">
        <v>0.25781823062398163</v>
      </c>
      <c r="G20" s="229">
        <v>0.56094559367877761</v>
      </c>
      <c r="H20" s="229">
        <v>0.52898461602302482</v>
      </c>
      <c r="I20" s="229">
        <v>9.4040124392044244E-3</v>
      </c>
      <c r="J20" s="229">
        <v>4.7843860746983109E-4</v>
      </c>
      <c r="K20" s="229">
        <v>1.58903432137017E-2</v>
      </c>
      <c r="L20" s="229">
        <v>0.12380244092893911</v>
      </c>
      <c r="M20" s="229">
        <v>0.2172367625111597</v>
      </c>
      <c r="N20" s="229">
        <v>0.1071381677640286</v>
      </c>
      <c r="O20" s="229">
        <v>0.14915559633832329</v>
      </c>
      <c r="P20" s="229">
        <v>0.26417253798268159</v>
      </c>
      <c r="Q20" s="229">
        <v>6.3542941536269312E-2</v>
      </c>
      <c r="R20" s="229">
        <v>7.8531574353631659E-2</v>
      </c>
      <c r="S20" s="229">
        <v>7.5105582839795154E-2</v>
      </c>
      <c r="T20" s="229">
        <v>4.6187497749910968E-2</v>
      </c>
      <c r="U20" s="229">
        <v>0.25618644251731448</v>
      </c>
      <c r="V20" s="229">
        <v>0.1062970470090963</v>
      </c>
      <c r="W20" s="229">
        <v>0.2488187995301657</v>
      </c>
      <c r="X20" s="229">
        <v>2.872019530334494E-2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23.438952817839908</v>
      </c>
      <c r="C21" s="229">
        <v>17.479231253993539</v>
      </c>
      <c r="D21" s="229">
        <v>18.548141712512351</v>
      </c>
      <c r="E21" s="229">
        <v>14.89221644052766</v>
      </c>
      <c r="F21" s="229">
        <v>19.186637971968779</v>
      </c>
      <c r="G21" s="229">
        <v>22.252978459426132</v>
      </c>
      <c r="H21" s="229">
        <v>24.903254427815629</v>
      </c>
      <c r="I21" s="229">
        <v>9.2156549171303129E-2</v>
      </c>
      <c r="J21" s="229">
        <v>5.6294666784570957E-3</v>
      </c>
      <c r="K21" s="229">
        <v>0.59095713057901644</v>
      </c>
      <c r="L21" s="229">
        <v>0</v>
      </c>
      <c r="M21" s="229">
        <v>0</v>
      </c>
      <c r="N21" s="229">
        <v>0</v>
      </c>
      <c r="O21" s="229">
        <v>0.1418391128752777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3.8183666847426419E-2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0.2453414993421022</v>
      </c>
      <c r="C22" s="229">
        <v>0</v>
      </c>
      <c r="D22" s="229">
        <v>0</v>
      </c>
      <c r="E22" s="229">
        <v>0</v>
      </c>
      <c r="F22" s="229">
        <v>0</v>
      </c>
      <c r="G22" s="229">
        <v>0.74090868044969449</v>
      </c>
      <c r="H22" s="229">
        <v>0.73511419199984407</v>
      </c>
      <c r="I22" s="229">
        <v>0.23065253937683791</v>
      </c>
      <c r="J22" s="229">
        <v>0</v>
      </c>
      <c r="K22" s="229">
        <v>7.1576386506415651E-2</v>
      </c>
      <c r="L22" s="229">
        <v>0.18613428530531331</v>
      </c>
      <c r="M22" s="229">
        <v>0.18346874882079911</v>
      </c>
      <c r="N22" s="229">
        <v>0.3665489205127469</v>
      </c>
      <c r="O22" s="229">
        <v>0</v>
      </c>
      <c r="P22" s="229">
        <v>0</v>
      </c>
      <c r="Q22" s="229">
        <v>0.86443246232715398</v>
      </c>
      <c r="R22" s="229">
        <v>0.90390342993201966</v>
      </c>
      <c r="S22" s="229">
        <v>0.88453968484548517</v>
      </c>
      <c r="T22" s="229">
        <v>0.1242091495253117</v>
      </c>
      <c r="U22" s="229">
        <v>1.027746566443271E-2</v>
      </c>
      <c r="V22" s="229">
        <v>6.3750212925756953E-3</v>
      </c>
      <c r="W22" s="229">
        <v>1.677678986482516E-2</v>
      </c>
      <c r="X22" s="229">
        <v>1.264073634346043E-2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107.8302878242024</v>
      </c>
      <c r="C23" s="229">
        <v>94.727858562283018</v>
      </c>
      <c r="D23" s="229">
        <v>95.580729669566225</v>
      </c>
      <c r="E23" s="229">
        <v>91.057488179288725</v>
      </c>
      <c r="F23" s="229">
        <v>99.021238248872663</v>
      </c>
      <c r="G23" s="229">
        <v>76.425056612269969</v>
      </c>
      <c r="H23" s="229">
        <v>70.193252327798604</v>
      </c>
      <c r="I23" s="229">
        <v>3.4792956483438551</v>
      </c>
      <c r="J23" s="229">
        <v>0.3288944971828987</v>
      </c>
      <c r="K23" s="229">
        <v>7.1191637877708942</v>
      </c>
      <c r="L23" s="229">
        <v>61.687074581215022</v>
      </c>
      <c r="M23" s="229">
        <v>58.504154456917291</v>
      </c>
      <c r="N23" s="229">
        <v>51.744244950587287</v>
      </c>
      <c r="O23" s="229">
        <v>40.999725823259659</v>
      </c>
      <c r="P23" s="229">
        <v>40.154673998246501</v>
      </c>
      <c r="Q23" s="229">
        <v>38.842482728570403</v>
      </c>
      <c r="R23" s="229">
        <v>40.664072903069993</v>
      </c>
      <c r="S23" s="229">
        <v>57.326212502678572</v>
      </c>
      <c r="T23" s="229">
        <v>89.409957825954891</v>
      </c>
      <c r="U23" s="229">
        <v>62.167245480227741</v>
      </c>
      <c r="V23" s="229">
        <v>58.371763351489072</v>
      </c>
      <c r="W23" s="229">
        <v>65.113413910540103</v>
      </c>
      <c r="X23" s="229">
        <v>13.302603787849939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1.6946227404582059</v>
      </c>
      <c r="C25" s="229">
        <v>1.707692241776571</v>
      </c>
      <c r="D25" s="229">
        <v>1.7828950244260831</v>
      </c>
      <c r="E25" s="229">
        <v>0.54210989974345614</v>
      </c>
      <c r="F25" s="229">
        <v>1.916145372458643</v>
      </c>
      <c r="G25" s="229">
        <v>1.4629662062452029</v>
      </c>
      <c r="H25" s="229">
        <v>1.253342316650663</v>
      </c>
      <c r="I25" s="229">
        <v>0.17930288644987771</v>
      </c>
      <c r="J25" s="229">
        <v>7.324674369253617E-2</v>
      </c>
      <c r="K25" s="229">
        <v>0.20856486566403171</v>
      </c>
      <c r="L25" s="229">
        <v>0.56961270585458768</v>
      </c>
      <c r="M25" s="229">
        <v>0.71653102899555199</v>
      </c>
      <c r="N25" s="229">
        <v>0.38991129466282742</v>
      </c>
      <c r="O25" s="229">
        <v>0.1735005862588089</v>
      </c>
      <c r="P25" s="229">
        <v>0.21949150056440689</v>
      </c>
      <c r="Q25" s="229">
        <v>0.21162334049501441</v>
      </c>
      <c r="R25" s="229">
        <v>0.19494134026147891</v>
      </c>
      <c r="S25" s="229">
        <v>0.23581941734150211</v>
      </c>
      <c r="T25" s="229">
        <v>0.23962156371117529</v>
      </c>
      <c r="U25" s="229">
        <v>0.20668724006696571</v>
      </c>
      <c r="V25" s="229">
        <v>9.7882763189122549E-2</v>
      </c>
      <c r="W25" s="229">
        <v>8.3993721122587031E-2</v>
      </c>
      <c r="X25" s="229">
        <v>4.0836534392298653E-2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3.8599718047394571</v>
      </c>
      <c r="C26" s="229">
        <v>6.6470953116542537</v>
      </c>
      <c r="D26" s="229">
        <v>0.92447069005435589</v>
      </c>
      <c r="E26" s="229">
        <v>0.92700051255720939</v>
      </c>
      <c r="F26" s="229">
        <v>0.88730829198983885</v>
      </c>
      <c r="G26" s="229">
        <v>0.7395871562058961</v>
      </c>
      <c r="H26" s="229">
        <v>0.8409155657146471</v>
      </c>
      <c r="I26" s="229">
        <v>4.1590789968703627E-2</v>
      </c>
      <c r="J26" s="229">
        <v>2.4654103594231661E-2</v>
      </c>
      <c r="K26" s="229">
        <v>6.0486664187106347E-2</v>
      </c>
      <c r="L26" s="229">
        <v>2.4032043450352161</v>
      </c>
      <c r="M26" s="229">
        <v>2.9355769798732432</v>
      </c>
      <c r="N26" s="229">
        <v>1.906811981350657</v>
      </c>
      <c r="O26" s="229">
        <v>1.7757311987168101</v>
      </c>
      <c r="P26" s="229">
        <v>1.2321658767161281</v>
      </c>
      <c r="Q26" s="229">
        <v>1.330159803593117</v>
      </c>
      <c r="R26" s="229">
        <v>0.37406432308200888</v>
      </c>
      <c r="S26" s="229">
        <v>0.24491831090687349</v>
      </c>
      <c r="T26" s="229">
        <v>0.1382801587299535</v>
      </c>
      <c r="U26" s="229">
        <v>4.9689469319603469E-2</v>
      </c>
      <c r="V26" s="229">
        <v>0.38465036405260539</v>
      </c>
      <c r="W26" s="229">
        <v>0.45416252083360931</v>
      </c>
      <c r="X26" s="229">
        <v>0.2735028390062762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87.283209696313165</v>
      </c>
      <c r="C27" s="261">
        <v>76.272972242090376</v>
      </c>
      <c r="D27" s="261">
        <v>77.704637648420615</v>
      </c>
      <c r="E27" s="261">
        <v>70.585850337721581</v>
      </c>
      <c r="F27" s="261">
        <v>87.994646760018071</v>
      </c>
      <c r="G27" s="261">
        <v>80.129808084289095</v>
      </c>
      <c r="H27" s="261">
        <v>73.109253743889965</v>
      </c>
      <c r="I27" s="261">
        <v>2.589569862899773</v>
      </c>
      <c r="J27" s="261">
        <v>0.22990278965880689</v>
      </c>
      <c r="K27" s="261">
        <v>4.6840403161212318</v>
      </c>
      <c r="L27" s="261">
        <v>46.052494797152242</v>
      </c>
      <c r="M27" s="261">
        <v>45.742327890176838</v>
      </c>
      <c r="N27" s="261">
        <v>38.999488028756979</v>
      </c>
      <c r="O27" s="261">
        <v>32.79655099942088</v>
      </c>
      <c r="P27" s="261">
        <v>32.113785250541248</v>
      </c>
      <c r="Q27" s="261">
        <v>34.742263259442822</v>
      </c>
      <c r="R27" s="261">
        <v>37.197957076155802</v>
      </c>
      <c r="S27" s="261">
        <v>49.393345566712682</v>
      </c>
      <c r="T27" s="261">
        <v>64.393195926099935</v>
      </c>
      <c r="U27" s="261">
        <v>47.363172661791722</v>
      </c>
      <c r="V27" s="261">
        <v>44.423198700946173</v>
      </c>
      <c r="W27" s="261">
        <v>51.15905239151278</v>
      </c>
      <c r="X27" s="261">
        <v>11.09031877128025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1.389622318738635E-2</v>
      </c>
      <c r="J28" s="295">
        <v>3.3301660891931991E-4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2.476868359307857E-3</v>
      </c>
      <c r="U28" s="295">
        <v>1.629947489948041E-3</v>
      </c>
      <c r="V28" s="295">
        <v>3.204255318902735E-3</v>
      </c>
      <c r="W28" s="295">
        <v>0.15824553021341989</v>
      </c>
      <c r="X28" s="295">
        <v>9.7178189001758872E-4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0.94285810656366686</v>
      </c>
      <c r="C29" s="295">
        <v>1.4438471967219371</v>
      </c>
      <c r="D29" s="295">
        <v>0.14723544662333421</v>
      </c>
      <c r="E29" s="295">
        <v>0.18219442927755469</v>
      </c>
      <c r="F29" s="295">
        <v>9.4613254692712742E-2</v>
      </c>
      <c r="G29" s="295">
        <v>0.26430191639611089</v>
      </c>
      <c r="H29" s="295">
        <v>0.26544156890361809</v>
      </c>
      <c r="I29" s="295">
        <v>6.1348542739000853E-3</v>
      </c>
      <c r="J29" s="295">
        <v>2.9415787653778449E-4</v>
      </c>
      <c r="K29" s="295">
        <v>7.821903417950915E-3</v>
      </c>
      <c r="L29" s="295">
        <v>5.0903163018808768E-2</v>
      </c>
      <c r="M29" s="295">
        <v>0.1058665566185516</v>
      </c>
      <c r="N29" s="295">
        <v>5.1700267799996473E-2</v>
      </c>
      <c r="O29" s="295">
        <v>0.1017600573796401</v>
      </c>
      <c r="P29" s="295">
        <v>0.19105244205533881</v>
      </c>
      <c r="Q29" s="295">
        <v>5.1136688735180763E-2</v>
      </c>
      <c r="R29" s="295">
        <v>5.9137364303456938E-2</v>
      </c>
      <c r="S29" s="295">
        <v>3.6046246746933207E-2</v>
      </c>
      <c r="T29" s="295">
        <v>2.7952105385904241E-2</v>
      </c>
      <c r="U29" s="295">
        <v>0.17199834404279349</v>
      </c>
      <c r="V29" s="295">
        <v>7.2836578733283197E-2</v>
      </c>
      <c r="W29" s="295">
        <v>0.17224051532128809</v>
      </c>
      <c r="X29" s="295">
        <v>2.2720486356426341E-2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11.588903561597879</v>
      </c>
      <c r="C30" s="295">
        <v>7.5195878850206368</v>
      </c>
      <c r="D30" s="295">
        <v>6.8298470429208731</v>
      </c>
      <c r="E30" s="295">
        <v>5.2589671229551467</v>
      </c>
      <c r="F30" s="295">
        <v>7.041046945149195</v>
      </c>
      <c r="G30" s="295">
        <v>10.484982712451281</v>
      </c>
      <c r="H30" s="295">
        <v>12.496316009760161</v>
      </c>
      <c r="I30" s="295">
        <v>6.0119763048642048E-2</v>
      </c>
      <c r="J30" s="295">
        <v>3.461158732428533E-3</v>
      </c>
      <c r="K30" s="295">
        <v>0.29089425806440278</v>
      </c>
      <c r="L30" s="295">
        <v>0</v>
      </c>
      <c r="M30" s="295">
        <v>0</v>
      </c>
      <c r="N30" s="295">
        <v>0</v>
      </c>
      <c r="O30" s="295">
        <v>9.6768452670903976E-2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3.0207018875816619E-2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53.314446951866373</v>
      </c>
      <c r="C31" s="295">
        <v>40.752047230689662</v>
      </c>
      <c r="D31" s="295">
        <v>35.194995488606487</v>
      </c>
      <c r="E31" s="295">
        <v>32.155612198232937</v>
      </c>
      <c r="F31" s="295">
        <v>36.338476188258049</v>
      </c>
      <c r="G31" s="295">
        <v>36.009354830356727</v>
      </c>
      <c r="H31" s="295">
        <v>35.222587689634089</v>
      </c>
      <c r="I31" s="295">
        <v>2.269772814146771</v>
      </c>
      <c r="J31" s="295">
        <v>0.20221383764976439</v>
      </c>
      <c r="K31" s="295">
        <v>3.5043554953867768</v>
      </c>
      <c r="L31" s="295">
        <v>25.363532334256298</v>
      </c>
      <c r="M31" s="295">
        <v>28.510981790734171</v>
      </c>
      <c r="N31" s="295">
        <v>24.969545185298259</v>
      </c>
      <c r="O31" s="295">
        <v>27.971692345092698</v>
      </c>
      <c r="P31" s="295">
        <v>29.040295353500891</v>
      </c>
      <c r="Q31" s="295">
        <v>31.258797609468619</v>
      </c>
      <c r="R31" s="295">
        <v>30.62164630117304</v>
      </c>
      <c r="S31" s="295">
        <v>27.51319839094289</v>
      </c>
      <c r="T31" s="295">
        <v>54.109806450927778</v>
      </c>
      <c r="U31" s="295">
        <v>41.73781864189921</v>
      </c>
      <c r="V31" s="295">
        <v>39.997343828257797</v>
      </c>
      <c r="W31" s="295">
        <v>45.073635864560472</v>
      </c>
      <c r="X31" s="295">
        <v>10.523661997228441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21.437001076285242</v>
      </c>
      <c r="C32" s="296">
        <v>26.557489929658139</v>
      </c>
      <c r="D32" s="296">
        <v>35.532559670269912</v>
      </c>
      <c r="E32" s="296">
        <v>32.989076587255937</v>
      </c>
      <c r="F32" s="296">
        <v>44.520510371918107</v>
      </c>
      <c r="G32" s="296">
        <v>33.371168625084977</v>
      </c>
      <c r="H32" s="296">
        <v>25.1249084755921</v>
      </c>
      <c r="I32" s="296">
        <v>0.23964620824307409</v>
      </c>
      <c r="J32" s="296">
        <v>2.3600618791156859E-2</v>
      </c>
      <c r="K32" s="296">
        <v>0.88096865925210144</v>
      </c>
      <c r="L32" s="296">
        <v>20.638059299877131</v>
      </c>
      <c r="M32" s="296">
        <v>17.12547954282411</v>
      </c>
      <c r="N32" s="296">
        <v>13.978242575658721</v>
      </c>
      <c r="O32" s="296">
        <v>4.6263301442776346</v>
      </c>
      <c r="P32" s="296">
        <v>2.882437454985026</v>
      </c>
      <c r="Q32" s="296">
        <v>3.4323289612390289</v>
      </c>
      <c r="R32" s="296">
        <v>6.5171734106792956</v>
      </c>
      <c r="S32" s="296">
        <v>21.844100929022861</v>
      </c>
      <c r="T32" s="296">
        <v>10.25296050142695</v>
      </c>
      <c r="U32" s="296">
        <v>5.4517257283597624</v>
      </c>
      <c r="V32" s="296">
        <v>4.349814038636179</v>
      </c>
      <c r="W32" s="296">
        <v>5.7549304814176114</v>
      </c>
      <c r="X32" s="296">
        <v>0.51275748692954548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270.62632948494041</v>
      </c>
      <c r="C34" s="223">
        <v>317.74786060353489</v>
      </c>
      <c r="D34" s="223">
        <v>281.65090442993312</v>
      </c>
      <c r="E34" s="223">
        <v>293.88018980680448</v>
      </c>
      <c r="F34" s="223">
        <v>334.12218677536032</v>
      </c>
      <c r="G34" s="223">
        <v>364.55560065661609</v>
      </c>
      <c r="H34" s="223">
        <v>394.42505354337243</v>
      </c>
      <c r="I34" s="223">
        <v>522.56923629885102</v>
      </c>
      <c r="J34" s="223">
        <v>482.45356980394388</v>
      </c>
      <c r="K34" s="223">
        <v>301.26467749272138</v>
      </c>
      <c r="L34" s="223">
        <v>312.99562368556349</v>
      </c>
      <c r="M34" s="223">
        <v>326.03447762269229</v>
      </c>
      <c r="N34" s="223">
        <v>314.94957024929653</v>
      </c>
      <c r="O34" s="223">
        <v>303.10937914826138</v>
      </c>
      <c r="P34" s="223">
        <v>334.05478944692322</v>
      </c>
      <c r="Q34" s="223">
        <v>349.97373240730087</v>
      </c>
      <c r="R34" s="223">
        <v>316.6381941044732</v>
      </c>
      <c r="S34" s="223">
        <v>376.02434731994822</v>
      </c>
      <c r="T34" s="223">
        <v>444.25239346121958</v>
      </c>
      <c r="U34" s="223">
        <v>425.1434204316883</v>
      </c>
      <c r="V34" s="223">
        <v>408.05964332137461</v>
      </c>
      <c r="W34" s="223">
        <v>413.23269803837542</v>
      </c>
      <c r="X34" s="223">
        <v>295.31594655327228</v>
      </c>
      <c r="Y34" s="223">
        <v>267.49388278554397</v>
      </c>
      <c r="DA34" s="89" t="s">
        <v>504</v>
      </c>
    </row>
    <row r="35" spans="1:105" ht="12" customHeight="1" x14ac:dyDescent="0.25">
      <c r="A35" s="55" t="s">
        <v>91</v>
      </c>
      <c r="B35" s="259">
        <v>0.31711656574641101</v>
      </c>
      <c r="C35" s="259">
        <v>0.37233298962300049</v>
      </c>
      <c r="D35" s="259">
        <v>0.33003502549869279</v>
      </c>
      <c r="E35" s="259">
        <v>0.34436514994601147</v>
      </c>
      <c r="F35" s="259">
        <v>0.39152022130109299</v>
      </c>
      <c r="G35" s="259">
        <v>0.42718171703334651</v>
      </c>
      <c r="H35" s="259">
        <v>0.46218237028902509</v>
      </c>
      <c r="I35" s="259">
        <v>0.6123401292663494</v>
      </c>
      <c r="J35" s="259">
        <v>0.56533309038834423</v>
      </c>
      <c r="K35" s="259">
        <v>0.35301820073824652</v>
      </c>
      <c r="L35" s="259">
        <v>0.36676437753014962</v>
      </c>
      <c r="M35" s="259">
        <v>0.38204314434379688</v>
      </c>
      <c r="N35" s="259">
        <v>0.36905398780241588</v>
      </c>
      <c r="O35" s="259">
        <v>0.35517979918633308</v>
      </c>
      <c r="P35" s="259">
        <v>0.3914412459501766</v>
      </c>
      <c r="Q35" s="259">
        <v>0.41009486524705352</v>
      </c>
      <c r="R35" s="259">
        <v>0.37103269622597301</v>
      </c>
      <c r="S35" s="259">
        <v>0.44062065167884429</v>
      </c>
      <c r="T35" s="259">
        <v>0.52056942725075372</v>
      </c>
      <c r="U35" s="259">
        <v>0.49817777040941258</v>
      </c>
      <c r="V35" s="259">
        <v>0.47815921294864339</v>
      </c>
      <c r="W35" s="259">
        <v>0.48422093410265488</v>
      </c>
      <c r="X35" s="259">
        <v>0.34604755183775687</v>
      </c>
      <c r="Y35" s="259">
        <v>0.31344600367774539</v>
      </c>
      <c r="DA35" s="67" t="s">
        <v>505</v>
      </c>
    </row>
    <row r="36" spans="1:105" ht="12" customHeight="1" x14ac:dyDescent="0.25">
      <c r="A36" s="173" t="s">
        <v>92</v>
      </c>
      <c r="B36" s="224">
        <v>0.14737238116403251</v>
      </c>
      <c r="C36" s="224">
        <v>0.17303290081207501</v>
      </c>
      <c r="D36" s="224">
        <v>0.15337592806226649</v>
      </c>
      <c r="E36" s="224">
        <v>0.1600355125504104</v>
      </c>
      <c r="F36" s="224">
        <v>0.18194971035714191</v>
      </c>
      <c r="G36" s="224">
        <v>0.1985225422732641</v>
      </c>
      <c r="H36" s="224">
        <v>0.21478826336684709</v>
      </c>
      <c r="I36" s="224">
        <v>0.28457051027866309</v>
      </c>
      <c r="J36" s="224">
        <v>0.2627251070446307</v>
      </c>
      <c r="K36" s="224">
        <v>0.16405681208922021</v>
      </c>
      <c r="L36" s="224">
        <v>0.1704450207939793</v>
      </c>
      <c r="M36" s="224">
        <v>0.17754546425796969</v>
      </c>
      <c r="N36" s="224">
        <v>0.1715090627085582</v>
      </c>
      <c r="O36" s="224">
        <v>0.16506136355333309</v>
      </c>
      <c r="P36" s="224">
        <v>0.1819130084412694</v>
      </c>
      <c r="Q36" s="224">
        <v>0.19058183432438769</v>
      </c>
      <c r="R36" s="224">
        <v>0.1724286203838962</v>
      </c>
      <c r="S36" s="224">
        <v>0.20476796749838011</v>
      </c>
      <c r="T36" s="224">
        <v>0.24192225932620939</v>
      </c>
      <c r="U36" s="224">
        <v>0.23151626940528169</v>
      </c>
      <c r="V36" s="224">
        <v>0.2222131209761905</v>
      </c>
      <c r="W36" s="224">
        <v>0.22503016170162951</v>
      </c>
      <c r="X36" s="224">
        <v>0.1608173688128792</v>
      </c>
      <c r="Y36" s="224">
        <v>0.14566657474866471</v>
      </c>
      <c r="DA36" s="177" t="s">
        <v>506</v>
      </c>
    </row>
    <row r="37" spans="1:105" ht="12" customHeight="1" x14ac:dyDescent="0.25">
      <c r="A37" s="173" t="s">
        <v>93</v>
      </c>
      <c r="B37" s="224">
        <v>4.3216949111119796</v>
      </c>
      <c r="C37" s="224">
        <v>5.0741896207957478</v>
      </c>
      <c r="D37" s="224">
        <v>4.4977489171189911</v>
      </c>
      <c r="E37" s="224">
        <v>4.6930412247088187</v>
      </c>
      <c r="F37" s="224">
        <v>5.3356750506292938</v>
      </c>
      <c r="G37" s="224">
        <v>5.8216733278431256</v>
      </c>
      <c r="H37" s="224">
        <v>6.2986655805330116</v>
      </c>
      <c r="I37" s="224">
        <v>8.3450298923716328</v>
      </c>
      <c r="J37" s="224">
        <v>7.7044134672178242</v>
      </c>
      <c r="K37" s="224">
        <v>4.8109658291405539</v>
      </c>
      <c r="L37" s="224">
        <v>4.9983000421892623</v>
      </c>
      <c r="M37" s="224">
        <v>5.2065205387476441</v>
      </c>
      <c r="N37" s="224">
        <v>5.0295030701319776</v>
      </c>
      <c r="O37" s="224">
        <v>4.8404242996905724</v>
      </c>
      <c r="P37" s="224">
        <v>5.3345987669878054</v>
      </c>
      <c r="Q37" s="224">
        <v>5.5888120762149187</v>
      </c>
      <c r="R37" s="224">
        <v>5.0564690979222124</v>
      </c>
      <c r="S37" s="224">
        <v>6.004820415512639</v>
      </c>
      <c r="T37" s="224">
        <v>7.0943699813812762</v>
      </c>
      <c r="U37" s="224">
        <v>6.7892143387083106</v>
      </c>
      <c r="V37" s="224">
        <v>6.5163995215372932</v>
      </c>
      <c r="W37" s="224">
        <v>6.5990092376276843</v>
      </c>
      <c r="X37" s="224">
        <v>4.715969158722257</v>
      </c>
      <c r="Y37" s="224">
        <v>4.2716721399087927</v>
      </c>
      <c r="DA37" s="177" t="s">
        <v>507</v>
      </c>
    </row>
    <row r="38" spans="1:105" ht="12" customHeight="1" x14ac:dyDescent="0.25">
      <c r="A38" s="173" t="s">
        <v>94</v>
      </c>
      <c r="B38" s="224">
        <v>0.10570552191547029</v>
      </c>
      <c r="C38" s="224">
        <v>0.12411099654100009</v>
      </c>
      <c r="D38" s="224">
        <v>0.11001167516623089</v>
      </c>
      <c r="E38" s="224">
        <v>0.11478838331533719</v>
      </c>
      <c r="F38" s="224">
        <v>0.13050674043369759</v>
      </c>
      <c r="G38" s="224">
        <v>0.1423939056777821</v>
      </c>
      <c r="H38" s="224">
        <v>0.15406079009634169</v>
      </c>
      <c r="I38" s="224">
        <v>0.20411337642211641</v>
      </c>
      <c r="J38" s="224">
        <v>0.18844436346278129</v>
      </c>
      <c r="K38" s="224">
        <v>0.1176727335794155</v>
      </c>
      <c r="L38" s="224">
        <v>0.1222547925100498</v>
      </c>
      <c r="M38" s="224">
        <v>0.12734771478126561</v>
      </c>
      <c r="N38" s="224">
        <v>0.1230179959341386</v>
      </c>
      <c r="O38" s="224">
        <v>0.1183932663954444</v>
      </c>
      <c r="P38" s="224">
        <v>0.1304804153167255</v>
      </c>
      <c r="Q38" s="224">
        <v>0.13669828841568449</v>
      </c>
      <c r="R38" s="224">
        <v>0.12367756540865769</v>
      </c>
      <c r="S38" s="224">
        <v>0.14687355055961471</v>
      </c>
      <c r="T38" s="224">
        <v>0.17352314241691791</v>
      </c>
      <c r="U38" s="224">
        <v>0.16605925680313749</v>
      </c>
      <c r="V38" s="224">
        <v>0.15938640431621451</v>
      </c>
      <c r="W38" s="224">
        <v>0.1614069780342183</v>
      </c>
      <c r="X38" s="224">
        <v>0.115349183945919</v>
      </c>
      <c r="Y38" s="224">
        <v>0.1044820012259151</v>
      </c>
      <c r="DA38" s="177" t="s">
        <v>508</v>
      </c>
    </row>
    <row r="39" spans="1:105" ht="12" customHeight="1" x14ac:dyDescent="0.25">
      <c r="A39" s="56" t="s">
        <v>95</v>
      </c>
      <c r="B39" s="260">
        <v>0.69340845625735725</v>
      </c>
      <c r="C39" s="260">
        <v>0.75316173477032644</v>
      </c>
      <c r="D39" s="260">
        <v>0.60988107491979515</v>
      </c>
      <c r="E39" s="260">
        <v>0.6392467361446208</v>
      </c>
      <c r="F39" s="260">
        <v>0.70946038850847526</v>
      </c>
      <c r="G39" s="260">
        <v>0.82946118754781406</v>
      </c>
      <c r="H39" s="260">
        <v>0.95441661910392317</v>
      </c>
      <c r="I39" s="260">
        <v>2.2029938241361142</v>
      </c>
      <c r="J39" s="260">
        <v>1.9736573340701951</v>
      </c>
      <c r="K39" s="260">
        <v>0.97542156162261806</v>
      </c>
      <c r="L39" s="260">
        <v>0.74251052392706152</v>
      </c>
      <c r="M39" s="260">
        <v>0.82575239770575526</v>
      </c>
      <c r="N39" s="260">
        <v>0.81785821556286187</v>
      </c>
      <c r="O39" s="260">
        <v>1.090987020210832</v>
      </c>
      <c r="P39" s="260">
        <v>1.4062025163435781</v>
      </c>
      <c r="Q39" s="260">
        <v>1.429799069330193</v>
      </c>
      <c r="R39" s="260">
        <v>1.065217766294952</v>
      </c>
      <c r="S39" s="260">
        <v>0.9081869785408534</v>
      </c>
      <c r="T39" s="260">
        <v>1.4929184675540159</v>
      </c>
      <c r="U39" s="260">
        <v>1.6241108349973139</v>
      </c>
      <c r="V39" s="260">
        <v>1.6507189559108471</v>
      </c>
      <c r="W39" s="260">
        <v>1.58074046454533</v>
      </c>
      <c r="X39" s="260">
        <v>1.528666412889546</v>
      </c>
      <c r="Y39" s="260">
        <v>1.5317296565211931</v>
      </c>
      <c r="DA39" s="68" t="s">
        <v>509</v>
      </c>
    </row>
    <row r="40" spans="1:105" ht="12" customHeight="1" x14ac:dyDescent="0.25">
      <c r="A40" s="37" t="s">
        <v>159</v>
      </c>
      <c r="B40" s="226">
        <v>8.6371857742970279E-3</v>
      </c>
      <c r="C40" s="226">
        <v>1.5816682619995959E-2</v>
      </c>
      <c r="D40" s="226">
        <v>1.266968292756651E-3</v>
      </c>
      <c r="E40" s="226">
        <v>1.7828371495470739E-3</v>
      </c>
      <c r="F40" s="226">
        <v>8.2917074207754324E-4</v>
      </c>
      <c r="G40" s="226">
        <v>3.1478028737183129E-3</v>
      </c>
      <c r="H40" s="226">
        <v>4.1796661609420907E-3</v>
      </c>
      <c r="I40" s="226">
        <v>5.3725925740462643E-3</v>
      </c>
      <c r="J40" s="226">
        <v>2.5676458730059292E-3</v>
      </c>
      <c r="K40" s="226">
        <v>1.736717410705374E-3</v>
      </c>
      <c r="L40" s="226">
        <v>8.2071849547177039E-4</v>
      </c>
      <c r="M40" s="226">
        <v>1.9111306091484351E-3</v>
      </c>
      <c r="N40" s="226">
        <v>1.0842062525499999E-3</v>
      </c>
      <c r="O40" s="226">
        <v>3.3950960260477649E-3</v>
      </c>
      <c r="P40" s="226">
        <v>8.3658286519579621E-3</v>
      </c>
      <c r="Q40" s="226">
        <v>2.1045027900511559E-3</v>
      </c>
      <c r="R40" s="226">
        <v>1.6934846980690499E-3</v>
      </c>
      <c r="S40" s="226">
        <v>6.6277616033560169E-4</v>
      </c>
      <c r="T40" s="226">
        <v>6.4807809181649458E-4</v>
      </c>
      <c r="U40" s="226">
        <v>5.8963551064054069E-3</v>
      </c>
      <c r="V40" s="226">
        <v>2.705901731079422E-3</v>
      </c>
      <c r="W40" s="226">
        <v>5.3371041766696794E-3</v>
      </c>
      <c r="X40" s="226">
        <v>3.139657152833002E-3</v>
      </c>
      <c r="Y40" s="226">
        <v>4.5250269181605083E-3</v>
      </c>
      <c r="DA40" s="69" t="s">
        <v>510</v>
      </c>
    </row>
    <row r="41" spans="1:105" ht="12" customHeight="1" x14ac:dyDescent="0.25">
      <c r="A41" s="37" t="s">
        <v>35</v>
      </c>
      <c r="B41" s="226">
        <v>0.48839457344802412</v>
      </c>
      <c r="C41" s="226">
        <v>0.44641995262815642</v>
      </c>
      <c r="D41" s="226">
        <v>0.30285467508277969</v>
      </c>
      <c r="E41" s="226">
        <v>0.31465407707995852</v>
      </c>
      <c r="F41" s="226">
        <v>0.31846279218323709</v>
      </c>
      <c r="G41" s="226">
        <v>0.42886692673790722</v>
      </c>
      <c r="H41" s="226">
        <v>0.55461794652304108</v>
      </c>
      <c r="I41" s="226">
        <v>1.9877513012716821</v>
      </c>
      <c r="J41" s="226">
        <v>1.7650845587315629</v>
      </c>
      <c r="K41" s="226">
        <v>0.77808109828766259</v>
      </c>
      <c r="L41" s="226">
        <v>0.4089396191260018</v>
      </c>
      <c r="M41" s="226">
        <v>0.51468765715572018</v>
      </c>
      <c r="N41" s="226">
        <v>0.52363630142031836</v>
      </c>
      <c r="O41" s="226">
        <v>0.93324025131353328</v>
      </c>
      <c r="P41" s="226">
        <v>1.271620149504656</v>
      </c>
      <c r="Q41" s="226">
        <v>1.286438923009757</v>
      </c>
      <c r="R41" s="226">
        <v>0.87689551354739559</v>
      </c>
      <c r="S41" s="226">
        <v>0.50588046284325583</v>
      </c>
      <c r="T41" s="226">
        <v>1.2545523719641161</v>
      </c>
      <c r="U41" s="226">
        <v>1.430833543479668</v>
      </c>
      <c r="V41" s="226">
        <v>1.48591386066855</v>
      </c>
      <c r="W41" s="226">
        <v>1.396667269496386</v>
      </c>
      <c r="X41" s="226">
        <v>1.4542246211313949</v>
      </c>
      <c r="Y41" s="226">
        <v>1.472940540527816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4.8779499158757122E-4</v>
      </c>
      <c r="V42" s="226">
        <v>5.0223849607559251E-4</v>
      </c>
      <c r="W42" s="226">
        <v>4.1182464766329488E-4</v>
      </c>
      <c r="X42" s="226">
        <v>4.4613767584818123E-4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0.1963766970350361</v>
      </c>
      <c r="C44" s="226">
        <v>0.29092509952217399</v>
      </c>
      <c r="D44" s="226">
        <v>0.30575943154425872</v>
      </c>
      <c r="E44" s="226">
        <v>0.32280982191511531</v>
      </c>
      <c r="F44" s="226">
        <v>0.39016842558316062</v>
      </c>
      <c r="G44" s="226">
        <v>0.3974464579361886</v>
      </c>
      <c r="H44" s="226">
        <v>0.39561900641994002</v>
      </c>
      <c r="I44" s="226">
        <v>0.2098699302903855</v>
      </c>
      <c r="J44" s="226">
        <v>0.2060051294656266</v>
      </c>
      <c r="K44" s="226">
        <v>0.19560374592425009</v>
      </c>
      <c r="L44" s="226">
        <v>0.332750186305588</v>
      </c>
      <c r="M44" s="226">
        <v>0.30915360994088681</v>
      </c>
      <c r="N44" s="226">
        <v>0.29313770788999349</v>
      </c>
      <c r="O44" s="226">
        <v>0.15435167287125151</v>
      </c>
      <c r="P44" s="226">
        <v>0.12621653818696471</v>
      </c>
      <c r="Q44" s="226">
        <v>0.1412556435303845</v>
      </c>
      <c r="R44" s="226">
        <v>0.18662876804948689</v>
      </c>
      <c r="S44" s="226">
        <v>0.4016437395372619</v>
      </c>
      <c r="T44" s="226">
        <v>0.23771801749808369</v>
      </c>
      <c r="U44" s="226">
        <v>0.18689314141965241</v>
      </c>
      <c r="V44" s="226">
        <v>0.16159695501514201</v>
      </c>
      <c r="W44" s="226">
        <v>0.1783242662246112</v>
      </c>
      <c r="X44" s="226">
        <v>7.0855996929470491E-2</v>
      </c>
      <c r="Y44" s="226">
        <v>5.4264089075216869E-2</v>
      </c>
      <c r="DA44" s="69" t="s">
        <v>514</v>
      </c>
    </row>
    <row r="45" spans="1:105" ht="12" customHeight="1" x14ac:dyDescent="0.25">
      <c r="A45" s="57" t="s">
        <v>515</v>
      </c>
      <c r="B45" s="261">
        <v>220.48975805509571</v>
      </c>
      <c r="C45" s="261">
        <v>262.88884518007262</v>
      </c>
      <c r="D45" s="261">
        <v>237.14518760908749</v>
      </c>
      <c r="E45" s="261">
        <v>247.2683220471132</v>
      </c>
      <c r="F45" s="261">
        <v>282.2019557931784</v>
      </c>
      <c r="G45" s="261">
        <v>302.84349993070089</v>
      </c>
      <c r="H45" s="261">
        <v>322.61834459185872</v>
      </c>
      <c r="I45" s="261">
        <v>364.02391989532782</v>
      </c>
      <c r="J45" s="261">
        <v>340.65599008321112</v>
      </c>
      <c r="K45" s="261">
        <v>230.37511342349251</v>
      </c>
      <c r="L45" s="261">
        <v>258.89193419020347</v>
      </c>
      <c r="M45" s="261">
        <v>265.9570917411944</v>
      </c>
      <c r="N45" s="261">
        <v>255.37563563208701</v>
      </c>
      <c r="O45" s="261">
        <v>225.3882076292534</v>
      </c>
      <c r="P45" s="261">
        <v>234.9465535157226</v>
      </c>
      <c r="Q45" s="261">
        <v>247.97443671327721</v>
      </c>
      <c r="R45" s="261">
        <v>239.46938287053831</v>
      </c>
      <c r="S45" s="261">
        <v>309.25547179443367</v>
      </c>
      <c r="T45" s="261">
        <v>339.20496798075982</v>
      </c>
      <c r="U45" s="261">
        <v>311.09207438127117</v>
      </c>
      <c r="V45" s="261">
        <v>292.48000859986468</v>
      </c>
      <c r="W45" s="261">
        <v>302.251262051428</v>
      </c>
      <c r="X45" s="261">
        <v>188.70105153181549</v>
      </c>
      <c r="Y45" s="261">
        <v>160.21409312969851</v>
      </c>
      <c r="DA45" s="70" t="s">
        <v>516</v>
      </c>
    </row>
    <row r="46" spans="1:105" ht="12" customHeight="1" x14ac:dyDescent="0.25">
      <c r="A46" s="57" t="s">
        <v>517</v>
      </c>
      <c r="B46" s="294">
        <v>38.113130964199307</v>
      </c>
      <c r="C46" s="294">
        <v>41.14486096933733</v>
      </c>
      <c r="D46" s="294">
        <v>33.112443366061981</v>
      </c>
      <c r="E46" s="294">
        <v>34.662160999178901</v>
      </c>
      <c r="F46" s="294">
        <v>38.460796902239913</v>
      </c>
      <c r="G46" s="294">
        <v>45.746626797715393</v>
      </c>
      <c r="H46" s="294">
        <v>53.492938164768873</v>
      </c>
      <c r="I46" s="294">
        <v>119.1935059589607</v>
      </c>
      <c r="J46" s="294">
        <v>106.3596000750312</v>
      </c>
      <c r="K46" s="294">
        <v>53.340016938994651</v>
      </c>
      <c r="L46" s="294">
        <v>39.797330139815102</v>
      </c>
      <c r="M46" s="294">
        <v>44.258956238670088</v>
      </c>
      <c r="N46" s="294">
        <v>43.835841194774197</v>
      </c>
      <c r="O46" s="294">
        <v>58.526181049938131</v>
      </c>
      <c r="P46" s="294">
        <v>75.370117975407283</v>
      </c>
      <c r="Q46" s="294">
        <v>76.634854001508643</v>
      </c>
      <c r="R46" s="294">
        <v>57.093902039024726</v>
      </c>
      <c r="S46" s="294">
        <v>48.677312777349847</v>
      </c>
      <c r="T46" s="294">
        <v>80.018752756623883</v>
      </c>
      <c r="U46" s="294">
        <v>87.037450432093991</v>
      </c>
      <c r="V46" s="294">
        <v>88.464178409541077</v>
      </c>
      <c r="W46" s="294">
        <v>84.785977702463896</v>
      </c>
      <c r="X46" s="294">
        <v>81.989269793701055</v>
      </c>
      <c r="Y46" s="294">
        <v>82.099431833142106</v>
      </c>
      <c r="DA46" s="70" t="s">
        <v>518</v>
      </c>
    </row>
    <row r="47" spans="1:105" ht="12" customHeight="1" x14ac:dyDescent="0.25">
      <c r="A47" s="60" t="s">
        <v>519</v>
      </c>
      <c r="B47" s="262">
        <v>28.75243911587178</v>
      </c>
      <c r="C47" s="262">
        <v>26.818629819171608</v>
      </c>
      <c r="D47" s="262">
        <v>17.97087774862106</v>
      </c>
      <c r="E47" s="262">
        <v>18.462417305354919</v>
      </c>
      <c r="F47" s="262">
        <v>19.00172330577178</v>
      </c>
      <c r="G47" s="262">
        <v>26.69481033399029</v>
      </c>
      <c r="H47" s="262">
        <v>35.109421624051208</v>
      </c>
      <c r="I47" s="262">
        <v>108.1629977037104</v>
      </c>
      <c r="J47" s="262">
        <v>95.441279423611704</v>
      </c>
      <c r="K47" s="262">
        <v>43.307890817983207</v>
      </c>
      <c r="L47" s="262">
        <v>21.96247313543234</v>
      </c>
      <c r="M47" s="262">
        <v>27.688836513415289</v>
      </c>
      <c r="N47" s="262">
        <v>28.124147203386769</v>
      </c>
      <c r="O47" s="262">
        <v>50.270391115638013</v>
      </c>
      <c r="P47" s="262">
        <v>68.605121281805353</v>
      </c>
      <c r="Q47" s="262">
        <v>69.063786254268237</v>
      </c>
      <c r="R47" s="262">
        <v>47.090910220982821</v>
      </c>
      <c r="S47" s="262">
        <v>27.149875810645678</v>
      </c>
      <c r="T47" s="262">
        <v>67.277824160244407</v>
      </c>
      <c r="U47" s="262">
        <v>77.019027231439807</v>
      </c>
      <c r="V47" s="262">
        <v>79.801976307601009</v>
      </c>
      <c r="W47" s="262">
        <v>75.248322396759846</v>
      </c>
      <c r="X47" s="262">
        <v>78.198521051340649</v>
      </c>
      <c r="Y47" s="262">
        <v>79.19106738194607</v>
      </c>
      <c r="DA47" s="72" t="s">
        <v>520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0.63961956965240196</v>
      </c>
      <c r="J48" s="297">
        <v>0.15406299939016471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3.0779015391877288E-3</v>
      </c>
      <c r="U48" s="297">
        <v>2.9952907689757349E-3</v>
      </c>
      <c r="V48" s="297">
        <v>6.3809410958759923E-3</v>
      </c>
      <c r="W48" s="297">
        <v>0.26226056521749541</v>
      </c>
      <c r="X48" s="297">
        <v>7.1842558545399827E-3</v>
      </c>
      <c r="Y48" s="297">
        <v>4.1058488800983601E-3</v>
      </c>
      <c r="DA48" s="71" t="s">
        <v>521</v>
      </c>
    </row>
    <row r="49" spans="1:105" ht="12" customHeight="1" x14ac:dyDescent="0.25">
      <c r="A49" s="59" t="s">
        <v>159</v>
      </c>
      <c r="B49" s="297">
        <v>0.4117089027906809</v>
      </c>
      <c r="C49" s="297">
        <v>0.77887212761991376</v>
      </c>
      <c r="D49" s="297">
        <v>6.2741755644633482E-2</v>
      </c>
      <c r="E49" s="297">
        <v>8.9469101959620351E-2</v>
      </c>
      <c r="F49" s="297">
        <v>4.1353665330579187E-2</v>
      </c>
      <c r="G49" s="297">
        <v>0.1508916771468532</v>
      </c>
      <c r="H49" s="297">
        <v>0.19421959197480071</v>
      </c>
      <c r="I49" s="297">
        <v>0.28237693059751467</v>
      </c>
      <c r="J49" s="297">
        <v>0.13608583938416191</v>
      </c>
      <c r="K49" s="297">
        <v>8.9072773215191803E-2</v>
      </c>
      <c r="L49" s="297">
        <v>4.3989147444529531E-2</v>
      </c>
      <c r="M49" s="297">
        <v>0.1024334246339348</v>
      </c>
      <c r="N49" s="297">
        <v>5.8111653346239529E-2</v>
      </c>
      <c r="O49" s="297">
        <v>0.1815931053834921</v>
      </c>
      <c r="P49" s="297">
        <v>0.44839451297501132</v>
      </c>
      <c r="Q49" s="297">
        <v>0.1127978521743553</v>
      </c>
      <c r="R49" s="297">
        <v>9.0767965495394842E-2</v>
      </c>
      <c r="S49" s="297">
        <v>3.5523700758032607E-2</v>
      </c>
      <c r="T49" s="297">
        <v>3.4734921566382249E-2</v>
      </c>
      <c r="U49" s="297">
        <v>0.31607463146368892</v>
      </c>
      <c r="V49" s="297">
        <v>0.14504646860705489</v>
      </c>
      <c r="W49" s="297">
        <v>0.28545447596903373</v>
      </c>
      <c r="X49" s="297">
        <v>0.16796957095094389</v>
      </c>
      <c r="Y49" s="297">
        <v>0.24252553859774911</v>
      </c>
      <c r="DA49" s="71" t="s">
        <v>522</v>
      </c>
    </row>
    <row r="50" spans="1:105" ht="12" customHeight="1" x14ac:dyDescent="0.25">
      <c r="A50" s="59" t="s">
        <v>32</v>
      </c>
      <c r="B50" s="297">
        <v>5.0604165533260952</v>
      </c>
      <c r="C50" s="297">
        <v>4.0563831325974302</v>
      </c>
      <c r="D50" s="297">
        <v>2.9104173219470639</v>
      </c>
      <c r="E50" s="297">
        <v>2.582488759901564</v>
      </c>
      <c r="F50" s="297">
        <v>3.0775085361165928</v>
      </c>
      <c r="G50" s="297">
        <v>5.9859445890904457</v>
      </c>
      <c r="H50" s="297">
        <v>9.1433659265517786</v>
      </c>
      <c r="I50" s="297">
        <v>2.767210662223778</v>
      </c>
      <c r="J50" s="297">
        <v>1.601230933837861</v>
      </c>
      <c r="K50" s="297">
        <v>3.312589902185191</v>
      </c>
      <c r="L50" s="297">
        <v>0</v>
      </c>
      <c r="M50" s="297">
        <v>0</v>
      </c>
      <c r="N50" s="297">
        <v>0</v>
      </c>
      <c r="O50" s="297">
        <v>0.17268547479397139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0.223316522396664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23.280313659754999</v>
      </c>
      <c r="C51" s="297">
        <v>21.98337455895426</v>
      </c>
      <c r="D51" s="297">
        <v>14.99771867102937</v>
      </c>
      <c r="E51" s="297">
        <v>15.790459443493731</v>
      </c>
      <c r="F51" s="297">
        <v>15.882861104324601</v>
      </c>
      <c r="G51" s="297">
        <v>20.557974067752991</v>
      </c>
      <c r="H51" s="297">
        <v>25.771836105524631</v>
      </c>
      <c r="I51" s="297">
        <v>104.4737905412368</v>
      </c>
      <c r="J51" s="297">
        <v>93.549899650999521</v>
      </c>
      <c r="K51" s="297">
        <v>39.906228142582833</v>
      </c>
      <c r="L51" s="297">
        <v>21.918483987987809</v>
      </c>
      <c r="M51" s="297">
        <v>27.586403088781349</v>
      </c>
      <c r="N51" s="297">
        <v>28.066035550040532</v>
      </c>
      <c r="O51" s="297">
        <v>49.916112535460549</v>
      </c>
      <c r="P51" s="297">
        <v>68.156726768830339</v>
      </c>
      <c r="Q51" s="297">
        <v>68.950988402093884</v>
      </c>
      <c r="R51" s="297">
        <v>47.000142255487432</v>
      </c>
      <c r="S51" s="297">
        <v>27.114352109887641</v>
      </c>
      <c r="T51" s="297">
        <v>67.240011337138839</v>
      </c>
      <c r="U51" s="297">
        <v>76.699957309207136</v>
      </c>
      <c r="V51" s="297">
        <v>79.650548897898076</v>
      </c>
      <c r="W51" s="297">
        <v>74.700607355573311</v>
      </c>
      <c r="X51" s="297">
        <v>77.800050702138506</v>
      </c>
      <c r="Y51" s="297">
        <v>78.944435994468222</v>
      </c>
      <c r="DA51" s="71" t="s">
        <v>524</v>
      </c>
    </row>
    <row r="52" spans="1:105" ht="12" customHeight="1" x14ac:dyDescent="0.25">
      <c r="A52" s="60" t="s">
        <v>525</v>
      </c>
      <c r="B52" s="262">
        <v>9.3606918483275283</v>
      </c>
      <c r="C52" s="262">
        <v>14.32623115016572</v>
      </c>
      <c r="D52" s="262">
        <v>15.141565617440911</v>
      </c>
      <c r="E52" s="262">
        <v>16.199743693823979</v>
      </c>
      <c r="F52" s="262">
        <v>19.459073596468141</v>
      </c>
      <c r="G52" s="262">
        <v>19.0518164637251</v>
      </c>
      <c r="H52" s="262">
        <v>18.383516540717672</v>
      </c>
      <c r="I52" s="262">
        <v>11.03050825525024</v>
      </c>
      <c r="J52" s="262">
        <v>10.918320651419521</v>
      </c>
      <c r="K52" s="262">
        <v>10.032126121011441</v>
      </c>
      <c r="L52" s="262">
        <v>17.834857004382759</v>
      </c>
      <c r="M52" s="262">
        <v>16.570119725254809</v>
      </c>
      <c r="N52" s="262">
        <v>15.711693991387429</v>
      </c>
      <c r="O52" s="262">
        <v>8.2557899343001147</v>
      </c>
      <c r="P52" s="262">
        <v>6.764996693601935</v>
      </c>
      <c r="Q52" s="262">
        <v>7.5710677472404013</v>
      </c>
      <c r="R52" s="262">
        <v>10.00299181804191</v>
      </c>
      <c r="S52" s="262">
        <v>21.52743696670418</v>
      </c>
      <c r="T52" s="262">
        <v>12.740928596379479</v>
      </c>
      <c r="U52" s="262">
        <v>10.01842320065419</v>
      </c>
      <c r="V52" s="262">
        <v>8.6622021019400712</v>
      </c>
      <c r="W52" s="262">
        <v>9.5376553057040532</v>
      </c>
      <c r="X52" s="262">
        <v>3.7907487423604089</v>
      </c>
      <c r="Y52" s="262">
        <v>2.9083644511960398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6.4381426294501374</v>
      </c>
      <c r="C53" s="294">
        <f t="shared" si="0"/>
        <v>7.2173262115828729</v>
      </c>
      <c r="D53" s="294">
        <f t="shared" si="0"/>
        <v>5.692220834017693</v>
      </c>
      <c r="E53" s="294">
        <f t="shared" si="0"/>
        <v>5.9982297538472542</v>
      </c>
      <c r="F53" s="294">
        <f t="shared" si="0"/>
        <v>6.7103219687122557</v>
      </c>
      <c r="G53" s="294">
        <f t="shared" si="0"/>
        <v>8.5462412478244172</v>
      </c>
      <c r="H53" s="294">
        <f t="shared" si="0"/>
        <v>10.229657163355665</v>
      </c>
      <c r="I53" s="294">
        <f t="shared" si="0"/>
        <v>27.702762712087598</v>
      </c>
      <c r="J53" s="294">
        <f t="shared" si="0"/>
        <v>24.743406283517928</v>
      </c>
      <c r="K53" s="294">
        <f t="shared" si="0"/>
        <v>11.128411993064169</v>
      </c>
      <c r="L53" s="294">
        <f t="shared" si="0"/>
        <v>7.9060845985945614</v>
      </c>
      <c r="M53" s="294">
        <f t="shared" si="0"/>
        <v>9.0992203829913887</v>
      </c>
      <c r="N53" s="294">
        <f t="shared" si="0"/>
        <v>9.2271510902954965</v>
      </c>
      <c r="O53" s="294">
        <f t="shared" si="0"/>
        <v>12.624944720033389</v>
      </c>
      <c r="P53" s="294">
        <f t="shared" si="0"/>
        <v>16.293482002753738</v>
      </c>
      <c r="Q53" s="294">
        <f t="shared" si="0"/>
        <v>17.608455558982836</v>
      </c>
      <c r="R53" s="294">
        <f t="shared" si="0"/>
        <v>13.2860834486745</v>
      </c>
      <c r="S53" s="294">
        <f t="shared" si="0"/>
        <v>10.386293184374393</v>
      </c>
      <c r="T53" s="294">
        <f t="shared" si="0"/>
        <v>15.505369445906702</v>
      </c>
      <c r="U53" s="294">
        <f t="shared" si="0"/>
        <v>17.70481714799967</v>
      </c>
      <c r="V53" s="294">
        <f t="shared" si="0"/>
        <v>18.088579096279567</v>
      </c>
      <c r="W53" s="294">
        <f t="shared" si="0"/>
        <v>17.1450505084719</v>
      </c>
      <c r="X53" s="294">
        <f t="shared" si="0"/>
        <v>17.758775551547416</v>
      </c>
      <c r="Y53" s="294">
        <f t="shared" si="0"/>
        <v>18.813361446621084</v>
      </c>
      <c r="DA53" s="70"/>
    </row>
    <row r="54" spans="1:105" ht="12" customHeight="1" x14ac:dyDescent="0.25">
      <c r="A54" s="60" t="s">
        <v>528</v>
      </c>
      <c r="B54" s="262">
        <v>1.2747886947205489</v>
      </c>
      <c r="C54" s="262">
        <v>1.2815392173879889</v>
      </c>
      <c r="D54" s="262">
        <v>0.92296763327529063</v>
      </c>
      <c r="E54" s="262">
        <v>0.9560092246850177</v>
      </c>
      <c r="F54" s="262">
        <v>0.98818509546851363</v>
      </c>
      <c r="G54" s="262">
        <v>1.2477839917579661</v>
      </c>
      <c r="H54" s="262">
        <v>1.517589076515379</v>
      </c>
      <c r="I54" s="262">
        <v>3.1087740768270522</v>
      </c>
      <c r="J54" s="262">
        <v>2.8400642732999568</v>
      </c>
      <c r="K54" s="262">
        <v>1.5827858749422501</v>
      </c>
      <c r="L54" s="262">
        <v>1.135112014511827</v>
      </c>
      <c r="M54" s="262">
        <v>1.340417895936592</v>
      </c>
      <c r="N54" s="262">
        <v>1.3278963808738371</v>
      </c>
      <c r="O54" s="262">
        <v>1.7101077865729699</v>
      </c>
      <c r="P54" s="262">
        <v>1.998242510159093</v>
      </c>
      <c r="Q54" s="262">
        <v>2.0726818689161619</v>
      </c>
      <c r="R54" s="262">
        <v>1.7162628784690981</v>
      </c>
      <c r="S54" s="262">
        <v>1.378257511687256</v>
      </c>
      <c r="T54" s="262">
        <v>2.4546133146872018</v>
      </c>
      <c r="U54" s="262">
        <v>2.4722960797128151</v>
      </c>
      <c r="V54" s="262">
        <v>2.4190396882353462</v>
      </c>
      <c r="W54" s="262">
        <v>2.4101308293760799</v>
      </c>
      <c r="X54" s="262">
        <v>1.8507342692980759</v>
      </c>
      <c r="Y54" s="262">
        <v>1.695598600835247</v>
      </c>
      <c r="DA54" s="72" t="s">
        <v>529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1.8866339850794611E-2</v>
      </c>
      <c r="J55" s="230">
        <v>4.6627088055386226E-3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1.1229640960729581E-4</v>
      </c>
      <c r="U55" s="230">
        <v>9.6148262214298792E-5</v>
      </c>
      <c r="V55" s="230">
        <v>1.9342565777717141E-4</v>
      </c>
      <c r="W55" s="230">
        <v>8.399951698956399E-3</v>
      </c>
      <c r="X55" s="230">
        <v>1.7051764839510011E-4</v>
      </c>
      <c r="Y55" s="230">
        <v>8.7912334641961258E-5</v>
      </c>
      <c r="DA55" s="71" t="s">
        <v>530</v>
      </c>
    </row>
    <row r="56" spans="1:105" ht="12" customHeight="1" x14ac:dyDescent="0.25">
      <c r="A56" s="59" t="s">
        <v>159</v>
      </c>
      <c r="B56" s="230">
        <v>2.2152682549909229E-2</v>
      </c>
      <c r="C56" s="230">
        <v>4.3851346952675029E-2</v>
      </c>
      <c r="D56" s="230">
        <v>3.8450756533512341E-3</v>
      </c>
      <c r="E56" s="230">
        <v>5.386251364598916E-3</v>
      </c>
      <c r="F56" s="230">
        <v>2.566222342124079E-3</v>
      </c>
      <c r="G56" s="230">
        <v>9.0917687889170949E-3</v>
      </c>
      <c r="H56" s="230">
        <v>1.13511861277651E-2</v>
      </c>
      <c r="I56" s="230">
        <v>8.3290433742859334E-3</v>
      </c>
      <c r="J56" s="230">
        <v>4.1186309764014257E-3</v>
      </c>
      <c r="K56" s="230">
        <v>3.524992288062823E-3</v>
      </c>
      <c r="L56" s="230">
        <v>2.2735422128694958E-3</v>
      </c>
      <c r="M56" s="230">
        <v>4.9588069709926089E-3</v>
      </c>
      <c r="N56" s="230">
        <v>2.7437722327016542E-3</v>
      </c>
      <c r="O56" s="230">
        <v>6.198762588662211E-3</v>
      </c>
      <c r="P56" s="230">
        <v>1.306026372970464E-2</v>
      </c>
      <c r="Q56" s="230">
        <v>3.3851903542288491E-3</v>
      </c>
      <c r="R56" s="230">
        <v>3.3081053010628938E-3</v>
      </c>
      <c r="S56" s="230">
        <v>1.803352904969487E-3</v>
      </c>
      <c r="T56" s="230">
        <v>1.267294268589613E-3</v>
      </c>
      <c r="U56" s="230">
        <v>1.014593536628524E-2</v>
      </c>
      <c r="V56" s="230">
        <v>4.3967979294947347E-3</v>
      </c>
      <c r="W56" s="230">
        <v>9.1428301788424402E-3</v>
      </c>
      <c r="X56" s="230">
        <v>3.9867422347422549E-3</v>
      </c>
      <c r="Y56" s="230">
        <v>5.192832695760697E-3</v>
      </c>
      <c r="DA56" s="71" t="s">
        <v>531</v>
      </c>
    </row>
    <row r="57" spans="1:105" ht="12" customHeight="1" x14ac:dyDescent="0.25">
      <c r="A57" s="59" t="s">
        <v>35</v>
      </c>
      <c r="B57" s="230">
        <v>1.252636012170639</v>
      </c>
      <c r="C57" s="230">
        <v>1.237687870435314</v>
      </c>
      <c r="D57" s="230">
        <v>0.9191225576219394</v>
      </c>
      <c r="E57" s="230">
        <v>0.95062297332041878</v>
      </c>
      <c r="F57" s="230">
        <v>0.98561887312638952</v>
      </c>
      <c r="G57" s="230">
        <v>1.2386922229690489</v>
      </c>
      <c r="H57" s="230">
        <v>1.5062378903876139</v>
      </c>
      <c r="I57" s="230">
        <v>3.0815786936019718</v>
      </c>
      <c r="J57" s="230">
        <v>2.831282933518017</v>
      </c>
      <c r="K57" s="230">
        <v>1.579260882654187</v>
      </c>
      <c r="L57" s="230">
        <v>1.1328384722989571</v>
      </c>
      <c r="M57" s="230">
        <v>1.3354590889655999</v>
      </c>
      <c r="N57" s="230">
        <v>1.325152608641136</v>
      </c>
      <c r="O57" s="230">
        <v>1.703909023984308</v>
      </c>
      <c r="P57" s="230">
        <v>1.985182246429388</v>
      </c>
      <c r="Q57" s="230">
        <v>2.0692966785619329</v>
      </c>
      <c r="R57" s="230">
        <v>1.712954773168035</v>
      </c>
      <c r="S57" s="230">
        <v>1.3764541587822861</v>
      </c>
      <c r="T57" s="230">
        <v>2.4532337240090052</v>
      </c>
      <c r="U57" s="230">
        <v>2.4620539960843151</v>
      </c>
      <c r="V57" s="230">
        <v>2.4144494646480741</v>
      </c>
      <c r="W57" s="230">
        <v>2.3925880474982821</v>
      </c>
      <c r="X57" s="230">
        <v>1.8465770094149381</v>
      </c>
      <c r="Y57" s="230">
        <v>1.6903178558048451</v>
      </c>
      <c r="DA57" s="71" t="s">
        <v>532</v>
      </c>
    </row>
    <row r="58" spans="1:105" ht="12" customHeight="1" x14ac:dyDescent="0.25">
      <c r="A58" s="60" t="s">
        <v>533</v>
      </c>
      <c r="B58" s="262">
        <v>4.6596863347385584</v>
      </c>
      <c r="C58" s="262">
        <v>5.1292046164047411</v>
      </c>
      <c r="D58" s="262">
        <v>3.841315104158042</v>
      </c>
      <c r="E58" s="262">
        <v>4.0669576767822839</v>
      </c>
      <c r="F58" s="262">
        <v>4.5145943489933558</v>
      </c>
      <c r="G58" s="262">
        <v>6.150516471178137</v>
      </c>
      <c r="H58" s="262">
        <v>7.6376413731665727</v>
      </c>
      <c r="I58" s="262">
        <v>24.2686306766483</v>
      </c>
      <c r="J58" s="262">
        <v>21.572899593514521</v>
      </c>
      <c r="K58" s="262">
        <v>9.148611790028589</v>
      </c>
      <c r="L58" s="262">
        <v>5.8491929494333714</v>
      </c>
      <c r="M58" s="262">
        <v>6.9566422010210278</v>
      </c>
      <c r="N58" s="262">
        <v>7.1574188259126963</v>
      </c>
      <c r="O58" s="262">
        <v>10.633021818968491</v>
      </c>
      <c r="P58" s="262">
        <v>14.09819729338748</v>
      </c>
      <c r="Q58" s="262">
        <v>15.30855743536747</v>
      </c>
      <c r="R58" s="262">
        <v>11.205254171926571</v>
      </c>
      <c r="S58" s="262">
        <v>7.9152000400799363</v>
      </c>
      <c r="T58" s="262">
        <v>12.58590677908138</v>
      </c>
      <c r="U58" s="262">
        <v>14.91093159495512</v>
      </c>
      <c r="V58" s="262">
        <v>15.406961817342211</v>
      </c>
      <c r="W58" s="262">
        <v>14.429437824350449</v>
      </c>
      <c r="X58" s="262">
        <v>15.818068211371649</v>
      </c>
      <c r="Y58" s="262">
        <v>17.05549043480314</v>
      </c>
      <c r="DA58" s="72" t="s">
        <v>534</v>
      </c>
    </row>
    <row r="59" spans="1:105" ht="12" customHeight="1" x14ac:dyDescent="0.25">
      <c r="A59" s="64" t="s">
        <v>28</v>
      </c>
      <c r="B59" s="229">
        <v>3.240606248204369E-3</v>
      </c>
      <c r="C59" s="229">
        <v>0</v>
      </c>
      <c r="D59" s="229">
        <v>7.9869105198009435E-3</v>
      </c>
      <c r="E59" s="229">
        <v>0</v>
      </c>
      <c r="F59" s="229">
        <v>0.44751414828413771</v>
      </c>
      <c r="G59" s="229">
        <v>1.6742942638562079</v>
      </c>
      <c r="H59" s="229">
        <v>2.1101043588699588</v>
      </c>
      <c r="I59" s="229">
        <v>9.9517848661671255</v>
      </c>
      <c r="J59" s="229">
        <v>6.1865099503134386</v>
      </c>
      <c r="K59" s="229">
        <v>2.1001306887614062</v>
      </c>
      <c r="L59" s="229">
        <v>1.541121687800415</v>
      </c>
      <c r="M59" s="229">
        <v>2.3122490106400662</v>
      </c>
      <c r="N59" s="229">
        <v>2.4557277214742279</v>
      </c>
      <c r="O59" s="229">
        <v>4.7122598426499653</v>
      </c>
      <c r="P59" s="229">
        <v>6.5579382293962114</v>
      </c>
      <c r="Q59" s="229">
        <v>8.3163006666631372</v>
      </c>
      <c r="R59" s="229">
        <v>6.2334605014336821</v>
      </c>
      <c r="S59" s="229">
        <v>3.471353357566231</v>
      </c>
      <c r="T59" s="229">
        <v>4.007967505702581</v>
      </c>
      <c r="U59" s="229">
        <v>6.0709483333983627</v>
      </c>
      <c r="V59" s="229">
        <v>6.3959979917541796</v>
      </c>
      <c r="W59" s="229">
        <v>6.0179274733547334</v>
      </c>
      <c r="X59" s="229">
        <v>8.0478800589285484</v>
      </c>
      <c r="Y59" s="229">
        <v>7.9973156987000076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7.5231733708921653E-2</v>
      </c>
      <c r="J61" s="229">
        <v>1.9227130237705611E-2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3.9024290495006308E-4</v>
      </c>
      <c r="U61" s="229">
        <v>3.4232707468927551E-4</v>
      </c>
      <c r="V61" s="229">
        <v>7.145403868868323E-4</v>
      </c>
      <c r="W61" s="229">
        <v>2.9070416267068189E-2</v>
      </c>
      <c r="X61" s="229">
        <v>6.9682213722041292E-4</v>
      </c>
      <c r="Y61" s="229">
        <v>4.6541516617315949E-4</v>
      </c>
      <c r="DA61" s="73" t="s">
        <v>537</v>
      </c>
    </row>
    <row r="62" spans="1:105" ht="12" customHeight="1" x14ac:dyDescent="0.25">
      <c r="A62" s="64" t="s">
        <v>159</v>
      </c>
      <c r="B62" s="229">
        <v>6.3893473352212959E-2</v>
      </c>
      <c r="C62" s="229">
        <v>0.13892001925592329</v>
      </c>
      <c r="D62" s="229">
        <v>1.3074240762225251E-2</v>
      </c>
      <c r="E62" s="229">
        <v>1.9440272372197372E-2</v>
      </c>
      <c r="F62" s="229">
        <v>8.6466132354654258E-3</v>
      </c>
      <c r="G62" s="229">
        <v>2.4572882160322159E-2</v>
      </c>
      <c r="H62" s="229">
        <v>2.9698706013283029E-2</v>
      </c>
      <c r="I62" s="229">
        <v>3.3213033271948939E-2</v>
      </c>
      <c r="J62" s="229">
        <v>1.6983572744292609E-2</v>
      </c>
      <c r="K62" s="229">
        <v>1.3884689938900879E-2</v>
      </c>
      <c r="L62" s="229">
        <v>8.2091911178262707E-3</v>
      </c>
      <c r="M62" s="229">
        <v>1.6128226369223678E-2</v>
      </c>
      <c r="N62" s="229">
        <v>9.2402780025373655E-3</v>
      </c>
      <c r="O62" s="229">
        <v>2.042358365410802E-2</v>
      </c>
      <c r="P62" s="229">
        <v>4.7573570599870142E-2</v>
      </c>
      <c r="Q62" s="229">
        <v>1.075488884968501E-2</v>
      </c>
      <c r="R62" s="229">
        <v>9.2487986353961046E-3</v>
      </c>
      <c r="S62" s="229">
        <v>5.6793777537915008E-3</v>
      </c>
      <c r="T62" s="229">
        <v>4.4039929551660849E-3</v>
      </c>
      <c r="U62" s="229">
        <v>3.6123672897858811E-2</v>
      </c>
      <c r="V62" s="229">
        <v>1.6242362723272511E-2</v>
      </c>
      <c r="W62" s="229">
        <v>3.1641358031985367E-2</v>
      </c>
      <c r="X62" s="229">
        <v>1.629186345640345E-2</v>
      </c>
      <c r="Y62" s="229">
        <v>2.7491285515847421E-2</v>
      </c>
      <c r="DA62" s="73" t="s">
        <v>538</v>
      </c>
    </row>
    <row r="63" spans="1:105" ht="12" customHeight="1" x14ac:dyDescent="0.25">
      <c r="A63" s="64" t="s">
        <v>32</v>
      </c>
      <c r="B63" s="229">
        <v>0.78533057703982412</v>
      </c>
      <c r="C63" s="229">
        <v>0.72349850881405431</v>
      </c>
      <c r="D63" s="229">
        <v>0.60647803675129408</v>
      </c>
      <c r="E63" s="229">
        <v>0.56113545113354413</v>
      </c>
      <c r="F63" s="229">
        <v>0.64347442549346712</v>
      </c>
      <c r="G63" s="229">
        <v>0.97481792095651798</v>
      </c>
      <c r="H63" s="229">
        <v>1.398139775001497</v>
      </c>
      <c r="I63" s="229">
        <v>0.32547793334410258</v>
      </c>
      <c r="J63" s="229">
        <v>0.19983432639510831</v>
      </c>
      <c r="K63" s="229">
        <v>0.51636748274871058</v>
      </c>
      <c r="L63" s="229">
        <v>0</v>
      </c>
      <c r="M63" s="229">
        <v>0</v>
      </c>
      <c r="N63" s="229">
        <v>0</v>
      </c>
      <c r="O63" s="229">
        <v>1.9421751904379579E-2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2.166012730667672E-2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8.2202555185614014E-3</v>
      </c>
      <c r="C64" s="229">
        <v>0</v>
      </c>
      <c r="D64" s="229">
        <v>0</v>
      </c>
      <c r="E64" s="229">
        <v>0</v>
      </c>
      <c r="F64" s="229">
        <v>0</v>
      </c>
      <c r="G64" s="229">
        <v>3.2456377055839473E-2</v>
      </c>
      <c r="H64" s="229">
        <v>4.1271408682034702E-2</v>
      </c>
      <c r="I64" s="229">
        <v>0.81461721941645149</v>
      </c>
      <c r="J64" s="229">
        <v>0</v>
      </c>
      <c r="K64" s="229">
        <v>6.2542131420520633E-2</v>
      </c>
      <c r="L64" s="229">
        <v>1.23423408309726E-2</v>
      </c>
      <c r="M64" s="229">
        <v>1.362120056686114E-2</v>
      </c>
      <c r="N64" s="229">
        <v>3.1613513631553208E-2</v>
      </c>
      <c r="O64" s="229">
        <v>0</v>
      </c>
      <c r="P64" s="229">
        <v>0</v>
      </c>
      <c r="Q64" s="229">
        <v>0.146308540738259</v>
      </c>
      <c r="R64" s="229">
        <v>0.1064542622262929</v>
      </c>
      <c r="S64" s="229">
        <v>6.6887637623063489E-2</v>
      </c>
      <c r="T64" s="229">
        <v>1.184338286604188E-2</v>
      </c>
      <c r="U64" s="229">
        <v>1.4491782009731079E-3</v>
      </c>
      <c r="V64" s="229">
        <v>9.7411368533821183E-4</v>
      </c>
      <c r="W64" s="229">
        <v>2.1334417485442429E-3</v>
      </c>
      <c r="X64" s="229">
        <v>7.1706041104834936E-3</v>
      </c>
      <c r="Y64" s="229">
        <v>1.25984134520156E-2</v>
      </c>
      <c r="DA64" s="73" t="s">
        <v>540</v>
      </c>
    </row>
    <row r="65" spans="1:105" ht="12" customHeight="1" x14ac:dyDescent="0.25">
      <c r="A65" s="64" t="s">
        <v>35</v>
      </c>
      <c r="B65" s="229">
        <v>3.6128927267986799</v>
      </c>
      <c r="C65" s="229">
        <v>3.920965597231393</v>
      </c>
      <c r="D65" s="229">
        <v>3.1252518004081482</v>
      </c>
      <c r="E65" s="229">
        <v>3.4310261949672638</v>
      </c>
      <c r="F65" s="229">
        <v>3.320937961457084</v>
      </c>
      <c r="G65" s="229">
        <v>3.347889583931158</v>
      </c>
      <c r="H65" s="229">
        <v>3.9408495102790431</v>
      </c>
      <c r="I65" s="229">
        <v>12.288154963475121</v>
      </c>
      <c r="J65" s="229">
        <v>11.67506871496678</v>
      </c>
      <c r="K65" s="229">
        <v>6.2205945137935901</v>
      </c>
      <c r="L65" s="229">
        <v>4.0903958026761691</v>
      </c>
      <c r="M65" s="229">
        <v>4.3435016970146396</v>
      </c>
      <c r="N65" s="229">
        <v>4.4627532685447724</v>
      </c>
      <c r="O65" s="229">
        <v>5.6140121504223366</v>
      </c>
      <c r="P65" s="229">
        <v>7.2312634498578454</v>
      </c>
      <c r="Q65" s="229">
        <v>6.5742405732529896</v>
      </c>
      <c r="R65" s="229">
        <v>4.7890778336111248</v>
      </c>
      <c r="S65" s="229">
        <v>4.3349269613061008</v>
      </c>
      <c r="T65" s="229">
        <v>8.5252686023234734</v>
      </c>
      <c r="U65" s="229">
        <v>8.7659175818285604</v>
      </c>
      <c r="V65" s="229">
        <v>8.9193009573518758</v>
      </c>
      <c r="W65" s="229">
        <v>8.2802298143009789</v>
      </c>
      <c r="X65" s="229">
        <v>7.5460560848291136</v>
      </c>
      <c r="Y65" s="229">
        <v>8.9486824454025182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5.677894678024694E-2</v>
      </c>
      <c r="C67" s="229">
        <v>7.0684618361370785E-2</v>
      </c>
      <c r="D67" s="229">
        <v>5.8296226700605698E-2</v>
      </c>
      <c r="E67" s="229">
        <v>2.0426582192873799E-2</v>
      </c>
      <c r="F67" s="229">
        <v>6.4262980544385132E-2</v>
      </c>
      <c r="G67" s="229">
        <v>6.4086957087647806E-2</v>
      </c>
      <c r="H67" s="229">
        <v>7.0366214571720084E-2</v>
      </c>
      <c r="I67" s="229">
        <v>0.63326083115220511</v>
      </c>
      <c r="J67" s="229">
        <v>2.6001066393104271</v>
      </c>
      <c r="K67" s="229">
        <v>0.18224014755053211</v>
      </c>
      <c r="L67" s="229">
        <v>3.7770334174480953E-2</v>
      </c>
      <c r="M67" s="229">
        <v>5.3197140772245549E-2</v>
      </c>
      <c r="N67" s="229">
        <v>3.3628433584463907E-2</v>
      </c>
      <c r="O67" s="229">
        <v>2.3757095439154611E-2</v>
      </c>
      <c r="P67" s="229">
        <v>3.9527175980937093E-2</v>
      </c>
      <c r="Q67" s="229">
        <v>3.5818069639156201E-2</v>
      </c>
      <c r="R67" s="229">
        <v>2.2958577064478208E-2</v>
      </c>
      <c r="S67" s="229">
        <v>1.783233019598857E-2</v>
      </c>
      <c r="T67" s="229">
        <v>2.2847994152095659E-2</v>
      </c>
      <c r="U67" s="229">
        <v>2.9144017844877471E-2</v>
      </c>
      <c r="V67" s="229">
        <v>1.495664638677934E-2</v>
      </c>
      <c r="W67" s="229">
        <v>1.068116801261355E-2</v>
      </c>
      <c r="X67" s="229">
        <v>2.316499715009137E-2</v>
      </c>
      <c r="Y67" s="229">
        <v>6.2116142064449709E-2</v>
      </c>
      <c r="DA67" s="73" t="s">
        <v>543</v>
      </c>
    </row>
    <row r="68" spans="1:105" ht="12" customHeight="1" x14ac:dyDescent="0.25">
      <c r="A68" s="64" t="s">
        <v>39</v>
      </c>
      <c r="B68" s="229">
        <v>0.12932974900082819</v>
      </c>
      <c r="C68" s="229">
        <v>0.2751358727419993</v>
      </c>
      <c r="D68" s="229">
        <v>3.0227889015968529E-2</v>
      </c>
      <c r="E68" s="229">
        <v>3.492917611640526E-2</v>
      </c>
      <c r="F68" s="229">
        <v>2.9758219978815999E-2</v>
      </c>
      <c r="G68" s="229">
        <v>3.239848613044348E-2</v>
      </c>
      <c r="H68" s="229">
        <v>4.7211399749035127E-2</v>
      </c>
      <c r="I68" s="229">
        <v>0.1468900961124267</v>
      </c>
      <c r="J68" s="229">
        <v>0.8751692595467685</v>
      </c>
      <c r="K68" s="229">
        <v>5.2852135814928619E-2</v>
      </c>
      <c r="L68" s="229">
        <v>0.159353592833508</v>
      </c>
      <c r="M68" s="229">
        <v>0.21794492565799231</v>
      </c>
      <c r="N68" s="229">
        <v>0.16445561067514219</v>
      </c>
      <c r="O68" s="229">
        <v>0.24314739489854509</v>
      </c>
      <c r="P68" s="229">
        <v>0.22189486755261609</v>
      </c>
      <c r="Q68" s="229">
        <v>0.2251346962242429</v>
      </c>
      <c r="R68" s="229">
        <v>4.4054198955598312E-2</v>
      </c>
      <c r="S68" s="229">
        <v>1.852037563476128E-2</v>
      </c>
      <c r="T68" s="229">
        <v>1.31850581770721E-2</v>
      </c>
      <c r="U68" s="229">
        <v>7.0064837098014424E-3</v>
      </c>
      <c r="V68" s="229">
        <v>5.8775205053876969E-2</v>
      </c>
      <c r="W68" s="229">
        <v>5.7754152634528128E-2</v>
      </c>
      <c r="X68" s="229">
        <v>0.15514765345310819</v>
      </c>
      <c r="Y68" s="229">
        <v>6.8210345021267908E-3</v>
      </c>
      <c r="DA68" s="73" t="s">
        <v>544</v>
      </c>
    </row>
    <row r="69" spans="1:105" ht="12" customHeight="1" x14ac:dyDescent="0.25">
      <c r="A69" s="61" t="s">
        <v>545</v>
      </c>
      <c r="B69" s="263">
        <v>0.50366759999103061</v>
      </c>
      <c r="C69" s="263">
        <v>0.80658237779014275</v>
      </c>
      <c r="D69" s="263">
        <v>0.92793809658435977</v>
      </c>
      <c r="E69" s="263">
        <v>0.97526285237995225</v>
      </c>
      <c r="F69" s="263">
        <v>1.2075425242503861</v>
      </c>
      <c r="G69" s="263">
        <v>1.1479407848883141</v>
      </c>
      <c r="H69" s="263">
        <v>1.0744267136737129</v>
      </c>
      <c r="I69" s="263">
        <v>0.32535795861224248</v>
      </c>
      <c r="J69" s="263">
        <v>0.33044241670344882</v>
      </c>
      <c r="K69" s="263">
        <v>0.39701432809332982</v>
      </c>
      <c r="L69" s="263">
        <v>0.92177963464936341</v>
      </c>
      <c r="M69" s="263">
        <v>0.80216028603376899</v>
      </c>
      <c r="N69" s="263">
        <v>0.74183588350896434</v>
      </c>
      <c r="O69" s="263">
        <v>0.2818151144919282</v>
      </c>
      <c r="P69" s="263">
        <v>0.1970421992071634</v>
      </c>
      <c r="Q69" s="263">
        <v>0.22721625469920281</v>
      </c>
      <c r="R69" s="263">
        <v>0.36456639827882958</v>
      </c>
      <c r="S69" s="263">
        <v>1.092835632607202</v>
      </c>
      <c r="T69" s="263">
        <v>0.4648493521381204</v>
      </c>
      <c r="U69" s="263">
        <v>0.32158947333173471</v>
      </c>
      <c r="V69" s="263">
        <v>0.26257759070200892</v>
      </c>
      <c r="W69" s="263">
        <v>0.30548185474536887</v>
      </c>
      <c r="X69" s="263">
        <v>8.9973070877689243E-2</v>
      </c>
      <c r="Y69" s="263">
        <v>6.2272410982696758E-2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0.54691989173964028</v>
      </c>
      <c r="C72" s="223">
        <v>0.18708090765755839</v>
      </c>
      <c r="D72" s="223">
        <v>0.71386196969967031</v>
      </c>
      <c r="E72" s="223">
        <v>1.618853915761383</v>
      </c>
      <c r="F72" s="223">
        <v>1.3432614567682959</v>
      </c>
      <c r="G72" s="223">
        <v>1.4898647379140619</v>
      </c>
      <c r="H72" s="223">
        <v>2.2515776434428059</v>
      </c>
      <c r="I72" s="223">
        <v>3.0144646200415091</v>
      </c>
      <c r="J72" s="223">
        <v>3.149629421062818</v>
      </c>
      <c r="K72" s="223">
        <v>2.2483307819678942</v>
      </c>
      <c r="L72" s="223">
        <v>3.1672867013029591</v>
      </c>
      <c r="M72" s="223">
        <v>3.9971984114167669</v>
      </c>
      <c r="N72" s="223">
        <v>2.891515928938269</v>
      </c>
      <c r="O72" s="223">
        <v>2.3754231854069849</v>
      </c>
      <c r="P72" s="223">
        <v>1.443164157668793</v>
      </c>
      <c r="Q72" s="223">
        <v>1.6641368381865831</v>
      </c>
      <c r="R72" s="223">
        <v>2.165980566346688</v>
      </c>
      <c r="S72" s="223">
        <v>2.5909875228518309</v>
      </c>
      <c r="T72" s="223">
        <v>3.2243349180432839</v>
      </c>
      <c r="U72" s="223">
        <v>2.6138509267924479</v>
      </c>
      <c r="V72" s="223">
        <v>4.0641023073346672</v>
      </c>
      <c r="W72" s="223">
        <v>5.3765936975818356</v>
      </c>
      <c r="X72" s="223">
        <v>6.1030432168355091</v>
      </c>
      <c r="Y72" s="223">
        <v>5.7750352886595024</v>
      </c>
      <c r="DA72" s="89" t="s">
        <v>547</v>
      </c>
    </row>
    <row r="73" spans="1:105" ht="12" customHeight="1" x14ac:dyDescent="0.25">
      <c r="A73" s="55" t="s">
        <v>91</v>
      </c>
      <c r="B73" s="259">
        <v>9.0247538375702444E-4</v>
      </c>
      <c r="C73" s="259">
        <v>3.0870318758174448E-4</v>
      </c>
      <c r="D73" s="259">
        <v>1.177947382760455E-3</v>
      </c>
      <c r="E73" s="259">
        <v>2.671279342622446E-3</v>
      </c>
      <c r="F73" s="259">
        <v>2.2165227796477889E-3</v>
      </c>
      <c r="G73" s="259">
        <v>2.458433623283521E-3</v>
      </c>
      <c r="H73" s="259">
        <v>3.7153400863908699E-3</v>
      </c>
      <c r="I73" s="259">
        <v>4.9741838903242987E-3</v>
      </c>
      <c r="J73" s="259">
        <v>5.1972200378770086E-3</v>
      </c>
      <c r="K73" s="259">
        <v>3.709982423221615E-3</v>
      </c>
      <c r="L73" s="259">
        <v>5.2263564086745488E-3</v>
      </c>
      <c r="M73" s="259">
        <v>6.5957980771524484E-3</v>
      </c>
      <c r="N73" s="259">
        <v>4.7713056098680883E-3</v>
      </c>
      <c r="O73" s="259">
        <v>3.9196982651595906E-3</v>
      </c>
      <c r="P73" s="259">
        <v>2.3813727507185759E-3</v>
      </c>
      <c r="Q73" s="259">
        <v>2.7460009305703701E-3</v>
      </c>
      <c r="R73" s="259">
        <v>3.574095900232107E-3</v>
      </c>
      <c r="S73" s="259">
        <v>4.2754021097252829E-3</v>
      </c>
      <c r="T73" s="259">
        <v>5.3204919705267303E-3</v>
      </c>
      <c r="U73" s="259">
        <v>4.3131291325618484E-3</v>
      </c>
      <c r="V73" s="259">
        <v>6.7061965469407247E-3</v>
      </c>
      <c r="W73" s="259">
        <v>8.8719454783320103E-3</v>
      </c>
      <c r="X73" s="259">
        <v>1.007066364265146E-2</v>
      </c>
      <c r="Y73" s="259">
        <v>9.5294160388491953E-3</v>
      </c>
      <c r="DA73" s="67" t="s">
        <v>548</v>
      </c>
    </row>
    <row r="74" spans="1:105" ht="12" customHeight="1" x14ac:dyDescent="0.25">
      <c r="A74" s="173" t="s">
        <v>92</v>
      </c>
      <c r="B74" s="224">
        <v>4.6943955164245832E-4</v>
      </c>
      <c r="C74" s="224">
        <v>1.6057777151292171E-4</v>
      </c>
      <c r="D74" s="224">
        <v>6.1273149514552748E-4</v>
      </c>
      <c r="E74" s="224">
        <v>1.389516212278273E-3</v>
      </c>
      <c r="F74" s="224">
        <v>1.152966029446068E-3</v>
      </c>
      <c r="G74" s="224">
        <v>1.278800506505202E-3</v>
      </c>
      <c r="H74" s="224">
        <v>1.932604052970111E-3</v>
      </c>
      <c r="I74" s="224">
        <v>2.58741534371829E-3</v>
      </c>
      <c r="J74" s="224">
        <v>2.7034317924676489E-3</v>
      </c>
      <c r="K74" s="224">
        <v>1.9298171636639931E-3</v>
      </c>
      <c r="L74" s="224">
        <v>2.7185876239616282E-3</v>
      </c>
      <c r="M74" s="224">
        <v>3.4309284749380652E-3</v>
      </c>
      <c r="N74" s="224">
        <v>2.4818843888252339E-3</v>
      </c>
      <c r="O74" s="224">
        <v>2.0389048048158661E-3</v>
      </c>
      <c r="P74" s="224">
        <v>1.238715843679868E-3</v>
      </c>
      <c r="Q74" s="224">
        <v>1.428384052194592E-3</v>
      </c>
      <c r="R74" s="224">
        <v>1.859133231919633E-3</v>
      </c>
      <c r="S74" s="224">
        <v>2.2239308524131642E-3</v>
      </c>
      <c r="T74" s="224">
        <v>2.7675540076933722E-3</v>
      </c>
      <c r="U74" s="224">
        <v>2.2435552732050891E-3</v>
      </c>
      <c r="V74" s="224">
        <v>3.488354316232119E-3</v>
      </c>
      <c r="W74" s="224">
        <v>4.6149093731578427E-3</v>
      </c>
      <c r="X74" s="224">
        <v>5.2384451811498048E-3</v>
      </c>
      <c r="Y74" s="224">
        <v>4.9569050560344403E-3</v>
      </c>
      <c r="DA74" s="177" t="s">
        <v>549</v>
      </c>
    </row>
    <row r="75" spans="1:105" ht="12" customHeight="1" x14ac:dyDescent="0.25">
      <c r="A75" s="173" t="s">
        <v>93</v>
      </c>
      <c r="B75" s="224">
        <v>1.0988120119915901E-2</v>
      </c>
      <c r="C75" s="224">
        <v>3.758626293415215E-3</v>
      </c>
      <c r="D75" s="224">
        <v>1.434213893217638E-2</v>
      </c>
      <c r="E75" s="224">
        <v>3.2524253646000853E-2</v>
      </c>
      <c r="F75" s="224">
        <v>2.6987349449807331E-2</v>
      </c>
      <c r="G75" s="224">
        <v>2.9932743258903469E-2</v>
      </c>
      <c r="H75" s="224">
        <v>4.5236251193520531E-2</v>
      </c>
      <c r="I75" s="224">
        <v>6.0563347288095551E-2</v>
      </c>
      <c r="J75" s="224">
        <v>6.3278931584910311E-2</v>
      </c>
      <c r="K75" s="224">
        <v>4.5171018781063201E-2</v>
      </c>
      <c r="L75" s="224">
        <v>6.3633682471132783E-2</v>
      </c>
      <c r="M75" s="224">
        <v>8.03073666749166E-2</v>
      </c>
      <c r="N75" s="224">
        <v>5.8093195796434467E-2</v>
      </c>
      <c r="O75" s="224">
        <v>4.7724421238059388E-2</v>
      </c>
      <c r="P75" s="224">
        <v>2.899448595069402E-2</v>
      </c>
      <c r="Q75" s="224">
        <v>3.3434028913781132E-2</v>
      </c>
      <c r="R75" s="224">
        <v>4.3516527739910951E-2</v>
      </c>
      <c r="S75" s="224">
        <v>5.2055305649479543E-2</v>
      </c>
      <c r="T75" s="224">
        <v>6.4779833246881871E-2</v>
      </c>
      <c r="U75" s="224">
        <v>5.2514652315500752E-2</v>
      </c>
      <c r="V75" s="224">
        <v>8.1651527046403327E-2</v>
      </c>
      <c r="W75" s="224">
        <v>0.1080206777579024</v>
      </c>
      <c r="X75" s="224">
        <v>0.1226157120563819</v>
      </c>
      <c r="Y75" s="224">
        <v>0.1160257332134829</v>
      </c>
      <c r="DA75" s="177" t="s">
        <v>550</v>
      </c>
    </row>
    <row r="76" spans="1:105" ht="12" customHeight="1" x14ac:dyDescent="0.25">
      <c r="A76" s="173" t="s">
        <v>94</v>
      </c>
      <c r="B76" s="224">
        <v>3.0082512791900818E-4</v>
      </c>
      <c r="C76" s="224">
        <v>1.029010625272482E-4</v>
      </c>
      <c r="D76" s="224">
        <v>3.9264912758681862E-4</v>
      </c>
      <c r="E76" s="224">
        <v>8.9042644754081554E-4</v>
      </c>
      <c r="F76" s="224">
        <v>7.3884092654926325E-4</v>
      </c>
      <c r="G76" s="224">
        <v>8.1947787442784013E-4</v>
      </c>
      <c r="H76" s="224">
        <v>1.238446695463624E-3</v>
      </c>
      <c r="I76" s="224">
        <v>1.658061296774767E-3</v>
      </c>
      <c r="J76" s="224">
        <v>1.7324066792923369E-3</v>
      </c>
      <c r="K76" s="224">
        <v>1.236660807740538E-3</v>
      </c>
      <c r="L76" s="224">
        <v>1.7421188028915169E-3</v>
      </c>
      <c r="M76" s="224">
        <v>2.1985993590508172E-3</v>
      </c>
      <c r="N76" s="224">
        <v>1.5904352032893631E-3</v>
      </c>
      <c r="O76" s="224">
        <v>1.3065660883865311E-3</v>
      </c>
      <c r="P76" s="224">
        <v>7.9379091690619176E-4</v>
      </c>
      <c r="Q76" s="224">
        <v>9.1533364352345745E-4</v>
      </c>
      <c r="R76" s="224">
        <v>1.191365300077369E-3</v>
      </c>
      <c r="S76" s="224">
        <v>1.4251340365750949E-3</v>
      </c>
      <c r="T76" s="224">
        <v>1.773497323508911E-3</v>
      </c>
      <c r="U76" s="224">
        <v>1.43770971085395E-3</v>
      </c>
      <c r="V76" s="224">
        <v>2.235398848980242E-3</v>
      </c>
      <c r="W76" s="224">
        <v>2.9573151594440039E-3</v>
      </c>
      <c r="X76" s="224">
        <v>3.3568878808838201E-3</v>
      </c>
      <c r="Y76" s="224">
        <v>3.1764720129497321E-3</v>
      </c>
      <c r="DA76" s="177" t="s">
        <v>551</v>
      </c>
    </row>
    <row r="77" spans="1:105" ht="12" customHeight="1" x14ac:dyDescent="0.25">
      <c r="A77" s="56" t="s">
        <v>95</v>
      </c>
      <c r="B77" s="260">
        <v>1.403903049251802E-3</v>
      </c>
      <c r="C77" s="260">
        <v>4.8101869619181762E-4</v>
      </c>
      <c r="D77" s="260">
        <v>1.8767895865749421E-3</v>
      </c>
      <c r="E77" s="260">
        <v>4.250982675625483E-3</v>
      </c>
      <c r="F77" s="260">
        <v>3.5277513776957418E-3</v>
      </c>
      <c r="G77" s="260">
        <v>3.7271664633675922E-3</v>
      </c>
      <c r="H77" s="260">
        <v>5.4604692017197511E-3</v>
      </c>
      <c r="I77" s="260">
        <v>6.8300237525900989E-3</v>
      </c>
      <c r="J77" s="260">
        <v>7.173738211215256E-3</v>
      </c>
      <c r="K77" s="260">
        <v>5.3152725822766169E-3</v>
      </c>
      <c r="L77" s="260">
        <v>7.971462082472347E-3</v>
      </c>
      <c r="M77" s="260">
        <v>9.8813565398631863E-3</v>
      </c>
      <c r="N77" s="260">
        <v>7.0729148186098288E-3</v>
      </c>
      <c r="O77" s="260">
        <v>5.6269827895812433E-3</v>
      </c>
      <c r="P77" s="260">
        <v>3.39115613983675E-3</v>
      </c>
      <c r="Q77" s="260">
        <v>3.8298269026328701E-3</v>
      </c>
      <c r="R77" s="260">
        <v>5.0132136673865157E-3</v>
      </c>
      <c r="S77" s="260">
        <v>6.3451462388793524E-3</v>
      </c>
      <c r="T77" s="260">
        <v>7.9692249433554949E-3</v>
      </c>
      <c r="U77" s="260">
        <v>6.3072315539934396E-3</v>
      </c>
      <c r="V77" s="260">
        <v>9.7594211930831926E-3</v>
      </c>
      <c r="W77" s="260">
        <v>1.2987574955044099E-2</v>
      </c>
      <c r="X77" s="260">
        <v>1.419325220766262E-2</v>
      </c>
      <c r="Y77" s="260">
        <v>1.3120576253832349E-2</v>
      </c>
      <c r="DA77" s="68" t="s">
        <v>552</v>
      </c>
    </row>
    <row r="78" spans="1:105" ht="12" customHeight="1" x14ac:dyDescent="0.25">
      <c r="A78" s="37" t="s">
        <v>159</v>
      </c>
      <c r="B78" s="226">
        <v>1.7487198686526291E-5</v>
      </c>
      <c r="C78" s="226">
        <v>1.010157539969858E-5</v>
      </c>
      <c r="D78" s="226">
        <v>3.8988468344898587E-6</v>
      </c>
      <c r="E78" s="226">
        <v>1.1855844398823061E-5</v>
      </c>
      <c r="F78" s="226">
        <v>4.1230042932468952E-6</v>
      </c>
      <c r="G78" s="226">
        <v>1.414458624507819E-5</v>
      </c>
      <c r="H78" s="226">
        <v>2.391297247812216E-5</v>
      </c>
      <c r="I78" s="226">
        <v>1.665684873543156E-5</v>
      </c>
      <c r="J78" s="226">
        <v>9.3327342057223945E-6</v>
      </c>
      <c r="K78" s="226">
        <v>9.4637301444605062E-6</v>
      </c>
      <c r="L78" s="226">
        <v>8.8110890771423408E-6</v>
      </c>
      <c r="M78" s="226">
        <v>2.2869522384324739E-5</v>
      </c>
      <c r="N78" s="226">
        <v>9.3763177090698507E-6</v>
      </c>
      <c r="O78" s="226">
        <v>1.7510883771884461E-5</v>
      </c>
      <c r="P78" s="226">
        <v>2.0174783410057441E-5</v>
      </c>
      <c r="Q78" s="226">
        <v>5.6370727711968676E-6</v>
      </c>
      <c r="R78" s="226">
        <v>7.9700141158919829E-6</v>
      </c>
      <c r="S78" s="226">
        <v>4.6305570992979918E-6</v>
      </c>
      <c r="T78" s="226">
        <v>3.459452211752732E-6</v>
      </c>
      <c r="U78" s="226">
        <v>2.2898484622653259E-5</v>
      </c>
      <c r="V78" s="226">
        <v>1.5997898737477919E-5</v>
      </c>
      <c r="W78" s="226">
        <v>4.3850361328805372E-5</v>
      </c>
      <c r="X78" s="226">
        <v>2.9150863419258339E-5</v>
      </c>
      <c r="Y78" s="226">
        <v>3.8760730705710831E-5</v>
      </c>
      <c r="DA78" s="69" t="s">
        <v>553</v>
      </c>
    </row>
    <row r="79" spans="1:105" ht="12" customHeight="1" x14ac:dyDescent="0.25">
      <c r="A79" s="37" t="s">
        <v>35</v>
      </c>
      <c r="B79" s="226">
        <v>9.888235782449606E-4</v>
      </c>
      <c r="C79" s="226">
        <v>2.8511318838136642E-4</v>
      </c>
      <c r="D79" s="226">
        <v>9.3197596025692024E-4</v>
      </c>
      <c r="E79" s="226">
        <v>2.0924456158337231E-3</v>
      </c>
      <c r="F79" s="226">
        <v>1.5835380974984861E-3</v>
      </c>
      <c r="G79" s="226">
        <v>1.9271045476047799E-3</v>
      </c>
      <c r="H79" s="226">
        <v>3.1731155504746691E-3</v>
      </c>
      <c r="I79" s="226">
        <v>6.1626993472173432E-3</v>
      </c>
      <c r="J79" s="226">
        <v>6.4156296670231832E-3</v>
      </c>
      <c r="K79" s="226">
        <v>4.23992383522496E-3</v>
      </c>
      <c r="L79" s="226">
        <v>4.3903036560917867E-3</v>
      </c>
      <c r="M79" s="226">
        <v>6.1590039110425822E-3</v>
      </c>
      <c r="N79" s="226">
        <v>4.5284560152384331E-3</v>
      </c>
      <c r="O79" s="226">
        <v>4.8133724191062434E-3</v>
      </c>
      <c r="P79" s="226">
        <v>3.066601309138336E-3</v>
      </c>
      <c r="Q79" s="226">
        <v>3.4458257118917149E-3</v>
      </c>
      <c r="R79" s="226">
        <v>4.1269163099636854E-3</v>
      </c>
      <c r="S79" s="226">
        <v>3.53438839355484E-3</v>
      </c>
      <c r="T79" s="226">
        <v>6.6968225477058744E-3</v>
      </c>
      <c r="U79" s="226">
        <v>5.556639534371517E-3</v>
      </c>
      <c r="V79" s="226">
        <v>8.7850564573561038E-3</v>
      </c>
      <c r="W79" s="226">
        <v>1.147520497936929E-2</v>
      </c>
      <c r="X79" s="226">
        <v>1.350208040176379E-2</v>
      </c>
      <c r="Y79" s="226">
        <v>1.261699712940751E-2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1.894350986720794E-6</v>
      </c>
      <c r="V80" s="226">
        <v>2.9693467837338478E-6</v>
      </c>
      <c r="W80" s="226">
        <v>3.3836063540007459E-6</v>
      </c>
      <c r="X80" s="226">
        <v>4.1422670762317572E-6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556</v>
      </c>
    </row>
    <row r="82" spans="1:105" ht="12" customHeight="1" x14ac:dyDescent="0.25">
      <c r="A82" s="37" t="s">
        <v>40</v>
      </c>
      <c r="B82" s="226">
        <v>3.9759227232031511E-4</v>
      </c>
      <c r="C82" s="226">
        <v>1.8580393241075259E-4</v>
      </c>
      <c r="D82" s="226">
        <v>9.4091477948353224E-4</v>
      </c>
      <c r="E82" s="226">
        <v>2.1466812153929358E-3</v>
      </c>
      <c r="F82" s="226">
        <v>1.9400902759040091E-3</v>
      </c>
      <c r="G82" s="226">
        <v>1.785917329517734E-3</v>
      </c>
      <c r="H82" s="226">
        <v>2.26344067876696E-3</v>
      </c>
      <c r="I82" s="226">
        <v>6.5066755663732462E-4</v>
      </c>
      <c r="J82" s="226">
        <v>7.4877580998635037E-4</v>
      </c>
      <c r="K82" s="226">
        <v>1.0658850169071961E-3</v>
      </c>
      <c r="L82" s="226">
        <v>3.5723473373034179E-3</v>
      </c>
      <c r="M82" s="226">
        <v>3.699483106436279E-3</v>
      </c>
      <c r="N82" s="226">
        <v>2.535082485662326E-3</v>
      </c>
      <c r="O82" s="226">
        <v>7.9609948670311627E-4</v>
      </c>
      <c r="P82" s="226">
        <v>3.0438004728835702E-4</v>
      </c>
      <c r="Q82" s="226">
        <v>3.7836411796995809E-4</v>
      </c>
      <c r="R82" s="226">
        <v>8.7832734330693825E-4</v>
      </c>
      <c r="S82" s="226">
        <v>2.8061272882252139E-3</v>
      </c>
      <c r="T82" s="226">
        <v>1.268942943437869E-3</v>
      </c>
      <c r="U82" s="226">
        <v>7.2579918401254908E-4</v>
      </c>
      <c r="V82" s="226">
        <v>9.553974902058763E-4</v>
      </c>
      <c r="W82" s="226">
        <v>1.465136007992008E-3</v>
      </c>
      <c r="X82" s="226">
        <v>6.5787867540333545E-4</v>
      </c>
      <c r="Y82" s="226">
        <v>4.6481839371912862E-4</v>
      </c>
      <c r="DA82" s="69" t="s">
        <v>557</v>
      </c>
    </row>
    <row r="83" spans="1:105" ht="12" customHeight="1" x14ac:dyDescent="0.25">
      <c r="A83" s="57" t="s">
        <v>558</v>
      </c>
      <c r="B83" s="261">
        <v>0.12418273625063581</v>
      </c>
      <c r="C83" s="261">
        <v>4.228904940239666E-2</v>
      </c>
      <c r="D83" s="261">
        <v>0.16398354492146081</v>
      </c>
      <c r="E83" s="261">
        <v>0.37094973481721738</v>
      </c>
      <c r="F83" s="261">
        <v>0.30777030172844799</v>
      </c>
      <c r="G83" s="261">
        <v>0.33081135698173392</v>
      </c>
      <c r="H83" s="261">
        <v>0.4925235891658053</v>
      </c>
      <c r="I83" s="261">
        <v>0.59470301833908268</v>
      </c>
      <c r="J83" s="261">
        <v>0.62214136970068801</v>
      </c>
      <c r="K83" s="261">
        <v>0.46776201664109501</v>
      </c>
      <c r="L83" s="261">
        <v>0.6875874211113161</v>
      </c>
      <c r="M83" s="261">
        <v>0.85232751407866147</v>
      </c>
      <c r="N83" s="261">
        <v>0.6100822169826603</v>
      </c>
      <c r="O83" s="261">
        <v>0.48578578641320502</v>
      </c>
      <c r="P83" s="261">
        <v>0.29250798418813723</v>
      </c>
      <c r="Q83" s="261">
        <v>0.33034602385856732</v>
      </c>
      <c r="R83" s="261">
        <v>0.43242037926989718</v>
      </c>
      <c r="S83" s="261">
        <v>0.5473077201932931</v>
      </c>
      <c r="T83" s="261">
        <v>0.68740136011464814</v>
      </c>
      <c r="U83" s="261">
        <v>0.54396115407152745</v>
      </c>
      <c r="V83" s="261">
        <v>0.84169933780523576</v>
      </c>
      <c r="W83" s="261">
        <v>1.1210633193701269</v>
      </c>
      <c r="X83" s="261">
        <v>1.225081069681264</v>
      </c>
      <c r="Y83" s="261">
        <v>1.131747527154952</v>
      </c>
      <c r="DA83" s="70" t="s">
        <v>559</v>
      </c>
    </row>
    <row r="84" spans="1:105" ht="12" customHeight="1" x14ac:dyDescent="0.25">
      <c r="A84" s="60" t="s">
        <v>560</v>
      </c>
      <c r="B84" s="262">
        <v>9.3683107972490867E-2</v>
      </c>
      <c r="C84" s="262">
        <v>2.756442322584916E-2</v>
      </c>
      <c r="D84" s="262">
        <v>8.8997607515411706E-2</v>
      </c>
      <c r="E84" s="262">
        <v>0.19758228010274509</v>
      </c>
      <c r="F84" s="262">
        <v>0.15205525070223569</v>
      </c>
      <c r="G84" s="262">
        <v>0.1930403845950531</v>
      </c>
      <c r="H84" s="262">
        <v>0.32326170416270222</v>
      </c>
      <c r="I84" s="262">
        <v>0.53966749857284557</v>
      </c>
      <c r="J84" s="262">
        <v>0.55827558833150726</v>
      </c>
      <c r="K84" s="262">
        <v>0.3797859001181263</v>
      </c>
      <c r="L84" s="262">
        <v>0.37945058654350827</v>
      </c>
      <c r="M84" s="262">
        <v>0.53322444085542819</v>
      </c>
      <c r="N84" s="262">
        <v>0.39141582798311497</v>
      </c>
      <c r="O84" s="262">
        <v>0.41726012262054851</v>
      </c>
      <c r="P84" s="262">
        <v>0.26625334111419918</v>
      </c>
      <c r="Q84" s="262">
        <v>0.29770980161672062</v>
      </c>
      <c r="R84" s="262">
        <v>0.35665926711408757</v>
      </c>
      <c r="S84" s="262">
        <v>0.30526205711934362</v>
      </c>
      <c r="T84" s="262">
        <v>0.57795037088325352</v>
      </c>
      <c r="U84" s="262">
        <v>0.48134864624701817</v>
      </c>
      <c r="V84" s="262">
        <v>0.75928213906763087</v>
      </c>
      <c r="W84" s="262">
        <v>0.9949538398811627</v>
      </c>
      <c r="X84" s="262">
        <v>1.1684398221635239</v>
      </c>
      <c r="Y84" s="262">
        <v>1.0916554802039311</v>
      </c>
      <c r="DA84" s="72" t="s">
        <v>561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3.191312191051733E-3</v>
      </c>
      <c r="J85" s="230">
        <v>9.0117831764294719E-4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2.644072334858373E-5</v>
      </c>
      <c r="U85" s="230">
        <v>1.8719778846727819E-5</v>
      </c>
      <c r="V85" s="230">
        <v>6.0711962644461522E-5</v>
      </c>
      <c r="W85" s="230">
        <v>3.4676807150160051E-3</v>
      </c>
      <c r="X85" s="230">
        <v>1.0734692319237971E-4</v>
      </c>
      <c r="Y85" s="230">
        <v>5.6599469852206998E-5</v>
      </c>
      <c r="DA85" s="71" t="s">
        <v>562</v>
      </c>
    </row>
    <row r="86" spans="1:105" ht="12" customHeight="1" x14ac:dyDescent="0.25">
      <c r="A86" s="59" t="s">
        <v>159</v>
      </c>
      <c r="B86" s="230">
        <v>1.3414573086456441E-3</v>
      </c>
      <c r="C86" s="230">
        <v>8.0053161214020793E-4</v>
      </c>
      <c r="D86" s="230">
        <v>3.1071749648496822E-4</v>
      </c>
      <c r="E86" s="230">
        <v>9.5748616616955719E-4</v>
      </c>
      <c r="F86" s="230">
        <v>3.3091956177404069E-4</v>
      </c>
      <c r="G86" s="230">
        <v>1.0911554352395019E-3</v>
      </c>
      <c r="H86" s="230">
        <v>1.7882310040832361E-3</v>
      </c>
      <c r="I86" s="230">
        <v>1.408888945623326E-3</v>
      </c>
      <c r="J86" s="230">
        <v>7.9602246014091611E-4</v>
      </c>
      <c r="K86" s="230">
        <v>7.8111823763770869E-4</v>
      </c>
      <c r="L86" s="230">
        <v>7.600103911998262E-4</v>
      </c>
      <c r="M86" s="230">
        <v>1.9726363564923741E-3</v>
      </c>
      <c r="N86" s="230">
        <v>8.0876482211154834E-4</v>
      </c>
      <c r="O86" s="230">
        <v>1.5072801252940971E-3</v>
      </c>
      <c r="P86" s="230">
        <v>1.7401986176290489E-3</v>
      </c>
      <c r="Q86" s="230">
        <v>4.862320474291135E-4</v>
      </c>
      <c r="R86" s="230">
        <v>6.8746252512654578E-4</v>
      </c>
      <c r="S86" s="230">
        <v>3.9941390691875602E-4</v>
      </c>
      <c r="T86" s="230">
        <v>2.983904585569822E-4</v>
      </c>
      <c r="U86" s="230">
        <v>1.9753832453750621E-3</v>
      </c>
      <c r="V86" s="230">
        <v>1.380055959061264E-3</v>
      </c>
      <c r="W86" s="230">
        <v>3.774356928240098E-3</v>
      </c>
      <c r="X86" s="230">
        <v>2.5097960034557399E-3</v>
      </c>
      <c r="Y86" s="230">
        <v>3.3432348123647259E-3</v>
      </c>
      <c r="DA86" s="71" t="s">
        <v>563</v>
      </c>
    </row>
    <row r="87" spans="1:105" ht="12" customHeight="1" x14ac:dyDescent="0.25">
      <c r="A87" s="59" t="s">
        <v>32</v>
      </c>
      <c r="B87" s="230">
        <v>1.6488185521948709E-2</v>
      </c>
      <c r="C87" s="230">
        <v>4.1691862032855014E-3</v>
      </c>
      <c r="D87" s="230">
        <v>1.4413329284629709E-2</v>
      </c>
      <c r="E87" s="230">
        <v>2.763744362841725E-2</v>
      </c>
      <c r="F87" s="230">
        <v>2.462678381677829E-2</v>
      </c>
      <c r="G87" s="230">
        <v>4.3286655015914118E-2</v>
      </c>
      <c r="H87" s="230">
        <v>8.4185381429796965E-2</v>
      </c>
      <c r="I87" s="230">
        <v>1.380669626222078E-2</v>
      </c>
      <c r="J87" s="230">
        <v>9.3662631834102086E-3</v>
      </c>
      <c r="K87" s="230">
        <v>2.9049554572193909E-2</v>
      </c>
      <c r="L87" s="230">
        <v>0</v>
      </c>
      <c r="M87" s="230">
        <v>0</v>
      </c>
      <c r="N87" s="230">
        <v>0</v>
      </c>
      <c r="O87" s="230">
        <v>1.433343978199237E-3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3.336788397110756E-3</v>
      </c>
      <c r="Y87" s="230">
        <v>0</v>
      </c>
      <c r="DA87" s="71" t="s">
        <v>564</v>
      </c>
    </row>
    <row r="88" spans="1:105" ht="12" customHeight="1" x14ac:dyDescent="0.25">
      <c r="A88" s="59" t="s">
        <v>35</v>
      </c>
      <c r="B88" s="230">
        <v>7.5853465141896517E-2</v>
      </c>
      <c r="C88" s="230">
        <v>2.2594705410423448E-2</v>
      </c>
      <c r="D88" s="230">
        <v>7.4273560734297028E-2</v>
      </c>
      <c r="E88" s="230">
        <v>0.16898735030815831</v>
      </c>
      <c r="F88" s="230">
        <v>0.12709754732368339</v>
      </c>
      <c r="G88" s="230">
        <v>0.1486625741438995</v>
      </c>
      <c r="H88" s="230">
        <v>0.23728809172882201</v>
      </c>
      <c r="I88" s="230">
        <v>0.52126060117394968</v>
      </c>
      <c r="J88" s="230">
        <v>0.54721212437031319</v>
      </c>
      <c r="K88" s="230">
        <v>0.3499552273082947</v>
      </c>
      <c r="L88" s="230">
        <v>0.3786905761523085</v>
      </c>
      <c r="M88" s="230">
        <v>0.53125180449893583</v>
      </c>
      <c r="N88" s="230">
        <v>0.39060706316100352</v>
      </c>
      <c r="O88" s="230">
        <v>0.41431949851705518</v>
      </c>
      <c r="P88" s="230">
        <v>0.26451314249657021</v>
      </c>
      <c r="Q88" s="230">
        <v>0.29722356956929152</v>
      </c>
      <c r="R88" s="230">
        <v>0.3559718045889611</v>
      </c>
      <c r="S88" s="230">
        <v>0.30486264321242479</v>
      </c>
      <c r="T88" s="230">
        <v>0.577625539701348</v>
      </c>
      <c r="U88" s="230">
        <v>0.47935454322279641</v>
      </c>
      <c r="V88" s="230">
        <v>0.75784137114592509</v>
      </c>
      <c r="W88" s="230">
        <v>0.98771180223790656</v>
      </c>
      <c r="X88" s="230">
        <v>1.1624858908397651</v>
      </c>
      <c r="Y88" s="230">
        <v>1.0882556459217141</v>
      </c>
      <c r="DA88" s="71" t="s">
        <v>565</v>
      </c>
    </row>
    <row r="89" spans="1:105" ht="12" customHeight="1" x14ac:dyDescent="0.25">
      <c r="A89" s="60" t="s">
        <v>566</v>
      </c>
      <c r="B89" s="262">
        <v>3.0499628278144921E-2</v>
      </c>
      <c r="C89" s="262">
        <v>1.47246261765475E-2</v>
      </c>
      <c r="D89" s="262">
        <v>7.4985937406049058E-2</v>
      </c>
      <c r="E89" s="262">
        <v>0.17336745471447229</v>
      </c>
      <c r="F89" s="262">
        <v>0.15571505102621219</v>
      </c>
      <c r="G89" s="262">
        <v>0.13777097238668079</v>
      </c>
      <c r="H89" s="262">
        <v>0.1692618850031031</v>
      </c>
      <c r="I89" s="262">
        <v>5.5035519766237141E-2</v>
      </c>
      <c r="J89" s="262">
        <v>6.386578136918078E-2</v>
      </c>
      <c r="K89" s="262">
        <v>8.7976116522968675E-2</v>
      </c>
      <c r="L89" s="262">
        <v>0.30813683456780783</v>
      </c>
      <c r="M89" s="262">
        <v>0.31910307322323328</v>
      </c>
      <c r="N89" s="262">
        <v>0.2186663889995453</v>
      </c>
      <c r="O89" s="262">
        <v>6.8525663792656483E-2</v>
      </c>
      <c r="P89" s="262">
        <v>2.6254643073937978E-2</v>
      </c>
      <c r="Q89" s="262">
        <v>3.2636222241846653E-2</v>
      </c>
      <c r="R89" s="262">
        <v>7.5761112155809621E-2</v>
      </c>
      <c r="S89" s="262">
        <v>0.24204566307394951</v>
      </c>
      <c r="T89" s="262">
        <v>0.1094509892313946</v>
      </c>
      <c r="U89" s="262">
        <v>6.2612507824509223E-2</v>
      </c>
      <c r="V89" s="262">
        <v>8.2417198737604835E-2</v>
      </c>
      <c r="W89" s="262">
        <v>0.1261094794889647</v>
      </c>
      <c r="X89" s="262">
        <v>5.6641247517740141E-2</v>
      </c>
      <c r="Y89" s="262">
        <v>4.0092046951021088E-2</v>
      </c>
      <c r="DA89" s="72" t="s">
        <v>567</v>
      </c>
    </row>
    <row r="90" spans="1:105" ht="12" customHeight="1" x14ac:dyDescent="0.25">
      <c r="A90" s="57" t="s">
        <v>517</v>
      </c>
      <c r="B90" s="294">
        <v>0.23817382206474699</v>
      </c>
      <c r="C90" s="294">
        <v>8.1107445622113583E-2</v>
      </c>
      <c r="D90" s="294">
        <v>0.31450899560501899</v>
      </c>
      <c r="E90" s="294">
        <v>0.71145570473664543</v>
      </c>
      <c r="F90" s="294">
        <v>0.59028196103473729</v>
      </c>
      <c r="G90" s="294">
        <v>0.63447309709574551</v>
      </c>
      <c r="H90" s="294">
        <v>0.94462587337349391</v>
      </c>
      <c r="I90" s="294">
        <v>1.140598887959642</v>
      </c>
      <c r="J90" s="294">
        <v>1.193223731092099</v>
      </c>
      <c r="K90" s="294">
        <v>0.89713490525179984</v>
      </c>
      <c r="L90" s="294">
        <v>1.3187446905598881</v>
      </c>
      <c r="M90" s="294">
        <v>1.6347046925213811</v>
      </c>
      <c r="N90" s="294">
        <v>1.1700951177241481</v>
      </c>
      <c r="O90" s="294">
        <v>0.93170323789003717</v>
      </c>
      <c r="P90" s="294">
        <v>0.56100990106977566</v>
      </c>
      <c r="Q90" s="294">
        <v>0.63358062063867804</v>
      </c>
      <c r="R90" s="294">
        <v>0.82935211108195916</v>
      </c>
      <c r="S90" s="294">
        <v>1.049698013586106</v>
      </c>
      <c r="T90" s="294">
        <v>1.318387838552503</v>
      </c>
      <c r="U90" s="294">
        <v>1.043279533303914</v>
      </c>
      <c r="V90" s="294">
        <v>1.6143205921138111</v>
      </c>
      <c r="W90" s="294">
        <v>2.1501212134034322</v>
      </c>
      <c r="X90" s="294">
        <v>2.3496199996451712</v>
      </c>
      <c r="Y90" s="294">
        <v>2.1706127783397191</v>
      </c>
      <c r="DA90" s="70" t="s">
        <v>568</v>
      </c>
    </row>
    <row r="91" spans="1:105" ht="12" customHeight="1" x14ac:dyDescent="0.25">
      <c r="A91" s="60" t="s">
        <v>519</v>
      </c>
      <c r="B91" s="262">
        <v>0.17967766343687949</v>
      </c>
      <c r="C91" s="262">
        <v>5.2866640170180369E-2</v>
      </c>
      <c r="D91" s="262">
        <v>0.17069120053678419</v>
      </c>
      <c r="E91" s="262">
        <v>0.37894902500263838</v>
      </c>
      <c r="F91" s="262">
        <v>0.29163135970584131</v>
      </c>
      <c r="G91" s="262">
        <v>0.37023798637402883</v>
      </c>
      <c r="H91" s="262">
        <v>0.61999338983964569</v>
      </c>
      <c r="I91" s="262">
        <v>1.0350446016892141</v>
      </c>
      <c r="J91" s="262">
        <v>1.0707336192850201</v>
      </c>
      <c r="K91" s="262">
        <v>0.72840285315400499</v>
      </c>
      <c r="L91" s="262">
        <v>0.72775974511766905</v>
      </c>
      <c r="M91" s="262">
        <v>1.022687266614523</v>
      </c>
      <c r="N91" s="262">
        <v>0.75070824320718543</v>
      </c>
      <c r="O91" s="262">
        <v>0.80027579678356631</v>
      </c>
      <c r="P91" s="262">
        <v>0.51065532782825129</v>
      </c>
      <c r="Q91" s="262">
        <v>0.57098662389015398</v>
      </c>
      <c r="R91" s="262">
        <v>0.68404758493907702</v>
      </c>
      <c r="S91" s="262">
        <v>0.58547132291175408</v>
      </c>
      <c r="T91" s="262">
        <v>1.1084684792190489</v>
      </c>
      <c r="U91" s="262">
        <v>0.92319311269610704</v>
      </c>
      <c r="V91" s="262">
        <v>1.4562501564005319</v>
      </c>
      <c r="W91" s="262">
        <v>1.9082520322649079</v>
      </c>
      <c r="X91" s="262">
        <v>2.2409860396027059</v>
      </c>
      <c r="Y91" s="262">
        <v>2.0937190301020281</v>
      </c>
      <c r="DA91" s="72" t="s">
        <v>569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6.1207140774426436E-3</v>
      </c>
      <c r="J92" s="297">
        <v>1.728397124715478E-3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5.0711462222725342E-5</v>
      </c>
      <c r="U92" s="297">
        <v>3.5903229472519679E-5</v>
      </c>
      <c r="V92" s="297">
        <v>1.1644130758158841E-4</v>
      </c>
      <c r="W92" s="297">
        <v>6.650769620091603E-3</v>
      </c>
      <c r="X92" s="297">
        <v>2.0588390750239259E-4</v>
      </c>
      <c r="Y92" s="297">
        <v>1.085538333954173E-4</v>
      </c>
      <c r="DA92" s="71" t="s">
        <v>570</v>
      </c>
    </row>
    <row r="93" spans="1:105" ht="12" customHeight="1" x14ac:dyDescent="0.25">
      <c r="A93" s="59" t="s">
        <v>159</v>
      </c>
      <c r="B93" s="297">
        <v>2.5728215046895162E-3</v>
      </c>
      <c r="C93" s="297">
        <v>1.535363767168649E-3</v>
      </c>
      <c r="D93" s="297">
        <v>5.9593447490842823E-4</v>
      </c>
      <c r="E93" s="297">
        <v>1.836391648759128E-3</v>
      </c>
      <c r="F93" s="297">
        <v>6.3468062633634324E-4</v>
      </c>
      <c r="G93" s="297">
        <v>2.0927599787557761E-3</v>
      </c>
      <c r="H93" s="297">
        <v>3.4297022745382118E-3</v>
      </c>
      <c r="I93" s="297">
        <v>2.7021506787112781E-3</v>
      </c>
      <c r="J93" s="297">
        <v>1.526715528304154E-3</v>
      </c>
      <c r="K93" s="297">
        <v>1.498130269630775E-3</v>
      </c>
      <c r="L93" s="297">
        <v>1.457646893169174E-3</v>
      </c>
      <c r="M93" s="297">
        <v>3.7833788717734121E-3</v>
      </c>
      <c r="N93" s="297">
        <v>1.5511544893409971E-3</v>
      </c>
      <c r="O93" s="297">
        <v>2.8908580951137459E-3</v>
      </c>
      <c r="P93" s="297">
        <v>3.3375795092482341E-3</v>
      </c>
      <c r="Q93" s="297">
        <v>9.3255913537632648E-4</v>
      </c>
      <c r="R93" s="297">
        <v>1.3185051487769369E-3</v>
      </c>
      <c r="S93" s="297">
        <v>7.6604800046162756E-4</v>
      </c>
      <c r="T93" s="297">
        <v>5.7229207640208579E-4</v>
      </c>
      <c r="U93" s="297">
        <v>3.7886472129593919E-3</v>
      </c>
      <c r="V93" s="297">
        <v>2.6468510225886449E-3</v>
      </c>
      <c r="W93" s="297">
        <v>7.2389531957257041E-3</v>
      </c>
      <c r="X93" s="297">
        <v>4.813613589085497E-3</v>
      </c>
      <c r="Y93" s="297">
        <v>6.412091063235429E-3</v>
      </c>
      <c r="DA93" s="71" t="s">
        <v>571</v>
      </c>
    </row>
    <row r="94" spans="1:105" ht="12" customHeight="1" x14ac:dyDescent="0.25">
      <c r="A94" s="59" t="s">
        <v>32</v>
      </c>
      <c r="B94" s="297">
        <v>3.1623189206825379E-2</v>
      </c>
      <c r="C94" s="297">
        <v>7.9962081921917307E-3</v>
      </c>
      <c r="D94" s="297">
        <v>2.7643759737017621E-2</v>
      </c>
      <c r="E94" s="297">
        <v>5.3006688206593822E-2</v>
      </c>
      <c r="F94" s="297">
        <v>4.7232452786079668E-2</v>
      </c>
      <c r="G94" s="297">
        <v>8.3020783571159495E-2</v>
      </c>
      <c r="H94" s="297">
        <v>0.16146168672467681</v>
      </c>
      <c r="I94" s="297">
        <v>2.6480279933784628E-2</v>
      </c>
      <c r="J94" s="297">
        <v>1.7963839163237259E-2</v>
      </c>
      <c r="K94" s="297">
        <v>5.5715018452916758E-2</v>
      </c>
      <c r="L94" s="297">
        <v>0</v>
      </c>
      <c r="M94" s="297">
        <v>0</v>
      </c>
      <c r="N94" s="297">
        <v>0</v>
      </c>
      <c r="O94" s="297">
        <v>2.7490537246029948E-3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6.3997272886399358E-3</v>
      </c>
      <c r="Y94" s="297">
        <v>0</v>
      </c>
      <c r="DA94" s="71" t="s">
        <v>572</v>
      </c>
    </row>
    <row r="95" spans="1:105" ht="12" customHeight="1" x14ac:dyDescent="0.25">
      <c r="A95" s="59" t="s">
        <v>35</v>
      </c>
      <c r="B95" s="297">
        <v>0.14548165272536459</v>
      </c>
      <c r="C95" s="297">
        <v>4.3335068210819991E-2</v>
      </c>
      <c r="D95" s="297">
        <v>0.1424515063248582</v>
      </c>
      <c r="E95" s="297">
        <v>0.32410594514728541</v>
      </c>
      <c r="F95" s="297">
        <v>0.24376422629342531</v>
      </c>
      <c r="G95" s="297">
        <v>0.28512444282411348</v>
      </c>
      <c r="H95" s="297">
        <v>0.45510200084043068</v>
      </c>
      <c r="I95" s="297">
        <v>0.99974145699927564</v>
      </c>
      <c r="J95" s="297">
        <v>1.049514667468763</v>
      </c>
      <c r="K95" s="297">
        <v>0.67118970443145742</v>
      </c>
      <c r="L95" s="297">
        <v>0.72630209822449987</v>
      </c>
      <c r="M95" s="297">
        <v>1.0189038877427501</v>
      </c>
      <c r="N95" s="297">
        <v>0.74915708871784448</v>
      </c>
      <c r="O95" s="297">
        <v>0.79463588496384951</v>
      </c>
      <c r="P95" s="297">
        <v>0.507317748319003</v>
      </c>
      <c r="Q95" s="297">
        <v>0.5700540647547776</v>
      </c>
      <c r="R95" s="297">
        <v>0.68272907979030006</v>
      </c>
      <c r="S95" s="297">
        <v>0.58470527491129243</v>
      </c>
      <c r="T95" s="297">
        <v>1.1078454756804239</v>
      </c>
      <c r="U95" s="297">
        <v>0.91936856225367514</v>
      </c>
      <c r="V95" s="297">
        <v>1.453486864070362</v>
      </c>
      <c r="W95" s="297">
        <v>1.8943623094490909</v>
      </c>
      <c r="X95" s="297">
        <v>2.229566814817479</v>
      </c>
      <c r="Y95" s="297">
        <v>2.0871983852053968</v>
      </c>
      <c r="DA95" s="71" t="s">
        <v>573</v>
      </c>
    </row>
    <row r="96" spans="1:105" ht="12" customHeight="1" x14ac:dyDescent="0.25">
      <c r="A96" s="60" t="s">
        <v>525</v>
      </c>
      <c r="B96" s="262">
        <v>5.8496158627867417E-2</v>
      </c>
      <c r="C96" s="262">
        <v>2.8240805451933221E-2</v>
      </c>
      <c r="D96" s="262">
        <v>0.1438177950682348</v>
      </c>
      <c r="E96" s="262">
        <v>0.33250667973400699</v>
      </c>
      <c r="F96" s="262">
        <v>0.29865060132889598</v>
      </c>
      <c r="G96" s="262">
        <v>0.26423511072171668</v>
      </c>
      <c r="H96" s="262">
        <v>0.32463248353384822</v>
      </c>
      <c r="I96" s="262">
        <v>0.10555428627042771</v>
      </c>
      <c r="J96" s="262">
        <v>0.1224901118070784</v>
      </c>
      <c r="K96" s="262">
        <v>0.16873205209779479</v>
      </c>
      <c r="L96" s="262">
        <v>0.59098494544221869</v>
      </c>
      <c r="M96" s="262">
        <v>0.61201742590685759</v>
      </c>
      <c r="N96" s="262">
        <v>0.41938687451696272</v>
      </c>
      <c r="O96" s="262">
        <v>0.13142744110647081</v>
      </c>
      <c r="P96" s="262">
        <v>5.0354573241524397E-2</v>
      </c>
      <c r="Q96" s="262">
        <v>6.2593996748524103E-2</v>
      </c>
      <c r="R96" s="262">
        <v>0.14530452614288211</v>
      </c>
      <c r="S96" s="262">
        <v>0.46422669067435213</v>
      </c>
      <c r="T96" s="262">
        <v>0.20991935933345371</v>
      </c>
      <c r="U96" s="262">
        <v>0.12008642060780721</v>
      </c>
      <c r="V96" s="262">
        <v>0.15807043571327889</v>
      </c>
      <c r="W96" s="262">
        <v>0.24186918113852371</v>
      </c>
      <c r="X96" s="262">
        <v>0.10863396004246489</v>
      </c>
      <c r="Y96" s="262">
        <v>7.6893748237691073E-2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0.1704985701917712</v>
      </c>
      <c r="C97" s="294">
        <f t="shared" si="1"/>
        <v>5.8872585621819164E-2</v>
      </c>
      <c r="D97" s="294">
        <f t="shared" si="1"/>
        <v>0.21696717264894644</v>
      </c>
      <c r="E97" s="294">
        <f t="shared" si="1"/>
        <v>0.49472201788345205</v>
      </c>
      <c r="F97" s="294">
        <f t="shared" si="1"/>
        <v>0.4105857634419644</v>
      </c>
      <c r="G97" s="294">
        <f t="shared" si="1"/>
        <v>0.48636366211009541</v>
      </c>
      <c r="H97" s="294">
        <f t="shared" si="1"/>
        <v>0.75684506967344156</v>
      </c>
      <c r="I97" s="294">
        <f t="shared" si="1"/>
        <v>1.2025496821712816</v>
      </c>
      <c r="J97" s="294">
        <f t="shared" si="1"/>
        <v>1.254178591964269</v>
      </c>
      <c r="K97" s="294">
        <f t="shared" si="1"/>
        <v>0.82607110831703356</v>
      </c>
      <c r="L97" s="294">
        <f t="shared" si="1"/>
        <v>1.0796623822426219</v>
      </c>
      <c r="M97" s="294">
        <f t="shared" si="1"/>
        <v>1.4077521556908037</v>
      </c>
      <c r="N97" s="294">
        <f t="shared" si="1"/>
        <v>1.037328858414434</v>
      </c>
      <c r="O97" s="294">
        <f t="shared" si="1"/>
        <v>0.89731758791773997</v>
      </c>
      <c r="P97" s="294">
        <f t="shared" si="1"/>
        <v>0.55284675080904522</v>
      </c>
      <c r="Q97" s="294">
        <f t="shared" si="1"/>
        <v>0.6578566192466353</v>
      </c>
      <c r="R97" s="294">
        <f t="shared" si="1"/>
        <v>0.84905374015530444</v>
      </c>
      <c r="S97" s="294">
        <f t="shared" si="1"/>
        <v>0.92765687018535936</v>
      </c>
      <c r="T97" s="294">
        <f t="shared" si="1"/>
        <v>1.1359351178841663</v>
      </c>
      <c r="U97" s="294">
        <f t="shared" si="1"/>
        <v>0.9597939614308918</v>
      </c>
      <c r="V97" s="294">
        <f t="shared" si="1"/>
        <v>1.5042414794639802</v>
      </c>
      <c r="W97" s="294">
        <f t="shared" si="1"/>
        <v>1.9679567420843964</v>
      </c>
      <c r="X97" s="294">
        <f t="shared" si="1"/>
        <v>2.3728671865403439</v>
      </c>
      <c r="Y97" s="294">
        <f t="shared" si="1"/>
        <v>2.325865880589681</v>
      </c>
      <c r="DA97" s="70"/>
    </row>
    <row r="98" spans="1:105" ht="12" customHeight="1" x14ac:dyDescent="0.25">
      <c r="A98" s="60" t="s">
        <v>528</v>
      </c>
      <c r="B98" s="262">
        <v>4.5747683062748533E-2</v>
      </c>
      <c r="C98" s="262">
        <v>1.339849327125563E-2</v>
      </c>
      <c r="D98" s="262">
        <v>4.1540029020692502E-2</v>
      </c>
      <c r="E98" s="262">
        <v>9.3514005522688584E-2</v>
      </c>
      <c r="F98" s="262">
        <v>7.0545735531828205E-2</v>
      </c>
      <c r="G98" s="262">
        <v>9.0552345666424464E-2</v>
      </c>
      <c r="H98" s="262">
        <v>0.1538345391734017</v>
      </c>
      <c r="I98" s="262">
        <v>0.3184437591871993</v>
      </c>
      <c r="J98" s="262">
        <v>0.32923752739640239</v>
      </c>
      <c r="K98" s="262">
        <v>0.20975454791265791</v>
      </c>
      <c r="L98" s="262">
        <v>0.20396941996478229</v>
      </c>
      <c r="M98" s="262">
        <v>0.29181635169182663</v>
      </c>
      <c r="N98" s="262">
        <v>0.21648409014551701</v>
      </c>
      <c r="O98" s="262">
        <v>0.23798102403130389</v>
      </c>
      <c r="P98" s="262">
        <v>0.15329339888913099</v>
      </c>
      <c r="Q98" s="262">
        <v>0.17501024066749529</v>
      </c>
      <c r="R98" s="262">
        <v>0.20847418912658849</v>
      </c>
      <c r="S98" s="262">
        <v>0.16863858597803219</v>
      </c>
      <c r="T98" s="262">
        <v>0.31635207271383442</v>
      </c>
      <c r="U98" s="262">
        <v>0.26991253966959472</v>
      </c>
      <c r="V98" s="262">
        <v>0.42782012334413921</v>
      </c>
      <c r="W98" s="262">
        <v>0.55683995062767377</v>
      </c>
      <c r="X98" s="262">
        <v>0.67917367104921156</v>
      </c>
      <c r="Y98" s="262">
        <v>0.65004147266106005</v>
      </c>
      <c r="DA98" s="72" t="s">
        <v>575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1.9325522008734029E-3</v>
      </c>
      <c r="J99" s="230">
        <v>5.4052956918515256E-4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1.4472830292667449E-5</v>
      </c>
      <c r="U99" s="230">
        <v>1.0496971560984749E-5</v>
      </c>
      <c r="V99" s="230">
        <v>3.4208363414044133E-5</v>
      </c>
      <c r="W99" s="230">
        <v>1.940736424890506E-3</v>
      </c>
      <c r="X99" s="230">
        <v>6.2575756639067485E-5</v>
      </c>
      <c r="Y99" s="230">
        <v>3.3702943283618042E-5</v>
      </c>
      <c r="DA99" s="71" t="s">
        <v>576</v>
      </c>
    </row>
    <row r="100" spans="1:105" ht="12" customHeight="1" x14ac:dyDescent="0.25">
      <c r="A100" s="59" t="s">
        <v>159</v>
      </c>
      <c r="B100" s="230">
        <v>7.9498186992087042E-4</v>
      </c>
      <c r="C100" s="230">
        <v>4.5846585817204262E-4</v>
      </c>
      <c r="D100" s="230">
        <v>1.7305542303814239E-4</v>
      </c>
      <c r="E100" s="230">
        <v>5.2686723814997271E-4</v>
      </c>
      <c r="F100" s="230">
        <v>1.8320053954823319E-4</v>
      </c>
      <c r="G100" s="230">
        <v>6.5979448007930737E-4</v>
      </c>
      <c r="H100" s="230">
        <v>1.150643816602721E-3</v>
      </c>
      <c r="I100" s="230">
        <v>8.5317614499923081E-4</v>
      </c>
      <c r="J100" s="230">
        <v>4.7745675746734039E-4</v>
      </c>
      <c r="K100" s="230">
        <v>4.6714036022415248E-4</v>
      </c>
      <c r="L100" s="230">
        <v>4.0853508772336841E-4</v>
      </c>
      <c r="M100" s="230">
        <v>1.07955956377914E-3</v>
      </c>
      <c r="N100" s="230">
        <v>4.4731128416215273E-4</v>
      </c>
      <c r="O100" s="230">
        <v>8.626285899399497E-4</v>
      </c>
      <c r="P100" s="230">
        <v>1.001906529030587E-3</v>
      </c>
      <c r="Q100" s="230">
        <v>2.8583401412618731E-4</v>
      </c>
      <c r="R100" s="230">
        <v>4.0183504452396358E-4</v>
      </c>
      <c r="S100" s="230">
        <v>2.206517151799414E-4</v>
      </c>
      <c r="T100" s="230">
        <v>1.6332966427250721E-4</v>
      </c>
      <c r="U100" s="230">
        <v>1.1076809143165879E-3</v>
      </c>
      <c r="V100" s="230">
        <v>7.7759725963317432E-4</v>
      </c>
      <c r="W100" s="230">
        <v>2.1123720933862249E-3</v>
      </c>
      <c r="X100" s="230">
        <v>1.4630357280431051E-3</v>
      </c>
      <c r="Y100" s="230">
        <v>1.9907757715605552E-3</v>
      </c>
      <c r="DA100" s="71" t="s">
        <v>577</v>
      </c>
    </row>
    <row r="101" spans="1:105" ht="12" customHeight="1" x14ac:dyDescent="0.25">
      <c r="A101" s="59" t="s">
        <v>35</v>
      </c>
      <c r="B101" s="230">
        <v>4.4952701192827661E-2</v>
      </c>
      <c r="C101" s="230">
        <v>1.2940027413083579E-2</v>
      </c>
      <c r="D101" s="230">
        <v>4.1366973597654358E-2</v>
      </c>
      <c r="E101" s="230">
        <v>9.2987138284538612E-2</v>
      </c>
      <c r="F101" s="230">
        <v>7.0362534992279971E-2</v>
      </c>
      <c r="G101" s="230">
        <v>8.9892551186345163E-2</v>
      </c>
      <c r="H101" s="230">
        <v>0.15268389535679899</v>
      </c>
      <c r="I101" s="230">
        <v>0.31565803084132671</v>
      </c>
      <c r="J101" s="230">
        <v>0.32821954106974988</v>
      </c>
      <c r="K101" s="230">
        <v>0.20928740755243369</v>
      </c>
      <c r="L101" s="230">
        <v>0.2035608848770589</v>
      </c>
      <c r="M101" s="230">
        <v>0.29073679212804743</v>
      </c>
      <c r="N101" s="230">
        <v>0.21603677886135489</v>
      </c>
      <c r="O101" s="230">
        <v>0.2371183954413639</v>
      </c>
      <c r="P101" s="230">
        <v>0.15229149236010039</v>
      </c>
      <c r="Q101" s="230">
        <v>0.17472440665336911</v>
      </c>
      <c r="R101" s="230">
        <v>0.20807235408206459</v>
      </c>
      <c r="S101" s="230">
        <v>0.16841793426285229</v>
      </c>
      <c r="T101" s="230">
        <v>0.31617427021926919</v>
      </c>
      <c r="U101" s="230">
        <v>0.26879436178371707</v>
      </c>
      <c r="V101" s="230">
        <v>0.42700831772109188</v>
      </c>
      <c r="W101" s="230">
        <v>0.55278684210939699</v>
      </c>
      <c r="X101" s="230">
        <v>0.67764805956452934</v>
      </c>
      <c r="Y101" s="230">
        <v>0.64801699394621592</v>
      </c>
      <c r="DA101" s="71" t="s">
        <v>578</v>
      </c>
    </row>
    <row r="102" spans="1:105" ht="12" customHeight="1" x14ac:dyDescent="0.25">
      <c r="A102" s="60" t="s">
        <v>533</v>
      </c>
      <c r="B102" s="262">
        <v>0.1066760282690483</v>
      </c>
      <c r="C102" s="262">
        <v>3.7041273116548042E-2</v>
      </c>
      <c r="D102" s="262">
        <v>0.13366340883212449</v>
      </c>
      <c r="E102" s="262">
        <v>0.30581067370686049</v>
      </c>
      <c r="F102" s="262">
        <v>0.25383454277395778</v>
      </c>
      <c r="G102" s="262">
        <v>0.31250464522140048</v>
      </c>
      <c r="H102" s="262">
        <v>0.49409834805793518</v>
      </c>
      <c r="I102" s="262">
        <v>0.85077824819605041</v>
      </c>
      <c r="J102" s="262">
        <v>0.8866341694580866</v>
      </c>
      <c r="K102" s="262">
        <v>0.56370327757033312</v>
      </c>
      <c r="L102" s="262">
        <v>0.71005745229194761</v>
      </c>
      <c r="M102" s="262">
        <v>0.94130109578442822</v>
      </c>
      <c r="N102" s="262">
        <v>0.6999048601617408</v>
      </c>
      <c r="O102" s="262">
        <v>0.62011877301917806</v>
      </c>
      <c r="P102" s="262">
        <v>0.38443743466387992</v>
      </c>
      <c r="Q102" s="262">
        <v>0.46366100719396541</v>
      </c>
      <c r="R102" s="262">
        <v>0.5962957264366614</v>
      </c>
      <c r="S102" s="262">
        <v>0.62530288325611116</v>
      </c>
      <c r="T102" s="262">
        <v>0.75967297494922381</v>
      </c>
      <c r="U102" s="262">
        <v>0.6547719410683297</v>
      </c>
      <c r="V102" s="262">
        <v>1.029983103044511</v>
      </c>
      <c r="W102" s="262">
        <v>1.3405378424466821</v>
      </c>
      <c r="X102" s="262">
        <v>1.6606756253178729</v>
      </c>
      <c r="Y102" s="262">
        <v>1.6519510397143471</v>
      </c>
      <c r="DA102" s="72" t="s">
        <v>579</v>
      </c>
    </row>
    <row r="103" spans="1:105" ht="12" customHeight="1" x14ac:dyDescent="0.25">
      <c r="A103" s="64" t="s">
        <v>28</v>
      </c>
      <c r="B103" s="229">
        <v>7.4188470834421488E-5</v>
      </c>
      <c r="C103" s="229">
        <v>0</v>
      </c>
      <c r="D103" s="229">
        <v>2.7791463526597137E-4</v>
      </c>
      <c r="E103" s="229">
        <v>0</v>
      </c>
      <c r="F103" s="229">
        <v>2.5161629248020949E-2</v>
      </c>
      <c r="G103" s="229">
        <v>8.5070048568195444E-2</v>
      </c>
      <c r="H103" s="229">
        <v>0.13650799075359479</v>
      </c>
      <c r="I103" s="229">
        <v>0.3488767952206096</v>
      </c>
      <c r="J103" s="229">
        <v>0.25426211659045378</v>
      </c>
      <c r="K103" s="229">
        <v>0.12940220655894141</v>
      </c>
      <c r="L103" s="229">
        <v>0.18708306406910979</v>
      </c>
      <c r="M103" s="229">
        <v>0.31286969554399457</v>
      </c>
      <c r="N103" s="229">
        <v>0.24013905142326991</v>
      </c>
      <c r="O103" s="229">
        <v>0.27481941084318401</v>
      </c>
      <c r="P103" s="229">
        <v>0.1788254836507184</v>
      </c>
      <c r="Q103" s="229">
        <v>0.25188162630689548</v>
      </c>
      <c r="R103" s="229">
        <v>0.33171812088199643</v>
      </c>
      <c r="S103" s="229">
        <v>0.27423782750852937</v>
      </c>
      <c r="T103" s="229">
        <v>0.24191698317815841</v>
      </c>
      <c r="U103" s="229">
        <v>0.26658875061365678</v>
      </c>
      <c r="V103" s="229">
        <v>0.42758396734638382</v>
      </c>
      <c r="W103" s="229">
        <v>0.55908342440878966</v>
      </c>
      <c r="X103" s="229">
        <v>0.84491469316944401</v>
      </c>
      <c r="Y103" s="229">
        <v>0.77459947773960547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2.6373767628849101E-3</v>
      </c>
      <c r="J105" s="229">
        <v>7.9022435419370113E-4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2.3554678559114471E-5</v>
      </c>
      <c r="U105" s="229">
        <v>1.503233796943822E-5</v>
      </c>
      <c r="V105" s="229">
        <v>4.776830978499067E-5</v>
      </c>
      <c r="W105" s="229">
        <v>2.7007284397399431E-3</v>
      </c>
      <c r="X105" s="229">
        <v>7.3156565201301603E-5</v>
      </c>
      <c r="Y105" s="229">
        <v>4.5078918756255087E-5</v>
      </c>
      <c r="DA105" s="73" t="s">
        <v>582</v>
      </c>
    </row>
    <row r="106" spans="1:105" ht="12" customHeight="1" x14ac:dyDescent="0.25">
      <c r="A106" s="64" t="s">
        <v>159</v>
      </c>
      <c r="B106" s="229">
        <v>1.4627383647510641E-3</v>
      </c>
      <c r="C106" s="229">
        <v>1.0032304732310799E-3</v>
      </c>
      <c r="D106" s="229">
        <v>4.5493471396795918E-4</v>
      </c>
      <c r="E106" s="229">
        <v>1.461791162747032E-3</v>
      </c>
      <c r="F106" s="229">
        <v>4.861586551307778E-4</v>
      </c>
      <c r="G106" s="229">
        <v>1.248535770542829E-3</v>
      </c>
      <c r="H106" s="229">
        <v>1.921284446815749E-3</v>
      </c>
      <c r="I106" s="229">
        <v>1.164339539419303E-3</v>
      </c>
      <c r="J106" s="229">
        <v>6.9801538959991403E-4</v>
      </c>
      <c r="K106" s="229">
        <v>8.5552271822671719E-4</v>
      </c>
      <c r="L106" s="229">
        <v>9.9654728111953951E-4</v>
      </c>
      <c r="M106" s="229">
        <v>2.1823053012818968E-3</v>
      </c>
      <c r="N106" s="229">
        <v>9.0358209300359462E-4</v>
      </c>
      <c r="O106" s="229">
        <v>1.191105205262209E-3</v>
      </c>
      <c r="P106" s="229">
        <v>1.2972624129606431E-3</v>
      </c>
      <c r="Q106" s="229">
        <v>3.2574085555465E-4</v>
      </c>
      <c r="R106" s="229">
        <v>4.9218152630371779E-4</v>
      </c>
      <c r="S106" s="229">
        <v>4.4867233507222588E-4</v>
      </c>
      <c r="T106" s="229">
        <v>2.6582069044616199E-4</v>
      </c>
      <c r="U106" s="229">
        <v>1.5862702656251849E-3</v>
      </c>
      <c r="V106" s="229">
        <v>1.085831155864877E-3</v>
      </c>
      <c r="W106" s="229">
        <v>2.9395766033726311E-3</v>
      </c>
      <c r="X106" s="229">
        <v>1.7104174903991079E-3</v>
      </c>
      <c r="Y106" s="229">
        <v>2.662735373373758E-3</v>
      </c>
      <c r="DA106" s="73" t="s">
        <v>583</v>
      </c>
    </row>
    <row r="107" spans="1:105" ht="12" customHeight="1" x14ac:dyDescent="0.25">
      <c r="A107" s="64" t="s">
        <v>32</v>
      </c>
      <c r="B107" s="229">
        <v>1.7978881156074371E-2</v>
      </c>
      <c r="C107" s="229">
        <v>5.2248463199702326E-3</v>
      </c>
      <c r="D107" s="229">
        <v>2.110316898664329E-2</v>
      </c>
      <c r="E107" s="229">
        <v>4.219399954211487E-2</v>
      </c>
      <c r="F107" s="229">
        <v>3.6179559879679857E-2</v>
      </c>
      <c r="G107" s="229">
        <v>4.9530007759759187E-2</v>
      </c>
      <c r="H107" s="229">
        <v>9.0449200143043501E-2</v>
      </c>
      <c r="I107" s="229">
        <v>1.141018418576923E-2</v>
      </c>
      <c r="J107" s="229">
        <v>8.2130796207760936E-3</v>
      </c>
      <c r="K107" s="229">
        <v>3.1816635041116002E-2</v>
      </c>
      <c r="L107" s="229">
        <v>0</v>
      </c>
      <c r="M107" s="229">
        <v>0</v>
      </c>
      <c r="N107" s="229">
        <v>0</v>
      </c>
      <c r="O107" s="229">
        <v>1.132678289001679E-3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2.2740100105031079E-3</v>
      </c>
      <c r="Y107" s="229">
        <v>0</v>
      </c>
      <c r="DA107" s="73" t="s">
        <v>584</v>
      </c>
    </row>
    <row r="108" spans="1:105" ht="12" customHeight="1" x14ac:dyDescent="0.25">
      <c r="A108" s="64" t="s">
        <v>33</v>
      </c>
      <c r="B108" s="229">
        <v>1.8818953617959721E-4</v>
      </c>
      <c r="C108" s="229">
        <v>0</v>
      </c>
      <c r="D108" s="229">
        <v>0</v>
      </c>
      <c r="E108" s="229">
        <v>0</v>
      </c>
      <c r="F108" s="229">
        <v>0</v>
      </c>
      <c r="G108" s="229">
        <v>1.6490921769801001E-3</v>
      </c>
      <c r="H108" s="229">
        <v>2.6699518680546111E-3</v>
      </c>
      <c r="I108" s="229">
        <v>2.85577962811202E-2</v>
      </c>
      <c r="J108" s="229">
        <v>0</v>
      </c>
      <c r="K108" s="229">
        <v>3.853612468987693E-3</v>
      </c>
      <c r="L108" s="229">
        <v>1.498287227233332E-3</v>
      </c>
      <c r="M108" s="229">
        <v>1.8430804185392809E-3</v>
      </c>
      <c r="N108" s="229">
        <v>3.0914010169988929E-3</v>
      </c>
      <c r="O108" s="229">
        <v>0</v>
      </c>
      <c r="P108" s="229">
        <v>0</v>
      </c>
      <c r="Q108" s="229">
        <v>4.4313493055233837E-3</v>
      </c>
      <c r="R108" s="229">
        <v>5.6650407614619981E-3</v>
      </c>
      <c r="S108" s="229">
        <v>5.2841409500838247E-3</v>
      </c>
      <c r="T108" s="229">
        <v>7.1485496065031105E-4</v>
      </c>
      <c r="U108" s="229">
        <v>6.3636615697848877E-5</v>
      </c>
      <c r="V108" s="229">
        <v>6.5121251563915073E-5</v>
      </c>
      <c r="W108" s="229">
        <v>1.9820310627437199E-4</v>
      </c>
      <c r="X108" s="229">
        <v>7.528130051002919E-4</v>
      </c>
      <c r="Y108" s="229">
        <v>1.2202499998674829E-3</v>
      </c>
      <c r="DA108" s="73" t="s">
        <v>585</v>
      </c>
    </row>
    <row r="109" spans="1:105" ht="12" customHeight="1" x14ac:dyDescent="0.25">
      <c r="A109" s="64" t="s">
        <v>35</v>
      </c>
      <c r="B109" s="229">
        <v>8.2711371317794782E-2</v>
      </c>
      <c r="C109" s="229">
        <v>2.8315804969667908E-2</v>
      </c>
      <c r="D109" s="229">
        <v>0.108747082125367</v>
      </c>
      <c r="E109" s="229">
        <v>0.2579924640423038</v>
      </c>
      <c r="F109" s="229">
        <v>0.1867208222628241</v>
      </c>
      <c r="G109" s="229">
        <v>0.17010458415477131</v>
      </c>
      <c r="H109" s="229">
        <v>0.25494352743699211</v>
      </c>
      <c r="I109" s="229">
        <v>0.43078223459251302</v>
      </c>
      <c r="J109" s="229">
        <v>0.47983882781212439</v>
      </c>
      <c r="K109" s="229">
        <v>0.38328979263098911</v>
      </c>
      <c r="L109" s="229">
        <v>0.49654987408053902</v>
      </c>
      <c r="M109" s="229">
        <v>0.58771786571707363</v>
      </c>
      <c r="N109" s="229">
        <v>0.43640071628180549</v>
      </c>
      <c r="O109" s="229">
        <v>0.32740968519637481</v>
      </c>
      <c r="P109" s="229">
        <v>0.1971860878515245</v>
      </c>
      <c r="Q109" s="229">
        <v>0.19911863143208991</v>
      </c>
      <c r="R109" s="229">
        <v>0.25485424979555488</v>
      </c>
      <c r="S109" s="229">
        <v>0.34246036914841921</v>
      </c>
      <c r="T109" s="229">
        <v>0.51457684178405982</v>
      </c>
      <c r="U109" s="229">
        <v>0.38493080286417602</v>
      </c>
      <c r="V109" s="229">
        <v>0.59627130812387064</v>
      </c>
      <c r="W109" s="229">
        <v>0.76925806433663979</v>
      </c>
      <c r="X109" s="229">
        <v>0.79223020408701794</v>
      </c>
      <c r="Y109" s="229">
        <v>0.86674641965092458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1.2998627153637051E-3</v>
      </c>
      <c r="C111" s="229">
        <v>5.1045892095795051E-4</v>
      </c>
      <c r="D111" s="229">
        <v>2.028490808894778E-3</v>
      </c>
      <c r="E111" s="229">
        <v>1.535955709003975E-3</v>
      </c>
      <c r="F111" s="229">
        <v>3.613207084134362E-3</v>
      </c>
      <c r="G111" s="229">
        <v>3.256226022943762E-3</v>
      </c>
      <c r="H111" s="229">
        <v>4.5521684876599989E-3</v>
      </c>
      <c r="I111" s="229">
        <v>2.220003871488542E-2</v>
      </c>
      <c r="J111" s="229">
        <v>0.1068629360950864</v>
      </c>
      <c r="K111" s="229">
        <v>1.122895700865836E-2</v>
      </c>
      <c r="L111" s="229">
        <v>4.5850953264835398E-3</v>
      </c>
      <c r="M111" s="229">
        <v>7.1980885971343698E-3</v>
      </c>
      <c r="N111" s="229">
        <v>3.288434654708257E-3</v>
      </c>
      <c r="O111" s="229">
        <v>1.385515907429714E-3</v>
      </c>
      <c r="P111" s="229">
        <v>1.0778488779374989E-3</v>
      </c>
      <c r="Q111" s="229">
        <v>1.084846976258289E-3</v>
      </c>
      <c r="R111" s="229">
        <v>1.221757327282591E-3</v>
      </c>
      <c r="S111" s="229">
        <v>1.4087587717636579E-3</v>
      </c>
      <c r="T111" s="229">
        <v>1.379082492331302E-3</v>
      </c>
      <c r="U111" s="229">
        <v>1.2797781958356501E-3</v>
      </c>
      <c r="V111" s="229">
        <v>9.9987870673206702E-4</v>
      </c>
      <c r="W111" s="229">
        <v>9.9231238921007885E-4</v>
      </c>
      <c r="X111" s="229">
        <v>2.4320002678998999E-3</v>
      </c>
      <c r="Y111" s="229">
        <v>6.0164101324827234E-3</v>
      </c>
      <c r="DA111" s="73" t="s">
        <v>588</v>
      </c>
    </row>
    <row r="112" spans="1:105" ht="12" customHeight="1" x14ac:dyDescent="0.25">
      <c r="A112" s="64" t="s">
        <v>39</v>
      </c>
      <c r="B112" s="229">
        <v>2.9607967080503808E-3</v>
      </c>
      <c r="C112" s="229">
        <v>1.9869324327208729E-3</v>
      </c>
      <c r="D112" s="229">
        <v>1.0518175619854729E-3</v>
      </c>
      <c r="E112" s="229">
        <v>2.6264632506907918E-3</v>
      </c>
      <c r="F112" s="229">
        <v>1.673165644167765E-3</v>
      </c>
      <c r="G112" s="229">
        <v>1.6461507682078141E-3</v>
      </c>
      <c r="H112" s="229">
        <v>3.054224921774464E-3</v>
      </c>
      <c r="I112" s="229">
        <v>5.1494828988488846E-3</v>
      </c>
      <c r="J112" s="229">
        <v>3.5968969595852267E-2</v>
      </c>
      <c r="K112" s="229">
        <v>3.2565511434139178E-3</v>
      </c>
      <c r="L112" s="229">
        <v>1.9344584307462491E-2</v>
      </c>
      <c r="M112" s="229">
        <v>2.949006020640442E-2</v>
      </c>
      <c r="N112" s="229">
        <v>1.6081674691954529E-2</v>
      </c>
      <c r="O112" s="229">
        <v>1.418037757792568E-2</v>
      </c>
      <c r="P112" s="229">
        <v>6.0507518707388118E-3</v>
      </c>
      <c r="Q112" s="229">
        <v>6.8188123176437104E-3</v>
      </c>
      <c r="R112" s="229">
        <v>2.3443761440618081E-3</v>
      </c>
      <c r="S112" s="229">
        <v>1.4631145422428901E-3</v>
      </c>
      <c r="T112" s="229">
        <v>7.9583716501879505E-4</v>
      </c>
      <c r="U112" s="229">
        <v>3.0767017536868568E-4</v>
      </c>
      <c r="V112" s="229">
        <v>3.9292281503111254E-3</v>
      </c>
      <c r="W112" s="229">
        <v>5.3655331626554113E-3</v>
      </c>
      <c r="X112" s="229">
        <v>1.6288330722307551E-2</v>
      </c>
      <c r="Y112" s="229">
        <v>6.6066789933653665E-4</v>
      </c>
      <c r="DA112" s="73" t="s">
        <v>589</v>
      </c>
    </row>
    <row r="113" spans="1:105" ht="12" customHeight="1" x14ac:dyDescent="0.25">
      <c r="A113" s="61" t="s">
        <v>545</v>
      </c>
      <c r="B113" s="263">
        <v>1.8074858859974369E-2</v>
      </c>
      <c r="C113" s="263">
        <v>8.4328192340154887E-3</v>
      </c>
      <c r="D113" s="263">
        <v>4.1763734796129423E-2</v>
      </c>
      <c r="E113" s="263">
        <v>9.5397338653903013E-2</v>
      </c>
      <c r="F113" s="263">
        <v>8.6205485136178414E-2</v>
      </c>
      <c r="G113" s="263">
        <v>8.3306671222270506E-2</v>
      </c>
      <c r="H113" s="263">
        <v>0.1089121824421047</v>
      </c>
      <c r="I113" s="263">
        <v>3.3327674788031787E-2</v>
      </c>
      <c r="J113" s="263">
        <v>3.8306895109780061E-2</v>
      </c>
      <c r="K113" s="263">
        <v>5.261328283404252E-2</v>
      </c>
      <c r="L113" s="263">
        <v>0.16563550998589191</v>
      </c>
      <c r="M113" s="263">
        <v>0.17463470821454899</v>
      </c>
      <c r="N113" s="263">
        <v>0.12093990810717629</v>
      </c>
      <c r="O113" s="263">
        <v>3.9217790867257997E-2</v>
      </c>
      <c r="P113" s="263">
        <v>1.5115917256034389E-2</v>
      </c>
      <c r="Q113" s="263">
        <v>1.9185371385174621E-2</v>
      </c>
      <c r="R113" s="263">
        <v>4.4283824592054433E-2</v>
      </c>
      <c r="S113" s="263">
        <v>0.13371540095121609</v>
      </c>
      <c r="T113" s="263">
        <v>5.9910070221108218E-2</v>
      </c>
      <c r="U113" s="263">
        <v>3.5109480692967328E-2</v>
      </c>
      <c r="V113" s="263">
        <v>4.6438253075329991E-2</v>
      </c>
      <c r="W113" s="263">
        <v>7.0578949010040665E-2</v>
      </c>
      <c r="X113" s="263">
        <v>3.3017890173259262E-2</v>
      </c>
      <c r="Y113" s="263">
        <v>2.3873368214273601E-2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68.094699462705123</v>
      </c>
      <c r="C115" s="223">
        <v>85.783901865881873</v>
      </c>
      <c r="D115" s="223">
        <v>70.44687945912932</v>
      </c>
      <c r="E115" s="223">
        <v>76.134849578181345</v>
      </c>
      <c r="F115" s="223">
        <v>96.502509230525689</v>
      </c>
      <c r="G115" s="223">
        <v>89.361706907193977</v>
      </c>
      <c r="H115" s="223">
        <v>75.760327853969201</v>
      </c>
      <c r="I115" s="223">
        <v>100.7068983111202</v>
      </c>
      <c r="J115" s="223">
        <v>97.145133433965626</v>
      </c>
      <c r="K115" s="223">
        <v>84.984504654815254</v>
      </c>
      <c r="L115" s="223">
        <v>22.78338583190919</v>
      </c>
      <c r="M115" s="223">
        <v>28.676230051169622</v>
      </c>
      <c r="N115" s="223">
        <v>17.71649916247253</v>
      </c>
      <c r="O115" s="223">
        <v>17.44436695962537</v>
      </c>
      <c r="P115" s="223">
        <v>8.2709673309321925</v>
      </c>
      <c r="Q115" s="223">
        <v>8.4093128452977339</v>
      </c>
      <c r="R115" s="223">
        <v>7.7005586053857078</v>
      </c>
      <c r="S115" s="223">
        <v>32.683882394918612</v>
      </c>
      <c r="T115" s="223">
        <v>50.571582048412779</v>
      </c>
      <c r="U115" s="223">
        <v>41.740662784270391</v>
      </c>
      <c r="V115" s="223">
        <v>25.10807902799894</v>
      </c>
      <c r="W115" s="223">
        <v>37.899880738253167</v>
      </c>
      <c r="X115" s="223">
        <v>40.880479855735523</v>
      </c>
      <c r="Y115" s="223">
        <v>7.966613310147296</v>
      </c>
      <c r="DA115" s="89" t="s">
        <v>591</v>
      </c>
    </row>
    <row r="116" spans="1:105" ht="12" customHeight="1" x14ac:dyDescent="0.25">
      <c r="A116" s="55" t="s">
        <v>91</v>
      </c>
      <c r="B116" s="259">
        <v>0.1098637736307702</v>
      </c>
      <c r="C116" s="259">
        <v>0.13840347707123479</v>
      </c>
      <c r="D116" s="259">
        <v>0.1136587734282153</v>
      </c>
      <c r="E116" s="259">
        <v>0.12283572650251511</v>
      </c>
      <c r="F116" s="259">
        <v>0.15569684443228821</v>
      </c>
      <c r="G116" s="259">
        <v>0.14417589645562839</v>
      </c>
      <c r="H116" s="259">
        <v>0.1222314743322882</v>
      </c>
      <c r="I116" s="259">
        <v>0.1624801925316508</v>
      </c>
      <c r="J116" s="259">
        <v>0.15673365229770811</v>
      </c>
      <c r="K116" s="259">
        <v>0.13711373212842931</v>
      </c>
      <c r="L116" s="259">
        <v>3.6758642938844822E-2</v>
      </c>
      <c r="M116" s="259">
        <v>4.6266139241089563E-2</v>
      </c>
      <c r="N116" s="259">
        <v>2.858374394587632E-2</v>
      </c>
      <c r="O116" s="259">
        <v>2.814468670694445E-2</v>
      </c>
      <c r="P116" s="259">
        <v>1.3344352640090131E-2</v>
      </c>
      <c r="Q116" s="259">
        <v>1.356755885720847E-2</v>
      </c>
      <c r="R116" s="259">
        <v>1.242405699895284E-2</v>
      </c>
      <c r="S116" s="259">
        <v>5.2732072909346471E-2</v>
      </c>
      <c r="T116" s="259">
        <v>8.1592031188245567E-2</v>
      </c>
      <c r="U116" s="259">
        <v>6.7344253862783574E-2</v>
      </c>
      <c r="V116" s="259">
        <v>4.05092956191671E-2</v>
      </c>
      <c r="W116" s="259">
        <v>6.1147548207311671E-2</v>
      </c>
      <c r="X116" s="259">
        <v>6.5956437435081769E-2</v>
      </c>
      <c r="Y116" s="259">
        <v>1.285330882153138E-2</v>
      </c>
      <c r="DA116" s="67" t="s">
        <v>592</v>
      </c>
    </row>
    <row r="117" spans="1:105" ht="12" customHeight="1" x14ac:dyDescent="0.25">
      <c r="A117" s="173" t="s">
        <v>92</v>
      </c>
      <c r="B117" s="224">
        <v>5.4837500953814872E-2</v>
      </c>
      <c r="C117" s="224">
        <v>6.9082833722902817E-2</v>
      </c>
      <c r="D117" s="224">
        <v>5.6731740502799687E-2</v>
      </c>
      <c r="E117" s="224">
        <v>6.1312332961386842E-2</v>
      </c>
      <c r="F117" s="224">
        <v>7.7714660373456104E-2</v>
      </c>
      <c r="G117" s="224">
        <v>7.1964084230111372E-2</v>
      </c>
      <c r="H117" s="224">
        <v>6.1010725999727858E-2</v>
      </c>
      <c r="I117" s="224">
        <v>8.1100506731865488E-2</v>
      </c>
      <c r="J117" s="224">
        <v>7.8232173566658153E-2</v>
      </c>
      <c r="K117" s="224">
        <v>6.8439069293610821E-2</v>
      </c>
      <c r="L117" s="224">
        <v>1.834774148569095E-2</v>
      </c>
      <c r="M117" s="224">
        <v>2.3093321582866089E-2</v>
      </c>
      <c r="N117" s="224">
        <v>1.426731518583651E-2</v>
      </c>
      <c r="O117" s="224">
        <v>1.404816376801226E-2</v>
      </c>
      <c r="P117" s="224">
        <v>6.6607119566848066E-3</v>
      </c>
      <c r="Q117" s="224">
        <v>6.7721233049356077E-3</v>
      </c>
      <c r="R117" s="224">
        <v>6.2013547779639468E-3</v>
      </c>
      <c r="S117" s="224">
        <v>2.6320733421931419E-2</v>
      </c>
      <c r="T117" s="224">
        <v>4.0725918473784907E-2</v>
      </c>
      <c r="U117" s="224">
        <v>3.3614270322133058E-2</v>
      </c>
      <c r="V117" s="224">
        <v>2.0219845575487089E-2</v>
      </c>
      <c r="W117" s="224">
        <v>3.0521241191033961E-2</v>
      </c>
      <c r="X117" s="224">
        <v>3.2921554405295997E-2</v>
      </c>
      <c r="Y117" s="224">
        <v>6.4156119116137306E-3</v>
      </c>
      <c r="DA117" s="177" t="s">
        <v>593</v>
      </c>
    </row>
    <row r="118" spans="1:105" ht="12" customHeight="1" x14ac:dyDescent="0.25">
      <c r="A118" s="173" t="s">
        <v>93</v>
      </c>
      <c r="B118" s="224">
        <v>1.394003023372735</v>
      </c>
      <c r="C118" s="224">
        <v>1.7561281494937091</v>
      </c>
      <c r="D118" s="224">
        <v>1.442155758496477</v>
      </c>
      <c r="E118" s="224">
        <v>1.5585972378681701</v>
      </c>
      <c r="F118" s="224">
        <v>1.9755544953119639</v>
      </c>
      <c r="G118" s="224">
        <v>1.8293713106203571</v>
      </c>
      <c r="H118" s="224">
        <v>1.5509302032821679</v>
      </c>
      <c r="I118" s="224">
        <v>2.061624793524012</v>
      </c>
      <c r="J118" s="224">
        <v>1.9887099991808681</v>
      </c>
      <c r="K118" s="224">
        <v>1.7397632615034879</v>
      </c>
      <c r="L118" s="224">
        <v>0.4664108804785943</v>
      </c>
      <c r="M118" s="224">
        <v>0.58704644716299104</v>
      </c>
      <c r="N118" s="224">
        <v>0.36268393268355581</v>
      </c>
      <c r="O118" s="224">
        <v>0.35711296876817378</v>
      </c>
      <c r="P118" s="224">
        <v>0.1693193971996205</v>
      </c>
      <c r="Q118" s="224">
        <v>0.17215154223902421</v>
      </c>
      <c r="R118" s="224">
        <v>0.15764225501029719</v>
      </c>
      <c r="S118" s="224">
        <v>0.66908924238655876</v>
      </c>
      <c r="T118" s="224">
        <v>1.035277911914734</v>
      </c>
      <c r="U118" s="224">
        <v>0.85449543911541204</v>
      </c>
      <c r="V118" s="224">
        <v>0.51400091860673991</v>
      </c>
      <c r="W118" s="224">
        <v>0.77586873503268106</v>
      </c>
      <c r="X118" s="224">
        <v>0.83688617418514966</v>
      </c>
      <c r="Y118" s="224">
        <v>0.16308880320983171</v>
      </c>
      <c r="DA118" s="177" t="s">
        <v>594</v>
      </c>
    </row>
    <row r="119" spans="1:105" ht="12" customHeight="1" x14ac:dyDescent="0.25">
      <c r="A119" s="173" t="s">
        <v>94</v>
      </c>
      <c r="B119" s="224">
        <v>3.6621257876923427E-2</v>
      </c>
      <c r="C119" s="224">
        <v>4.6134492357078297E-2</v>
      </c>
      <c r="D119" s="224">
        <v>3.7886257809405119E-2</v>
      </c>
      <c r="E119" s="224">
        <v>4.0945242167505051E-2</v>
      </c>
      <c r="F119" s="224">
        <v>5.1898948144096083E-2</v>
      </c>
      <c r="G119" s="224">
        <v>4.8058632151876148E-2</v>
      </c>
      <c r="H119" s="224">
        <v>4.0743824777429417E-2</v>
      </c>
      <c r="I119" s="224">
        <v>5.4160064177216978E-2</v>
      </c>
      <c r="J119" s="224">
        <v>5.2244550765902738E-2</v>
      </c>
      <c r="K119" s="224">
        <v>4.5704577376143099E-2</v>
      </c>
      <c r="L119" s="224">
        <v>1.225288097961494E-2</v>
      </c>
      <c r="M119" s="224">
        <v>1.542204641369653E-2</v>
      </c>
      <c r="N119" s="224">
        <v>9.5279146486254417E-3</v>
      </c>
      <c r="O119" s="224">
        <v>9.3815622356481533E-3</v>
      </c>
      <c r="P119" s="224">
        <v>4.4481175466967119E-3</v>
      </c>
      <c r="Q119" s="224">
        <v>4.5225196190694919E-3</v>
      </c>
      <c r="R119" s="224">
        <v>4.1413523329842817E-3</v>
      </c>
      <c r="S119" s="224">
        <v>1.7577357636448829E-2</v>
      </c>
      <c r="T119" s="224">
        <v>2.7197343729415201E-2</v>
      </c>
      <c r="U119" s="224">
        <v>2.2448084620927861E-2</v>
      </c>
      <c r="V119" s="224">
        <v>1.3503098539722371E-2</v>
      </c>
      <c r="W119" s="224">
        <v>2.03825160691039E-2</v>
      </c>
      <c r="X119" s="224">
        <v>2.198547914502727E-2</v>
      </c>
      <c r="Y119" s="224">
        <v>4.2844362738437931E-3</v>
      </c>
      <c r="DA119" s="177" t="s">
        <v>595</v>
      </c>
    </row>
    <row r="120" spans="1:105" ht="12" customHeight="1" x14ac:dyDescent="0.25">
      <c r="A120" s="56" t="s">
        <v>95</v>
      </c>
      <c r="B120" s="260">
        <v>0.17558153262909251</v>
      </c>
      <c r="C120" s="260">
        <v>0.2221258239888845</v>
      </c>
      <c r="D120" s="260">
        <v>0.18467209700734871</v>
      </c>
      <c r="E120" s="260">
        <v>0.19966602274100639</v>
      </c>
      <c r="F120" s="260">
        <v>0.25113703003887689</v>
      </c>
      <c r="G120" s="260">
        <v>0.21958193881365271</v>
      </c>
      <c r="H120" s="260">
        <v>0.18065264443642809</v>
      </c>
      <c r="I120" s="260">
        <v>0.21736656782325139</v>
      </c>
      <c r="J120" s="260">
        <v>0.21910743133766869</v>
      </c>
      <c r="K120" s="260">
        <v>0.20159123357764949</v>
      </c>
      <c r="L120" s="260">
        <v>5.6966103281768897E-2</v>
      </c>
      <c r="M120" s="260">
        <v>6.9598653658784912E-2</v>
      </c>
      <c r="N120" s="260">
        <v>4.25887499461962E-2</v>
      </c>
      <c r="O120" s="260">
        <v>3.8901562226634309E-2</v>
      </c>
      <c r="P120" s="260">
        <v>1.805806892611983E-2</v>
      </c>
      <c r="Q120" s="260">
        <v>1.748737677873536E-2</v>
      </c>
      <c r="R120" s="260">
        <v>1.626303091191612E-2</v>
      </c>
      <c r="S120" s="260">
        <v>7.7693339706580822E-2</v>
      </c>
      <c r="T120" s="260">
        <v>0.1211496194236082</v>
      </c>
      <c r="U120" s="260">
        <v>9.5421958105960741E-2</v>
      </c>
      <c r="V120" s="260">
        <v>5.6886098218617162E-2</v>
      </c>
      <c r="W120" s="260">
        <v>8.633117122842586E-2</v>
      </c>
      <c r="X120" s="260">
        <v>8.6134349041951302E-2</v>
      </c>
      <c r="Y120" s="260">
        <v>1.6729540346738181E-2</v>
      </c>
      <c r="DA120" s="68" t="s">
        <v>596</v>
      </c>
    </row>
    <row r="121" spans="1:105" ht="12" customHeight="1" x14ac:dyDescent="0.25">
      <c r="A121" s="37" t="s">
        <v>159</v>
      </c>
      <c r="B121" s="226">
        <v>2.1870663707199002E-3</v>
      </c>
      <c r="C121" s="226">
        <v>4.6647267081467384E-3</v>
      </c>
      <c r="D121" s="226">
        <v>3.8363822241239541E-4</v>
      </c>
      <c r="E121" s="226">
        <v>5.5686166657946488E-4</v>
      </c>
      <c r="F121" s="226">
        <v>2.9351247924957032E-4</v>
      </c>
      <c r="G121" s="226">
        <v>8.3331284017965058E-4</v>
      </c>
      <c r="H121" s="226">
        <v>7.9113013093229205E-4</v>
      </c>
      <c r="I121" s="226">
        <v>5.3010680072654119E-4</v>
      </c>
      <c r="J121" s="226">
        <v>2.8504962949109662E-4</v>
      </c>
      <c r="K121" s="226">
        <v>3.5892891748002073E-4</v>
      </c>
      <c r="L121" s="226">
        <v>6.2966292155739888E-5</v>
      </c>
      <c r="M121" s="226">
        <v>1.6107990449967959E-4</v>
      </c>
      <c r="N121" s="226">
        <v>5.6458427758381227E-5</v>
      </c>
      <c r="O121" s="226">
        <v>1.2105967979084909E-4</v>
      </c>
      <c r="P121" s="226">
        <v>1.074316882990514E-4</v>
      </c>
      <c r="Q121" s="226">
        <v>2.5739444101586122E-5</v>
      </c>
      <c r="R121" s="226">
        <v>2.585498934114466E-5</v>
      </c>
      <c r="S121" s="226">
        <v>5.6698999865764787E-5</v>
      </c>
      <c r="T121" s="226">
        <v>5.2591227107655658E-5</v>
      </c>
      <c r="U121" s="226">
        <v>3.4643063627010112E-4</v>
      </c>
      <c r="V121" s="226">
        <v>9.324918157202265E-5</v>
      </c>
      <c r="W121" s="226">
        <v>2.914826721238804E-4</v>
      </c>
      <c r="X121" s="226">
        <v>1.769073506122207E-4</v>
      </c>
      <c r="Y121" s="226">
        <v>4.9422311616903229E-5</v>
      </c>
      <c r="DA121" s="69" t="s">
        <v>597</v>
      </c>
    </row>
    <row r="122" spans="1:105" ht="12" customHeight="1" x14ac:dyDescent="0.25">
      <c r="A122" s="37" t="s">
        <v>35</v>
      </c>
      <c r="B122" s="226">
        <v>0.12366890965908391</v>
      </c>
      <c r="C122" s="226">
        <v>0.13166016705939909</v>
      </c>
      <c r="D122" s="226">
        <v>9.1704449008146866E-2</v>
      </c>
      <c r="E122" s="226">
        <v>9.8280874281357192E-2</v>
      </c>
      <c r="F122" s="226">
        <v>0.11273046543856589</v>
      </c>
      <c r="G122" s="226">
        <v>0.1135332583126247</v>
      </c>
      <c r="H122" s="226">
        <v>0.1049784723838502</v>
      </c>
      <c r="I122" s="226">
        <v>0.1961288648700866</v>
      </c>
      <c r="J122" s="226">
        <v>0.19595252786859921</v>
      </c>
      <c r="K122" s="226">
        <v>0.1608067061449148</v>
      </c>
      <c r="L122" s="226">
        <v>3.1374230840433767E-2</v>
      </c>
      <c r="M122" s="226">
        <v>4.3380519502405228E-2</v>
      </c>
      <c r="N122" s="226">
        <v>2.7267581445755949E-2</v>
      </c>
      <c r="O122" s="226">
        <v>3.3276751268642442E-2</v>
      </c>
      <c r="P122" s="226">
        <v>1.6329798902157071E-2</v>
      </c>
      <c r="Q122" s="226">
        <v>1.573398852472389E-2</v>
      </c>
      <c r="R122" s="226">
        <v>1.3387852976715259E-2</v>
      </c>
      <c r="S122" s="226">
        <v>4.3276928186914539E-2</v>
      </c>
      <c r="T122" s="226">
        <v>0.1018063248018187</v>
      </c>
      <c r="U122" s="226">
        <v>8.4066269062693683E-2</v>
      </c>
      <c r="V122" s="226">
        <v>5.1206682712233283E-2</v>
      </c>
      <c r="W122" s="226">
        <v>7.6278126546669933E-2</v>
      </c>
      <c r="X122" s="226">
        <v>8.1939846421536761E-2</v>
      </c>
      <c r="Y122" s="226">
        <v>1.6087446042581409E-2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2.865959160456169E-5</v>
      </c>
      <c r="V123" s="226">
        <v>1.7307845357092868E-5</v>
      </c>
      <c r="W123" s="226">
        <v>2.2491550618799591E-5</v>
      </c>
      <c r="X123" s="226">
        <v>2.5138105978029872E-5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600</v>
      </c>
    </row>
    <row r="125" spans="1:105" ht="12" customHeight="1" x14ac:dyDescent="0.25">
      <c r="A125" s="37" t="s">
        <v>40</v>
      </c>
      <c r="B125" s="226">
        <v>4.9725556599288671E-2</v>
      </c>
      <c r="C125" s="226">
        <v>8.5800930221338639E-2</v>
      </c>
      <c r="D125" s="226">
        <v>9.2584009776789378E-2</v>
      </c>
      <c r="E125" s="226">
        <v>0.10082828679306979</v>
      </c>
      <c r="F125" s="226">
        <v>0.1381130521210614</v>
      </c>
      <c r="G125" s="226">
        <v>0.1052153676608483</v>
      </c>
      <c r="H125" s="226">
        <v>7.488304192164566E-2</v>
      </c>
      <c r="I125" s="226">
        <v>2.070759615243821E-2</v>
      </c>
      <c r="J125" s="226">
        <v>2.2869853839578388E-2</v>
      </c>
      <c r="K125" s="226">
        <v>4.0425598515254672E-2</v>
      </c>
      <c r="L125" s="226">
        <v>2.5528906149179381E-2</v>
      </c>
      <c r="M125" s="226">
        <v>2.6057054251879999E-2</v>
      </c>
      <c r="N125" s="226">
        <v>1.526471007268187E-2</v>
      </c>
      <c r="O125" s="226">
        <v>5.5037512782010189E-3</v>
      </c>
      <c r="P125" s="226">
        <v>1.6208383356637089E-3</v>
      </c>
      <c r="Q125" s="226">
        <v>1.7276488099098829E-3</v>
      </c>
      <c r="R125" s="226">
        <v>2.849322945859707E-3</v>
      </c>
      <c r="S125" s="226">
        <v>3.4359712519800509E-2</v>
      </c>
      <c r="T125" s="226">
        <v>1.9290703394681839E-2</v>
      </c>
      <c r="U125" s="226">
        <v>1.0980598815392409E-2</v>
      </c>
      <c r="V125" s="226">
        <v>5.5688584794547583E-3</v>
      </c>
      <c r="W125" s="226">
        <v>9.7390704590132483E-3</v>
      </c>
      <c r="X125" s="226">
        <v>3.9924571638242853E-3</v>
      </c>
      <c r="Y125" s="226">
        <v>5.9267199253987594E-4</v>
      </c>
      <c r="DA125" s="69" t="s">
        <v>601</v>
      </c>
    </row>
    <row r="126" spans="1:105" ht="12" customHeight="1" x14ac:dyDescent="0.25">
      <c r="A126" s="57" t="s">
        <v>602</v>
      </c>
      <c r="B126" s="294">
        <v>38.483372750503356</v>
      </c>
      <c r="C126" s="294">
        <v>48.379843077126182</v>
      </c>
      <c r="D126" s="294">
        <v>39.986523044977972</v>
      </c>
      <c r="E126" s="294">
        <v>43.164760379838278</v>
      </c>
      <c r="F126" s="294">
        <v>55.020351564828459</v>
      </c>
      <c r="G126" s="294">
        <v>51.356768205040851</v>
      </c>
      <c r="H126" s="294">
        <v>43.560593648558637</v>
      </c>
      <c r="I126" s="294">
        <v>59.204529075686018</v>
      </c>
      <c r="J126" s="294">
        <v>55.609868666041763</v>
      </c>
      <c r="K126" s="294">
        <v>48.166373603958753</v>
      </c>
      <c r="L126" s="294">
        <v>12.977503577556391</v>
      </c>
      <c r="M126" s="294">
        <v>16.47894765835057</v>
      </c>
      <c r="N126" s="294">
        <v>10.1766975958495</v>
      </c>
      <c r="O126" s="294">
        <v>10.32360071962249</v>
      </c>
      <c r="P126" s="294">
        <v>4.9370402517579786</v>
      </c>
      <c r="Q126" s="294">
        <v>5.1096932984663237</v>
      </c>
      <c r="R126" s="294">
        <v>4.6505676606310704</v>
      </c>
      <c r="S126" s="294">
        <v>18.935222618468291</v>
      </c>
      <c r="T126" s="294">
        <v>29.320772433970319</v>
      </c>
      <c r="U126" s="294">
        <v>24.588774868940789</v>
      </c>
      <c r="V126" s="294">
        <v>14.83267779005477</v>
      </c>
      <c r="W126" s="294">
        <v>22.393456505062868</v>
      </c>
      <c r="X126" s="294">
        <v>24.794790232220361</v>
      </c>
      <c r="Y126" s="294">
        <v>4.7747013799662321</v>
      </c>
      <c r="DA126" s="70" t="s">
        <v>603</v>
      </c>
    </row>
    <row r="127" spans="1:105" ht="12" customHeight="1" x14ac:dyDescent="0.25">
      <c r="A127" s="60" t="s">
        <v>604</v>
      </c>
      <c r="B127" s="262">
        <v>29.036924000923271</v>
      </c>
      <c r="C127" s="262">
        <v>31.534463153539161</v>
      </c>
      <c r="D127" s="262">
        <v>21.72273813271417</v>
      </c>
      <c r="E127" s="262">
        <v>22.991232976994791</v>
      </c>
      <c r="F127" s="262">
        <v>28.650496071784321</v>
      </c>
      <c r="G127" s="262">
        <v>33.89328714372342</v>
      </c>
      <c r="H127" s="262">
        <v>31.660320858741251</v>
      </c>
      <c r="I127" s="262">
        <v>56.000187370557853</v>
      </c>
      <c r="J127" s="262">
        <v>51.716049714124253</v>
      </c>
      <c r="K127" s="262">
        <v>40.934052400958898</v>
      </c>
      <c r="L127" s="262">
        <v>8.1611542240900228</v>
      </c>
      <c r="M127" s="262">
        <v>11.84648508698746</v>
      </c>
      <c r="N127" s="262">
        <v>7.4794351170517137</v>
      </c>
      <c r="O127" s="262">
        <v>9.4749086599946182</v>
      </c>
      <c r="P127" s="262">
        <v>4.6935723688926023</v>
      </c>
      <c r="Q127" s="262">
        <v>4.8735977159400932</v>
      </c>
      <c r="R127" s="262">
        <v>4.2572313707177702</v>
      </c>
      <c r="S127" s="262">
        <v>13.144257549217141</v>
      </c>
      <c r="T127" s="262">
        <v>25.974240894988402</v>
      </c>
      <c r="U127" s="262">
        <v>22.83116892859859</v>
      </c>
      <c r="V127" s="262">
        <v>13.95012173834661</v>
      </c>
      <c r="W127" s="262">
        <v>20.857753691511</v>
      </c>
      <c r="X127" s="262">
        <v>24.2250216160019</v>
      </c>
      <c r="Y127" s="262">
        <v>4.6837319675063682</v>
      </c>
      <c r="DA127" s="72" t="s">
        <v>605</v>
      </c>
    </row>
    <row r="128" spans="1:105" ht="12" customHeight="1" x14ac:dyDescent="0.25">
      <c r="A128" s="59" t="s">
        <v>28</v>
      </c>
      <c r="B128" s="230">
        <v>2.1072722576476039E-2</v>
      </c>
      <c r="C128" s="230">
        <v>0</v>
      </c>
      <c r="D128" s="230">
        <v>4.6231609019906902E-2</v>
      </c>
      <c r="E128" s="230">
        <v>0</v>
      </c>
      <c r="F128" s="230">
        <v>2.900416284689189</v>
      </c>
      <c r="G128" s="230">
        <v>9.4240027796460613</v>
      </c>
      <c r="H128" s="230">
        <v>8.9328033082491398</v>
      </c>
      <c r="I128" s="230">
        <v>24.579041900791079</v>
      </c>
      <c r="J128" s="230">
        <v>17.678666633000301</v>
      </c>
      <c r="K128" s="230">
        <v>9.7126968037543957</v>
      </c>
      <c r="L128" s="230">
        <v>2.2301314376237391</v>
      </c>
      <c r="M128" s="230">
        <v>4.1055935955702996</v>
      </c>
      <c r="N128" s="230">
        <v>2.6512983775337751</v>
      </c>
      <c r="O128" s="230">
        <v>4.3071316073138073</v>
      </c>
      <c r="P128" s="230">
        <v>2.2245181492503812</v>
      </c>
      <c r="Q128" s="230">
        <v>2.7199180248407981</v>
      </c>
      <c r="R128" s="230">
        <v>2.4055289748852098</v>
      </c>
      <c r="S128" s="230">
        <v>5.8408343550334063</v>
      </c>
      <c r="T128" s="230">
        <v>8.3030516466382664</v>
      </c>
      <c r="U128" s="230">
        <v>9.3191524096201945</v>
      </c>
      <c r="V128" s="230">
        <v>5.8194274530250656</v>
      </c>
      <c r="W128" s="230">
        <v>8.7416668005692006</v>
      </c>
      <c r="X128" s="230">
        <v>12.471390299881319</v>
      </c>
      <c r="Y128" s="230">
        <v>2.2067504912534259</v>
      </c>
      <c r="DA128" s="71" t="s">
        <v>606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0.18580827057336921</v>
      </c>
      <c r="J129" s="230">
        <v>5.494374510210815E-2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8.0844143320132195E-4</v>
      </c>
      <c r="U129" s="230">
        <v>5.2548597151097834E-4</v>
      </c>
      <c r="V129" s="230">
        <v>6.5012777507204053E-4</v>
      </c>
      <c r="W129" s="230">
        <v>4.2227809139563068E-2</v>
      </c>
      <c r="X129" s="230">
        <v>1.079829815956553E-3</v>
      </c>
      <c r="Y129" s="230">
        <v>1.2842498474286389E-4</v>
      </c>
      <c r="DA129" s="71" t="s">
        <v>607</v>
      </c>
    </row>
    <row r="130" spans="1:105" ht="12" customHeight="1" x14ac:dyDescent="0.25">
      <c r="A130" s="59" t="s">
        <v>159</v>
      </c>
      <c r="B130" s="230">
        <v>0.41548072652908657</v>
      </c>
      <c r="C130" s="230">
        <v>0.91583032300147105</v>
      </c>
      <c r="D130" s="230">
        <v>7.5679223606275173E-2</v>
      </c>
      <c r="E130" s="230">
        <v>0.1114157985584862</v>
      </c>
      <c r="F130" s="230">
        <v>5.6040189861505489E-2</v>
      </c>
      <c r="G130" s="230">
        <v>0.13831195315059569</v>
      </c>
      <c r="H130" s="230">
        <v>0.12572491887000681</v>
      </c>
      <c r="I130" s="230">
        <v>8.2029962204961879E-2</v>
      </c>
      <c r="J130" s="230">
        <v>4.8532520467124918E-2</v>
      </c>
      <c r="K130" s="230">
        <v>6.4213995972897467E-2</v>
      </c>
      <c r="L130" s="230">
        <v>1.1879383266259541E-2</v>
      </c>
      <c r="M130" s="230">
        <v>2.863702939635519E-2</v>
      </c>
      <c r="N130" s="230">
        <v>9.9761605742599239E-3</v>
      </c>
      <c r="O130" s="230">
        <v>1.8667702042881731E-2</v>
      </c>
      <c r="P130" s="230">
        <v>1.61374303206572E-2</v>
      </c>
      <c r="Q130" s="230">
        <v>3.5174793709274251E-3</v>
      </c>
      <c r="R130" s="230">
        <v>3.56916564967518E-3</v>
      </c>
      <c r="S130" s="230">
        <v>9.5560149839701118E-3</v>
      </c>
      <c r="T130" s="230">
        <v>9.1234724099304096E-3</v>
      </c>
      <c r="U130" s="230">
        <v>5.5451305931633409E-2</v>
      </c>
      <c r="V130" s="230">
        <v>1.4778186555977849E-2</v>
      </c>
      <c r="W130" s="230">
        <v>4.5962369978337143E-2</v>
      </c>
      <c r="X130" s="230">
        <v>2.5246671966956669E-2</v>
      </c>
      <c r="Y130" s="230">
        <v>7.5858463143009328E-3</v>
      </c>
      <c r="DA130" s="71" t="s">
        <v>608</v>
      </c>
    </row>
    <row r="131" spans="1:105" ht="12" customHeight="1" x14ac:dyDescent="0.25">
      <c r="A131" s="59" t="s">
        <v>32</v>
      </c>
      <c r="B131" s="230">
        <v>5.10677697728749</v>
      </c>
      <c r="C131" s="230">
        <v>4.7696644196225586</v>
      </c>
      <c r="D131" s="230">
        <v>3.5105508450025011</v>
      </c>
      <c r="E131" s="230">
        <v>3.2159711134980111</v>
      </c>
      <c r="F131" s="230">
        <v>4.170468597782266</v>
      </c>
      <c r="G131" s="230">
        <v>5.4869009558596851</v>
      </c>
      <c r="H131" s="230">
        <v>5.9188103920208848</v>
      </c>
      <c r="I131" s="230">
        <v>0.80386944342464606</v>
      </c>
      <c r="J131" s="230">
        <v>0.5710496655695676</v>
      </c>
      <c r="K131" s="230">
        <v>2.3880993816694271</v>
      </c>
      <c r="L131" s="230">
        <v>0</v>
      </c>
      <c r="M131" s="230">
        <v>0</v>
      </c>
      <c r="N131" s="230">
        <v>0</v>
      </c>
      <c r="O131" s="230">
        <v>1.77520010122613E-2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3.356559735094345E-2</v>
      </c>
      <c r="Y131" s="230">
        <v>0</v>
      </c>
      <c r="DA131" s="71" t="s">
        <v>609</v>
      </c>
    </row>
    <row r="132" spans="1:105" ht="12" customHeight="1" x14ac:dyDescent="0.25">
      <c r="A132" s="59" t="s">
        <v>35</v>
      </c>
      <c r="B132" s="230">
        <v>23.49359357453022</v>
      </c>
      <c r="C132" s="230">
        <v>25.848968410915131</v>
      </c>
      <c r="D132" s="230">
        <v>18.09027645508549</v>
      </c>
      <c r="E132" s="230">
        <v>19.663846064938291</v>
      </c>
      <c r="F132" s="230">
        <v>21.523570999451358</v>
      </c>
      <c r="G132" s="230">
        <v>18.84407145506708</v>
      </c>
      <c r="H132" s="230">
        <v>16.68298223960122</v>
      </c>
      <c r="I132" s="230">
        <v>30.349437793563801</v>
      </c>
      <c r="J132" s="230">
        <v>33.362857149985153</v>
      </c>
      <c r="K132" s="230">
        <v>28.769042219562191</v>
      </c>
      <c r="L132" s="230">
        <v>5.9191434032000236</v>
      </c>
      <c r="M132" s="230">
        <v>7.7122544620208053</v>
      </c>
      <c r="N132" s="230">
        <v>4.8181605789436794</v>
      </c>
      <c r="O132" s="230">
        <v>5.1313573496256684</v>
      </c>
      <c r="P132" s="230">
        <v>2.4529167893215642</v>
      </c>
      <c r="Q132" s="230">
        <v>2.1501622117283681</v>
      </c>
      <c r="R132" s="230">
        <v>1.848133230182885</v>
      </c>
      <c r="S132" s="230">
        <v>7.2938671791997676</v>
      </c>
      <c r="T132" s="230">
        <v>17.661257334506999</v>
      </c>
      <c r="U132" s="230">
        <v>13.45603972707525</v>
      </c>
      <c r="V132" s="230">
        <v>8.115265970990496</v>
      </c>
      <c r="W132" s="230">
        <v>12.0278967118239</v>
      </c>
      <c r="X132" s="230">
        <v>11.69373921698673</v>
      </c>
      <c r="Y132" s="230">
        <v>2.4692672049538991</v>
      </c>
      <c r="DA132" s="71" t="s">
        <v>610</v>
      </c>
    </row>
    <row r="133" spans="1:105" ht="12" customHeight="1" x14ac:dyDescent="0.25">
      <c r="A133" s="60" t="s">
        <v>611</v>
      </c>
      <c r="B133" s="262">
        <v>9.4464487495800924</v>
      </c>
      <c r="C133" s="262">
        <v>16.845379923587021</v>
      </c>
      <c r="D133" s="262">
        <v>18.263784912263802</v>
      </c>
      <c r="E133" s="262">
        <v>20.17352740284349</v>
      </c>
      <c r="F133" s="262">
        <v>26.369855493044138</v>
      </c>
      <c r="G133" s="262">
        <v>17.463481061317431</v>
      </c>
      <c r="H133" s="262">
        <v>11.900272789817381</v>
      </c>
      <c r="I133" s="262">
        <v>3.204341705128162</v>
      </c>
      <c r="J133" s="262">
        <v>3.8938189519174999</v>
      </c>
      <c r="K133" s="262">
        <v>7.2323212029998389</v>
      </c>
      <c r="L133" s="262">
        <v>4.8163493534663644</v>
      </c>
      <c r="M133" s="262">
        <v>4.6324625713631109</v>
      </c>
      <c r="N133" s="262">
        <v>2.6972624787977879</v>
      </c>
      <c r="O133" s="262">
        <v>0.8486920596278692</v>
      </c>
      <c r="P133" s="262">
        <v>0.24346788286537649</v>
      </c>
      <c r="Q133" s="262">
        <v>0.23609558252623081</v>
      </c>
      <c r="R133" s="262">
        <v>0.39333628991330027</v>
      </c>
      <c r="S133" s="262">
        <v>5.7909650692511416</v>
      </c>
      <c r="T133" s="262">
        <v>3.3465315389819219</v>
      </c>
      <c r="U133" s="262">
        <v>1.757605940342194</v>
      </c>
      <c r="V133" s="262">
        <v>0.88255605170815932</v>
      </c>
      <c r="W133" s="262">
        <v>1.5357028135518711</v>
      </c>
      <c r="X133" s="262">
        <v>0.5697686162184542</v>
      </c>
      <c r="Y133" s="262">
        <v>9.0969412459864146E-2</v>
      </c>
      <c r="DA133" s="72" t="s">
        <v>612</v>
      </c>
    </row>
    <row r="134" spans="1:105" ht="12" customHeight="1" x14ac:dyDescent="0.25">
      <c r="A134" s="57" t="s">
        <v>613</v>
      </c>
      <c r="B134" s="294">
        <v>19.716237720508609</v>
      </c>
      <c r="C134" s="294">
        <v>24.790547634442909</v>
      </c>
      <c r="D134" s="294">
        <v>20.483636905881699</v>
      </c>
      <c r="E134" s="294">
        <v>22.118262074967831</v>
      </c>
      <c r="F134" s="294">
        <v>27.813817248691439</v>
      </c>
      <c r="G134" s="294">
        <v>24.741119053558641</v>
      </c>
      <c r="H134" s="294">
        <v>20.68533218641263</v>
      </c>
      <c r="I134" s="294">
        <v>24.02657018864225</v>
      </c>
      <c r="J134" s="294">
        <v>24.122469564237491</v>
      </c>
      <c r="K134" s="294">
        <v>22.521232649192811</v>
      </c>
      <c r="L134" s="294">
        <v>6.2377440977981777</v>
      </c>
      <c r="M134" s="294">
        <v>7.6209985599229908</v>
      </c>
      <c r="N134" s="294">
        <v>4.6634350658579704</v>
      </c>
      <c r="O134" s="294">
        <v>4.2634125742077238</v>
      </c>
      <c r="P134" s="294">
        <v>1.977344532491234</v>
      </c>
      <c r="Q134" s="294">
        <v>1.91485418526844</v>
      </c>
      <c r="R134" s="294">
        <v>1.7807892630700579</v>
      </c>
      <c r="S134" s="294">
        <v>8.5073603998476699</v>
      </c>
      <c r="T134" s="294">
        <v>13.265922577917021</v>
      </c>
      <c r="U134" s="294">
        <v>10.44716702593553</v>
      </c>
      <c r="V134" s="294">
        <v>6.2281659155895834</v>
      </c>
      <c r="W134" s="294">
        <v>9.4599929217071654</v>
      </c>
      <c r="X134" s="294">
        <v>9.4380090093355662</v>
      </c>
      <c r="Y134" s="294">
        <v>1.83189997170573</v>
      </c>
      <c r="DA134" s="70" t="s">
        <v>614</v>
      </c>
    </row>
    <row r="135" spans="1:105" ht="12" customHeight="1" x14ac:dyDescent="0.25">
      <c r="A135" s="60" t="s">
        <v>615</v>
      </c>
      <c r="B135" s="262">
        <v>14.873874444623119</v>
      </c>
      <c r="C135" s="262">
        <v>16.158725642994259</v>
      </c>
      <c r="D135" s="262">
        <v>11.1169366335566</v>
      </c>
      <c r="E135" s="262">
        <v>11.78104805718648</v>
      </c>
      <c r="F135" s="262">
        <v>13.741536889636251</v>
      </c>
      <c r="G135" s="262">
        <v>14.437337281847521</v>
      </c>
      <c r="H135" s="262">
        <v>13.576559338156439</v>
      </c>
      <c r="I135" s="262">
        <v>21.80308260281339</v>
      </c>
      <c r="J135" s="262">
        <v>21.646182915729462</v>
      </c>
      <c r="K135" s="262">
        <v>18.2854663464609</v>
      </c>
      <c r="L135" s="262">
        <v>3.4423486875200369</v>
      </c>
      <c r="M135" s="262">
        <v>4.767771342296383</v>
      </c>
      <c r="N135" s="262">
        <v>2.9919611598844051</v>
      </c>
      <c r="O135" s="262">
        <v>3.662009270857387</v>
      </c>
      <c r="P135" s="262">
        <v>1.7998639926733211</v>
      </c>
      <c r="Q135" s="262">
        <v>1.7256779814164851</v>
      </c>
      <c r="R135" s="262">
        <v>1.4687906118660989</v>
      </c>
      <c r="S135" s="262">
        <v>4.7449985456005734</v>
      </c>
      <c r="T135" s="262">
        <v>11.15366555681083</v>
      </c>
      <c r="U135" s="262">
        <v>9.244648569867012</v>
      </c>
      <c r="V135" s="262">
        <v>5.618318711272666</v>
      </c>
      <c r="W135" s="262">
        <v>8.3958293167503388</v>
      </c>
      <c r="X135" s="262">
        <v>9.0016455574772163</v>
      </c>
      <c r="Y135" s="262">
        <v>1.767005091961809</v>
      </c>
      <c r="DA135" s="72" t="s">
        <v>616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0.12893206186563441</v>
      </c>
      <c r="J136" s="297">
        <v>3.4941650881938929E-2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5.102704318012013E-4</v>
      </c>
      <c r="U136" s="297">
        <v>3.5952687951431228E-4</v>
      </c>
      <c r="V136" s="297">
        <v>4.4923900902281449E-4</v>
      </c>
      <c r="W136" s="297">
        <v>2.926171470601947E-2</v>
      </c>
      <c r="X136" s="297">
        <v>8.2699933358510477E-4</v>
      </c>
      <c r="Y136" s="297">
        <v>9.1614573686293017E-5</v>
      </c>
      <c r="DA136" s="71" t="s">
        <v>617</v>
      </c>
    </row>
    <row r="137" spans="1:105" ht="12" customHeight="1" x14ac:dyDescent="0.25">
      <c r="A137" s="59" t="s">
        <v>159</v>
      </c>
      <c r="B137" s="297">
        <v>0.21298041891902511</v>
      </c>
      <c r="C137" s="297">
        <v>0.46928501217420338</v>
      </c>
      <c r="D137" s="297">
        <v>3.8812579526506567E-2</v>
      </c>
      <c r="E137" s="297">
        <v>5.7091104181351479E-2</v>
      </c>
      <c r="F137" s="297">
        <v>2.990586214299918E-2</v>
      </c>
      <c r="G137" s="297">
        <v>8.1606649709697693E-2</v>
      </c>
      <c r="H137" s="297">
        <v>7.5103311108722148E-2</v>
      </c>
      <c r="I137" s="297">
        <v>5.6920459617913463E-2</v>
      </c>
      <c r="J137" s="297">
        <v>3.086441201689704E-2</v>
      </c>
      <c r="K137" s="297">
        <v>3.7608324170246031E-2</v>
      </c>
      <c r="L137" s="297">
        <v>6.8947601227342713E-3</v>
      </c>
      <c r="M137" s="297">
        <v>1.763812452814081E-2</v>
      </c>
      <c r="N137" s="297">
        <v>6.1821540219956514E-3</v>
      </c>
      <c r="O137" s="297">
        <v>1.322837600185818E-2</v>
      </c>
      <c r="P137" s="297">
        <v>1.176368649070589E-2</v>
      </c>
      <c r="Q137" s="297">
        <v>2.8184491526675719E-3</v>
      </c>
      <c r="R137" s="297">
        <v>2.8311012667242411E-3</v>
      </c>
      <c r="S137" s="297">
        <v>6.2084964810454517E-3</v>
      </c>
      <c r="T137" s="297">
        <v>5.7585348980774172E-3</v>
      </c>
      <c r="U137" s="297">
        <v>3.7938662623607511E-2</v>
      </c>
      <c r="V137" s="297">
        <v>1.021174319590655E-2</v>
      </c>
      <c r="W137" s="297">
        <v>3.1849574603162387E-2</v>
      </c>
      <c r="X137" s="297">
        <v>1.933543655063789E-2</v>
      </c>
      <c r="Y137" s="297">
        <v>5.4115176850198874E-3</v>
      </c>
      <c r="DA137" s="71" t="s">
        <v>618</v>
      </c>
    </row>
    <row r="138" spans="1:105" ht="12" customHeight="1" x14ac:dyDescent="0.25">
      <c r="A138" s="59" t="s">
        <v>32</v>
      </c>
      <c r="B138" s="297">
        <v>2.6177953163672911</v>
      </c>
      <c r="C138" s="297">
        <v>2.444046641624293</v>
      </c>
      <c r="D138" s="297">
        <v>1.800408716695747</v>
      </c>
      <c r="E138" s="297">
        <v>1.6479111962613799</v>
      </c>
      <c r="F138" s="297">
        <v>2.2255716703532409</v>
      </c>
      <c r="G138" s="297">
        <v>3.2373746021004548</v>
      </c>
      <c r="H138" s="297">
        <v>3.535673454878868</v>
      </c>
      <c r="I138" s="297">
        <v>0.55780372150115876</v>
      </c>
      <c r="J138" s="297">
        <v>0.36316086596387143</v>
      </c>
      <c r="K138" s="297">
        <v>1.3986423728324691</v>
      </c>
      <c r="L138" s="297">
        <v>0</v>
      </c>
      <c r="M138" s="297">
        <v>0</v>
      </c>
      <c r="N138" s="297">
        <v>0</v>
      </c>
      <c r="O138" s="297">
        <v>1.257948855387391E-2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2.5706575453305559E-2</v>
      </c>
      <c r="Y138" s="297">
        <v>0</v>
      </c>
      <c r="DA138" s="71" t="s">
        <v>619</v>
      </c>
    </row>
    <row r="139" spans="1:105" ht="12" customHeight="1" x14ac:dyDescent="0.25">
      <c r="A139" s="59" t="s">
        <v>35</v>
      </c>
      <c r="B139" s="297">
        <v>12.0430987093368</v>
      </c>
      <c r="C139" s="297">
        <v>13.245393989195771</v>
      </c>
      <c r="D139" s="297">
        <v>9.2777153373343442</v>
      </c>
      <c r="E139" s="297">
        <v>10.076045756743749</v>
      </c>
      <c r="F139" s="297">
        <v>11.486059357140009</v>
      </c>
      <c r="G139" s="297">
        <v>11.11835603003737</v>
      </c>
      <c r="H139" s="297">
        <v>9.9657825721688535</v>
      </c>
      <c r="I139" s="297">
        <v>21.059426359828681</v>
      </c>
      <c r="J139" s="297">
        <v>21.217215986866751</v>
      </c>
      <c r="K139" s="297">
        <v>16.849215649458181</v>
      </c>
      <c r="L139" s="297">
        <v>3.4354539273973019</v>
      </c>
      <c r="M139" s="297">
        <v>4.7501332177682416</v>
      </c>
      <c r="N139" s="297">
        <v>2.9857790058624101</v>
      </c>
      <c r="O139" s="297">
        <v>3.6362014063016548</v>
      </c>
      <c r="P139" s="297">
        <v>1.7881003061826151</v>
      </c>
      <c r="Q139" s="297">
        <v>1.722859532263818</v>
      </c>
      <c r="R139" s="297">
        <v>1.465959510599375</v>
      </c>
      <c r="S139" s="297">
        <v>4.7387900491195269</v>
      </c>
      <c r="T139" s="297">
        <v>11.147396751480951</v>
      </c>
      <c r="U139" s="297">
        <v>9.2063503803638902</v>
      </c>
      <c r="V139" s="297">
        <v>5.6076577290677374</v>
      </c>
      <c r="W139" s="297">
        <v>8.3347180274411574</v>
      </c>
      <c r="X139" s="297">
        <v>8.9557765461396883</v>
      </c>
      <c r="Y139" s="297">
        <v>1.761501959703103</v>
      </c>
      <c r="DA139" s="71" t="s">
        <v>620</v>
      </c>
    </row>
    <row r="140" spans="1:105" ht="12" customHeight="1" x14ac:dyDescent="0.25">
      <c r="A140" s="60" t="s">
        <v>621</v>
      </c>
      <c r="B140" s="262">
        <v>4.8423632758854849</v>
      </c>
      <c r="C140" s="262">
        <v>8.631821991448648</v>
      </c>
      <c r="D140" s="262">
        <v>9.3667002723250956</v>
      </c>
      <c r="E140" s="262">
        <v>10.337214017781349</v>
      </c>
      <c r="F140" s="262">
        <v>14.072280359055201</v>
      </c>
      <c r="G140" s="262">
        <v>10.303781771711121</v>
      </c>
      <c r="H140" s="262">
        <v>7.1087728482561854</v>
      </c>
      <c r="I140" s="262">
        <v>2.2234875858288632</v>
      </c>
      <c r="J140" s="262">
        <v>2.476286648508025</v>
      </c>
      <c r="K140" s="262">
        <v>4.2357663027319106</v>
      </c>
      <c r="L140" s="262">
        <v>2.79539541027814</v>
      </c>
      <c r="M140" s="262">
        <v>2.8532272176266078</v>
      </c>
      <c r="N140" s="262">
        <v>1.6714739059735639</v>
      </c>
      <c r="O140" s="262">
        <v>0.60140330335033676</v>
      </c>
      <c r="P140" s="262">
        <v>0.17748053981791281</v>
      </c>
      <c r="Q140" s="262">
        <v>0.18917620385195469</v>
      </c>
      <c r="R140" s="262">
        <v>0.31199865120395881</v>
      </c>
      <c r="S140" s="262">
        <v>3.7623618542470978</v>
      </c>
      <c r="T140" s="262">
        <v>2.1122570211061911</v>
      </c>
      <c r="U140" s="262">
        <v>1.2025184560685189</v>
      </c>
      <c r="V140" s="262">
        <v>0.60984720431691708</v>
      </c>
      <c r="W140" s="262">
        <v>1.064163604956827</v>
      </c>
      <c r="X140" s="262">
        <v>0.43636345185835068</v>
      </c>
      <c r="Y140" s="262">
        <v>6.4894879743920733E-2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8.1241819032298341</v>
      </c>
      <c r="C141" s="261">
        <f t="shared" si="2"/>
        <v>10.381636377678976</v>
      </c>
      <c r="D141" s="261">
        <f t="shared" si="2"/>
        <v>8.1416148810254168</v>
      </c>
      <c r="E141" s="261">
        <f t="shared" si="2"/>
        <v>8.8684705611346573</v>
      </c>
      <c r="F141" s="261">
        <f t="shared" si="2"/>
        <v>11.156338438705102</v>
      </c>
      <c r="G141" s="261">
        <f t="shared" si="2"/>
        <v>10.950667786322864</v>
      </c>
      <c r="H141" s="261">
        <f t="shared" si="2"/>
        <v>9.5588331461699134</v>
      </c>
      <c r="I141" s="261">
        <f t="shared" si="2"/>
        <v>14.899066922003946</v>
      </c>
      <c r="J141" s="261">
        <f t="shared" si="2"/>
        <v>14.91776739653756</v>
      </c>
      <c r="K141" s="261">
        <f t="shared" si="2"/>
        <v>12.104286527784366</v>
      </c>
      <c r="L141" s="261">
        <f t="shared" si="2"/>
        <v>2.9774019073901088</v>
      </c>
      <c r="M141" s="261">
        <f t="shared" si="2"/>
        <v>3.8348572248366337</v>
      </c>
      <c r="N141" s="261">
        <f t="shared" si="2"/>
        <v>2.4187148443549686</v>
      </c>
      <c r="O141" s="261">
        <f t="shared" si="2"/>
        <v>2.4097647220897409</v>
      </c>
      <c r="P141" s="261">
        <f t="shared" si="2"/>
        <v>1.1447518984137695</v>
      </c>
      <c r="Q141" s="261">
        <f t="shared" si="2"/>
        <v>1.1702642407639958</v>
      </c>
      <c r="R141" s="261">
        <f t="shared" si="2"/>
        <v>1.0725296316524653</v>
      </c>
      <c r="S141" s="261">
        <f t="shared" si="2"/>
        <v>4.3978866305417927</v>
      </c>
      <c r="T141" s="261">
        <f t="shared" si="2"/>
        <v>6.678944211795657</v>
      </c>
      <c r="U141" s="261">
        <f t="shared" si="2"/>
        <v>5.6313968833668619</v>
      </c>
      <c r="V141" s="261">
        <f t="shared" si="2"/>
        <v>3.4021160657948517</v>
      </c>
      <c r="W141" s="261">
        <f t="shared" si="2"/>
        <v>5.072180099754565</v>
      </c>
      <c r="X141" s="261">
        <f t="shared" si="2"/>
        <v>5.6037966199670848</v>
      </c>
      <c r="Y141" s="261">
        <f t="shared" si="2"/>
        <v>1.1566402579117736</v>
      </c>
      <c r="DA141" s="70"/>
    </row>
    <row r="142" spans="1:105" ht="12" customHeight="1" x14ac:dyDescent="0.25">
      <c r="A142" s="60" t="s">
        <v>624</v>
      </c>
      <c r="B142" s="262">
        <v>1.442677244560514</v>
      </c>
      <c r="C142" s="262">
        <v>1.562681632686191</v>
      </c>
      <c r="D142" s="262">
        <v>1.0555985669776271</v>
      </c>
      <c r="E142" s="262">
        <v>1.1329692641865661</v>
      </c>
      <c r="F142" s="262">
        <v>1.295585050273093</v>
      </c>
      <c r="G142" s="262">
        <v>1.310975091889873</v>
      </c>
      <c r="H142" s="262">
        <v>1.212428710402693</v>
      </c>
      <c r="I142" s="262">
        <v>2.259590074174187</v>
      </c>
      <c r="J142" s="262">
        <v>2.2509063364270139</v>
      </c>
      <c r="K142" s="262">
        <v>1.847429114169364</v>
      </c>
      <c r="L142" s="262">
        <v>0.36036214065202432</v>
      </c>
      <c r="M142" s="262">
        <v>0.49911396055786672</v>
      </c>
      <c r="N142" s="262">
        <v>0.3132133395528896</v>
      </c>
      <c r="O142" s="262">
        <v>0.38283650402130071</v>
      </c>
      <c r="P142" s="262">
        <v>0.18841869321190949</v>
      </c>
      <c r="Q142" s="262">
        <v>0.18065253346177451</v>
      </c>
      <c r="R142" s="262">
        <v>0.15376028900866051</v>
      </c>
      <c r="S142" s="262">
        <v>0.49672999120703148</v>
      </c>
      <c r="T142" s="262">
        <v>1.167621052086028</v>
      </c>
      <c r="U142" s="262">
        <v>0.9677756818450014</v>
      </c>
      <c r="V142" s="262">
        <v>0.58815347933800954</v>
      </c>
      <c r="W142" s="262">
        <v>0.87891707080750603</v>
      </c>
      <c r="X142" s="262">
        <v>0.94146371380322247</v>
      </c>
      <c r="Y142" s="262">
        <v>0.18497886044807529</v>
      </c>
      <c r="DA142" s="72" t="s">
        <v>625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1.3712863401885621E-2</v>
      </c>
      <c r="J143" s="230">
        <v>3.695451857892669E-3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5.3417640630643803E-5</v>
      </c>
      <c r="U143" s="230">
        <v>3.7637057626796793E-5</v>
      </c>
      <c r="V143" s="230">
        <v>4.7028568472092991E-5</v>
      </c>
      <c r="W143" s="230">
        <v>3.0632614844740688E-3</v>
      </c>
      <c r="X143" s="230">
        <v>8.6741884661772239E-5</v>
      </c>
      <c r="Y143" s="230">
        <v>9.5906681412624869E-6</v>
      </c>
      <c r="DA143" s="71" t="s">
        <v>626</v>
      </c>
    </row>
    <row r="144" spans="1:105" ht="12" customHeight="1" x14ac:dyDescent="0.25">
      <c r="A144" s="59" t="s">
        <v>159</v>
      </c>
      <c r="B144" s="230">
        <v>2.5070171357091241E-2</v>
      </c>
      <c r="C144" s="230">
        <v>5.3471398706910207E-2</v>
      </c>
      <c r="D144" s="230">
        <v>4.3976150444134856E-3</v>
      </c>
      <c r="E144" s="230">
        <v>6.3832618846163709E-3</v>
      </c>
      <c r="F144" s="230">
        <v>3.3645106745477061E-3</v>
      </c>
      <c r="G144" s="230">
        <v>9.5522001421893786E-3</v>
      </c>
      <c r="H144" s="230">
        <v>9.0686630336243804E-3</v>
      </c>
      <c r="I144" s="230">
        <v>6.0539052600153869E-3</v>
      </c>
      <c r="J144" s="230">
        <v>3.264240407987209E-3</v>
      </c>
      <c r="K144" s="230">
        <v>4.1143742077097726E-3</v>
      </c>
      <c r="L144" s="230">
        <v>7.2177769966142444E-4</v>
      </c>
      <c r="M144" s="230">
        <v>1.846446391410428E-3</v>
      </c>
      <c r="N144" s="230">
        <v>6.4717855726923834E-4</v>
      </c>
      <c r="O144" s="230">
        <v>1.387697674575911E-3</v>
      </c>
      <c r="P144" s="230">
        <v>1.231481070212007E-3</v>
      </c>
      <c r="Q144" s="230">
        <v>2.9504924171580121E-4</v>
      </c>
      <c r="R144" s="230">
        <v>2.963737277917656E-4</v>
      </c>
      <c r="S144" s="230">
        <v>6.4993621658702907E-4</v>
      </c>
      <c r="T144" s="230">
        <v>6.0283200548912584E-4</v>
      </c>
      <c r="U144" s="230">
        <v>3.9716074452549373E-3</v>
      </c>
      <c r="V144" s="230">
        <v>1.069015945771823E-3</v>
      </c>
      <c r="W144" s="230">
        <v>3.3341714987973991E-3</v>
      </c>
      <c r="X144" s="230">
        <v>2.0280454155745089E-3</v>
      </c>
      <c r="Y144" s="230">
        <v>5.6650452181674922E-4</v>
      </c>
      <c r="DA144" s="71" t="s">
        <v>627</v>
      </c>
    </row>
    <row r="145" spans="1:105" ht="12" customHeight="1" x14ac:dyDescent="0.25">
      <c r="A145" s="59" t="s">
        <v>35</v>
      </c>
      <c r="B145" s="230">
        <v>1.4176070732034229</v>
      </c>
      <c r="C145" s="230">
        <v>1.509210233979281</v>
      </c>
      <c r="D145" s="230">
        <v>1.0512009519332139</v>
      </c>
      <c r="E145" s="230">
        <v>1.1265860023019501</v>
      </c>
      <c r="F145" s="230">
        <v>1.2922205395985451</v>
      </c>
      <c r="G145" s="230">
        <v>1.301422891747684</v>
      </c>
      <c r="H145" s="230">
        <v>1.203360047369068</v>
      </c>
      <c r="I145" s="230">
        <v>2.239823305512286</v>
      </c>
      <c r="J145" s="230">
        <v>2.243946644161134</v>
      </c>
      <c r="K145" s="230">
        <v>1.8433147399616541</v>
      </c>
      <c r="L145" s="230">
        <v>0.35964036295236279</v>
      </c>
      <c r="M145" s="230">
        <v>0.49726751416645631</v>
      </c>
      <c r="N145" s="230">
        <v>0.31256616099562029</v>
      </c>
      <c r="O145" s="230">
        <v>0.38144880634672479</v>
      </c>
      <c r="P145" s="230">
        <v>0.18718721214169751</v>
      </c>
      <c r="Q145" s="230">
        <v>0.18035748422005871</v>
      </c>
      <c r="R145" s="230">
        <v>0.15346391528086881</v>
      </c>
      <c r="S145" s="230">
        <v>0.49608005499044439</v>
      </c>
      <c r="T145" s="230">
        <v>1.166964802439908</v>
      </c>
      <c r="U145" s="230">
        <v>0.96376643734211964</v>
      </c>
      <c r="V145" s="230">
        <v>0.58703743482376558</v>
      </c>
      <c r="W145" s="230">
        <v>0.87251963782423458</v>
      </c>
      <c r="X145" s="230">
        <v>0.93934892650298618</v>
      </c>
      <c r="Y145" s="230">
        <v>0.1844027652581173</v>
      </c>
      <c r="DA145" s="71" t="s">
        <v>628</v>
      </c>
    </row>
    <row r="146" spans="1:105" ht="12" customHeight="1" x14ac:dyDescent="0.25">
      <c r="A146" s="60" t="s">
        <v>629</v>
      </c>
      <c r="B146" s="262">
        <v>6.1115044787659727</v>
      </c>
      <c r="C146" s="262">
        <v>7.8354253688180941</v>
      </c>
      <c r="D146" s="262">
        <v>6.0247330255727789</v>
      </c>
      <c r="E146" s="262">
        <v>6.5797145035586677</v>
      </c>
      <c r="F146" s="262">
        <v>8.2775742359007793</v>
      </c>
      <c r="G146" s="262">
        <v>8.4336171349662834</v>
      </c>
      <c r="H146" s="262">
        <v>7.4880259622790311</v>
      </c>
      <c r="I146" s="262">
        <v>12.40299275613785</v>
      </c>
      <c r="J146" s="262">
        <v>12.4049673640507</v>
      </c>
      <c r="K146" s="262">
        <v>9.7934619284305224</v>
      </c>
      <c r="L146" s="262">
        <v>2.3244039051623062</v>
      </c>
      <c r="M146" s="262">
        <v>3.0370532821633049</v>
      </c>
      <c r="N146" s="262">
        <v>1.93052332290425</v>
      </c>
      <c r="O146" s="262">
        <v>1.9638391461049349</v>
      </c>
      <c r="P146" s="262">
        <v>0.93775366168125984</v>
      </c>
      <c r="Q146" s="262">
        <v>0.96980780363968244</v>
      </c>
      <c r="R146" s="262">
        <v>0.88610777577929223</v>
      </c>
      <c r="S146" s="262">
        <v>3.507293932567316</v>
      </c>
      <c r="T146" s="262">
        <v>5.2902016142680868</v>
      </c>
      <c r="U146" s="262">
        <v>4.5377356029555482</v>
      </c>
      <c r="V146" s="262">
        <v>2.7501207552051041</v>
      </c>
      <c r="W146" s="262">
        <v>4.0818611026760481</v>
      </c>
      <c r="X146" s="262">
        <v>4.6165638387963917</v>
      </c>
      <c r="Y146" s="262">
        <v>0.96486787946052288</v>
      </c>
      <c r="DA146" s="72" t="s">
        <v>630</v>
      </c>
    </row>
    <row r="147" spans="1:105" ht="12" customHeight="1" x14ac:dyDescent="0.25">
      <c r="A147" s="64" t="s">
        <v>28</v>
      </c>
      <c r="B147" s="229">
        <v>4.2502817093436817E-3</v>
      </c>
      <c r="C147" s="229">
        <v>0</v>
      </c>
      <c r="D147" s="229">
        <v>1.252670043362307E-2</v>
      </c>
      <c r="E147" s="229">
        <v>0</v>
      </c>
      <c r="F147" s="229">
        <v>0.82052368334351822</v>
      </c>
      <c r="G147" s="229">
        <v>2.2958001752865331</v>
      </c>
      <c r="H147" s="229">
        <v>2.0687690676140629</v>
      </c>
      <c r="I147" s="229">
        <v>5.0860684004096477</v>
      </c>
      <c r="J147" s="229">
        <v>3.5574009742336439</v>
      </c>
      <c r="K147" s="229">
        <v>2.2481607501949901</v>
      </c>
      <c r="L147" s="229">
        <v>0.61242453453354184</v>
      </c>
      <c r="M147" s="229">
        <v>1.009455890359372</v>
      </c>
      <c r="N147" s="229">
        <v>0.66236722431902206</v>
      </c>
      <c r="O147" s="229">
        <v>0.8703189463136104</v>
      </c>
      <c r="P147" s="229">
        <v>0.43620687522795842</v>
      </c>
      <c r="Q147" s="229">
        <v>0.52684345458381876</v>
      </c>
      <c r="R147" s="229">
        <v>0.49293998472359402</v>
      </c>
      <c r="S147" s="229">
        <v>1.538186843938093</v>
      </c>
      <c r="T147" s="229">
        <v>1.684658605913288</v>
      </c>
      <c r="U147" s="229">
        <v>1.8475276491433941</v>
      </c>
      <c r="V147" s="229">
        <v>1.1416765379125</v>
      </c>
      <c r="W147" s="229">
        <v>1.702377069102345</v>
      </c>
      <c r="X147" s="229">
        <v>2.3488046430543479</v>
      </c>
      <c r="Y147" s="229">
        <v>0.45242633561771828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3.8448755541914063E-2</v>
      </c>
      <c r="J149" s="229">
        <v>1.105609016855548E-2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1.6402978998340971E-4</v>
      </c>
      <c r="U149" s="229">
        <v>1.0417791435638489E-4</v>
      </c>
      <c r="V149" s="229">
        <v>1.2754444203255311E-4</v>
      </c>
      <c r="W149" s="229">
        <v>8.2235637204728235E-3</v>
      </c>
      <c r="X149" s="229">
        <v>2.033702116957569E-4</v>
      </c>
      <c r="Y149" s="229">
        <v>2.6329594342119351E-5</v>
      </c>
      <c r="DA149" s="73" t="s">
        <v>633</v>
      </c>
    </row>
    <row r="150" spans="1:105" ht="12" customHeight="1" x14ac:dyDescent="0.25">
      <c r="A150" s="64" t="s">
        <v>159</v>
      </c>
      <c r="B150" s="229">
        <v>8.3800758356811778E-2</v>
      </c>
      <c r="C150" s="229">
        <v>0.2122156405367836</v>
      </c>
      <c r="D150" s="229">
        <v>2.0505688278268229E-2</v>
      </c>
      <c r="E150" s="229">
        <v>3.1451382641798108E-2</v>
      </c>
      <c r="F150" s="229">
        <v>1.5853690810924422E-2</v>
      </c>
      <c r="G150" s="229">
        <v>3.3694451679617009E-2</v>
      </c>
      <c r="H150" s="229">
        <v>2.9116931629555531E-2</v>
      </c>
      <c r="I150" s="229">
        <v>1.697421731658412E-2</v>
      </c>
      <c r="J150" s="229">
        <v>9.7659874002875291E-3</v>
      </c>
      <c r="K150" s="229">
        <v>1.486336784482393E-2</v>
      </c>
      <c r="L150" s="229">
        <v>3.262240800989062E-3</v>
      </c>
      <c r="M150" s="229">
        <v>7.0410812306739602E-3</v>
      </c>
      <c r="N150" s="229">
        <v>2.4923191764934542E-3</v>
      </c>
      <c r="O150" s="229">
        <v>3.772082270360389E-3</v>
      </c>
      <c r="P150" s="229">
        <v>3.164396773636073E-3</v>
      </c>
      <c r="Q150" s="229">
        <v>6.8132971886724107E-4</v>
      </c>
      <c r="R150" s="229">
        <v>7.3139192219075862E-4</v>
      </c>
      <c r="S150" s="229">
        <v>2.516581644906798E-3</v>
      </c>
      <c r="T150" s="229">
        <v>1.8511189578622779E-3</v>
      </c>
      <c r="U150" s="229">
        <v>1.0993255221799419E-2</v>
      </c>
      <c r="V150" s="229">
        <v>2.899238627862516E-3</v>
      </c>
      <c r="W150" s="229">
        <v>8.9508427257401803E-3</v>
      </c>
      <c r="X150" s="229">
        <v>4.7548427971356288E-3</v>
      </c>
      <c r="Y150" s="229">
        <v>1.5552445390366551E-3</v>
      </c>
      <c r="DA150" s="73" t="s">
        <v>634</v>
      </c>
    </row>
    <row r="151" spans="1:105" ht="12" customHeight="1" x14ac:dyDescent="0.25">
      <c r="A151" s="64" t="s">
        <v>32</v>
      </c>
      <c r="B151" s="229">
        <v>1.030015969768068</v>
      </c>
      <c r="C151" s="229">
        <v>1.105223712879926</v>
      </c>
      <c r="D151" s="229">
        <v>0.95120242891423368</v>
      </c>
      <c r="E151" s="229">
        <v>0.90783119956277969</v>
      </c>
      <c r="F151" s="229">
        <v>1.179819694567561</v>
      </c>
      <c r="G151" s="229">
        <v>1.336674921557655</v>
      </c>
      <c r="H151" s="229">
        <v>1.3707513121640049</v>
      </c>
      <c r="I151" s="229">
        <v>0.1663423249270507</v>
      </c>
      <c r="J151" s="229">
        <v>0.1149098333491349</v>
      </c>
      <c r="K151" s="229">
        <v>0.55276422253383184</v>
      </c>
      <c r="L151" s="229">
        <v>0</v>
      </c>
      <c r="M151" s="229">
        <v>0</v>
      </c>
      <c r="N151" s="229">
        <v>0</v>
      </c>
      <c r="O151" s="229">
        <v>3.5870514821776962E-3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6.3215911786145386E-3</v>
      </c>
      <c r="Y151" s="229">
        <v>0</v>
      </c>
      <c r="DA151" s="73" t="s">
        <v>635</v>
      </c>
    </row>
    <row r="152" spans="1:105" ht="12" customHeight="1" x14ac:dyDescent="0.25">
      <c r="A152" s="64" t="s">
        <v>33</v>
      </c>
      <c r="B152" s="229">
        <v>1.078143995310522E-2</v>
      </c>
      <c r="C152" s="229">
        <v>0</v>
      </c>
      <c r="D152" s="229">
        <v>0</v>
      </c>
      <c r="E152" s="229">
        <v>0</v>
      </c>
      <c r="F152" s="229">
        <v>0</v>
      </c>
      <c r="G152" s="229">
        <v>4.4504336986942838E-2</v>
      </c>
      <c r="H152" s="229">
        <v>4.0462934119512767E-2</v>
      </c>
      <c r="I152" s="229">
        <v>0.41632721705923659</v>
      </c>
      <c r="J152" s="229">
        <v>0</v>
      </c>
      <c r="K152" s="229">
        <v>6.6950483532087129E-2</v>
      </c>
      <c r="L152" s="229">
        <v>4.9047083032431049E-3</v>
      </c>
      <c r="M152" s="229">
        <v>5.9465918604407553E-3</v>
      </c>
      <c r="N152" s="229">
        <v>8.5269043029464475E-3</v>
      </c>
      <c r="O152" s="229">
        <v>0</v>
      </c>
      <c r="P152" s="229">
        <v>0</v>
      </c>
      <c r="Q152" s="229">
        <v>9.268748224394139E-3</v>
      </c>
      <c r="R152" s="229">
        <v>8.4183676761120096E-3</v>
      </c>
      <c r="S152" s="229">
        <v>2.9638493583386771E-2</v>
      </c>
      <c r="T152" s="229">
        <v>4.9780984601335773E-3</v>
      </c>
      <c r="U152" s="229">
        <v>4.4101788514727192E-4</v>
      </c>
      <c r="V152" s="229">
        <v>1.7387790634766959E-4</v>
      </c>
      <c r="W152" s="229">
        <v>6.0351712895647302E-4</v>
      </c>
      <c r="X152" s="229">
        <v>2.092768294865782E-3</v>
      </c>
      <c r="Y152" s="229">
        <v>7.1272089879094284E-4</v>
      </c>
      <c r="DA152" s="73" t="s">
        <v>636</v>
      </c>
    </row>
    <row r="153" spans="1:105" ht="12" customHeight="1" x14ac:dyDescent="0.25">
      <c r="A153" s="64" t="s">
        <v>35</v>
      </c>
      <c r="B153" s="229">
        <v>4.7385614599249628</v>
      </c>
      <c r="C153" s="229">
        <v>5.9897071005025326</v>
      </c>
      <c r="D153" s="229">
        <v>4.9016566526314023</v>
      </c>
      <c r="E153" s="229">
        <v>5.5508747843614028</v>
      </c>
      <c r="F153" s="229">
        <v>6.0889879319747653</v>
      </c>
      <c r="G153" s="229">
        <v>4.5906419555703666</v>
      </c>
      <c r="H153" s="229">
        <v>3.8636513557810002</v>
      </c>
      <c r="I153" s="229">
        <v>6.2801193453791644</v>
      </c>
      <c r="J153" s="229">
        <v>6.7134622193185534</v>
      </c>
      <c r="K153" s="229">
        <v>6.6590600783215583</v>
      </c>
      <c r="L153" s="229">
        <v>1.625477576068171</v>
      </c>
      <c r="M153" s="229">
        <v>1.896237538717183</v>
      </c>
      <c r="N153" s="229">
        <v>1.2037089737017359</v>
      </c>
      <c r="O153" s="229">
        <v>1.0368658143859311</v>
      </c>
      <c r="P153" s="229">
        <v>0.48099367866462162</v>
      </c>
      <c r="Q153" s="229">
        <v>0.41648273116939338</v>
      </c>
      <c r="R153" s="229">
        <v>0.37871868340184522</v>
      </c>
      <c r="S153" s="229">
        <v>1.9208438134884851</v>
      </c>
      <c r="T153" s="229">
        <v>3.5834040815430588</v>
      </c>
      <c r="U153" s="229">
        <v>2.667668082998619</v>
      </c>
      <c r="V153" s="229">
        <v>1.5920825257789579</v>
      </c>
      <c r="W153" s="229">
        <v>2.3423468337190849</v>
      </c>
      <c r="X153" s="229">
        <v>2.2023453927014471</v>
      </c>
      <c r="Y153" s="229">
        <v>0.50624731596355255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7.4469559240528477E-2</v>
      </c>
      <c r="C155" s="229">
        <v>0.1079785450793969</v>
      </c>
      <c r="D155" s="229">
        <v>9.1432020739261571E-2</v>
      </c>
      <c r="E155" s="229">
        <v>3.3047080838795713E-2</v>
      </c>
      <c r="F155" s="229">
        <v>0.1178271071452977</v>
      </c>
      <c r="G155" s="229">
        <v>8.787633720761423E-2</v>
      </c>
      <c r="H155" s="229">
        <v>6.8987795555774084E-2</v>
      </c>
      <c r="I155" s="229">
        <v>0.32364123077962559</v>
      </c>
      <c r="J155" s="229">
        <v>1.495127618977748</v>
      </c>
      <c r="K155" s="229">
        <v>0.19508554825913321</v>
      </c>
      <c r="L155" s="229">
        <v>1.500950866443098E-2</v>
      </c>
      <c r="M155" s="229">
        <v>2.3224214544243661E-2</v>
      </c>
      <c r="N155" s="229">
        <v>9.0703753582934456E-3</v>
      </c>
      <c r="O155" s="229">
        <v>4.3877568216716843E-3</v>
      </c>
      <c r="P155" s="229">
        <v>2.62918394747028E-3</v>
      </c>
      <c r="Q155" s="229">
        <v>2.2690997237343178E-3</v>
      </c>
      <c r="R155" s="229">
        <v>1.81555664383153E-3</v>
      </c>
      <c r="S155" s="229">
        <v>7.9016604991951692E-3</v>
      </c>
      <c r="T155" s="229">
        <v>9.6036382334484718E-3</v>
      </c>
      <c r="U155" s="229">
        <v>8.8691874512130606E-3</v>
      </c>
      <c r="V155" s="229">
        <v>2.6697400917970789E-3</v>
      </c>
      <c r="W155" s="229">
        <v>3.021534502768995E-3</v>
      </c>
      <c r="X155" s="229">
        <v>6.7607932106432513E-3</v>
      </c>
      <c r="Y155" s="229">
        <v>3.5140514137133321E-3</v>
      </c>
      <c r="DA155" s="73" t="s">
        <v>639</v>
      </c>
    </row>
    <row r="156" spans="1:105" ht="12" customHeight="1" x14ac:dyDescent="0.25">
      <c r="A156" s="64" t="s">
        <v>39</v>
      </c>
      <c r="B156" s="229">
        <v>0.16962500981315251</v>
      </c>
      <c r="C156" s="229">
        <v>0.42030036981945512</v>
      </c>
      <c r="D156" s="229">
        <v>4.7409534575990238E-2</v>
      </c>
      <c r="E156" s="229">
        <v>5.6510056153891423E-2</v>
      </c>
      <c r="F156" s="229">
        <v>5.4562128058712481E-2</v>
      </c>
      <c r="G156" s="229">
        <v>4.442495667755475E-2</v>
      </c>
      <c r="H156" s="229">
        <v>4.6286565415120967E-2</v>
      </c>
      <c r="I156" s="229">
        <v>7.5071264724625053E-2</v>
      </c>
      <c r="J156" s="229">
        <v>0.5032446406027804</v>
      </c>
      <c r="K156" s="229">
        <v>5.6577477744098839E-2</v>
      </c>
      <c r="L156" s="229">
        <v>6.3325336791929906E-2</v>
      </c>
      <c r="M156" s="229">
        <v>9.5147965451391842E-2</v>
      </c>
      <c r="N156" s="229">
        <v>4.4357526045758287E-2</v>
      </c>
      <c r="O156" s="229">
        <v>4.4907494831184377E-2</v>
      </c>
      <c r="P156" s="229">
        <v>1.47595270675735E-2</v>
      </c>
      <c r="Q156" s="229">
        <v>1.426244021947448E-2</v>
      </c>
      <c r="R156" s="229">
        <v>3.4837914117187641E-3</v>
      </c>
      <c r="S156" s="229">
        <v>8.2065394132489651E-3</v>
      </c>
      <c r="T156" s="229">
        <v>5.5420413703124961E-3</v>
      </c>
      <c r="U156" s="229">
        <v>2.1322323410195858E-3</v>
      </c>
      <c r="V156" s="229">
        <v>1.0491290445606269E-2</v>
      </c>
      <c r="W156" s="229">
        <v>1.6337741776679921E-2</v>
      </c>
      <c r="X156" s="229">
        <v>4.5280437347641499E-2</v>
      </c>
      <c r="Y156" s="229">
        <v>3.8588143336906083E-4</v>
      </c>
      <c r="DA156" s="73" t="s">
        <v>640</v>
      </c>
    </row>
    <row r="157" spans="1:105" ht="12" customHeight="1" x14ac:dyDescent="0.25">
      <c r="A157" s="61" t="s">
        <v>641</v>
      </c>
      <c r="B157" s="263">
        <v>0.57000017990334839</v>
      </c>
      <c r="C157" s="263">
        <v>0.98352937617469094</v>
      </c>
      <c r="D157" s="263">
        <v>1.0612832884750101</v>
      </c>
      <c r="E157" s="263">
        <v>1.1557867933894239</v>
      </c>
      <c r="F157" s="263">
        <v>1.58317915253123</v>
      </c>
      <c r="G157" s="263">
        <v>1.2060755594667081</v>
      </c>
      <c r="H157" s="263">
        <v>0.85837847348818996</v>
      </c>
      <c r="I157" s="263">
        <v>0.23648409169190929</v>
      </c>
      <c r="J157" s="263">
        <v>0.26189369605984691</v>
      </c>
      <c r="K157" s="263">
        <v>0.46339548518447998</v>
      </c>
      <c r="L157" s="263">
        <v>0.29263586157577792</v>
      </c>
      <c r="M157" s="263">
        <v>0.29868998211546183</v>
      </c>
      <c r="N157" s="263">
        <v>0.17497818189782899</v>
      </c>
      <c r="O157" s="263">
        <v>6.3089071963505022E-2</v>
      </c>
      <c r="P157" s="263">
        <v>1.857954352060031E-2</v>
      </c>
      <c r="Q157" s="263">
        <v>1.9803903662538921E-2</v>
      </c>
      <c r="R157" s="263">
        <v>3.266156686451259E-2</v>
      </c>
      <c r="S157" s="263">
        <v>0.393862706767445</v>
      </c>
      <c r="T157" s="263">
        <v>0.22112154544154219</v>
      </c>
      <c r="U157" s="263">
        <v>0.12588559856631201</v>
      </c>
      <c r="V157" s="263">
        <v>6.3841831251738188E-2</v>
      </c>
      <c r="W157" s="263">
        <v>0.1114019262710105</v>
      </c>
      <c r="X157" s="263">
        <v>4.5769067367470467E-2</v>
      </c>
      <c r="Y157" s="263">
        <v>6.7935180031755086E-3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0.99999999999999956</v>
      </c>
      <c r="C162" s="232">
        <f t="shared" si="3"/>
        <v>0.99999999999999978</v>
      </c>
      <c r="D162" s="232">
        <f t="shared" si="3"/>
        <v>1</v>
      </c>
      <c r="E162" s="232">
        <f t="shared" si="3"/>
        <v>1</v>
      </c>
      <c r="F162" s="232">
        <f t="shared" si="3"/>
        <v>1.0000000000000002</v>
      </c>
      <c r="G162" s="232">
        <f t="shared" si="3"/>
        <v>1</v>
      </c>
      <c r="H162" s="232">
        <f t="shared" si="3"/>
        <v>1.0000000000000004</v>
      </c>
      <c r="I162" s="232">
        <f t="shared" si="3"/>
        <v>1.0000000000000002</v>
      </c>
      <c r="J162" s="232">
        <f t="shared" si="3"/>
        <v>1</v>
      </c>
      <c r="K162" s="232">
        <f t="shared" si="3"/>
        <v>1</v>
      </c>
      <c r="L162" s="232">
        <f t="shared" si="3"/>
        <v>1</v>
      </c>
      <c r="M162" s="232">
        <f t="shared" si="3"/>
        <v>1</v>
      </c>
      <c r="N162" s="232">
        <f t="shared" si="3"/>
        <v>1.0000000000000002</v>
      </c>
      <c r="O162" s="232">
        <f t="shared" si="3"/>
        <v>1.0000000000000004</v>
      </c>
      <c r="P162" s="232">
        <f t="shared" si="3"/>
        <v>0.99999999999999978</v>
      </c>
      <c r="Q162" s="232">
        <f t="shared" si="3"/>
        <v>1</v>
      </c>
      <c r="R162" s="232">
        <f t="shared" si="3"/>
        <v>1.0000000000000002</v>
      </c>
      <c r="S162" s="232">
        <f t="shared" si="3"/>
        <v>0.99999999999999956</v>
      </c>
      <c r="T162" s="232">
        <f t="shared" si="3"/>
        <v>1</v>
      </c>
      <c r="U162" s="232">
        <f t="shared" si="3"/>
        <v>1.0000000000000002</v>
      </c>
      <c r="V162" s="232">
        <f t="shared" si="3"/>
        <v>1</v>
      </c>
      <c r="W162" s="232">
        <f t="shared" si="3"/>
        <v>1.0000000000000002</v>
      </c>
      <c r="X162" s="232">
        <f t="shared" si="3"/>
        <v>1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1.4999999999977536E-3</v>
      </c>
      <c r="C163" s="299">
        <f t="shared" si="4"/>
        <v>1.4999999999978214E-3</v>
      </c>
      <c r="D163" s="299">
        <f t="shared" si="4"/>
        <v>1.4999999999974413E-3</v>
      </c>
      <c r="E163" s="299">
        <f t="shared" si="4"/>
        <v>1.4999999999972965E-3</v>
      </c>
      <c r="F163" s="299">
        <f t="shared" si="4"/>
        <v>1.4999999999978193E-3</v>
      </c>
      <c r="G163" s="299">
        <f t="shared" si="4"/>
        <v>1.4999999999976679E-3</v>
      </c>
      <c r="H163" s="299">
        <f t="shared" si="4"/>
        <v>1.4999999999975569E-3</v>
      </c>
      <c r="I163" s="299">
        <f t="shared" si="4"/>
        <v>1.4999999999948702E-3</v>
      </c>
      <c r="J163" s="299">
        <f t="shared" si="4"/>
        <v>1.4999999999960171E-3</v>
      </c>
      <c r="K163" s="299">
        <f t="shared" si="4"/>
        <v>1.4999999999936076E-3</v>
      </c>
      <c r="L163" s="299">
        <f t="shared" si="4"/>
        <v>1.4999999999956535E-3</v>
      </c>
      <c r="M163" s="299">
        <f t="shared" si="4"/>
        <v>1.4999999999951233E-3</v>
      </c>
      <c r="N163" s="299">
        <f t="shared" si="4"/>
        <v>1.4999999999955041E-3</v>
      </c>
      <c r="O163" s="299">
        <f t="shared" si="4"/>
        <v>1.4999999999957818E-3</v>
      </c>
      <c r="P163" s="299">
        <f t="shared" si="4"/>
        <v>1.4999999999953959E-3</v>
      </c>
      <c r="Q163" s="299">
        <f t="shared" si="4"/>
        <v>1.4999999999951027E-3</v>
      </c>
      <c r="R163" s="299">
        <f t="shared" si="4"/>
        <v>1.4999999999956925E-3</v>
      </c>
      <c r="S163" s="299">
        <f t="shared" si="4"/>
        <v>1.499999999996103E-3</v>
      </c>
      <c r="T163" s="299">
        <f t="shared" si="4"/>
        <v>1.4999999999978277E-3</v>
      </c>
      <c r="U163" s="299">
        <f t="shared" si="4"/>
        <v>1.4999999999973106E-3</v>
      </c>
      <c r="V163" s="299">
        <f t="shared" si="4"/>
        <v>1.4999999999969549E-3</v>
      </c>
      <c r="W163" s="299">
        <f t="shared" si="4"/>
        <v>1.4999999999974264E-3</v>
      </c>
      <c r="X163" s="299">
        <f t="shared" si="4"/>
        <v>1.4999999999932986E-3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7.49999999998877E-4</v>
      </c>
      <c r="C164" s="233">
        <f t="shared" si="5"/>
        <v>7.499999999989105E-4</v>
      </c>
      <c r="D164" s="233">
        <f t="shared" si="5"/>
        <v>7.4999999999872033E-4</v>
      </c>
      <c r="E164" s="233">
        <f t="shared" si="5"/>
        <v>7.4999999999864856E-4</v>
      </c>
      <c r="F164" s="233">
        <f t="shared" si="5"/>
        <v>7.4999999999890963E-4</v>
      </c>
      <c r="G164" s="233">
        <f t="shared" si="5"/>
        <v>7.4999999999883396E-4</v>
      </c>
      <c r="H164" s="233">
        <f t="shared" si="5"/>
        <v>7.4999999999877845E-4</v>
      </c>
      <c r="I164" s="233">
        <f t="shared" si="5"/>
        <v>7.4999999999743512E-4</v>
      </c>
      <c r="J164" s="233">
        <f t="shared" si="5"/>
        <v>7.4999999999800844E-4</v>
      </c>
      <c r="K164" s="233">
        <f t="shared" si="5"/>
        <v>7.4999999999680346E-4</v>
      </c>
      <c r="L164" s="233">
        <f t="shared" si="5"/>
        <v>7.4999999999782706E-4</v>
      </c>
      <c r="M164" s="233">
        <f t="shared" si="5"/>
        <v>7.4999999999756164E-4</v>
      </c>
      <c r="N164" s="233">
        <f t="shared" si="5"/>
        <v>7.4999999999775214E-4</v>
      </c>
      <c r="O164" s="233">
        <f t="shared" si="5"/>
        <v>7.499999999978907E-4</v>
      </c>
      <c r="P164" s="233">
        <f t="shared" si="5"/>
        <v>7.4999999999769804E-4</v>
      </c>
      <c r="Q164" s="233">
        <f t="shared" si="5"/>
        <v>7.4999999999755135E-4</v>
      </c>
      <c r="R164" s="233">
        <f t="shared" si="5"/>
        <v>7.4999999999784668E-4</v>
      </c>
      <c r="S164" s="233">
        <f t="shared" si="5"/>
        <v>7.4999999999805181E-4</v>
      </c>
      <c r="T164" s="233">
        <f t="shared" si="5"/>
        <v>7.4999999999891386E-4</v>
      </c>
      <c r="U164" s="233">
        <f t="shared" si="5"/>
        <v>7.499999999986555E-4</v>
      </c>
      <c r="V164" s="233">
        <f t="shared" si="5"/>
        <v>7.4999999999847725E-4</v>
      </c>
      <c r="W164" s="233">
        <f t="shared" si="5"/>
        <v>7.4999999999871415E-4</v>
      </c>
      <c r="X164" s="233">
        <f t="shared" si="5"/>
        <v>7.4999999999664929E-4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1.8999999999971533E-2</v>
      </c>
      <c r="C165" s="233">
        <f t="shared" si="6"/>
        <v>1.899999999997239E-2</v>
      </c>
      <c r="D165" s="233">
        <f t="shared" si="6"/>
        <v>1.8999999999967571E-2</v>
      </c>
      <c r="E165" s="233">
        <f t="shared" si="6"/>
        <v>1.8999999999965739E-2</v>
      </c>
      <c r="F165" s="233">
        <f t="shared" si="6"/>
        <v>1.8999999999972362E-2</v>
      </c>
      <c r="G165" s="233">
        <f t="shared" si="6"/>
        <v>1.8999999999970443E-2</v>
      </c>
      <c r="H165" s="233">
        <f t="shared" si="6"/>
        <v>1.8999999999969035E-2</v>
      </c>
      <c r="I165" s="233">
        <f t="shared" si="6"/>
        <v>1.8999999999935003E-2</v>
      </c>
      <c r="J165" s="233">
        <f t="shared" si="6"/>
        <v>1.899999999994954E-2</v>
      </c>
      <c r="K165" s="233">
        <f t="shared" si="6"/>
        <v>1.8999999999919016E-2</v>
      </c>
      <c r="L165" s="233">
        <f t="shared" si="6"/>
        <v>1.8999999999944929E-2</v>
      </c>
      <c r="M165" s="233">
        <f t="shared" si="6"/>
        <v>1.8999999999938216E-2</v>
      </c>
      <c r="N165" s="233">
        <f t="shared" si="6"/>
        <v>1.8999999999943028E-2</v>
      </c>
      <c r="O165" s="233">
        <f t="shared" si="6"/>
        <v>1.8999999999946549E-2</v>
      </c>
      <c r="P165" s="233">
        <f t="shared" si="6"/>
        <v>1.8999999999941675E-2</v>
      </c>
      <c r="Q165" s="233">
        <f t="shared" si="6"/>
        <v>1.8999999999937945E-2</v>
      </c>
      <c r="R165" s="233">
        <f t="shared" si="6"/>
        <v>1.8999999999945429E-2</v>
      </c>
      <c r="S165" s="233">
        <f t="shared" si="6"/>
        <v>1.8999999999950629E-2</v>
      </c>
      <c r="T165" s="233">
        <f t="shared" si="6"/>
        <v>1.8999999999972469E-2</v>
      </c>
      <c r="U165" s="233">
        <f t="shared" si="6"/>
        <v>1.8999999999965926E-2</v>
      </c>
      <c r="V165" s="233">
        <f t="shared" si="6"/>
        <v>1.8999999999961419E-2</v>
      </c>
      <c r="W165" s="233">
        <f t="shared" si="6"/>
        <v>1.8999999999967397E-2</v>
      </c>
      <c r="X165" s="233">
        <f t="shared" si="6"/>
        <v>1.8999999999915099E-2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4.999999999992531E-4</v>
      </c>
      <c r="C166" s="233">
        <f t="shared" si="7"/>
        <v>4.9999999999927544E-4</v>
      </c>
      <c r="D166" s="233">
        <f t="shared" si="7"/>
        <v>4.999999999991488E-4</v>
      </c>
      <c r="E166" s="233">
        <f t="shared" si="7"/>
        <v>4.9999999999910056E-4</v>
      </c>
      <c r="F166" s="233">
        <f t="shared" si="7"/>
        <v>4.9999999999927479E-4</v>
      </c>
      <c r="G166" s="233">
        <f t="shared" si="7"/>
        <v>4.9999999999922416E-4</v>
      </c>
      <c r="H166" s="233">
        <f t="shared" si="7"/>
        <v>4.9999999999918729E-4</v>
      </c>
      <c r="I166" s="233">
        <f t="shared" si="7"/>
        <v>4.9999999999829163E-4</v>
      </c>
      <c r="J166" s="233">
        <f t="shared" si="7"/>
        <v>4.9999999999867403E-4</v>
      </c>
      <c r="K166" s="233">
        <f t="shared" si="7"/>
        <v>4.9999999999787085E-4</v>
      </c>
      <c r="L166" s="233">
        <f t="shared" si="7"/>
        <v>4.9999999999855293E-4</v>
      </c>
      <c r="M166" s="233">
        <f t="shared" si="7"/>
        <v>4.999999999983762E-4</v>
      </c>
      <c r="N166" s="233">
        <f t="shared" si="7"/>
        <v>4.9999999999850327E-4</v>
      </c>
      <c r="O166" s="233">
        <f t="shared" si="7"/>
        <v>4.9999999999859564E-4</v>
      </c>
      <c r="P166" s="233">
        <f t="shared" si="7"/>
        <v>4.9999999999846706E-4</v>
      </c>
      <c r="Q166" s="233">
        <f t="shared" si="7"/>
        <v>4.9999999999836915E-4</v>
      </c>
      <c r="R166" s="233">
        <f t="shared" si="7"/>
        <v>4.9999999999856604E-4</v>
      </c>
      <c r="S166" s="233">
        <f t="shared" si="7"/>
        <v>4.9999999999870265E-4</v>
      </c>
      <c r="T166" s="233">
        <f t="shared" si="7"/>
        <v>4.9999999999927761E-4</v>
      </c>
      <c r="U166" s="233">
        <f t="shared" si="7"/>
        <v>4.9999999999910522E-4</v>
      </c>
      <c r="V166" s="233">
        <f t="shared" si="7"/>
        <v>4.9999999999898672E-4</v>
      </c>
      <c r="W166" s="233">
        <f t="shared" si="7"/>
        <v>4.9999999999914414E-4</v>
      </c>
      <c r="X166" s="233">
        <f t="shared" si="7"/>
        <v>4.9999999999776796E-4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2.1551711346243889E-3</v>
      </c>
      <c r="C167" s="300">
        <f t="shared" si="8"/>
        <v>2.1425597055775439E-3</v>
      </c>
      <c r="D167" s="300">
        <f t="shared" si="8"/>
        <v>2.2523707446152797E-3</v>
      </c>
      <c r="E167" s="300">
        <f t="shared" si="8"/>
        <v>2.2399234534049147E-3</v>
      </c>
      <c r="F167" s="300">
        <f t="shared" si="8"/>
        <v>2.2398424541731762E-3</v>
      </c>
      <c r="G167" s="300">
        <f t="shared" si="8"/>
        <v>2.0241605862667492E-3</v>
      </c>
      <c r="H167" s="300">
        <f t="shared" si="8"/>
        <v>1.916433130151493E-3</v>
      </c>
      <c r="I167" s="300">
        <f t="shared" si="8"/>
        <v>1.5550518177135405E-3</v>
      </c>
      <c r="J167" s="300">
        <f t="shared" si="8"/>
        <v>1.5655977129558235E-3</v>
      </c>
      <c r="K167" s="300">
        <f t="shared" si="8"/>
        <v>1.7371692896839888E-3</v>
      </c>
      <c r="L167" s="300">
        <f t="shared" si="8"/>
        <v>1.9663247774645738E-3</v>
      </c>
      <c r="M167" s="300">
        <f t="shared" si="8"/>
        <v>1.8806957650937435E-3</v>
      </c>
      <c r="N167" s="300">
        <f t="shared" si="8"/>
        <v>1.8330068476606694E-3</v>
      </c>
      <c r="O167" s="300">
        <f t="shared" si="8"/>
        <v>1.7012179941618966E-3</v>
      </c>
      <c r="P167" s="300">
        <f t="shared" si="8"/>
        <v>1.6680778276114787E-3</v>
      </c>
      <c r="Q167" s="300">
        <f t="shared" si="8"/>
        <v>1.5915416706879727E-3</v>
      </c>
      <c r="R167" s="300">
        <f t="shared" si="8"/>
        <v>1.6119110007764904E-3</v>
      </c>
      <c r="S167" s="300">
        <f t="shared" si="8"/>
        <v>1.8381457672227181E-3</v>
      </c>
      <c r="T167" s="300">
        <f t="shared" si="8"/>
        <v>1.8798224634068404E-3</v>
      </c>
      <c r="U167" s="300">
        <f t="shared" si="8"/>
        <v>1.7739600881527735E-3</v>
      </c>
      <c r="V167" s="300">
        <f t="shared" si="8"/>
        <v>1.7538705921185944E-3</v>
      </c>
      <c r="W167" s="300">
        <f t="shared" si="8"/>
        <v>1.7805343414809092E-3</v>
      </c>
      <c r="X167" s="300">
        <f t="shared" si="8"/>
        <v>1.6306939251283772E-3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0.59971132678384853</v>
      </c>
      <c r="C168" s="301">
        <f t="shared" si="9"/>
        <v>0.60420964073157357</v>
      </c>
      <c r="D168" s="301">
        <f t="shared" si="9"/>
        <v>0.58744551821359536</v>
      </c>
      <c r="E168" s="301">
        <f t="shared" si="9"/>
        <v>0.59010222326345751</v>
      </c>
      <c r="F168" s="301">
        <f t="shared" si="9"/>
        <v>0.59020243025590935</v>
      </c>
      <c r="G168" s="301">
        <f t="shared" si="9"/>
        <v>0.62151758518458422</v>
      </c>
      <c r="H168" s="301">
        <f t="shared" si="9"/>
        <v>0.63504994003113902</v>
      </c>
      <c r="I168" s="301">
        <f t="shared" si="9"/>
        <v>0.70936506811819577</v>
      </c>
      <c r="J168" s="301">
        <f t="shared" si="9"/>
        <v>0.70861426005523664</v>
      </c>
      <c r="K168" s="301">
        <f t="shared" si="9"/>
        <v>0.67468014739152804</v>
      </c>
      <c r="L168" s="301">
        <f t="shared" si="9"/>
        <v>0.64141856562038024</v>
      </c>
      <c r="M168" s="301">
        <f t="shared" si="9"/>
        <v>0.65608681543951131</v>
      </c>
      <c r="N168" s="301">
        <f t="shared" si="9"/>
        <v>0.66425592699579161</v>
      </c>
      <c r="O168" s="301">
        <f t="shared" si="9"/>
        <v>0.68657823080017832</v>
      </c>
      <c r="P168" s="301">
        <f t="shared" si="9"/>
        <v>0.69250826813021926</v>
      </c>
      <c r="Q168" s="301">
        <f t="shared" si="9"/>
        <v>0.70561891181122027</v>
      </c>
      <c r="R168" s="301">
        <f t="shared" si="9"/>
        <v>0.70212964556704882</v>
      </c>
      <c r="S168" s="301">
        <f t="shared" si="9"/>
        <v>0.66337563007480349</v>
      </c>
      <c r="T168" s="301">
        <f t="shared" si="9"/>
        <v>0.65623319577415995</v>
      </c>
      <c r="U168" s="301">
        <f t="shared" si="9"/>
        <v>0.6744129467244856</v>
      </c>
      <c r="V168" s="301">
        <f t="shared" si="9"/>
        <v>0.6778511763774715</v>
      </c>
      <c r="W168" s="301">
        <f t="shared" si="9"/>
        <v>0.67302645411308959</v>
      </c>
      <c r="X168" s="301">
        <f t="shared" si="9"/>
        <v>0.69872472897312998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0.3763835020815593</v>
      </c>
      <c r="C169" s="235">
        <f t="shared" si="10"/>
        <v>0.37189779956288022</v>
      </c>
      <c r="D169" s="235">
        <f t="shared" si="10"/>
        <v>0.38855211104182658</v>
      </c>
      <c r="E169" s="235">
        <f t="shared" si="10"/>
        <v>0.38590785328317678</v>
      </c>
      <c r="F169" s="235">
        <f t="shared" si="10"/>
        <v>0.38580772728994928</v>
      </c>
      <c r="G169" s="235">
        <f t="shared" si="10"/>
        <v>0.35470825422918278</v>
      </c>
      <c r="H169" s="235">
        <f t="shared" si="10"/>
        <v>0.34128362683874541</v>
      </c>
      <c r="I169" s="235">
        <f t="shared" si="10"/>
        <v>0.2673298800641653</v>
      </c>
      <c r="J169" s="235">
        <f t="shared" si="10"/>
        <v>0.26807014223186526</v>
      </c>
      <c r="K169" s="235">
        <f t="shared" si="10"/>
        <v>0.3018326833188808</v>
      </c>
      <c r="L169" s="235">
        <f t="shared" si="10"/>
        <v>0.33486510960221838</v>
      </c>
      <c r="M169" s="235">
        <f t="shared" si="10"/>
        <v>0.32028248879546573</v>
      </c>
      <c r="N169" s="235">
        <f t="shared" si="10"/>
        <v>0.31216106615661321</v>
      </c>
      <c r="O169" s="235">
        <f t="shared" si="10"/>
        <v>0.28997055120572129</v>
      </c>
      <c r="P169" s="235">
        <f t="shared" si="10"/>
        <v>0.28407365404223583</v>
      </c>
      <c r="Q169" s="235">
        <f t="shared" si="10"/>
        <v>0.2710395465181627</v>
      </c>
      <c r="R169" s="235">
        <f t="shared" si="10"/>
        <v>0.27450844343223735</v>
      </c>
      <c r="S169" s="235">
        <f t="shared" si="10"/>
        <v>0.31303622415802984</v>
      </c>
      <c r="T169" s="235">
        <f t="shared" si="10"/>
        <v>0.32013698176246475</v>
      </c>
      <c r="U169" s="235">
        <f t="shared" si="10"/>
        <v>0.30206309318740082</v>
      </c>
      <c r="V169" s="235">
        <f t="shared" si="10"/>
        <v>0.29864495303045413</v>
      </c>
      <c r="W169" s="235">
        <f t="shared" si="10"/>
        <v>0.30344301154546705</v>
      </c>
      <c r="X169" s="235">
        <f t="shared" si="10"/>
        <v>0.27789457710183885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1</v>
      </c>
      <c r="C171" s="232">
        <f t="shared" si="11"/>
        <v>1.0000000000000002</v>
      </c>
      <c r="D171" s="232">
        <f t="shared" si="11"/>
        <v>1.0000000000000002</v>
      </c>
      <c r="E171" s="232">
        <f t="shared" si="11"/>
        <v>1.0000000000000004</v>
      </c>
      <c r="F171" s="232">
        <f t="shared" si="11"/>
        <v>0.99999999999999978</v>
      </c>
      <c r="G171" s="232">
        <f t="shared" si="11"/>
        <v>0.99999999999999989</v>
      </c>
      <c r="H171" s="232">
        <f t="shared" si="11"/>
        <v>0.99999999999999978</v>
      </c>
      <c r="I171" s="232">
        <f t="shared" si="11"/>
        <v>0.99999999999999989</v>
      </c>
      <c r="J171" s="232">
        <f t="shared" si="11"/>
        <v>1.0000000000000002</v>
      </c>
      <c r="K171" s="232">
        <f t="shared" si="11"/>
        <v>1</v>
      </c>
      <c r="L171" s="232">
        <f t="shared" si="11"/>
        <v>1.0000000000000007</v>
      </c>
      <c r="M171" s="232">
        <f t="shared" si="11"/>
        <v>1.0000000000000002</v>
      </c>
      <c r="N171" s="232">
        <f t="shared" si="11"/>
        <v>1.0000000000000004</v>
      </c>
      <c r="O171" s="232">
        <f t="shared" si="11"/>
        <v>1.0000000000000002</v>
      </c>
      <c r="P171" s="232">
        <f t="shared" si="11"/>
        <v>1</v>
      </c>
      <c r="Q171" s="232">
        <f t="shared" si="11"/>
        <v>1</v>
      </c>
      <c r="R171" s="232">
        <f t="shared" si="11"/>
        <v>1</v>
      </c>
      <c r="S171" s="232">
        <f t="shared" si="11"/>
        <v>1</v>
      </c>
      <c r="T171" s="232">
        <f t="shared" si="11"/>
        <v>1</v>
      </c>
      <c r="U171" s="232">
        <f t="shared" si="11"/>
        <v>1</v>
      </c>
      <c r="V171" s="232">
        <f t="shared" si="11"/>
        <v>0.99999999999999989</v>
      </c>
      <c r="W171" s="232">
        <f t="shared" si="11"/>
        <v>0.99999999999999978</v>
      </c>
      <c r="X171" s="232">
        <f t="shared" si="11"/>
        <v>1.0000000000000002</v>
      </c>
      <c r="Y171" s="232">
        <f t="shared" si="11"/>
        <v>1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1.1717875579584272E-3</v>
      </c>
      <c r="C172" s="299">
        <f t="shared" si="12"/>
        <v>1.1717875579580169E-3</v>
      </c>
      <c r="D172" s="299">
        <f t="shared" si="12"/>
        <v>1.1717875579582819E-3</v>
      </c>
      <c r="E172" s="299">
        <f t="shared" si="12"/>
        <v>1.1717875579582127E-3</v>
      </c>
      <c r="F172" s="299">
        <f t="shared" si="12"/>
        <v>1.1717875579580202E-3</v>
      </c>
      <c r="G172" s="299">
        <f t="shared" si="12"/>
        <v>1.1717875579580507E-3</v>
      </c>
      <c r="H172" s="299">
        <f t="shared" si="12"/>
        <v>1.1717875579579577E-3</v>
      </c>
      <c r="I172" s="299">
        <f t="shared" si="12"/>
        <v>1.1717875579575058E-3</v>
      </c>
      <c r="J172" s="299">
        <f t="shared" si="12"/>
        <v>1.1717875579572981E-3</v>
      </c>
      <c r="K172" s="299">
        <f t="shared" si="12"/>
        <v>1.1717875579581531E-3</v>
      </c>
      <c r="L172" s="299">
        <f t="shared" si="12"/>
        <v>1.1717875579583261E-3</v>
      </c>
      <c r="M172" s="299">
        <f t="shared" si="12"/>
        <v>1.1717875579585831E-3</v>
      </c>
      <c r="N172" s="299">
        <f t="shared" si="12"/>
        <v>1.1717875579582259E-3</v>
      </c>
      <c r="O172" s="299">
        <f t="shared" si="12"/>
        <v>1.1717875579580869E-3</v>
      </c>
      <c r="P172" s="299">
        <f t="shared" si="12"/>
        <v>1.1717875579579777E-3</v>
      </c>
      <c r="Q172" s="299">
        <f t="shared" si="12"/>
        <v>1.1717875579581596E-3</v>
      </c>
      <c r="R172" s="299">
        <f t="shared" si="12"/>
        <v>1.1717875579581932E-3</v>
      </c>
      <c r="S172" s="299">
        <f t="shared" si="12"/>
        <v>1.1717875579581366E-3</v>
      </c>
      <c r="T172" s="299">
        <f t="shared" si="12"/>
        <v>1.1717875579576279E-3</v>
      </c>
      <c r="U172" s="299">
        <f t="shared" si="12"/>
        <v>1.1717875579576548E-3</v>
      </c>
      <c r="V172" s="299">
        <f t="shared" si="12"/>
        <v>1.1717875579576994E-3</v>
      </c>
      <c r="W172" s="299">
        <f t="shared" si="12"/>
        <v>1.1717875579576886E-3</v>
      </c>
      <c r="X172" s="299">
        <f t="shared" si="12"/>
        <v>1.1717875579581446E-3</v>
      </c>
      <c r="Y172" s="299">
        <f t="shared" si="12"/>
        <v>1.1717875579571376E-3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5.4456039604318461E-4</v>
      </c>
      <c r="C173" s="233">
        <f t="shared" si="13"/>
        <v>5.44560396042994E-4</v>
      </c>
      <c r="D173" s="233">
        <f t="shared" si="13"/>
        <v>5.4456039604311706E-4</v>
      </c>
      <c r="E173" s="233">
        <f t="shared" si="13"/>
        <v>5.4456039604308486E-4</v>
      </c>
      <c r="F173" s="233">
        <f t="shared" si="13"/>
        <v>5.4456039604299541E-4</v>
      </c>
      <c r="G173" s="233">
        <f t="shared" si="13"/>
        <v>5.4456039604300962E-4</v>
      </c>
      <c r="H173" s="233">
        <f t="shared" si="13"/>
        <v>5.4456039604296636E-4</v>
      </c>
      <c r="I173" s="233">
        <f t="shared" si="13"/>
        <v>5.4456039604275646E-4</v>
      </c>
      <c r="J173" s="233">
        <f t="shared" si="13"/>
        <v>5.4456039604265985E-4</v>
      </c>
      <c r="K173" s="233">
        <f t="shared" si="13"/>
        <v>5.445603960430571E-4</v>
      </c>
      <c r="L173" s="233">
        <f t="shared" si="13"/>
        <v>5.4456039604313755E-4</v>
      </c>
      <c r="M173" s="233">
        <f t="shared" si="13"/>
        <v>5.4456039604325692E-4</v>
      </c>
      <c r="N173" s="233">
        <f t="shared" si="13"/>
        <v>5.4456039604309093E-4</v>
      </c>
      <c r="O173" s="233">
        <f t="shared" si="13"/>
        <v>5.4456039604302653E-4</v>
      </c>
      <c r="P173" s="233">
        <f t="shared" si="13"/>
        <v>5.4456039604297579E-4</v>
      </c>
      <c r="Q173" s="233">
        <f t="shared" si="13"/>
        <v>5.4456039604306003E-4</v>
      </c>
      <c r="R173" s="233">
        <f t="shared" si="13"/>
        <v>5.4456039604307564E-4</v>
      </c>
      <c r="S173" s="233">
        <f t="shared" si="13"/>
        <v>5.445603960430493E-4</v>
      </c>
      <c r="T173" s="233">
        <f t="shared" si="13"/>
        <v>5.4456039604281316E-4</v>
      </c>
      <c r="U173" s="233">
        <f t="shared" si="13"/>
        <v>5.4456039604282563E-4</v>
      </c>
      <c r="V173" s="233">
        <f t="shared" si="13"/>
        <v>5.4456039604284666E-4</v>
      </c>
      <c r="W173" s="233">
        <f t="shared" si="13"/>
        <v>5.4456039604284113E-4</v>
      </c>
      <c r="X173" s="233">
        <f t="shared" si="13"/>
        <v>5.4456039604305353E-4</v>
      </c>
      <c r="Y173" s="233">
        <f t="shared" si="13"/>
        <v>5.4456039604258526E-4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1.5969232998640916E-2</v>
      </c>
      <c r="C174" s="233">
        <f t="shared" si="14"/>
        <v>1.5969232998635327E-2</v>
      </c>
      <c r="D174" s="233">
        <f t="shared" si="14"/>
        <v>1.5969232998638942E-2</v>
      </c>
      <c r="E174" s="233">
        <f t="shared" si="14"/>
        <v>1.5969232998637992E-2</v>
      </c>
      <c r="F174" s="233">
        <f t="shared" si="14"/>
        <v>1.5969232998635369E-2</v>
      </c>
      <c r="G174" s="233">
        <f t="shared" si="14"/>
        <v>1.5969232998635792E-2</v>
      </c>
      <c r="H174" s="233">
        <f t="shared" si="14"/>
        <v>1.5969232998634522E-2</v>
      </c>
      <c r="I174" s="233">
        <f t="shared" si="14"/>
        <v>1.596923299862836E-2</v>
      </c>
      <c r="J174" s="233">
        <f t="shared" si="14"/>
        <v>1.5969232998625526E-2</v>
      </c>
      <c r="K174" s="233">
        <f t="shared" si="14"/>
        <v>1.596923299863718E-2</v>
      </c>
      <c r="L174" s="233">
        <f t="shared" si="14"/>
        <v>1.5969232998639536E-2</v>
      </c>
      <c r="M174" s="233">
        <f t="shared" si="14"/>
        <v>1.5969232998643043E-2</v>
      </c>
      <c r="N174" s="233">
        <f t="shared" si="14"/>
        <v>1.5969232998638172E-2</v>
      </c>
      <c r="O174" s="233">
        <f t="shared" si="14"/>
        <v>1.5969232998636285E-2</v>
      </c>
      <c r="P174" s="233">
        <f t="shared" si="14"/>
        <v>1.5969232998634796E-2</v>
      </c>
      <c r="Q174" s="233">
        <f t="shared" si="14"/>
        <v>1.596923299863727E-2</v>
      </c>
      <c r="R174" s="233">
        <f t="shared" si="14"/>
        <v>1.5969232998637731E-2</v>
      </c>
      <c r="S174" s="233">
        <f t="shared" si="14"/>
        <v>1.5969232998636951E-2</v>
      </c>
      <c r="T174" s="233">
        <f t="shared" si="14"/>
        <v>1.5969232998630022E-2</v>
      </c>
      <c r="U174" s="233">
        <f t="shared" si="14"/>
        <v>1.596923299863039E-2</v>
      </c>
      <c r="V174" s="233">
        <f t="shared" si="14"/>
        <v>1.5969232998631004E-2</v>
      </c>
      <c r="W174" s="233">
        <f t="shared" si="14"/>
        <v>1.5969232998630855E-2</v>
      </c>
      <c r="X174" s="233">
        <f t="shared" si="14"/>
        <v>1.5969232998637069E-2</v>
      </c>
      <c r="Y174" s="233">
        <f t="shared" si="14"/>
        <v>1.596923299862334E-2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3.9059585265280886E-4</v>
      </c>
      <c r="C175" s="233">
        <f t="shared" si="15"/>
        <v>3.9059585265267203E-4</v>
      </c>
      <c r="D175" s="233">
        <f t="shared" si="15"/>
        <v>3.905958526527605E-4</v>
      </c>
      <c r="E175" s="233">
        <f t="shared" si="15"/>
        <v>3.9059585265273773E-4</v>
      </c>
      <c r="F175" s="233">
        <f t="shared" si="15"/>
        <v>3.9059585265267317E-4</v>
      </c>
      <c r="G175" s="233">
        <f t="shared" si="15"/>
        <v>3.9059585265268336E-4</v>
      </c>
      <c r="H175" s="233">
        <f t="shared" si="15"/>
        <v>3.9059585265265257E-4</v>
      </c>
      <c r="I175" s="233">
        <f t="shared" si="15"/>
        <v>3.9059585265250181E-4</v>
      </c>
      <c r="J175" s="233">
        <f t="shared" si="15"/>
        <v>3.9059585265243242E-4</v>
      </c>
      <c r="K175" s="233">
        <f t="shared" si="15"/>
        <v>3.9059585265271767E-4</v>
      </c>
      <c r="L175" s="233">
        <f t="shared" si="15"/>
        <v>3.9059585265277508E-4</v>
      </c>
      <c r="M175" s="233">
        <f t="shared" si="15"/>
        <v>3.9059585265286095E-4</v>
      </c>
      <c r="N175" s="233">
        <f t="shared" si="15"/>
        <v>3.9059585265274191E-4</v>
      </c>
      <c r="O175" s="233">
        <f t="shared" si="15"/>
        <v>3.9059585265269577E-4</v>
      </c>
      <c r="P175" s="233">
        <f t="shared" si="15"/>
        <v>3.9059585265265913E-4</v>
      </c>
      <c r="Q175" s="233">
        <f t="shared" si="15"/>
        <v>3.9059585265271984E-4</v>
      </c>
      <c r="R175" s="233">
        <f t="shared" si="15"/>
        <v>3.9059585265273112E-4</v>
      </c>
      <c r="S175" s="233">
        <f t="shared" si="15"/>
        <v>3.9059585265271204E-4</v>
      </c>
      <c r="T175" s="233">
        <f t="shared" si="15"/>
        <v>3.9059585265254263E-4</v>
      </c>
      <c r="U175" s="233">
        <f t="shared" si="15"/>
        <v>3.9059585265255152E-4</v>
      </c>
      <c r="V175" s="233">
        <f t="shared" si="15"/>
        <v>3.9059585265256659E-4</v>
      </c>
      <c r="W175" s="233">
        <f t="shared" si="15"/>
        <v>3.905958526525629E-4</v>
      </c>
      <c r="X175" s="233">
        <f t="shared" si="15"/>
        <v>3.9059585265271502E-4</v>
      </c>
      <c r="Y175" s="233">
        <f t="shared" si="15"/>
        <v>3.9059585265237908E-4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2.562235749851322E-3</v>
      </c>
      <c r="C176" s="300">
        <f t="shared" si="16"/>
        <v>2.3703125281150914E-3</v>
      </c>
      <c r="D176" s="300">
        <f t="shared" si="16"/>
        <v>2.1653794300934563E-3</v>
      </c>
      <c r="E176" s="300">
        <f t="shared" si="16"/>
        <v>2.1751950567503674E-3</v>
      </c>
      <c r="F176" s="300">
        <f t="shared" si="16"/>
        <v>2.1233561151850875E-3</v>
      </c>
      <c r="G176" s="300">
        <f t="shared" si="16"/>
        <v>2.2752666151715606E-3</v>
      </c>
      <c r="H176" s="300">
        <f t="shared" si="16"/>
        <v>2.4197667225491597E-3</v>
      </c>
      <c r="I176" s="300">
        <f t="shared" si="16"/>
        <v>4.2156975020937676E-3</v>
      </c>
      <c r="J176" s="300">
        <f t="shared" si="16"/>
        <v>4.0908751797032739E-3</v>
      </c>
      <c r="K176" s="300">
        <f t="shared" si="16"/>
        <v>3.2377561476525387E-3</v>
      </c>
      <c r="L176" s="300">
        <f t="shared" si="16"/>
        <v>2.3722712643196257E-3</v>
      </c>
      <c r="M176" s="300">
        <f t="shared" si="16"/>
        <v>2.5327149561813157E-3</v>
      </c>
      <c r="N176" s="300">
        <f t="shared" si="16"/>
        <v>2.5967910193225247E-3</v>
      </c>
      <c r="O176" s="300">
        <f t="shared" si="16"/>
        <v>3.5993179204038823E-3</v>
      </c>
      <c r="P176" s="300">
        <f t="shared" si="16"/>
        <v>4.2094966477557554E-3</v>
      </c>
      <c r="Q176" s="300">
        <f t="shared" si="16"/>
        <v>4.0854468119515524E-3</v>
      </c>
      <c r="R176" s="300">
        <f t="shared" si="16"/>
        <v>3.3641480596099177E-3</v>
      </c>
      <c r="S176" s="300">
        <f t="shared" si="16"/>
        <v>2.4152345054616994E-3</v>
      </c>
      <c r="T176" s="300">
        <f t="shared" si="16"/>
        <v>3.3605186815596488E-3</v>
      </c>
      <c r="U176" s="300">
        <f t="shared" si="16"/>
        <v>3.8201481122492752E-3</v>
      </c>
      <c r="V176" s="300">
        <f t="shared" si="16"/>
        <v>4.0452884349820254E-3</v>
      </c>
      <c r="W176" s="300">
        <f t="shared" si="16"/>
        <v>3.825303447788956E-3</v>
      </c>
      <c r="X176" s="300">
        <f t="shared" si="16"/>
        <v>5.1763761176160817E-3</v>
      </c>
      <c r="Y176" s="300">
        <f t="shared" si="16"/>
        <v>5.7262231217048657E-3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0.81473875241457372</v>
      </c>
      <c r="C177" s="301">
        <f t="shared" si="17"/>
        <v>0.82735048060036576</v>
      </c>
      <c r="D177" s="301">
        <f t="shared" si="17"/>
        <v>0.84198269517037039</v>
      </c>
      <c r="E177" s="301">
        <f t="shared" si="17"/>
        <v>0.84139159638377226</v>
      </c>
      <c r="F177" s="301">
        <f t="shared" si="17"/>
        <v>0.84460705383480161</v>
      </c>
      <c r="G177" s="301">
        <f t="shared" si="17"/>
        <v>0.83071964711346358</v>
      </c>
      <c r="H177" s="301">
        <f t="shared" si="17"/>
        <v>0.81794587258991758</v>
      </c>
      <c r="I177" s="301">
        <f t="shared" si="17"/>
        <v>0.69660419062087109</v>
      </c>
      <c r="J177" s="301">
        <f t="shared" si="17"/>
        <v>0.7060907233449315</v>
      </c>
      <c r="K177" s="301">
        <f t="shared" si="17"/>
        <v>0.76469340959846988</v>
      </c>
      <c r="L177" s="301">
        <f t="shared" si="17"/>
        <v>0.82714234512840101</v>
      </c>
      <c r="M177" s="301">
        <f t="shared" si="17"/>
        <v>0.81573302823812632</v>
      </c>
      <c r="N177" s="301">
        <f t="shared" si="17"/>
        <v>0.81084611555413744</v>
      </c>
      <c r="O177" s="301">
        <f t="shared" si="17"/>
        <v>0.74358704525275732</v>
      </c>
      <c r="P177" s="301">
        <f t="shared" si="17"/>
        <v>0.70331742258421481</v>
      </c>
      <c r="Q177" s="301">
        <f t="shared" si="17"/>
        <v>0.70855156759217441</v>
      </c>
      <c r="R177" s="301">
        <f t="shared" si="17"/>
        <v>0.75628710411204081</v>
      </c>
      <c r="S177" s="301">
        <f t="shared" si="17"/>
        <v>0.82243470136601859</v>
      </c>
      <c r="T177" s="301">
        <f t="shared" si="17"/>
        <v>0.76354111530604563</v>
      </c>
      <c r="U177" s="301">
        <f t="shared" si="17"/>
        <v>0.73173442050541437</v>
      </c>
      <c r="V177" s="301">
        <f t="shared" si="17"/>
        <v>0.71675798718844852</v>
      </c>
      <c r="W177" s="301">
        <f t="shared" si="17"/>
        <v>0.73143113670873894</v>
      </c>
      <c r="X177" s="301">
        <f t="shared" si="17"/>
        <v>0.63898023027271766</v>
      </c>
      <c r="Y177" s="301">
        <f t="shared" si="17"/>
        <v>0.59894488599631213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0.14083304842044275</v>
      </c>
      <c r="C178" s="301">
        <f t="shared" si="18"/>
        <v>0.12948902595657508</v>
      </c>
      <c r="D178" s="301">
        <f t="shared" si="18"/>
        <v>0.11756554956953612</v>
      </c>
      <c r="E178" s="301">
        <f t="shared" si="18"/>
        <v>0.11794657211146369</v>
      </c>
      <c r="F178" s="301">
        <f t="shared" si="18"/>
        <v>0.11510997600437166</v>
      </c>
      <c r="G178" s="301">
        <f t="shared" si="18"/>
        <v>0.12548600738904919</v>
      </c>
      <c r="H178" s="301">
        <f t="shared" si="18"/>
        <v>0.13562256678222545</v>
      </c>
      <c r="I178" s="301">
        <f t="shared" si="18"/>
        <v>0.22809131820150885</v>
      </c>
      <c r="J178" s="301">
        <f t="shared" si="18"/>
        <v>0.22045561838883868</v>
      </c>
      <c r="K178" s="301">
        <f t="shared" si="18"/>
        <v>0.17705367048974188</v>
      </c>
      <c r="L178" s="301">
        <f t="shared" si="18"/>
        <v>0.12714979740354337</v>
      </c>
      <c r="M178" s="301">
        <f t="shared" si="18"/>
        <v>0.13574931265364318</v>
      </c>
      <c r="N178" s="301">
        <f t="shared" si="18"/>
        <v>0.13918368315307172</v>
      </c>
      <c r="O178" s="301">
        <f t="shared" si="18"/>
        <v>0.19308601144048049</v>
      </c>
      <c r="P178" s="301">
        <f t="shared" si="18"/>
        <v>0.22562202475885343</v>
      </c>
      <c r="Q178" s="301">
        <f t="shared" si="18"/>
        <v>0.21897315971222858</v>
      </c>
      <c r="R178" s="301">
        <f t="shared" si="18"/>
        <v>0.18031274527856508</v>
      </c>
      <c r="S178" s="301">
        <f t="shared" si="18"/>
        <v>0.12945255573020578</v>
      </c>
      <c r="T178" s="301">
        <f t="shared" si="18"/>
        <v>0.18012002621570347</v>
      </c>
      <c r="U178" s="301">
        <f t="shared" si="18"/>
        <v>0.20472491457992373</v>
      </c>
      <c r="V178" s="301">
        <f t="shared" si="18"/>
        <v>0.2167922749956176</v>
      </c>
      <c r="W178" s="301">
        <f t="shared" si="18"/>
        <v>0.20517732044183526</v>
      </c>
      <c r="X178" s="301">
        <f t="shared" si="18"/>
        <v>0.2776323823708956</v>
      </c>
      <c r="Y178" s="301">
        <f t="shared" si="18"/>
        <v>0.30692078255472899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0.10624405677967033</v>
      </c>
      <c r="C179" s="302">
        <f t="shared" si="19"/>
        <v>8.4402235685338417E-2</v>
      </c>
      <c r="D179" s="302">
        <f t="shared" si="19"/>
        <v>6.3805503429837956E-2</v>
      </c>
      <c r="E179" s="302">
        <f t="shared" si="19"/>
        <v>6.2822939230752606E-2</v>
      </c>
      <c r="F179" s="302">
        <f t="shared" si="19"/>
        <v>5.687058225363277E-2</v>
      </c>
      <c r="G179" s="302">
        <f t="shared" si="19"/>
        <v>7.3225621238321867E-2</v>
      </c>
      <c r="H179" s="302">
        <f t="shared" si="19"/>
        <v>8.9014177240113998E-2</v>
      </c>
      <c r="I179" s="302">
        <f t="shared" si="19"/>
        <v>0.20698309466088297</v>
      </c>
      <c r="J179" s="302">
        <f t="shared" si="19"/>
        <v>0.19782479682427567</v>
      </c>
      <c r="K179" s="302">
        <f t="shared" si="19"/>
        <v>0.1437536294610228</v>
      </c>
      <c r="L179" s="302">
        <f t="shared" si="19"/>
        <v>7.0168626886284891E-2</v>
      </c>
      <c r="M179" s="302">
        <f t="shared" si="19"/>
        <v>8.4926099580973025E-2</v>
      </c>
      <c r="N179" s="302">
        <f t="shared" si="19"/>
        <v>8.9297302997191783E-2</v>
      </c>
      <c r="O179" s="302">
        <f t="shared" si="19"/>
        <v>0.16584901218463785</v>
      </c>
      <c r="P179" s="302">
        <f t="shared" si="19"/>
        <v>0.20537086564569607</v>
      </c>
      <c r="Q179" s="302">
        <f t="shared" si="19"/>
        <v>0.19733991399643536</v>
      </c>
      <c r="R179" s="302">
        <f t="shared" si="19"/>
        <v>0.1487215095897288</v>
      </c>
      <c r="S179" s="302">
        <f t="shared" si="19"/>
        <v>7.2202441156143105E-2</v>
      </c>
      <c r="T179" s="302">
        <f t="shared" si="19"/>
        <v>0.15144054404766497</v>
      </c>
      <c r="U179" s="302">
        <f t="shared" si="19"/>
        <v>0.18116010628421605</v>
      </c>
      <c r="V179" s="302">
        <f t="shared" si="19"/>
        <v>0.19556449066626161</v>
      </c>
      <c r="W179" s="302">
        <f t="shared" si="19"/>
        <v>0.18209672843888022</v>
      </c>
      <c r="X179" s="302">
        <f t="shared" si="19"/>
        <v>0.26479613432332666</v>
      </c>
      <c r="Y179" s="302">
        <f t="shared" si="19"/>
        <v>0.29604814344646296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3.4588991640772428E-2</v>
      </c>
      <c r="C180" s="302">
        <f t="shared" si="20"/>
        <v>4.508679027123666E-2</v>
      </c>
      <c r="D180" s="302">
        <f t="shared" si="20"/>
        <v>5.376004613969812E-2</v>
      </c>
      <c r="E180" s="302">
        <f t="shared" si="20"/>
        <v>5.5123632880711072E-2</v>
      </c>
      <c r="F180" s="302">
        <f t="shared" si="20"/>
        <v>5.8239393750738916E-2</v>
      </c>
      <c r="G180" s="302">
        <f t="shared" si="20"/>
        <v>5.2260386150727318E-2</v>
      </c>
      <c r="H180" s="302">
        <f t="shared" si="20"/>
        <v>4.660838954211146E-2</v>
      </c>
      <c r="I180" s="302">
        <f t="shared" si="20"/>
        <v>2.1108223540625772E-2</v>
      </c>
      <c r="J180" s="302">
        <f t="shared" si="20"/>
        <v>2.2630821564563055E-2</v>
      </c>
      <c r="K180" s="302">
        <f t="shared" si="20"/>
        <v>3.3300041028719071E-2</v>
      </c>
      <c r="L180" s="302">
        <f t="shared" si="20"/>
        <v>5.6981170517258477E-2</v>
      </c>
      <c r="M180" s="302">
        <f t="shared" si="20"/>
        <v>5.0823213072670181E-2</v>
      </c>
      <c r="N180" s="302">
        <f t="shared" si="20"/>
        <v>4.9886380155879963E-2</v>
      </c>
      <c r="O180" s="302">
        <f t="shared" si="20"/>
        <v>2.7236999255842623E-2</v>
      </c>
      <c r="P180" s="302">
        <f t="shared" si="20"/>
        <v>2.0251159113157398E-2</v>
      </c>
      <c r="Q180" s="302">
        <f t="shared" si="20"/>
        <v>2.1633245715793212E-2</v>
      </c>
      <c r="R180" s="302">
        <f t="shared" si="20"/>
        <v>3.1591235688836303E-2</v>
      </c>
      <c r="S180" s="302">
        <f t="shared" si="20"/>
        <v>5.7250114574062691E-2</v>
      </c>
      <c r="T180" s="302">
        <f t="shared" si="20"/>
        <v>2.867948216803852E-2</v>
      </c>
      <c r="U180" s="302">
        <f t="shared" si="20"/>
        <v>2.3564808295707691E-2</v>
      </c>
      <c r="V180" s="302">
        <f t="shared" si="20"/>
        <v>2.122778432935599E-2</v>
      </c>
      <c r="W180" s="302">
        <f t="shared" si="20"/>
        <v>2.3080592002955019E-2</v>
      </c>
      <c r="X180" s="302">
        <f t="shared" si="20"/>
        <v>1.2836248047568921E-2</v>
      </c>
      <c r="Y180" s="302">
        <f t="shared" si="20"/>
        <v>1.0872639108266049E-2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2.3789786609836872E-2</v>
      </c>
      <c r="C181" s="301">
        <f t="shared" si="21"/>
        <v>2.2714004109655305E-2</v>
      </c>
      <c r="D181" s="301">
        <f t="shared" si="21"/>
        <v>2.0210199024707051E-2</v>
      </c>
      <c r="E181" s="301">
        <f t="shared" si="21"/>
        <v>2.0410459642721965E-2</v>
      </c>
      <c r="F181" s="301">
        <f t="shared" si="21"/>
        <v>2.0083437240352411E-2</v>
      </c>
      <c r="G181" s="301">
        <f t="shared" si="21"/>
        <v>2.3442902077025918E-2</v>
      </c>
      <c r="H181" s="301">
        <f t="shared" si="21"/>
        <v>2.5935617100019671E-2</v>
      </c>
      <c r="I181" s="301">
        <f t="shared" si="21"/>
        <v>5.3012616870245159E-2</v>
      </c>
      <c r="J181" s="301">
        <f t="shared" si="21"/>
        <v>5.1286606281248953E-2</v>
      </c>
      <c r="K181" s="301">
        <f t="shared" si="21"/>
        <v>3.6938986958844636E-2</v>
      </c>
      <c r="L181" s="301">
        <f t="shared" si="21"/>
        <v>2.5259409398442713E-2</v>
      </c>
      <c r="M181" s="301">
        <f t="shared" si="21"/>
        <v>2.7908767346751535E-2</v>
      </c>
      <c r="N181" s="301">
        <f t="shared" si="21"/>
        <v>2.9297233468176503E-2</v>
      </c>
      <c r="O181" s="301">
        <f t="shared" si="21"/>
        <v>4.1651448581068444E-2</v>
      </c>
      <c r="P181" s="301">
        <f t="shared" si="21"/>
        <v>4.8774879203887456E-2</v>
      </c>
      <c r="Q181" s="301">
        <f t="shared" si="21"/>
        <v>5.031364907835438E-2</v>
      </c>
      <c r="R181" s="301">
        <f t="shared" si="21"/>
        <v>4.1959825744492536E-2</v>
      </c>
      <c r="S181" s="301">
        <f t="shared" si="21"/>
        <v>2.7621331593023143E-2</v>
      </c>
      <c r="T181" s="301">
        <f t="shared" si="21"/>
        <v>3.490216299140822E-2</v>
      </c>
      <c r="U181" s="301">
        <f t="shared" si="21"/>
        <v>4.1644339997129194E-2</v>
      </c>
      <c r="V181" s="301">
        <f t="shared" si="21"/>
        <v>4.4328272575667536E-2</v>
      </c>
      <c r="W181" s="301">
        <f t="shared" si="21"/>
        <v>4.1490062596352677E-2</v>
      </c>
      <c r="X181" s="301">
        <f t="shared" si="21"/>
        <v>6.0134834433479861E-2</v>
      </c>
      <c r="Y181" s="301">
        <f t="shared" si="21"/>
        <v>7.0331931521978724E-2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4.7105124514186907E-3</v>
      </c>
      <c r="C182" s="302">
        <f t="shared" si="22"/>
        <v>4.033195424050424E-3</v>
      </c>
      <c r="D182" s="302">
        <f t="shared" si="22"/>
        <v>3.2769915479000326E-3</v>
      </c>
      <c r="E182" s="302">
        <f t="shared" si="22"/>
        <v>3.2530577352406567E-3</v>
      </c>
      <c r="F182" s="302">
        <f t="shared" si="22"/>
        <v>2.9575560515916833E-3</v>
      </c>
      <c r="G182" s="302">
        <f t="shared" si="22"/>
        <v>3.4227535923478641E-3</v>
      </c>
      <c r="H182" s="302">
        <f t="shared" si="22"/>
        <v>3.8475980744171953E-3</v>
      </c>
      <c r="I182" s="302">
        <f t="shared" si="22"/>
        <v>5.9490185431604354E-3</v>
      </c>
      <c r="J182" s="302">
        <f t="shared" si="22"/>
        <v>5.8867100402098431E-3</v>
      </c>
      <c r="K182" s="302">
        <f t="shared" si="22"/>
        <v>5.2538050199412789E-3</v>
      </c>
      <c r="L182" s="302">
        <f t="shared" si="22"/>
        <v>3.6266066635237191E-3</v>
      </c>
      <c r="M182" s="302">
        <f t="shared" si="22"/>
        <v>4.1112765303545854E-3</v>
      </c>
      <c r="N182" s="302">
        <f t="shared" si="22"/>
        <v>4.2162190595235556E-3</v>
      </c>
      <c r="O182" s="302">
        <f t="shared" si="22"/>
        <v>5.6418834394975827E-3</v>
      </c>
      <c r="P182" s="302">
        <f t="shared" si="22"/>
        <v>5.9817807535927775E-3</v>
      </c>
      <c r="Q182" s="302">
        <f t="shared" si="22"/>
        <v>5.9223926740420802E-3</v>
      </c>
      <c r="R182" s="302">
        <f t="shared" si="22"/>
        <v>5.4202648651502407E-3</v>
      </c>
      <c r="S182" s="302">
        <f t="shared" si="22"/>
        <v>3.6653411448236265E-3</v>
      </c>
      <c r="T182" s="302">
        <f t="shared" si="22"/>
        <v>5.5252675074253122E-3</v>
      </c>
      <c r="U182" s="302">
        <f t="shared" si="22"/>
        <v>5.8152048482896885E-3</v>
      </c>
      <c r="V182" s="302">
        <f t="shared" si="22"/>
        <v>5.9281522390838065E-3</v>
      </c>
      <c r="W182" s="302">
        <f t="shared" si="22"/>
        <v>5.8323817084587528E-3</v>
      </c>
      <c r="X182" s="302">
        <f t="shared" si="22"/>
        <v>6.2669635381989797E-3</v>
      </c>
      <c r="Y182" s="302">
        <f t="shared" si="22"/>
        <v>6.3388313152366463E-3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1.7218155911167012E-2</v>
      </c>
      <c r="C183" s="302">
        <f t="shared" si="23"/>
        <v>1.6142373410987742E-2</v>
      </c>
      <c r="D183" s="302">
        <f t="shared" si="23"/>
        <v>1.3638568326038001E-2</v>
      </c>
      <c r="E183" s="302">
        <f t="shared" si="23"/>
        <v>1.3838828944053302E-2</v>
      </c>
      <c r="F183" s="302">
        <f t="shared" si="23"/>
        <v>1.3511806541684835E-2</v>
      </c>
      <c r="G183" s="302">
        <f t="shared" si="23"/>
        <v>1.6871271378358168E-2</v>
      </c>
      <c r="H183" s="302">
        <f t="shared" si="23"/>
        <v>1.9363986401352444E-2</v>
      </c>
      <c r="I183" s="302">
        <f t="shared" si="23"/>
        <v>4.6440986171580455E-2</v>
      </c>
      <c r="J183" s="302">
        <f t="shared" si="23"/>
        <v>4.4714975582585421E-2</v>
      </c>
      <c r="K183" s="302">
        <f t="shared" si="23"/>
        <v>3.0367356260176309E-2</v>
      </c>
      <c r="L183" s="302">
        <f t="shared" si="23"/>
        <v>1.8687778699773425E-2</v>
      </c>
      <c r="M183" s="302">
        <f t="shared" si="23"/>
        <v>2.13371366480808E-2</v>
      </c>
      <c r="N183" s="302">
        <f t="shared" si="23"/>
        <v>2.2725602769507774E-2</v>
      </c>
      <c r="O183" s="302">
        <f t="shared" si="23"/>
        <v>3.5079817882400492E-2</v>
      </c>
      <c r="P183" s="302">
        <f t="shared" si="23"/>
        <v>4.2203248505220108E-2</v>
      </c>
      <c r="Q183" s="302">
        <f t="shared" si="23"/>
        <v>4.3742018379686019E-2</v>
      </c>
      <c r="R183" s="302">
        <f t="shared" si="23"/>
        <v>3.5388195045823981E-2</v>
      </c>
      <c r="S183" s="302">
        <f t="shared" si="23"/>
        <v>2.1049700894354914E-2</v>
      </c>
      <c r="T183" s="302">
        <f t="shared" si="23"/>
        <v>2.8330532292742842E-2</v>
      </c>
      <c r="U183" s="302">
        <f t="shared" si="23"/>
        <v>3.5072709298463657E-2</v>
      </c>
      <c r="V183" s="302">
        <f t="shared" si="23"/>
        <v>3.775664187700175E-2</v>
      </c>
      <c r="W183" s="302">
        <f t="shared" si="23"/>
        <v>3.4918431897686952E-2</v>
      </c>
      <c r="X183" s="302">
        <f t="shared" si="23"/>
        <v>5.3563203734811576E-2</v>
      </c>
      <c r="Y183" s="302">
        <f t="shared" si="23"/>
        <v>6.3760300823316102E-2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1.8611182472511726E-3</v>
      </c>
      <c r="C184" s="303">
        <f t="shared" si="24"/>
        <v>2.5384352746171397E-3</v>
      </c>
      <c r="D184" s="303">
        <f t="shared" si="24"/>
        <v>3.2946391507690147E-3</v>
      </c>
      <c r="E184" s="303">
        <f t="shared" si="24"/>
        <v>3.3185729634280067E-3</v>
      </c>
      <c r="F184" s="303">
        <f t="shared" si="24"/>
        <v>3.6140746470758934E-3</v>
      </c>
      <c r="G184" s="303">
        <f t="shared" si="24"/>
        <v>3.1488771063198882E-3</v>
      </c>
      <c r="H184" s="303">
        <f t="shared" si="24"/>
        <v>2.724032624250034E-3</v>
      </c>
      <c r="I184" s="303">
        <f t="shared" si="24"/>
        <v>6.2261215550425968E-4</v>
      </c>
      <c r="J184" s="303">
        <f t="shared" si="24"/>
        <v>6.8492065845368643E-4</v>
      </c>
      <c r="K184" s="303">
        <f t="shared" si="24"/>
        <v>1.3178256787270447E-3</v>
      </c>
      <c r="L184" s="303">
        <f t="shared" si="24"/>
        <v>2.9450240351455727E-3</v>
      </c>
      <c r="M184" s="303">
        <f t="shared" si="24"/>
        <v>2.4603541683161484E-3</v>
      </c>
      <c r="N184" s="303">
        <f t="shared" si="24"/>
        <v>2.355411639145176E-3</v>
      </c>
      <c r="O184" s="303">
        <f t="shared" si="24"/>
        <v>9.2974725917036895E-4</v>
      </c>
      <c r="P184" s="303">
        <f t="shared" si="24"/>
        <v>5.8984994507456606E-4</v>
      </c>
      <c r="Q184" s="303">
        <f t="shared" si="24"/>
        <v>6.4923802462628138E-4</v>
      </c>
      <c r="R184" s="303">
        <f t="shared" si="24"/>
        <v>1.1513658335183111E-3</v>
      </c>
      <c r="S184" s="303">
        <f t="shared" si="24"/>
        <v>2.9062895538446072E-3</v>
      </c>
      <c r="T184" s="303">
        <f t="shared" si="24"/>
        <v>1.0463631912400687E-3</v>
      </c>
      <c r="U184" s="303">
        <f t="shared" si="24"/>
        <v>7.5642585037584377E-4</v>
      </c>
      <c r="V184" s="303">
        <f t="shared" si="24"/>
        <v>6.434784595819766E-4</v>
      </c>
      <c r="W184" s="303">
        <f t="shared" si="24"/>
        <v>7.3924899020696544E-4</v>
      </c>
      <c r="X184" s="303">
        <f t="shared" si="24"/>
        <v>3.0466716046930072E-4</v>
      </c>
      <c r="Y184" s="303">
        <f t="shared" si="24"/>
        <v>2.3279938342598281E-4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0.99999999999999978</v>
      </c>
      <c r="C187" s="232">
        <f t="shared" si="25"/>
        <v>1</v>
      </c>
      <c r="D187" s="232">
        <f t="shared" si="25"/>
        <v>1</v>
      </c>
      <c r="E187" s="232">
        <f t="shared" si="25"/>
        <v>0.99999999999999967</v>
      </c>
      <c r="F187" s="232">
        <f t="shared" si="25"/>
        <v>1</v>
      </c>
      <c r="G187" s="232">
        <f t="shared" si="25"/>
        <v>1.0000000000000002</v>
      </c>
      <c r="H187" s="232">
        <f t="shared" si="25"/>
        <v>0.99999999999999989</v>
      </c>
      <c r="I187" s="232">
        <f t="shared" si="25"/>
        <v>0.99999999999999989</v>
      </c>
      <c r="J187" s="232">
        <f t="shared" si="25"/>
        <v>1</v>
      </c>
      <c r="K187" s="232">
        <f t="shared" si="25"/>
        <v>1</v>
      </c>
      <c r="L187" s="232">
        <f t="shared" si="25"/>
        <v>0.99999999999999978</v>
      </c>
      <c r="M187" s="232">
        <f t="shared" si="25"/>
        <v>1</v>
      </c>
      <c r="N187" s="232">
        <f t="shared" si="25"/>
        <v>1</v>
      </c>
      <c r="O187" s="232">
        <f t="shared" si="25"/>
        <v>0.99999999999999989</v>
      </c>
      <c r="P187" s="232">
        <f t="shared" si="25"/>
        <v>1.0000000000000004</v>
      </c>
      <c r="Q187" s="232">
        <f t="shared" si="25"/>
        <v>1</v>
      </c>
      <c r="R187" s="232">
        <f t="shared" si="25"/>
        <v>0.99999999999999967</v>
      </c>
      <c r="S187" s="232">
        <f t="shared" si="25"/>
        <v>1</v>
      </c>
      <c r="T187" s="232">
        <f t="shared" si="25"/>
        <v>0.99999999999999989</v>
      </c>
      <c r="U187" s="232">
        <f t="shared" si="25"/>
        <v>1.0000000000000004</v>
      </c>
      <c r="V187" s="232">
        <f t="shared" si="25"/>
        <v>0.99999999999999989</v>
      </c>
      <c r="W187" s="232">
        <f t="shared" si="25"/>
        <v>0.99999999999999989</v>
      </c>
      <c r="X187" s="232">
        <f t="shared" si="25"/>
        <v>0.99999999999999989</v>
      </c>
      <c r="Y187" s="232">
        <f t="shared" si="25"/>
        <v>0.99999999999999967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1.650105248295934E-3</v>
      </c>
      <c r="C188" s="299">
        <f t="shared" si="26"/>
        <v>1.6501052482961499E-3</v>
      </c>
      <c r="D188" s="299">
        <f t="shared" si="26"/>
        <v>1.6501052482961525E-3</v>
      </c>
      <c r="E188" s="299">
        <f t="shared" si="26"/>
        <v>1.6501052482960352E-3</v>
      </c>
      <c r="F188" s="299">
        <f t="shared" si="26"/>
        <v>1.6501052482965162E-3</v>
      </c>
      <c r="G188" s="299">
        <f t="shared" si="26"/>
        <v>1.6501052482962571E-3</v>
      </c>
      <c r="H188" s="299">
        <f t="shared" si="26"/>
        <v>1.6501052482959806E-3</v>
      </c>
      <c r="I188" s="299">
        <f t="shared" si="26"/>
        <v>1.6501052482930797E-3</v>
      </c>
      <c r="J188" s="299">
        <f t="shared" si="26"/>
        <v>1.650105248294019E-3</v>
      </c>
      <c r="K188" s="299">
        <f t="shared" si="26"/>
        <v>1.6501052482919719E-3</v>
      </c>
      <c r="L188" s="299">
        <f t="shared" si="26"/>
        <v>1.6501052482948667E-3</v>
      </c>
      <c r="M188" s="299">
        <f t="shared" si="26"/>
        <v>1.6501052482943007E-3</v>
      </c>
      <c r="N188" s="299">
        <f t="shared" si="26"/>
        <v>1.6501052482944668E-3</v>
      </c>
      <c r="O188" s="299">
        <f t="shared" si="26"/>
        <v>1.6501052482941151E-3</v>
      </c>
      <c r="P188" s="299">
        <f t="shared" si="26"/>
        <v>1.650105248293661E-3</v>
      </c>
      <c r="Q188" s="299">
        <f t="shared" si="26"/>
        <v>1.6501052482935832E-3</v>
      </c>
      <c r="R188" s="299">
        <f t="shared" si="26"/>
        <v>1.6501052482942892E-3</v>
      </c>
      <c r="S188" s="299">
        <f t="shared" si="26"/>
        <v>1.6501052482952375E-3</v>
      </c>
      <c r="T188" s="299">
        <f t="shared" si="26"/>
        <v>1.6501052482958307E-3</v>
      </c>
      <c r="U188" s="299">
        <f t="shared" si="26"/>
        <v>1.6501052482953368E-3</v>
      </c>
      <c r="V188" s="299">
        <f t="shared" si="26"/>
        <v>1.6501052482949929E-3</v>
      </c>
      <c r="W188" s="299">
        <f t="shared" si="26"/>
        <v>1.6501052482954469E-3</v>
      </c>
      <c r="X188" s="299">
        <f t="shared" si="26"/>
        <v>1.6501052482917208E-3</v>
      </c>
      <c r="Y188" s="299">
        <f t="shared" si="26"/>
        <v>1.6501052482851854E-3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8.5833329292388163E-4</v>
      </c>
      <c r="C189" s="233">
        <f t="shared" si="27"/>
        <v>8.5833329292399384E-4</v>
      </c>
      <c r="D189" s="233">
        <f t="shared" si="27"/>
        <v>8.5833329292399547E-4</v>
      </c>
      <c r="E189" s="233">
        <f t="shared" si="27"/>
        <v>8.583332929239341E-4</v>
      </c>
      <c r="F189" s="233">
        <f t="shared" si="27"/>
        <v>8.5833329292418412E-4</v>
      </c>
      <c r="G189" s="233">
        <f t="shared" si="27"/>
        <v>8.5833329292404903E-4</v>
      </c>
      <c r="H189" s="233">
        <f t="shared" si="27"/>
        <v>8.5833329292390559E-4</v>
      </c>
      <c r="I189" s="233">
        <f t="shared" si="27"/>
        <v>8.583332929223967E-4</v>
      </c>
      <c r="J189" s="233">
        <f t="shared" si="27"/>
        <v>8.5833329292288514E-4</v>
      </c>
      <c r="K189" s="233">
        <f t="shared" si="27"/>
        <v>8.5833329292182002E-4</v>
      </c>
      <c r="L189" s="233">
        <f t="shared" si="27"/>
        <v>8.5833329292332619E-4</v>
      </c>
      <c r="M189" s="233">
        <f t="shared" si="27"/>
        <v>8.5833329292303183E-4</v>
      </c>
      <c r="N189" s="233">
        <f t="shared" si="27"/>
        <v>8.5833329292311835E-4</v>
      </c>
      <c r="O189" s="233">
        <f t="shared" si="27"/>
        <v>8.5833329292293544E-4</v>
      </c>
      <c r="P189" s="233">
        <f t="shared" si="27"/>
        <v>8.5833329292269876E-4</v>
      </c>
      <c r="Q189" s="233">
        <f t="shared" si="27"/>
        <v>8.5833329292265897E-4</v>
      </c>
      <c r="R189" s="233">
        <f t="shared" si="27"/>
        <v>8.5833329292302576E-4</v>
      </c>
      <c r="S189" s="233">
        <f t="shared" si="27"/>
        <v>8.5833329292351929E-4</v>
      </c>
      <c r="T189" s="233">
        <f t="shared" si="27"/>
        <v>8.5833329292382774E-4</v>
      </c>
      <c r="U189" s="233">
        <f t="shared" si="27"/>
        <v>8.5833329292357079E-4</v>
      </c>
      <c r="V189" s="233">
        <f t="shared" si="27"/>
        <v>8.5833329292339168E-4</v>
      </c>
      <c r="W189" s="233">
        <f t="shared" si="27"/>
        <v>8.5833329292362814E-4</v>
      </c>
      <c r="X189" s="233">
        <f t="shared" si="27"/>
        <v>8.583332929216898E-4</v>
      </c>
      <c r="Y189" s="233">
        <f t="shared" si="27"/>
        <v>8.583332929182904E-4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2.0090913287071965E-2</v>
      </c>
      <c r="C190" s="233">
        <f t="shared" si="28"/>
        <v>2.0090913287074595E-2</v>
      </c>
      <c r="D190" s="233">
        <f t="shared" si="28"/>
        <v>2.009091328707464E-2</v>
      </c>
      <c r="E190" s="233">
        <f t="shared" si="28"/>
        <v>2.0090913287073204E-2</v>
      </c>
      <c r="F190" s="233">
        <f t="shared" si="28"/>
        <v>2.009091328707906E-2</v>
      </c>
      <c r="G190" s="233">
        <f t="shared" si="28"/>
        <v>2.0090913287075893E-2</v>
      </c>
      <c r="H190" s="233">
        <f t="shared" si="28"/>
        <v>2.0090913287072534E-2</v>
      </c>
      <c r="I190" s="233">
        <f t="shared" si="28"/>
        <v>2.0090913287037219E-2</v>
      </c>
      <c r="J190" s="233">
        <f t="shared" si="28"/>
        <v>2.0090913287048647E-2</v>
      </c>
      <c r="K190" s="233">
        <f t="shared" si="28"/>
        <v>2.0090913287023723E-2</v>
      </c>
      <c r="L190" s="233">
        <f t="shared" si="28"/>
        <v>2.0090913287058965E-2</v>
      </c>
      <c r="M190" s="233">
        <f t="shared" si="28"/>
        <v>2.0090913287052082E-2</v>
      </c>
      <c r="N190" s="233">
        <f t="shared" si="28"/>
        <v>2.0090913287054108E-2</v>
      </c>
      <c r="O190" s="233">
        <f t="shared" si="28"/>
        <v>2.0090913287049813E-2</v>
      </c>
      <c r="P190" s="233">
        <f t="shared" si="28"/>
        <v>2.0090913287044279E-2</v>
      </c>
      <c r="Q190" s="233">
        <f t="shared" si="28"/>
        <v>2.0090913287043349E-2</v>
      </c>
      <c r="R190" s="233">
        <f t="shared" si="28"/>
        <v>2.0090913287051936E-2</v>
      </c>
      <c r="S190" s="233">
        <f t="shared" si="28"/>
        <v>2.0090913287063479E-2</v>
      </c>
      <c r="T190" s="233">
        <f t="shared" si="28"/>
        <v>2.0090913287070713E-2</v>
      </c>
      <c r="U190" s="233">
        <f t="shared" si="28"/>
        <v>2.0090913287064693E-2</v>
      </c>
      <c r="V190" s="233">
        <f t="shared" si="28"/>
        <v>2.0090913287060506E-2</v>
      </c>
      <c r="W190" s="233">
        <f t="shared" si="28"/>
        <v>2.0090913287066036E-2</v>
      </c>
      <c r="X190" s="233">
        <f t="shared" si="28"/>
        <v>2.009091328702067E-2</v>
      </c>
      <c r="Y190" s="233">
        <f t="shared" si="28"/>
        <v>2.0090913286941094E-2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5.5003508276531136E-4</v>
      </c>
      <c r="C191" s="233">
        <f t="shared" si="29"/>
        <v>5.5003508276538356E-4</v>
      </c>
      <c r="D191" s="233">
        <f t="shared" si="29"/>
        <v>5.5003508276538454E-4</v>
      </c>
      <c r="E191" s="233">
        <f t="shared" si="29"/>
        <v>5.5003508276534518E-4</v>
      </c>
      <c r="F191" s="233">
        <f t="shared" si="29"/>
        <v>5.5003508276550565E-4</v>
      </c>
      <c r="G191" s="233">
        <f t="shared" si="29"/>
        <v>5.5003508276541891E-4</v>
      </c>
      <c r="H191" s="233">
        <f t="shared" si="29"/>
        <v>5.5003508276532719E-4</v>
      </c>
      <c r="I191" s="233">
        <f t="shared" si="29"/>
        <v>5.5003508276436019E-4</v>
      </c>
      <c r="J191" s="233">
        <f t="shared" si="29"/>
        <v>5.500350827646732E-4</v>
      </c>
      <c r="K191" s="233">
        <f t="shared" si="29"/>
        <v>5.5003508276399047E-4</v>
      </c>
      <c r="L191" s="233">
        <f t="shared" si="29"/>
        <v>5.5003508276495574E-4</v>
      </c>
      <c r="M191" s="233">
        <f t="shared" si="29"/>
        <v>5.500350827647672E-4</v>
      </c>
      <c r="N191" s="233">
        <f t="shared" si="29"/>
        <v>5.5003508276482238E-4</v>
      </c>
      <c r="O191" s="233">
        <f t="shared" si="29"/>
        <v>5.500350827647054E-4</v>
      </c>
      <c r="P191" s="233">
        <f t="shared" si="29"/>
        <v>5.500350827645535E-4</v>
      </c>
      <c r="Q191" s="233">
        <f t="shared" si="29"/>
        <v>5.5003508276452813E-4</v>
      </c>
      <c r="R191" s="233">
        <f t="shared" si="29"/>
        <v>5.5003508276476308E-4</v>
      </c>
      <c r="S191" s="233">
        <f t="shared" si="29"/>
        <v>5.5003508276507945E-4</v>
      </c>
      <c r="T191" s="233">
        <f t="shared" si="29"/>
        <v>5.500350827652772E-4</v>
      </c>
      <c r="U191" s="233">
        <f t="shared" si="29"/>
        <v>5.5003508276511251E-4</v>
      </c>
      <c r="V191" s="233">
        <f t="shared" si="29"/>
        <v>5.5003508276499781E-4</v>
      </c>
      <c r="W191" s="233">
        <f t="shared" si="29"/>
        <v>5.5003508276514905E-4</v>
      </c>
      <c r="X191" s="233">
        <f t="shared" si="29"/>
        <v>5.5003508276390699E-4</v>
      </c>
      <c r="Y191" s="233">
        <f t="shared" si="29"/>
        <v>5.500350827617285E-4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2.566926291136118E-3</v>
      </c>
      <c r="C192" s="300">
        <f t="shared" si="30"/>
        <v>2.5711800429806374E-3</v>
      </c>
      <c r="D192" s="300">
        <f t="shared" si="30"/>
        <v>2.6290650941449205E-3</v>
      </c>
      <c r="E192" s="300">
        <f t="shared" si="30"/>
        <v>2.6259211126077125E-3</v>
      </c>
      <c r="F192" s="300">
        <f t="shared" si="30"/>
        <v>2.6262581717955572E-3</v>
      </c>
      <c r="G192" s="300">
        <f t="shared" si="30"/>
        <v>2.5016811046793038E-3</v>
      </c>
      <c r="H192" s="300">
        <f t="shared" si="30"/>
        <v>2.4251747292046945E-3</v>
      </c>
      <c r="I192" s="300">
        <f t="shared" si="30"/>
        <v>2.2657501790470675E-3</v>
      </c>
      <c r="J192" s="300">
        <f t="shared" si="30"/>
        <v>2.2776451614407813E-3</v>
      </c>
      <c r="K192" s="300">
        <f t="shared" si="30"/>
        <v>2.3640972337817322E-3</v>
      </c>
      <c r="L192" s="300">
        <f t="shared" si="30"/>
        <v>2.5168110228837338E-3</v>
      </c>
      <c r="M192" s="300">
        <f t="shared" si="30"/>
        <v>2.472070566134554E-3</v>
      </c>
      <c r="N192" s="300">
        <f t="shared" si="30"/>
        <v>2.4460922894541759E-3</v>
      </c>
      <c r="O192" s="300">
        <f t="shared" si="30"/>
        <v>2.3688338247052866E-3</v>
      </c>
      <c r="P192" s="300">
        <f t="shared" si="30"/>
        <v>2.3498062377842275E-3</v>
      </c>
      <c r="Q192" s="300">
        <f t="shared" si="30"/>
        <v>2.3013894138695038E-3</v>
      </c>
      <c r="R192" s="300">
        <f t="shared" si="30"/>
        <v>2.3145238444323597E-3</v>
      </c>
      <c r="S192" s="300">
        <f t="shared" si="30"/>
        <v>2.4489296775522173E-3</v>
      </c>
      <c r="T192" s="300">
        <f t="shared" si="30"/>
        <v>2.4715872097405096E-3</v>
      </c>
      <c r="U192" s="300">
        <f t="shared" si="30"/>
        <v>2.4130035455898298E-3</v>
      </c>
      <c r="V192" s="300">
        <f t="shared" si="30"/>
        <v>2.4013719279334894E-3</v>
      </c>
      <c r="W192" s="300">
        <f t="shared" si="30"/>
        <v>2.4155767918422701E-3</v>
      </c>
      <c r="X192" s="300">
        <f t="shared" si="30"/>
        <v>2.3256024418293348E-3</v>
      </c>
      <c r="Y192" s="300">
        <f t="shared" si="30"/>
        <v>2.2719473731350808E-3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0.22705836471889132</v>
      </c>
      <c r="C193" s="301">
        <f t="shared" si="31"/>
        <v>0.2260468474944782</v>
      </c>
      <c r="D193" s="301">
        <f t="shared" si="31"/>
        <v>0.22971323852768136</v>
      </c>
      <c r="E193" s="301">
        <f t="shared" si="31"/>
        <v>0.22914342746161345</v>
      </c>
      <c r="F193" s="301">
        <f t="shared" si="31"/>
        <v>0.22912166516628968</v>
      </c>
      <c r="G193" s="301">
        <f t="shared" si="31"/>
        <v>0.22204120183748902</v>
      </c>
      <c r="H193" s="301">
        <f t="shared" si="31"/>
        <v>0.21874599377026382</v>
      </c>
      <c r="I193" s="301">
        <f t="shared" si="31"/>
        <v>0.19728313093649566</v>
      </c>
      <c r="J193" s="301">
        <f t="shared" si="31"/>
        <v>0.19752843478670301</v>
      </c>
      <c r="K193" s="301">
        <f t="shared" si="31"/>
        <v>0.20804857558889864</v>
      </c>
      <c r="L193" s="301">
        <f t="shared" si="31"/>
        <v>0.21709036344214</v>
      </c>
      <c r="M193" s="301">
        <f t="shared" si="31"/>
        <v>0.21323122506109538</v>
      </c>
      <c r="N193" s="301">
        <f t="shared" si="31"/>
        <v>0.210990439608844</v>
      </c>
      <c r="O193" s="301">
        <f t="shared" si="31"/>
        <v>0.20450494438108913</v>
      </c>
      <c r="P193" s="301">
        <f t="shared" si="31"/>
        <v>0.20268517800541716</v>
      </c>
      <c r="Q193" s="301">
        <f t="shared" si="31"/>
        <v>0.19850893044261117</v>
      </c>
      <c r="R193" s="301">
        <f t="shared" si="31"/>
        <v>0.19964185551269795</v>
      </c>
      <c r="S193" s="301">
        <f t="shared" si="31"/>
        <v>0.21123518170820293</v>
      </c>
      <c r="T193" s="301">
        <f t="shared" si="31"/>
        <v>0.21319167443430589</v>
      </c>
      <c r="U193" s="301">
        <f t="shared" si="31"/>
        <v>0.20810718334998626</v>
      </c>
      <c r="V193" s="301">
        <f t="shared" si="31"/>
        <v>0.20710584383817882</v>
      </c>
      <c r="W193" s="301">
        <f t="shared" si="31"/>
        <v>0.20850809684100433</v>
      </c>
      <c r="X193" s="301">
        <f t="shared" si="31"/>
        <v>0.20073281904703291</v>
      </c>
      <c r="Y193" s="301">
        <f t="shared" si="31"/>
        <v>0.19597240026868346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0.1712921935870792</v>
      </c>
      <c r="C194" s="302">
        <f t="shared" si="32"/>
        <v>0.14733958462669192</v>
      </c>
      <c r="D194" s="302">
        <f t="shared" si="32"/>
        <v>0.12467061041626015</v>
      </c>
      <c r="E194" s="302">
        <f t="shared" si="32"/>
        <v>0.12205071636115958</v>
      </c>
      <c r="F194" s="302">
        <f t="shared" si="32"/>
        <v>0.11319855113542818</v>
      </c>
      <c r="G194" s="302">
        <f t="shared" si="32"/>
        <v>0.12956906736736795</v>
      </c>
      <c r="H194" s="302">
        <f t="shared" si="32"/>
        <v>0.1435712000001983</v>
      </c>
      <c r="I194" s="302">
        <f t="shared" si="32"/>
        <v>0.17902598523959931</v>
      </c>
      <c r="J194" s="302">
        <f t="shared" si="32"/>
        <v>0.1772511980609838</v>
      </c>
      <c r="K194" s="302">
        <f t="shared" si="32"/>
        <v>0.16891905015226963</v>
      </c>
      <c r="L194" s="302">
        <f t="shared" si="32"/>
        <v>0.11980304352852232</v>
      </c>
      <c r="M194" s="302">
        <f t="shared" si="32"/>
        <v>0.13339954287293737</v>
      </c>
      <c r="N194" s="302">
        <f t="shared" si="32"/>
        <v>0.13536699696717158</v>
      </c>
      <c r="O194" s="302">
        <f t="shared" si="32"/>
        <v>0.17565717350235371</v>
      </c>
      <c r="P194" s="302">
        <f t="shared" si="32"/>
        <v>0.18449276175503831</v>
      </c>
      <c r="Q194" s="302">
        <f t="shared" si="32"/>
        <v>0.1788974288563531</v>
      </c>
      <c r="R194" s="302">
        <f t="shared" si="32"/>
        <v>0.16466411225270453</v>
      </c>
      <c r="S194" s="302">
        <f t="shared" si="32"/>
        <v>0.11781687654881094</v>
      </c>
      <c r="T194" s="302">
        <f t="shared" si="32"/>
        <v>0.17924638276534494</v>
      </c>
      <c r="U194" s="302">
        <f t="shared" si="32"/>
        <v>0.18415305988306638</v>
      </c>
      <c r="V194" s="302">
        <f t="shared" si="32"/>
        <v>0.18682653182655379</v>
      </c>
      <c r="W194" s="302">
        <f t="shared" si="32"/>
        <v>0.18505282263166936</v>
      </c>
      <c r="X194" s="302">
        <f t="shared" si="32"/>
        <v>0.19145199872423188</v>
      </c>
      <c r="Y194" s="302">
        <f t="shared" si="32"/>
        <v>0.18903009689787117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5.5766171131812092E-2</v>
      </c>
      <c r="C195" s="302">
        <f t="shared" si="33"/>
        <v>7.8707262867786287E-2</v>
      </c>
      <c r="D195" s="302">
        <f t="shared" si="33"/>
        <v>0.10504262811142115</v>
      </c>
      <c r="E195" s="302">
        <f t="shared" si="33"/>
        <v>0.10709271110045387</v>
      </c>
      <c r="F195" s="302">
        <f t="shared" si="33"/>
        <v>0.11592311403086142</v>
      </c>
      <c r="G195" s="302">
        <f t="shared" si="33"/>
        <v>9.2472134470121051E-2</v>
      </c>
      <c r="H195" s="302">
        <f t="shared" si="33"/>
        <v>7.5174793770065543E-2</v>
      </c>
      <c r="I195" s="302">
        <f t="shared" si="33"/>
        <v>1.8257145696896356E-2</v>
      </c>
      <c r="J195" s="302">
        <f t="shared" si="33"/>
        <v>2.0277236725719232E-2</v>
      </c>
      <c r="K195" s="302">
        <f t="shared" si="33"/>
        <v>3.9129525436628995E-2</v>
      </c>
      <c r="L195" s="302">
        <f t="shared" si="33"/>
        <v>9.7287319913617679E-2</v>
      </c>
      <c r="M195" s="302">
        <f t="shared" si="33"/>
        <v>7.9831682188157976E-2</v>
      </c>
      <c r="N195" s="302">
        <f t="shared" si="33"/>
        <v>7.5623442641672409E-2</v>
      </c>
      <c r="O195" s="302">
        <f t="shared" si="33"/>
        <v>2.8847770878735392E-2</v>
      </c>
      <c r="P195" s="302">
        <f t="shared" si="33"/>
        <v>1.8192416250378797E-2</v>
      </c>
      <c r="Q195" s="302">
        <f t="shared" si="33"/>
        <v>1.9611501586258063E-2</v>
      </c>
      <c r="R195" s="302">
        <f t="shared" si="33"/>
        <v>3.4977743259993428E-2</v>
      </c>
      <c r="S195" s="302">
        <f t="shared" si="33"/>
        <v>9.3418305159392007E-2</v>
      </c>
      <c r="T195" s="302">
        <f t="shared" si="33"/>
        <v>3.3945291668960959E-2</v>
      </c>
      <c r="U195" s="302">
        <f t="shared" si="33"/>
        <v>2.3954123466919868E-2</v>
      </c>
      <c r="V195" s="302">
        <f t="shared" si="33"/>
        <v>2.0279312011625011E-2</v>
      </c>
      <c r="W195" s="302">
        <f t="shared" si="33"/>
        <v>2.3455274209335068E-2</v>
      </c>
      <c r="X195" s="302">
        <f t="shared" si="33"/>
        <v>9.2808203228010588E-3</v>
      </c>
      <c r="Y195" s="302">
        <f t="shared" si="33"/>
        <v>6.9423033708123413E-3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0.43548209831455353</v>
      </c>
      <c r="C196" s="301">
        <f t="shared" si="34"/>
        <v>0.43354207886662827</v>
      </c>
      <c r="D196" s="301">
        <f t="shared" si="34"/>
        <v>0.44057396101004853</v>
      </c>
      <c r="E196" s="301">
        <f t="shared" si="34"/>
        <v>0.43948110314946609</v>
      </c>
      <c r="F196" s="301">
        <f t="shared" si="34"/>
        <v>0.43943936458571164</v>
      </c>
      <c r="G196" s="301">
        <f t="shared" si="34"/>
        <v>0.42585953002959326</v>
      </c>
      <c r="H196" s="301">
        <f t="shared" si="34"/>
        <v>0.41953955091199996</v>
      </c>
      <c r="I196" s="301">
        <f t="shared" si="34"/>
        <v>0.37837527777782842</v>
      </c>
      <c r="J196" s="301">
        <f t="shared" si="34"/>
        <v>0.37884575344405275</v>
      </c>
      <c r="K196" s="301">
        <f t="shared" si="34"/>
        <v>0.39902264935703347</v>
      </c>
      <c r="L196" s="301">
        <f t="shared" si="34"/>
        <v>0.41636416748044391</v>
      </c>
      <c r="M196" s="301">
        <f t="shared" si="34"/>
        <v>0.40896260937469359</v>
      </c>
      <c r="N196" s="301">
        <f t="shared" si="34"/>
        <v>0.40466493924997793</v>
      </c>
      <c r="O196" s="301">
        <f t="shared" si="34"/>
        <v>0.39222621199195168</v>
      </c>
      <c r="P196" s="301">
        <f t="shared" si="34"/>
        <v>0.38873602707539506</v>
      </c>
      <c r="Q196" s="301">
        <f t="shared" si="34"/>
        <v>0.38072627568841844</v>
      </c>
      <c r="R196" s="301">
        <f t="shared" si="34"/>
        <v>0.38289914691192695</v>
      </c>
      <c r="S196" s="301">
        <f t="shared" si="34"/>
        <v>0.40513433751727657</v>
      </c>
      <c r="T196" s="301">
        <f t="shared" si="34"/>
        <v>0.40888675403254271</v>
      </c>
      <c r="U196" s="301">
        <f t="shared" si="34"/>
        <v>0.39913505495287005</v>
      </c>
      <c r="V196" s="301">
        <f t="shared" si="34"/>
        <v>0.39721455564747338</v>
      </c>
      <c r="W196" s="301">
        <f t="shared" si="34"/>
        <v>0.39990397905098646</v>
      </c>
      <c r="X196" s="301">
        <f t="shared" si="34"/>
        <v>0.38499153883813941</v>
      </c>
      <c r="Y196" s="301">
        <f t="shared" si="34"/>
        <v>0.37586138782600587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0.32852647371329208</v>
      </c>
      <c r="C197" s="302">
        <f t="shared" si="35"/>
        <v>0.28258704125463158</v>
      </c>
      <c r="D197" s="302">
        <f t="shared" si="35"/>
        <v>0.23910953066822691</v>
      </c>
      <c r="E197" s="302">
        <f t="shared" si="35"/>
        <v>0.23408475669925424</v>
      </c>
      <c r="F197" s="302">
        <f t="shared" si="35"/>
        <v>0.21710692154263597</v>
      </c>
      <c r="G197" s="302">
        <f t="shared" si="35"/>
        <v>0.24850442926274882</v>
      </c>
      <c r="H197" s="302">
        <f t="shared" si="35"/>
        <v>0.27535954251687994</v>
      </c>
      <c r="I197" s="302">
        <f t="shared" si="35"/>
        <v>0.34335934640193638</v>
      </c>
      <c r="J197" s="302">
        <f t="shared" si="35"/>
        <v>0.33995542844647081</v>
      </c>
      <c r="K197" s="302">
        <f t="shared" si="35"/>
        <v>0.32397495021460171</v>
      </c>
      <c r="L197" s="302">
        <f t="shared" si="35"/>
        <v>0.22977387705959271</v>
      </c>
      <c r="M197" s="302">
        <f t="shared" si="35"/>
        <v>0.25585101397357002</v>
      </c>
      <c r="N197" s="302">
        <f t="shared" si="35"/>
        <v>0.25962445362797526</v>
      </c>
      <c r="O197" s="302">
        <f t="shared" si="35"/>
        <v>0.3368982005816592</v>
      </c>
      <c r="P197" s="302">
        <f t="shared" si="35"/>
        <v>0.35384424226079414</v>
      </c>
      <c r="Q197" s="302">
        <f t="shared" si="35"/>
        <v>0.34311278423014813</v>
      </c>
      <c r="R197" s="302">
        <f t="shared" si="35"/>
        <v>0.31581427625310837</v>
      </c>
      <c r="S197" s="302">
        <f t="shared" si="35"/>
        <v>0.22596454739671668</v>
      </c>
      <c r="T197" s="302">
        <f t="shared" si="35"/>
        <v>0.34378205347592511</v>
      </c>
      <c r="U197" s="302">
        <f t="shared" si="35"/>
        <v>0.35319271777636957</v>
      </c>
      <c r="V197" s="302">
        <f t="shared" si="35"/>
        <v>0.35832025039634757</v>
      </c>
      <c r="W197" s="302">
        <f t="shared" si="35"/>
        <v>0.35491839993845153</v>
      </c>
      <c r="X197" s="302">
        <f t="shared" si="35"/>
        <v>0.36719157311893991</v>
      </c>
      <c r="Y197" s="302">
        <f t="shared" si="35"/>
        <v>0.36254653442784779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0.10695562460126126</v>
      </c>
      <c r="C198" s="302">
        <f t="shared" si="36"/>
        <v>0.15095503761199677</v>
      </c>
      <c r="D198" s="302">
        <f t="shared" si="36"/>
        <v>0.20146443034182163</v>
      </c>
      <c r="E198" s="302">
        <f t="shared" si="36"/>
        <v>0.20539634645021179</v>
      </c>
      <c r="F198" s="302">
        <f t="shared" si="36"/>
        <v>0.22233244304307564</v>
      </c>
      <c r="G198" s="302">
        <f t="shared" si="36"/>
        <v>0.17735510076684441</v>
      </c>
      <c r="H198" s="302">
        <f t="shared" si="36"/>
        <v>0.14418000839511999</v>
      </c>
      <c r="I198" s="302">
        <f t="shared" si="36"/>
        <v>3.5015931375891957E-2</v>
      </c>
      <c r="J198" s="302">
        <f t="shared" si="36"/>
        <v>3.8890324997581799E-2</v>
      </c>
      <c r="K198" s="302">
        <f t="shared" si="36"/>
        <v>7.5047699142431729E-2</v>
      </c>
      <c r="L198" s="302">
        <f t="shared" si="36"/>
        <v>0.18659029042085112</v>
      </c>
      <c r="M198" s="302">
        <f t="shared" si="36"/>
        <v>0.15311159540112348</v>
      </c>
      <c r="N198" s="302">
        <f t="shared" si="36"/>
        <v>0.14504048562200267</v>
      </c>
      <c r="O198" s="302">
        <f t="shared" si="36"/>
        <v>5.5328011410292414E-2</v>
      </c>
      <c r="P198" s="302">
        <f t="shared" si="36"/>
        <v>3.4891784814600972E-2</v>
      </c>
      <c r="Q198" s="302">
        <f t="shared" si="36"/>
        <v>3.7613491458270372E-2</v>
      </c>
      <c r="R198" s="302">
        <f t="shared" si="36"/>
        <v>6.7084870658818546E-2</v>
      </c>
      <c r="S198" s="302">
        <f t="shared" si="36"/>
        <v>0.17916979012055997</v>
      </c>
      <c r="T198" s="302">
        <f t="shared" si="36"/>
        <v>6.5104700556617462E-2</v>
      </c>
      <c r="U198" s="302">
        <f t="shared" si="36"/>
        <v>4.5942337176500592E-2</v>
      </c>
      <c r="V198" s="302">
        <f t="shared" si="36"/>
        <v>3.8894305251125715E-2</v>
      </c>
      <c r="W198" s="302">
        <f t="shared" si="36"/>
        <v>4.4985579112534806E-2</v>
      </c>
      <c r="X198" s="302">
        <f t="shared" si="36"/>
        <v>1.7799965719199465E-2</v>
      </c>
      <c r="Y198" s="302">
        <f t="shared" si="36"/>
        <v>1.3314853398158126E-2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0.31174322376436175</v>
      </c>
      <c r="C199" s="301">
        <f t="shared" si="37"/>
        <v>0.31469050668485254</v>
      </c>
      <c r="D199" s="301">
        <f t="shared" si="37"/>
        <v>0.30393434845706507</v>
      </c>
      <c r="E199" s="301">
        <f t="shared" si="37"/>
        <v>0.30560016136525403</v>
      </c>
      <c r="F199" s="301">
        <f t="shared" si="37"/>
        <v>0.30566332516513789</v>
      </c>
      <c r="G199" s="301">
        <f t="shared" si="37"/>
        <v>0.32644820011717718</v>
      </c>
      <c r="H199" s="301">
        <f t="shared" si="37"/>
        <v>0.33613989367747371</v>
      </c>
      <c r="I199" s="301">
        <f t="shared" si="37"/>
        <v>0.39892645419561185</v>
      </c>
      <c r="J199" s="301">
        <f t="shared" si="37"/>
        <v>0.39819877969677336</v>
      </c>
      <c r="K199" s="301">
        <f t="shared" si="37"/>
        <v>0.36741529090928476</v>
      </c>
      <c r="L199" s="301">
        <f t="shared" si="37"/>
        <v>0.34087927114349015</v>
      </c>
      <c r="M199" s="301">
        <f t="shared" si="37"/>
        <v>0.35218470808704239</v>
      </c>
      <c r="N199" s="301">
        <f t="shared" si="37"/>
        <v>0.35874914194068752</v>
      </c>
      <c r="O199" s="301">
        <f t="shared" si="37"/>
        <v>0.3777506228912223</v>
      </c>
      <c r="P199" s="301">
        <f t="shared" si="37"/>
        <v>0.3830796017703787</v>
      </c>
      <c r="Q199" s="301">
        <f t="shared" si="37"/>
        <v>0.39531401754407675</v>
      </c>
      <c r="R199" s="301">
        <f t="shared" si="37"/>
        <v>0.39199508681990847</v>
      </c>
      <c r="S199" s="301">
        <f t="shared" si="37"/>
        <v>0.35803216418592099</v>
      </c>
      <c r="T199" s="301">
        <f t="shared" si="37"/>
        <v>0.35230059741235525</v>
      </c>
      <c r="U199" s="301">
        <f t="shared" si="37"/>
        <v>0.36719537124050533</v>
      </c>
      <c r="V199" s="301">
        <f t="shared" si="37"/>
        <v>0.3701288416753703</v>
      </c>
      <c r="W199" s="301">
        <f t="shared" si="37"/>
        <v>0.36602296040511673</v>
      </c>
      <c r="X199" s="301">
        <f t="shared" si="37"/>
        <v>0.38880065276200027</v>
      </c>
      <c r="Y199" s="301">
        <f t="shared" si="37"/>
        <v>0.40274487762126898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8.3646039856466931E-2</v>
      </c>
      <c r="C200" s="302">
        <f t="shared" si="38"/>
        <v>7.1618709995681956E-2</v>
      </c>
      <c r="D200" s="302">
        <f t="shared" si="38"/>
        <v>5.8190561738663368E-2</v>
      </c>
      <c r="E200" s="302">
        <f t="shared" si="38"/>
        <v>5.7765561556990065E-2</v>
      </c>
      <c r="F200" s="302">
        <f t="shared" si="38"/>
        <v>5.2518245927752318E-2</v>
      </c>
      <c r="G200" s="302">
        <f t="shared" si="38"/>
        <v>6.0778903857544475E-2</v>
      </c>
      <c r="H200" s="302">
        <f t="shared" si="38"/>
        <v>6.8322999929142522E-2</v>
      </c>
      <c r="I200" s="302">
        <f t="shared" si="38"/>
        <v>0.10563857909296488</v>
      </c>
      <c r="J200" s="302">
        <f t="shared" si="38"/>
        <v>0.10453214755826853</v>
      </c>
      <c r="K200" s="302">
        <f t="shared" si="38"/>
        <v>9.3293455569320755E-2</v>
      </c>
      <c r="L200" s="302">
        <f t="shared" si="38"/>
        <v>6.4398786469464009E-2</v>
      </c>
      <c r="M200" s="302">
        <f t="shared" si="38"/>
        <v>7.300522057107374E-2</v>
      </c>
      <c r="N200" s="302">
        <f t="shared" si="38"/>
        <v>7.4868717816473321E-2</v>
      </c>
      <c r="O200" s="302">
        <f t="shared" si="38"/>
        <v>0.10018468519348489</v>
      </c>
      <c r="P200" s="302">
        <f t="shared" si="38"/>
        <v>0.10622034788942694</v>
      </c>
      <c r="Q200" s="302">
        <f t="shared" si="38"/>
        <v>0.10516577522447294</v>
      </c>
      <c r="R200" s="302">
        <f t="shared" si="38"/>
        <v>9.6249334996674207E-2</v>
      </c>
      <c r="S200" s="302">
        <f t="shared" si="38"/>
        <v>6.5086606743831862E-2</v>
      </c>
      <c r="T200" s="302">
        <f t="shared" si="38"/>
        <v>9.8113899689370815E-2</v>
      </c>
      <c r="U200" s="302">
        <f t="shared" si="38"/>
        <v>0.10326240754701886</v>
      </c>
      <c r="V200" s="302">
        <f t="shared" si="38"/>
        <v>0.10526804961873945</v>
      </c>
      <c r="W200" s="302">
        <f t="shared" si="38"/>
        <v>0.1035674224143284</v>
      </c>
      <c r="X200" s="302">
        <f t="shared" si="38"/>
        <v>0.1112844276074732</v>
      </c>
      <c r="Y200" s="302">
        <f t="shared" si="38"/>
        <v>0.11256060615552485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0.19504872629469314</v>
      </c>
      <c r="C201" s="302">
        <f t="shared" si="39"/>
        <v>0.19799600921516863</v>
      </c>
      <c r="D201" s="302">
        <f t="shared" si="39"/>
        <v>0.18723985098738091</v>
      </c>
      <c r="E201" s="302">
        <f t="shared" si="39"/>
        <v>0.1889056638955782</v>
      </c>
      <c r="F201" s="302">
        <f t="shared" si="39"/>
        <v>0.18896882769542805</v>
      </c>
      <c r="G201" s="302">
        <f t="shared" si="39"/>
        <v>0.20975370264748577</v>
      </c>
      <c r="H201" s="302">
        <f t="shared" si="39"/>
        <v>0.21944539620780179</v>
      </c>
      <c r="I201" s="302">
        <f t="shared" si="39"/>
        <v>0.28223195672614504</v>
      </c>
      <c r="J201" s="302">
        <f t="shared" si="39"/>
        <v>0.28150428222724017</v>
      </c>
      <c r="K201" s="302">
        <f t="shared" si="39"/>
        <v>0.25072079343989639</v>
      </c>
      <c r="L201" s="302">
        <f t="shared" si="39"/>
        <v>0.22418477367389697</v>
      </c>
      <c r="M201" s="302">
        <f t="shared" si="39"/>
        <v>0.23549021061748934</v>
      </c>
      <c r="N201" s="302">
        <f t="shared" si="39"/>
        <v>0.24205464447112271</v>
      </c>
      <c r="O201" s="302">
        <f t="shared" si="39"/>
        <v>0.26105612542168233</v>
      </c>
      <c r="P201" s="302">
        <f t="shared" si="39"/>
        <v>0.26638510430087087</v>
      </c>
      <c r="Q201" s="302">
        <f t="shared" si="39"/>
        <v>0.27861952007457436</v>
      </c>
      <c r="R201" s="302">
        <f t="shared" si="39"/>
        <v>0.27530058935035617</v>
      </c>
      <c r="S201" s="302">
        <f t="shared" si="39"/>
        <v>0.24133766671630166</v>
      </c>
      <c r="T201" s="302">
        <f t="shared" si="39"/>
        <v>0.23560609994269394</v>
      </c>
      <c r="U201" s="302">
        <f t="shared" si="39"/>
        <v>0.25050087377087887</v>
      </c>
      <c r="V201" s="302">
        <f t="shared" si="39"/>
        <v>0.25343434420576827</v>
      </c>
      <c r="W201" s="302">
        <f t="shared" si="39"/>
        <v>0.24932846293548261</v>
      </c>
      <c r="X201" s="302">
        <f t="shared" si="39"/>
        <v>0.27210615529262966</v>
      </c>
      <c r="Y201" s="302">
        <f t="shared" si="39"/>
        <v>0.2860503801523604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3.3048457613201708E-2</v>
      </c>
      <c r="C202" s="303">
        <f t="shared" si="40"/>
        <v>4.5075787474001962E-2</v>
      </c>
      <c r="D202" s="303">
        <f t="shared" si="40"/>
        <v>5.8503935731020792E-2</v>
      </c>
      <c r="E202" s="303">
        <f t="shared" si="40"/>
        <v>5.8928935912685811E-2</v>
      </c>
      <c r="F202" s="303">
        <f t="shared" si="40"/>
        <v>6.4176251541957496E-2</v>
      </c>
      <c r="G202" s="303">
        <f t="shared" si="40"/>
        <v>5.5915593612146944E-2</v>
      </c>
      <c r="H202" s="303">
        <f t="shared" si="40"/>
        <v>4.8371497540529412E-2</v>
      </c>
      <c r="I202" s="303">
        <f t="shared" si="40"/>
        <v>1.1055918376501916E-2</v>
      </c>
      <c r="J202" s="303">
        <f t="shared" si="40"/>
        <v>1.2162349911264702E-2</v>
      </c>
      <c r="K202" s="303">
        <f t="shared" si="40"/>
        <v>2.3401041900067636E-2</v>
      </c>
      <c r="L202" s="303">
        <f t="shared" si="40"/>
        <v>5.2295711000129141E-2</v>
      </c>
      <c r="M202" s="303">
        <f t="shared" si="40"/>
        <v>4.3689276898479366E-2</v>
      </c>
      <c r="N202" s="303">
        <f t="shared" si="40"/>
        <v>4.1825779653091526E-2</v>
      </c>
      <c r="O202" s="303">
        <f t="shared" si="40"/>
        <v>1.6509812276055035E-2</v>
      </c>
      <c r="P202" s="303">
        <f t="shared" si="40"/>
        <v>1.0474149580080897E-2</v>
      </c>
      <c r="Q202" s="303">
        <f t="shared" si="40"/>
        <v>1.1528722245029441E-2</v>
      </c>
      <c r="R202" s="303">
        <f t="shared" si="40"/>
        <v>2.0445162472878042E-2</v>
      </c>
      <c r="S202" s="303">
        <f t="shared" si="40"/>
        <v>5.1607890725787482E-2</v>
      </c>
      <c r="T202" s="303">
        <f t="shared" si="40"/>
        <v>1.8580597780290507E-2</v>
      </c>
      <c r="U202" s="303">
        <f t="shared" si="40"/>
        <v>1.3432089922607582E-2</v>
      </c>
      <c r="V202" s="303">
        <f t="shared" si="40"/>
        <v>1.1426447850862612E-2</v>
      </c>
      <c r="W202" s="303">
        <f t="shared" si="40"/>
        <v>1.3127075055305758E-2</v>
      </c>
      <c r="X202" s="303">
        <f t="shared" si="40"/>
        <v>5.4100698618974189E-3</v>
      </c>
      <c r="Y202" s="303">
        <f t="shared" si="40"/>
        <v>4.1338913133836573E-3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</v>
      </c>
      <c r="C204" s="232">
        <f t="shared" si="41"/>
        <v>1</v>
      </c>
      <c r="D204" s="232">
        <f t="shared" si="41"/>
        <v>1</v>
      </c>
      <c r="E204" s="232">
        <f t="shared" si="41"/>
        <v>1</v>
      </c>
      <c r="F204" s="232">
        <f t="shared" si="41"/>
        <v>1</v>
      </c>
      <c r="G204" s="232">
        <f t="shared" si="41"/>
        <v>1</v>
      </c>
      <c r="H204" s="232">
        <f t="shared" si="41"/>
        <v>1.0000000000000002</v>
      </c>
      <c r="I204" s="232">
        <f t="shared" si="41"/>
        <v>1.0000000000000002</v>
      </c>
      <c r="J204" s="232">
        <f t="shared" si="41"/>
        <v>0.99999999999999978</v>
      </c>
      <c r="K204" s="232">
        <f t="shared" si="41"/>
        <v>0.99999999999999989</v>
      </c>
      <c r="L204" s="232">
        <f t="shared" si="41"/>
        <v>0.99999999999999989</v>
      </c>
      <c r="M204" s="232">
        <f t="shared" si="41"/>
        <v>1.0000000000000002</v>
      </c>
      <c r="N204" s="232">
        <f t="shared" si="41"/>
        <v>1</v>
      </c>
      <c r="O204" s="232">
        <f t="shared" si="41"/>
        <v>0.99999999999999989</v>
      </c>
      <c r="P204" s="232">
        <f t="shared" si="41"/>
        <v>1.0000000000000002</v>
      </c>
      <c r="Q204" s="232">
        <f t="shared" si="41"/>
        <v>0.99999999999999978</v>
      </c>
      <c r="R204" s="232">
        <f t="shared" si="41"/>
        <v>1</v>
      </c>
      <c r="S204" s="232">
        <f t="shared" si="41"/>
        <v>1.0000000000000004</v>
      </c>
      <c r="T204" s="232">
        <f t="shared" si="41"/>
        <v>1</v>
      </c>
      <c r="U204" s="232">
        <f t="shared" si="41"/>
        <v>1.0000000000000002</v>
      </c>
      <c r="V204" s="232">
        <f t="shared" si="41"/>
        <v>1</v>
      </c>
      <c r="W204" s="232">
        <f t="shared" si="41"/>
        <v>0.99999999999999978</v>
      </c>
      <c r="X204" s="232">
        <f t="shared" si="41"/>
        <v>0.99999999999999989</v>
      </c>
      <c r="Y204" s="232">
        <f t="shared" si="41"/>
        <v>0.99999999999999989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1.61339685023416E-3</v>
      </c>
      <c r="C205" s="299">
        <f t="shared" si="42"/>
        <v>1.613396850234448E-3</v>
      </c>
      <c r="D205" s="299">
        <f t="shared" si="42"/>
        <v>1.613396850234593E-3</v>
      </c>
      <c r="E205" s="299">
        <f t="shared" si="42"/>
        <v>1.6133968502344983E-3</v>
      </c>
      <c r="F205" s="299">
        <f t="shared" si="42"/>
        <v>1.6133968502348346E-3</v>
      </c>
      <c r="G205" s="299">
        <f t="shared" si="42"/>
        <v>1.6133968502343105E-3</v>
      </c>
      <c r="H205" s="299">
        <f t="shared" si="42"/>
        <v>1.6133968502339883E-3</v>
      </c>
      <c r="I205" s="299">
        <f t="shared" si="42"/>
        <v>1.6133968502305618E-3</v>
      </c>
      <c r="J205" s="299">
        <f t="shared" si="42"/>
        <v>1.6133968502318006E-3</v>
      </c>
      <c r="K205" s="299">
        <f t="shared" si="42"/>
        <v>1.6133968502299247E-3</v>
      </c>
      <c r="L205" s="299">
        <f t="shared" si="42"/>
        <v>1.6133968502329726E-3</v>
      </c>
      <c r="M205" s="299">
        <f t="shared" si="42"/>
        <v>1.613396850232149E-3</v>
      </c>
      <c r="N205" s="299">
        <f t="shared" si="42"/>
        <v>1.6133968502322976E-3</v>
      </c>
      <c r="O205" s="299">
        <f t="shared" si="42"/>
        <v>1.6133968502316392E-3</v>
      </c>
      <c r="P205" s="299">
        <f t="shared" si="42"/>
        <v>1.6133968502310761E-3</v>
      </c>
      <c r="Q205" s="299">
        <f t="shared" si="42"/>
        <v>1.6133968502307643E-3</v>
      </c>
      <c r="R205" s="299">
        <f t="shared" si="42"/>
        <v>1.6133968502315605E-3</v>
      </c>
      <c r="S205" s="299">
        <f t="shared" si="42"/>
        <v>1.6133968502329689E-3</v>
      </c>
      <c r="T205" s="299">
        <f t="shared" si="42"/>
        <v>1.613396850233725E-3</v>
      </c>
      <c r="U205" s="299">
        <f t="shared" si="42"/>
        <v>1.613396850233094E-3</v>
      </c>
      <c r="V205" s="299">
        <f t="shared" si="42"/>
        <v>1.6133968502326959E-3</v>
      </c>
      <c r="W205" s="299">
        <f t="shared" si="42"/>
        <v>1.6133968502332022E-3</v>
      </c>
      <c r="X205" s="299">
        <f t="shared" si="42"/>
        <v>1.6133968502287062E-3</v>
      </c>
      <c r="Y205" s="299">
        <f t="shared" si="42"/>
        <v>1.6133968502223856E-3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8.053123280740654E-4</v>
      </c>
      <c r="C206" s="233">
        <f t="shared" si="43"/>
        <v>8.0531232807420905E-4</v>
      </c>
      <c r="D206" s="233">
        <f t="shared" si="43"/>
        <v>8.0531232807428115E-4</v>
      </c>
      <c r="E206" s="233">
        <f t="shared" si="43"/>
        <v>8.053123280742341E-4</v>
      </c>
      <c r="F206" s="233">
        <f t="shared" si="43"/>
        <v>8.0531232807440193E-4</v>
      </c>
      <c r="G206" s="233">
        <f t="shared" si="43"/>
        <v>8.0531232807414042E-4</v>
      </c>
      <c r="H206" s="233">
        <f t="shared" si="43"/>
        <v>8.0531232807397909E-4</v>
      </c>
      <c r="I206" s="233">
        <f t="shared" si="43"/>
        <v>8.053123280722692E-4</v>
      </c>
      <c r="J206" s="233">
        <f t="shared" si="43"/>
        <v>8.0531232807288741E-4</v>
      </c>
      <c r="K206" s="233">
        <f t="shared" si="43"/>
        <v>8.0531232807195088E-4</v>
      </c>
      <c r="L206" s="233">
        <f t="shared" si="43"/>
        <v>8.0531232807347212E-4</v>
      </c>
      <c r="M206" s="233">
        <f t="shared" si="43"/>
        <v>8.0531232807306121E-4</v>
      </c>
      <c r="N206" s="233">
        <f t="shared" si="43"/>
        <v>8.0531232807313558E-4</v>
      </c>
      <c r="O206" s="233">
        <f t="shared" si="43"/>
        <v>8.0531232807280696E-4</v>
      </c>
      <c r="P206" s="233">
        <f t="shared" si="43"/>
        <v>8.053123280725255E-4</v>
      </c>
      <c r="Q206" s="233">
        <f t="shared" si="43"/>
        <v>8.0531232807237046E-4</v>
      </c>
      <c r="R206" s="233">
        <f t="shared" si="43"/>
        <v>8.0531232807276728E-4</v>
      </c>
      <c r="S206" s="233">
        <f t="shared" si="43"/>
        <v>8.0531232807347039E-4</v>
      </c>
      <c r="T206" s="233">
        <f t="shared" si="43"/>
        <v>8.053123280738479E-4</v>
      </c>
      <c r="U206" s="233">
        <f t="shared" si="43"/>
        <v>8.0531232807353284E-4</v>
      </c>
      <c r="V206" s="233">
        <f t="shared" si="43"/>
        <v>8.0531232807333432E-4</v>
      </c>
      <c r="W206" s="233">
        <f t="shared" si="43"/>
        <v>8.0531232807358715E-4</v>
      </c>
      <c r="X206" s="233">
        <f t="shared" si="43"/>
        <v>8.0531232807134253E-4</v>
      </c>
      <c r="Y206" s="233">
        <f t="shared" si="43"/>
        <v>8.0531232806818772E-4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2.0471535000109932E-2</v>
      </c>
      <c r="C207" s="233">
        <f t="shared" si="44"/>
        <v>2.0471535000113575E-2</v>
      </c>
      <c r="D207" s="233">
        <f t="shared" si="44"/>
        <v>2.0471535000115407E-2</v>
      </c>
      <c r="E207" s="233">
        <f t="shared" si="44"/>
        <v>2.047153500011421E-2</v>
      </c>
      <c r="F207" s="233">
        <f t="shared" si="44"/>
        <v>2.0471535000118488E-2</v>
      </c>
      <c r="G207" s="233">
        <f t="shared" si="44"/>
        <v>2.0471535000111837E-2</v>
      </c>
      <c r="H207" s="233">
        <f t="shared" si="44"/>
        <v>2.0471535000107743E-2</v>
      </c>
      <c r="I207" s="233">
        <f t="shared" si="44"/>
        <v>2.0471535000064284E-2</v>
      </c>
      <c r="J207" s="233">
        <f t="shared" si="44"/>
        <v>2.0471535000079991E-2</v>
      </c>
      <c r="K207" s="233">
        <f t="shared" si="44"/>
        <v>2.047153500005618E-2</v>
      </c>
      <c r="L207" s="233">
        <f t="shared" si="44"/>
        <v>2.0471535000094861E-2</v>
      </c>
      <c r="M207" s="233">
        <f t="shared" si="44"/>
        <v>2.0471535000084404E-2</v>
      </c>
      <c r="N207" s="233">
        <f t="shared" si="44"/>
        <v>2.0471535000086288E-2</v>
      </c>
      <c r="O207" s="233">
        <f t="shared" si="44"/>
        <v>2.047153500007793E-2</v>
      </c>
      <c r="P207" s="233">
        <f t="shared" si="44"/>
        <v>2.0471535000070793E-2</v>
      </c>
      <c r="Q207" s="233">
        <f t="shared" si="44"/>
        <v>2.0471535000066838E-2</v>
      </c>
      <c r="R207" s="233">
        <f t="shared" si="44"/>
        <v>2.0471535000076941E-2</v>
      </c>
      <c r="S207" s="233">
        <f t="shared" si="44"/>
        <v>2.0471535000094805E-2</v>
      </c>
      <c r="T207" s="233">
        <f t="shared" si="44"/>
        <v>2.0471535000104409E-2</v>
      </c>
      <c r="U207" s="233">
        <f t="shared" si="44"/>
        <v>2.0471535000096387E-2</v>
      </c>
      <c r="V207" s="233">
        <f t="shared" si="44"/>
        <v>2.047153500009135E-2</v>
      </c>
      <c r="W207" s="233">
        <f t="shared" si="44"/>
        <v>2.0471535000097772E-2</v>
      </c>
      <c r="X207" s="233">
        <f t="shared" si="44"/>
        <v>2.0471535000040727E-2</v>
      </c>
      <c r="Y207" s="233">
        <f t="shared" si="44"/>
        <v>2.047153499996052E-2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5.377989500780538E-4</v>
      </c>
      <c r="C208" s="233">
        <f t="shared" si="45"/>
        <v>5.3779895007814965E-4</v>
      </c>
      <c r="D208" s="233">
        <f t="shared" si="45"/>
        <v>5.37798950078198E-4</v>
      </c>
      <c r="E208" s="233">
        <f t="shared" si="45"/>
        <v>5.3779895007816634E-4</v>
      </c>
      <c r="F208" s="233">
        <f t="shared" si="45"/>
        <v>5.3779895007827834E-4</v>
      </c>
      <c r="G208" s="233">
        <f t="shared" si="45"/>
        <v>5.3779895007810368E-4</v>
      </c>
      <c r="H208" s="233">
        <f t="shared" si="45"/>
        <v>5.3779895007799634E-4</v>
      </c>
      <c r="I208" s="233">
        <f t="shared" si="45"/>
        <v>5.3779895007685435E-4</v>
      </c>
      <c r="J208" s="233">
        <f t="shared" si="45"/>
        <v>5.3779895007726721E-4</v>
      </c>
      <c r="K208" s="233">
        <f t="shared" si="45"/>
        <v>5.3779895007664152E-4</v>
      </c>
      <c r="L208" s="233">
        <f t="shared" si="45"/>
        <v>5.3779895007765753E-4</v>
      </c>
      <c r="M208" s="233">
        <f t="shared" si="45"/>
        <v>5.3779895007738333E-4</v>
      </c>
      <c r="N208" s="233">
        <f t="shared" si="45"/>
        <v>5.3779895007743266E-4</v>
      </c>
      <c r="O208" s="233">
        <f t="shared" si="45"/>
        <v>5.3779895007721333E-4</v>
      </c>
      <c r="P208" s="233">
        <f t="shared" si="45"/>
        <v>5.3779895007702565E-4</v>
      </c>
      <c r="Q208" s="233">
        <f t="shared" si="45"/>
        <v>5.3779895007692168E-4</v>
      </c>
      <c r="R208" s="233">
        <f t="shared" si="45"/>
        <v>5.3779895007718709E-4</v>
      </c>
      <c r="S208" s="233">
        <f t="shared" si="45"/>
        <v>5.3779895007765644E-4</v>
      </c>
      <c r="T208" s="233">
        <f t="shared" si="45"/>
        <v>5.3779895007790852E-4</v>
      </c>
      <c r="U208" s="233">
        <f t="shared" si="45"/>
        <v>5.3779895007769808E-4</v>
      </c>
      <c r="V208" s="233">
        <f t="shared" si="45"/>
        <v>5.3779895007756548E-4</v>
      </c>
      <c r="W208" s="233">
        <f t="shared" si="45"/>
        <v>5.3779895007773429E-4</v>
      </c>
      <c r="X208" s="233">
        <f t="shared" si="45"/>
        <v>5.3779895007623581E-4</v>
      </c>
      <c r="Y208" s="233">
        <f t="shared" si="45"/>
        <v>5.3779895007412845E-4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2.5784904554172678E-3</v>
      </c>
      <c r="C209" s="300">
        <f t="shared" si="46"/>
        <v>2.589364894315081E-3</v>
      </c>
      <c r="D209" s="300">
        <f t="shared" si="46"/>
        <v>2.6214375771532739E-3</v>
      </c>
      <c r="E209" s="300">
        <f t="shared" si="46"/>
        <v>2.6225312566746897E-3</v>
      </c>
      <c r="F209" s="300">
        <f t="shared" si="46"/>
        <v>2.602388601512521E-3</v>
      </c>
      <c r="G209" s="300">
        <f t="shared" si="46"/>
        <v>2.4572263267273768E-3</v>
      </c>
      <c r="H209" s="300">
        <f t="shared" si="46"/>
        <v>2.3845282821986021E-3</v>
      </c>
      <c r="I209" s="300">
        <f t="shared" si="46"/>
        <v>2.1584079290350804E-3</v>
      </c>
      <c r="J209" s="300">
        <f t="shared" si="46"/>
        <v>2.2554648245617665E-3</v>
      </c>
      <c r="K209" s="300">
        <f t="shared" si="46"/>
        <v>2.3720939999175164E-3</v>
      </c>
      <c r="L209" s="300">
        <f t="shared" si="46"/>
        <v>2.5003352751014393E-3</v>
      </c>
      <c r="M209" s="300">
        <f t="shared" si="46"/>
        <v>2.4270503317414343E-3</v>
      </c>
      <c r="N209" s="300">
        <f t="shared" si="46"/>
        <v>2.403903251744487E-3</v>
      </c>
      <c r="O209" s="300">
        <f t="shared" si="46"/>
        <v>2.2300357655093577E-3</v>
      </c>
      <c r="P209" s="300">
        <f t="shared" si="46"/>
        <v>2.1833079739760702E-3</v>
      </c>
      <c r="Q209" s="300">
        <f t="shared" si="46"/>
        <v>2.0795250575692211E-3</v>
      </c>
      <c r="R209" s="300">
        <f t="shared" si="46"/>
        <v>2.1119287243060378E-3</v>
      </c>
      <c r="S209" s="300">
        <f t="shared" si="46"/>
        <v>2.377114773814627E-3</v>
      </c>
      <c r="T209" s="300">
        <f t="shared" si="46"/>
        <v>2.3956066730843073E-3</v>
      </c>
      <c r="U209" s="300">
        <f t="shared" si="46"/>
        <v>2.286067152290636E-3</v>
      </c>
      <c r="V209" s="300">
        <f t="shared" si="46"/>
        <v>2.2656491623744448E-3</v>
      </c>
      <c r="W209" s="300">
        <f t="shared" si="46"/>
        <v>2.277874482631022E-3</v>
      </c>
      <c r="X209" s="300">
        <f t="shared" si="46"/>
        <v>2.1069798922594271E-3</v>
      </c>
      <c r="Y209" s="300">
        <f t="shared" si="46"/>
        <v>2.0999563673348249E-3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0.56514490928299588</v>
      </c>
      <c r="C210" s="301">
        <f t="shared" si="47"/>
        <v>0.56397344985269204</v>
      </c>
      <c r="D210" s="301">
        <f t="shared" si="47"/>
        <v>0.56761241025838027</v>
      </c>
      <c r="E210" s="301">
        <f t="shared" si="47"/>
        <v>0.56695141080581313</v>
      </c>
      <c r="F210" s="301">
        <f t="shared" si="47"/>
        <v>0.57014425846063299</v>
      </c>
      <c r="G210" s="301">
        <f t="shared" si="47"/>
        <v>0.5747066610799757</v>
      </c>
      <c r="H210" s="301">
        <f t="shared" si="47"/>
        <v>0.57497894851409925</v>
      </c>
      <c r="I210" s="301">
        <f t="shared" si="47"/>
        <v>0.58788950974124654</v>
      </c>
      <c r="J210" s="301">
        <f t="shared" si="47"/>
        <v>0.57244111671165243</v>
      </c>
      <c r="K210" s="301">
        <f t="shared" si="47"/>
        <v>0.56676653937794796</v>
      </c>
      <c r="L210" s="301">
        <f t="shared" si="47"/>
        <v>0.56960381891004075</v>
      </c>
      <c r="M210" s="301">
        <f t="shared" si="47"/>
        <v>0.57465530263028564</v>
      </c>
      <c r="N210" s="301">
        <f t="shared" si="47"/>
        <v>0.57441921807023821</v>
      </c>
      <c r="O210" s="301">
        <f t="shared" si="47"/>
        <v>0.591801396033244</v>
      </c>
      <c r="P210" s="301">
        <f t="shared" si="47"/>
        <v>0.59691207258118162</v>
      </c>
      <c r="Q210" s="301">
        <f t="shared" si="47"/>
        <v>0.60762316641882685</v>
      </c>
      <c r="R210" s="301">
        <f t="shared" si="47"/>
        <v>0.60392601354640707</v>
      </c>
      <c r="S210" s="301">
        <f t="shared" si="47"/>
        <v>0.57934435051731081</v>
      </c>
      <c r="T210" s="301">
        <f t="shared" si="47"/>
        <v>0.57978752584606097</v>
      </c>
      <c r="U210" s="301">
        <f t="shared" si="47"/>
        <v>0.58908443778249864</v>
      </c>
      <c r="V210" s="301">
        <f t="shared" si="47"/>
        <v>0.59075319037805751</v>
      </c>
      <c r="W210" s="301">
        <f t="shared" si="47"/>
        <v>0.59085823144716842</v>
      </c>
      <c r="X210" s="301">
        <f t="shared" si="47"/>
        <v>0.60651906043469928</v>
      </c>
      <c r="Y210" s="301">
        <f t="shared" si="47"/>
        <v>0.59933891530602634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0.42641973942225186</v>
      </c>
      <c r="C211" s="302">
        <f t="shared" si="48"/>
        <v>0.36760350680762288</v>
      </c>
      <c r="D211" s="302">
        <f t="shared" si="48"/>
        <v>0.3083562863180746</v>
      </c>
      <c r="E211" s="302">
        <f t="shared" si="48"/>
        <v>0.30198040850380292</v>
      </c>
      <c r="F211" s="302">
        <f t="shared" si="48"/>
        <v>0.29688861253694315</v>
      </c>
      <c r="G211" s="302">
        <f t="shared" si="48"/>
        <v>0.37928200251281091</v>
      </c>
      <c r="H211" s="302">
        <f t="shared" si="48"/>
        <v>0.41790105396280325</v>
      </c>
      <c r="I211" s="302">
        <f t="shared" si="48"/>
        <v>0.55607101707723072</v>
      </c>
      <c r="J211" s="302">
        <f t="shared" si="48"/>
        <v>0.53235862555357161</v>
      </c>
      <c r="K211" s="302">
        <f t="shared" si="48"/>
        <v>0.48166489370294352</v>
      </c>
      <c r="L211" s="302">
        <f t="shared" si="48"/>
        <v>0.35820638268171484</v>
      </c>
      <c r="M211" s="302">
        <f t="shared" si="48"/>
        <v>0.41311166306898406</v>
      </c>
      <c r="N211" s="302">
        <f t="shared" si="48"/>
        <v>0.42217342424483129</v>
      </c>
      <c r="O211" s="302">
        <f t="shared" si="48"/>
        <v>0.54315004275730383</v>
      </c>
      <c r="P211" s="302">
        <f t="shared" si="48"/>
        <v>0.56747562662221351</v>
      </c>
      <c r="Q211" s="302">
        <f t="shared" si="48"/>
        <v>0.57954767596323642</v>
      </c>
      <c r="R211" s="302">
        <f t="shared" si="48"/>
        <v>0.55284708407261485</v>
      </c>
      <c r="S211" s="302">
        <f t="shared" si="48"/>
        <v>0.40216328618477371</v>
      </c>
      <c r="T211" s="302">
        <f t="shared" si="48"/>
        <v>0.51361337420931286</v>
      </c>
      <c r="U211" s="302">
        <f t="shared" si="48"/>
        <v>0.54697667467806288</v>
      </c>
      <c r="V211" s="302">
        <f t="shared" si="48"/>
        <v>0.55560290864109185</v>
      </c>
      <c r="W211" s="302">
        <f t="shared" si="48"/>
        <v>0.55033824078656846</v>
      </c>
      <c r="X211" s="302">
        <f t="shared" si="48"/>
        <v>0.592581635574983</v>
      </c>
      <c r="Y211" s="302">
        <f t="shared" si="48"/>
        <v>0.58792008412666008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0.13872516986074415</v>
      </c>
      <c r="C212" s="302">
        <f t="shared" si="49"/>
        <v>0.19636994304506911</v>
      </c>
      <c r="D212" s="302">
        <f t="shared" si="49"/>
        <v>0.25925612394030562</v>
      </c>
      <c r="E212" s="302">
        <f t="shared" si="49"/>
        <v>0.26497100230201021</v>
      </c>
      <c r="F212" s="302">
        <f t="shared" si="49"/>
        <v>0.27325564592368984</v>
      </c>
      <c r="G212" s="302">
        <f t="shared" si="49"/>
        <v>0.19542465856716476</v>
      </c>
      <c r="H212" s="302">
        <f t="shared" si="49"/>
        <v>0.15707789455129592</v>
      </c>
      <c r="I212" s="302">
        <f t="shared" si="49"/>
        <v>3.1818492664015791E-2</v>
      </c>
      <c r="J212" s="302">
        <f t="shared" si="49"/>
        <v>4.0082491158080734E-2</v>
      </c>
      <c r="K212" s="302">
        <f t="shared" si="49"/>
        <v>8.5101645675004278E-2</v>
      </c>
      <c r="L212" s="302">
        <f t="shared" si="49"/>
        <v>0.2113974362283258</v>
      </c>
      <c r="M212" s="302">
        <f t="shared" si="49"/>
        <v>0.16154363956130161</v>
      </c>
      <c r="N212" s="302">
        <f t="shared" si="49"/>
        <v>0.15224579382540696</v>
      </c>
      <c r="O212" s="302">
        <f t="shared" si="49"/>
        <v>4.8651353275940001E-2</v>
      </c>
      <c r="P212" s="302">
        <f t="shared" si="49"/>
        <v>2.9436445958968147E-2</v>
      </c>
      <c r="Q212" s="302">
        <f t="shared" si="49"/>
        <v>2.8075490455590463E-2</v>
      </c>
      <c r="R212" s="302">
        <f t="shared" si="49"/>
        <v>5.1078929473792209E-2</v>
      </c>
      <c r="S212" s="302">
        <f t="shared" si="49"/>
        <v>0.1771810643325368</v>
      </c>
      <c r="T212" s="302">
        <f t="shared" si="49"/>
        <v>6.6174151636748224E-2</v>
      </c>
      <c r="U212" s="302">
        <f t="shared" si="49"/>
        <v>4.2107763104435723E-2</v>
      </c>
      <c r="V212" s="302">
        <f t="shared" si="49"/>
        <v>3.515028173696557E-2</v>
      </c>
      <c r="W212" s="302">
        <f t="shared" si="49"/>
        <v>4.0519990660599969E-2</v>
      </c>
      <c r="X212" s="302">
        <f t="shared" si="49"/>
        <v>1.3937424859716165E-2</v>
      </c>
      <c r="Y212" s="302">
        <f t="shared" si="49"/>
        <v>1.1418831179366254E-2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0.28954144560557199</v>
      </c>
      <c r="C213" s="301">
        <f t="shared" si="50"/>
        <v>0.28898834274525637</v>
      </c>
      <c r="D213" s="301">
        <f t="shared" si="50"/>
        <v>0.29076712926319964</v>
      </c>
      <c r="E213" s="301">
        <f t="shared" si="50"/>
        <v>0.29051429401269169</v>
      </c>
      <c r="F213" s="301">
        <f t="shared" si="50"/>
        <v>0.28821859110678305</v>
      </c>
      <c r="G213" s="301">
        <f t="shared" si="50"/>
        <v>0.2768648888863926</v>
      </c>
      <c r="H213" s="301">
        <f t="shared" si="50"/>
        <v>0.27303646608135546</v>
      </c>
      <c r="I213" s="301">
        <f t="shared" si="50"/>
        <v>0.23857918962428418</v>
      </c>
      <c r="J213" s="301">
        <f t="shared" si="50"/>
        <v>0.24831372104331642</v>
      </c>
      <c r="K213" s="301">
        <f t="shared" si="50"/>
        <v>0.26500398797013813</v>
      </c>
      <c r="L213" s="301">
        <f t="shared" si="50"/>
        <v>0.27378477210625679</v>
      </c>
      <c r="M213" s="301">
        <f t="shared" si="50"/>
        <v>0.26576012768499019</v>
      </c>
      <c r="N213" s="301">
        <f t="shared" si="50"/>
        <v>0.26322554038983947</v>
      </c>
      <c r="O213" s="301">
        <f t="shared" si="50"/>
        <v>0.24440053250859173</v>
      </c>
      <c r="P213" s="301">
        <f t="shared" si="50"/>
        <v>0.23907052867882314</v>
      </c>
      <c r="Q213" s="301">
        <f t="shared" si="50"/>
        <v>0.22770637987849102</v>
      </c>
      <c r="R213" s="301">
        <f t="shared" si="50"/>
        <v>0.23125455623759406</v>
      </c>
      <c r="S213" s="301">
        <f t="shared" si="50"/>
        <v>0.26029222284713383</v>
      </c>
      <c r="T213" s="301">
        <f t="shared" si="50"/>
        <v>0.26231970685072487</v>
      </c>
      <c r="U213" s="301">
        <f t="shared" si="50"/>
        <v>0.2502875213057818</v>
      </c>
      <c r="V213" s="301">
        <f t="shared" si="50"/>
        <v>0.24805425809932838</v>
      </c>
      <c r="W213" s="301">
        <f t="shared" si="50"/>
        <v>0.24960482031699352</v>
      </c>
      <c r="X213" s="301">
        <f t="shared" si="50"/>
        <v>0.23086835190393235</v>
      </c>
      <c r="Y213" s="301">
        <f t="shared" si="50"/>
        <v>0.22994714320731349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0.21842925458198714</v>
      </c>
      <c r="C214" s="302">
        <f t="shared" si="51"/>
        <v>0.1883654775724411</v>
      </c>
      <c r="D214" s="302">
        <f t="shared" si="51"/>
        <v>0.15780594852333008</v>
      </c>
      <c r="E214" s="302">
        <f t="shared" si="51"/>
        <v>0.15473923075251839</v>
      </c>
      <c r="F214" s="302">
        <f t="shared" si="51"/>
        <v>0.14239564337970112</v>
      </c>
      <c r="G214" s="302">
        <f t="shared" si="51"/>
        <v>0.1615606704652735</v>
      </c>
      <c r="H214" s="302">
        <f t="shared" si="51"/>
        <v>0.17920407319680234</v>
      </c>
      <c r="I214" s="302">
        <f t="shared" si="51"/>
        <v>0.21650038843869213</v>
      </c>
      <c r="J214" s="302">
        <f t="shared" si="51"/>
        <v>0.22282313226162223</v>
      </c>
      <c r="K214" s="302">
        <f t="shared" si="51"/>
        <v>0.21516235719360446</v>
      </c>
      <c r="L214" s="302">
        <f t="shared" si="51"/>
        <v>0.1510903038256442</v>
      </c>
      <c r="M214" s="302">
        <f t="shared" si="51"/>
        <v>0.16626213884422089</v>
      </c>
      <c r="N214" s="302">
        <f t="shared" si="51"/>
        <v>0.16887993121248479</v>
      </c>
      <c r="O214" s="302">
        <f t="shared" si="51"/>
        <v>0.20992503077543787</v>
      </c>
      <c r="P214" s="302">
        <f t="shared" si="51"/>
        <v>0.21761227201830388</v>
      </c>
      <c r="Q214" s="302">
        <f t="shared" si="51"/>
        <v>0.20521034395592011</v>
      </c>
      <c r="R214" s="302">
        <f t="shared" si="51"/>
        <v>0.19073819019296065</v>
      </c>
      <c r="S214" s="302">
        <f t="shared" si="51"/>
        <v>0.14517854666917668</v>
      </c>
      <c r="T214" s="302">
        <f t="shared" si="51"/>
        <v>0.22055203940690038</v>
      </c>
      <c r="U214" s="302">
        <f t="shared" si="51"/>
        <v>0.22147824095765864</v>
      </c>
      <c r="V214" s="302">
        <f t="shared" si="51"/>
        <v>0.223765374683084</v>
      </c>
      <c r="W214" s="302">
        <f t="shared" si="51"/>
        <v>0.22152653658026547</v>
      </c>
      <c r="X214" s="302">
        <f t="shared" si="51"/>
        <v>0.22019422446222306</v>
      </c>
      <c r="Y214" s="302">
        <f t="shared" si="51"/>
        <v>0.22180128784600675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7.111219102358482E-2</v>
      </c>
      <c r="C215" s="302">
        <f t="shared" si="52"/>
        <v>0.10062286517281527</v>
      </c>
      <c r="D215" s="302">
        <f t="shared" si="52"/>
        <v>0.13296118073986954</v>
      </c>
      <c r="E215" s="302">
        <f t="shared" si="52"/>
        <v>0.13577506326017327</v>
      </c>
      <c r="F215" s="302">
        <f t="shared" si="52"/>
        <v>0.14582294772708204</v>
      </c>
      <c r="G215" s="302">
        <f t="shared" si="52"/>
        <v>0.11530421842111908</v>
      </c>
      <c r="H215" s="302">
        <f t="shared" si="52"/>
        <v>9.3832392884553043E-2</v>
      </c>
      <c r="I215" s="302">
        <f t="shared" si="52"/>
        <v>2.2078801185592096E-2</v>
      </c>
      <c r="J215" s="302">
        <f t="shared" si="52"/>
        <v>2.5490588781694145E-2</v>
      </c>
      <c r="K215" s="302">
        <f t="shared" si="52"/>
        <v>4.9841630776533689E-2</v>
      </c>
      <c r="L215" s="302">
        <f t="shared" si="52"/>
        <v>0.12269446828061258</v>
      </c>
      <c r="M215" s="302">
        <f t="shared" si="52"/>
        <v>9.9497988840769283E-2</v>
      </c>
      <c r="N215" s="302">
        <f t="shared" si="52"/>
        <v>9.4345609177354628E-2</v>
      </c>
      <c r="O215" s="302">
        <f t="shared" si="52"/>
        <v>3.4475501733153883E-2</v>
      </c>
      <c r="P215" s="302">
        <f t="shared" si="52"/>
        <v>2.1458256660519245E-2</v>
      </c>
      <c r="Q215" s="302">
        <f t="shared" si="52"/>
        <v>2.2496035922570896E-2</v>
      </c>
      <c r="R215" s="302">
        <f t="shared" si="52"/>
        <v>4.0516366044633371E-2</v>
      </c>
      <c r="S215" s="302">
        <f t="shared" si="52"/>
        <v>0.11511367617795722</v>
      </c>
      <c r="T215" s="302">
        <f t="shared" si="52"/>
        <v>4.176766744382452E-2</v>
      </c>
      <c r="U215" s="302">
        <f t="shared" si="52"/>
        <v>2.8809280348123214E-2</v>
      </c>
      <c r="V215" s="302">
        <f t="shared" si="52"/>
        <v>2.4288883416244394E-2</v>
      </c>
      <c r="W215" s="302">
        <f t="shared" si="52"/>
        <v>2.8078283736728063E-2</v>
      </c>
      <c r="X215" s="302">
        <f t="shared" si="52"/>
        <v>1.0674127441709298E-2</v>
      </c>
      <c r="Y215" s="302">
        <f t="shared" si="52"/>
        <v>8.145855361306709E-3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0.1193071115275188</v>
      </c>
      <c r="C216" s="301">
        <f t="shared" si="53"/>
        <v>0.12102079937923621</v>
      </c>
      <c r="D216" s="301">
        <f t="shared" si="53"/>
        <v>0.11557097977276455</v>
      </c>
      <c r="E216" s="301">
        <f t="shared" si="53"/>
        <v>0.11648372079631947</v>
      </c>
      <c r="F216" s="301">
        <f t="shared" si="53"/>
        <v>0.11560671870256538</v>
      </c>
      <c r="G216" s="301">
        <f t="shared" si="53"/>
        <v>0.12254318057840602</v>
      </c>
      <c r="H216" s="301">
        <f t="shared" si="53"/>
        <v>0.12617201399385328</v>
      </c>
      <c r="I216" s="301">
        <f t="shared" si="53"/>
        <v>0.14794484957699039</v>
      </c>
      <c r="J216" s="301">
        <f t="shared" si="53"/>
        <v>0.15356165429200741</v>
      </c>
      <c r="K216" s="301">
        <f t="shared" si="53"/>
        <v>0.1424293355235616</v>
      </c>
      <c r="L216" s="301">
        <f t="shared" si="53"/>
        <v>0.13068303058012209</v>
      </c>
      <c r="M216" s="301">
        <f t="shared" si="53"/>
        <v>0.13372947622451581</v>
      </c>
      <c r="N216" s="301">
        <f t="shared" si="53"/>
        <v>0.13652329515970868</v>
      </c>
      <c r="O216" s="301">
        <f t="shared" si="53"/>
        <v>0.13813999256419518</v>
      </c>
      <c r="P216" s="301">
        <f t="shared" si="53"/>
        <v>0.13840604763756797</v>
      </c>
      <c r="Q216" s="301">
        <f t="shared" si="53"/>
        <v>0.13916288551666581</v>
      </c>
      <c r="R216" s="301">
        <f t="shared" si="53"/>
        <v>0.13927945836323444</v>
      </c>
      <c r="S216" s="301">
        <f t="shared" si="53"/>
        <v>0.1345582687332621</v>
      </c>
      <c r="T216" s="301">
        <f t="shared" si="53"/>
        <v>0.13206911750164002</v>
      </c>
      <c r="U216" s="301">
        <f t="shared" si="53"/>
        <v>0.13491393063094834</v>
      </c>
      <c r="V216" s="301">
        <f t="shared" si="53"/>
        <v>0.13549885923176469</v>
      </c>
      <c r="W216" s="301">
        <f t="shared" si="53"/>
        <v>0.13383103062472448</v>
      </c>
      <c r="X216" s="301">
        <f t="shared" si="53"/>
        <v>0.13707756464069179</v>
      </c>
      <c r="Y216" s="301">
        <f t="shared" si="53"/>
        <v>0.14518594199099996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2.1186336909389782E-2</v>
      </c>
      <c r="C217" s="302">
        <f t="shared" si="54"/>
        <v>1.8216490491763274E-2</v>
      </c>
      <c r="D217" s="302">
        <f t="shared" si="54"/>
        <v>1.498431974676815E-2</v>
      </c>
      <c r="E217" s="302">
        <f t="shared" si="54"/>
        <v>1.4881086262909638E-2</v>
      </c>
      <c r="F217" s="302">
        <f t="shared" si="54"/>
        <v>1.342540272375916E-2</v>
      </c>
      <c r="G217" s="302">
        <f t="shared" si="54"/>
        <v>1.4670434767448856E-2</v>
      </c>
      <c r="H217" s="302">
        <f t="shared" si="54"/>
        <v>1.6003477608223838E-2</v>
      </c>
      <c r="I217" s="302">
        <f t="shared" si="54"/>
        <v>2.2437291904209899E-2</v>
      </c>
      <c r="J217" s="302">
        <f t="shared" si="54"/>
        <v>2.3170551697857998E-2</v>
      </c>
      <c r="K217" s="302">
        <f t="shared" si="54"/>
        <v>2.1738423041625481E-2</v>
      </c>
      <c r="L217" s="302">
        <f t="shared" si="54"/>
        <v>1.581688267541519E-2</v>
      </c>
      <c r="M217" s="302">
        <f t="shared" si="54"/>
        <v>1.7405145643874805E-2</v>
      </c>
      <c r="N217" s="302">
        <f t="shared" si="54"/>
        <v>1.7679189137792237E-2</v>
      </c>
      <c r="O217" s="302">
        <f t="shared" si="54"/>
        <v>2.1946139112262883E-2</v>
      </c>
      <c r="P217" s="302">
        <f t="shared" si="54"/>
        <v>2.2780732370596059E-2</v>
      </c>
      <c r="Q217" s="302">
        <f t="shared" si="54"/>
        <v>2.1482437005871491E-2</v>
      </c>
      <c r="R217" s="302">
        <f t="shared" si="54"/>
        <v>1.9967420142887014E-2</v>
      </c>
      <c r="S217" s="302">
        <f t="shared" si="54"/>
        <v>1.5198010603668629E-2</v>
      </c>
      <c r="T217" s="302">
        <f t="shared" si="54"/>
        <v>2.3088481807198566E-2</v>
      </c>
      <c r="U217" s="302">
        <f t="shared" si="54"/>
        <v>2.3185441181104084E-2</v>
      </c>
      <c r="V217" s="302">
        <f t="shared" si="54"/>
        <v>2.3424869687646673E-2</v>
      </c>
      <c r="W217" s="302">
        <f t="shared" si="54"/>
        <v>2.3190497006508944E-2</v>
      </c>
      <c r="X217" s="302">
        <f t="shared" si="54"/>
        <v>2.3029663964943291E-2</v>
      </c>
      <c r="Y217" s="302">
        <f t="shared" si="54"/>
        <v>2.3219259332251333E-2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8.9750076393437794E-2</v>
      </c>
      <c r="C218" s="302">
        <f t="shared" si="55"/>
        <v>9.1339111399576164E-2</v>
      </c>
      <c r="D218" s="302">
        <f t="shared" si="55"/>
        <v>8.552164512933616E-2</v>
      </c>
      <c r="E218" s="302">
        <f t="shared" si="55"/>
        <v>8.642184938977375E-2</v>
      </c>
      <c r="F218" s="302">
        <f t="shared" si="55"/>
        <v>8.577574098231236E-2</v>
      </c>
      <c r="G218" s="302">
        <f t="shared" si="55"/>
        <v>9.4376186700696779E-2</v>
      </c>
      <c r="H218" s="302">
        <f t="shared" si="55"/>
        <v>9.8838352134806948E-2</v>
      </c>
      <c r="I218" s="302">
        <f t="shared" si="55"/>
        <v>0.12315931643352275</v>
      </c>
      <c r="J218" s="302">
        <f t="shared" si="55"/>
        <v>0.12769520124734784</v>
      </c>
      <c r="K218" s="302">
        <f t="shared" si="55"/>
        <v>0.11523820687322935</v>
      </c>
      <c r="L218" s="302">
        <f t="shared" si="55"/>
        <v>0.10202188218692547</v>
      </c>
      <c r="M218" s="302">
        <f t="shared" si="55"/>
        <v>0.10590838742554418</v>
      </c>
      <c r="N218" s="302">
        <f t="shared" si="55"/>
        <v>0.10896753953475899</v>
      </c>
      <c r="O218" s="302">
        <f t="shared" si="55"/>
        <v>0.11257726638348071</v>
      </c>
      <c r="P218" s="302">
        <f t="shared" si="55"/>
        <v>0.11337895848943812</v>
      </c>
      <c r="Q218" s="302">
        <f t="shared" si="55"/>
        <v>0.1153254518509171</v>
      </c>
      <c r="R218" s="302">
        <f t="shared" si="55"/>
        <v>0.11507058399108289</v>
      </c>
      <c r="S218" s="302">
        <f t="shared" si="55"/>
        <v>0.10730958734304459</v>
      </c>
      <c r="T218" s="302">
        <f t="shared" si="55"/>
        <v>0.10460818902607621</v>
      </c>
      <c r="U218" s="302">
        <f t="shared" si="55"/>
        <v>0.10871259103881682</v>
      </c>
      <c r="V218" s="302">
        <f t="shared" si="55"/>
        <v>0.10953130871295823</v>
      </c>
      <c r="W218" s="302">
        <f t="shared" si="55"/>
        <v>0.10770115955948478</v>
      </c>
      <c r="X218" s="302">
        <f t="shared" si="55"/>
        <v>0.11292831823618354</v>
      </c>
      <c r="Y218" s="302">
        <f t="shared" si="55"/>
        <v>0.12111393410190299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8.3706982246912268E-3</v>
      </c>
      <c r="C219" s="303">
        <f t="shared" si="56"/>
        <v>1.1465197487896759E-2</v>
      </c>
      <c r="D219" s="303">
        <f t="shared" si="56"/>
        <v>1.506501489666022E-2</v>
      </c>
      <c r="E219" s="303">
        <f t="shared" si="56"/>
        <v>1.5180785143636091E-2</v>
      </c>
      <c r="F219" s="303">
        <f t="shared" si="56"/>
        <v>1.6405574996493859E-2</v>
      </c>
      <c r="G219" s="303">
        <f t="shared" si="56"/>
        <v>1.3496559110260395E-2</v>
      </c>
      <c r="H219" s="303">
        <f t="shared" si="56"/>
        <v>1.1330184250822486E-2</v>
      </c>
      <c r="I219" s="303">
        <f t="shared" si="56"/>
        <v>2.3482412392577517E-3</v>
      </c>
      <c r="J219" s="303">
        <f t="shared" si="56"/>
        <v>2.6959013468015776E-3</v>
      </c>
      <c r="K219" s="303">
        <f t="shared" si="56"/>
        <v>5.4527056087067963E-3</v>
      </c>
      <c r="L219" s="303">
        <f t="shared" si="56"/>
        <v>1.2844265717781411E-2</v>
      </c>
      <c r="M219" s="303">
        <f t="shared" si="56"/>
        <v>1.0415943155096816E-2</v>
      </c>
      <c r="N219" s="303">
        <f t="shared" si="56"/>
        <v>9.8765664871574375E-3</v>
      </c>
      <c r="O219" s="303">
        <f t="shared" si="56"/>
        <v>3.6165870684515744E-3</v>
      </c>
      <c r="P219" s="303">
        <f t="shared" si="56"/>
        <v>2.2463567775338165E-3</v>
      </c>
      <c r="Q219" s="303">
        <f t="shared" si="56"/>
        <v>2.3549966598772386E-3</v>
      </c>
      <c r="R219" s="303">
        <f t="shared" si="56"/>
        <v>4.2414542292645314E-3</v>
      </c>
      <c r="S219" s="303">
        <f t="shared" si="56"/>
        <v>1.2050670786548881E-2</v>
      </c>
      <c r="T219" s="303">
        <f t="shared" si="56"/>
        <v>4.3724466683652471E-3</v>
      </c>
      <c r="U219" s="303">
        <f t="shared" si="56"/>
        <v>3.01589841102741E-3</v>
      </c>
      <c r="V219" s="303">
        <f t="shared" si="56"/>
        <v>2.5426808311597958E-3</v>
      </c>
      <c r="W219" s="303">
        <f t="shared" si="56"/>
        <v>2.9393740587307479E-3</v>
      </c>
      <c r="X219" s="303">
        <f t="shared" si="56"/>
        <v>1.1195824395649572E-3</v>
      </c>
      <c r="Y219" s="303">
        <f t="shared" si="56"/>
        <v>8.5274855684565689E-4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556.11431508233466</v>
      </c>
      <c r="C224" s="272">
        <f t="shared" si="57"/>
        <v>642.91917495953396</v>
      </c>
      <c r="D224" s="272">
        <f t="shared" si="57"/>
        <v>553.97538095492757</v>
      </c>
      <c r="E224" s="272">
        <f t="shared" si="57"/>
        <v>549.27495963176602</v>
      </c>
      <c r="F224" s="272">
        <f t="shared" si="57"/>
        <v>407.28395693239935</v>
      </c>
      <c r="G224" s="272">
        <f t="shared" si="57"/>
        <v>327.87143830403932</v>
      </c>
      <c r="H224" s="272">
        <f t="shared" si="57"/>
        <v>344.40267248131397</v>
      </c>
      <c r="I224" s="272">
        <f t="shared" si="57"/>
        <v>421.16501908464704</v>
      </c>
      <c r="J224" s="272">
        <f t="shared" si="57"/>
        <v>428.81088461532988</v>
      </c>
      <c r="K224" s="272">
        <f t="shared" si="57"/>
        <v>352.69693314676505</v>
      </c>
      <c r="L224" s="272">
        <f t="shared" si="57"/>
        <v>305.61224323600612</v>
      </c>
      <c r="M224" s="272">
        <f t="shared" si="57"/>
        <v>295.07995356626242</v>
      </c>
      <c r="N224" s="272">
        <f t="shared" si="57"/>
        <v>301.77261714613871</v>
      </c>
      <c r="O224" s="272">
        <f t="shared" si="57"/>
        <v>289.26608825816328</v>
      </c>
      <c r="P224" s="272">
        <f t="shared" si="57"/>
        <v>311.4253177092242</v>
      </c>
      <c r="Q224" s="272">
        <f t="shared" si="57"/>
        <v>316.63441769004606</v>
      </c>
      <c r="R224" s="272">
        <f t="shared" si="57"/>
        <v>290.16598547979703</v>
      </c>
      <c r="S224" s="272">
        <f t="shared" si="57"/>
        <v>333.58975630301637</v>
      </c>
      <c r="T224" s="272">
        <f t="shared" si="57"/>
        <v>351.64796248641574</v>
      </c>
      <c r="U224" s="272">
        <f t="shared" si="57"/>
        <v>340.12785132321136</v>
      </c>
      <c r="V224" s="272">
        <f t="shared" si="57"/>
        <v>349.17653253131243</v>
      </c>
      <c r="W224" s="272">
        <f t="shared" si="57"/>
        <v>337.86624566845296</v>
      </c>
      <c r="X224" s="272">
        <f t="shared" si="57"/>
        <v>369.5219166996618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0.834171472622253</v>
      </c>
      <c r="C225" s="273">
        <f>IF(C$6=0,0,C$6/NFM!C$11*1000)</f>
        <v>0.96437876243790066</v>
      </c>
      <c r="D225" s="273">
        <f>IF(D$6=0,0,D$6/NFM!D$11*1000)</f>
        <v>0.8309630714309737</v>
      </c>
      <c r="E225" s="273">
        <f>IF(E$6=0,0,E$6/NFM!E$11*1000)</f>
        <v>0.82391243944616421</v>
      </c>
      <c r="F225" s="273">
        <f>IF(F$6=0,0,F$6/NFM!F$11*1000)</f>
        <v>0.61092593539771067</v>
      </c>
      <c r="G225" s="273">
        <f>IF(G$6=0,0,G$6/NFM!G$11*1000)</f>
        <v>0.49180715745529441</v>
      </c>
      <c r="H225" s="273">
        <f>IF(H$6=0,0,H$6/NFM!H$11*1000)</f>
        <v>0.51660400872112933</v>
      </c>
      <c r="I225" s="273">
        <f>IF(I$6=0,0,I$6/NFM!I$11*1000)</f>
        <v>0.63174752862480998</v>
      </c>
      <c r="J225" s="273">
        <f>IF(J$6=0,0,J$6/NFM!J$11*1000)</f>
        <v>0.64321632692128694</v>
      </c>
      <c r="K225" s="273">
        <f>IF(K$6=0,0,K$6/NFM!K$11*1000)</f>
        <v>0.52904539971789288</v>
      </c>
      <c r="L225" s="273">
        <f>IF(L$6=0,0,L$6/NFM!L$11*1000)</f>
        <v>0.45841836485268067</v>
      </c>
      <c r="M225" s="273">
        <f>IF(M$6=0,0,M$6/NFM!M$11*1000)</f>
        <v>0.44261993034795455</v>
      </c>
      <c r="N225" s="273">
        <f>IF(N$6=0,0,N$6/NFM!N$11*1000)</f>
        <v>0.45265892571785116</v>
      </c>
      <c r="O225" s="273">
        <f>IF(O$6=0,0,O$6/NFM!O$11*1000)</f>
        <v>0.43389913238602457</v>
      </c>
      <c r="P225" s="273">
        <f>IF(P$6=0,0,P$6/NFM!P$11*1000)</f>
        <v>0.46713797656240252</v>
      </c>
      <c r="Q225" s="273">
        <f>IF(Q$6=0,0,Q$6/NFM!Q$11*1000)</f>
        <v>0.47495162653351847</v>
      </c>
      <c r="R225" s="273">
        <f>IF(R$6=0,0,R$6/NFM!R$11*1000)</f>
        <v>0.4352489782184456</v>
      </c>
      <c r="S225" s="273">
        <f>IF(S$6=0,0,S$6/NFM!S$11*1000)</f>
        <v>0.50038463445322479</v>
      </c>
      <c r="T225" s="273">
        <f>IF(T$6=0,0,T$6/NFM!T$11*1000)</f>
        <v>0.52747194372885975</v>
      </c>
      <c r="U225" s="273">
        <f>IF(U$6=0,0,U$6/NFM!U$11*1000)</f>
        <v>0.51019177698390217</v>
      </c>
      <c r="V225" s="273">
        <f>IF(V$6=0,0,V$6/NFM!V$11*1000)</f>
        <v>0.52376479879590543</v>
      </c>
      <c r="W225" s="273">
        <f>IF(W$6=0,0,W$6/NFM!W$11*1000)</f>
        <v>0.50679936850180973</v>
      </c>
      <c r="X225" s="273">
        <f>IF(X$6=0,0,X$6/NFM!X$11*1000)</f>
        <v>0.55428287504701634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0.41708573631112655</v>
      </c>
      <c r="C226" s="274">
        <f>IF(C$7=0,0,C$7/NFM!C$11*1000)</f>
        <v>0.48218938121895016</v>
      </c>
      <c r="D226" s="274">
        <f>IF(D$7=0,0,D$7/NFM!D$11*1000)</f>
        <v>0.41548153571548668</v>
      </c>
      <c r="E226" s="274">
        <f>IF(E$7=0,0,E$7/NFM!E$11*1000)</f>
        <v>0.41195621972308227</v>
      </c>
      <c r="F226" s="274">
        <f>IF(F$7=0,0,F$7/NFM!F$11*1000)</f>
        <v>0.30546296769885534</v>
      </c>
      <c r="G226" s="274">
        <f>IF(G$7=0,0,G$7/NFM!G$11*1000)</f>
        <v>0.2459035787276472</v>
      </c>
      <c r="H226" s="274">
        <f>IF(H$7=0,0,H$7/NFM!H$11*1000)</f>
        <v>0.25830200436056466</v>
      </c>
      <c r="I226" s="274">
        <f>IF(I$7=0,0,I$7/NFM!I$11*1000)</f>
        <v>0.31587376431240499</v>
      </c>
      <c r="J226" s="274">
        <f>IF(J$7=0,0,J$7/NFM!J$11*1000)</f>
        <v>0.32160816346064341</v>
      </c>
      <c r="K226" s="274">
        <f>IF(K$7=0,0,K$7/NFM!K$11*1000)</f>
        <v>0.26452269985894633</v>
      </c>
      <c r="L226" s="274">
        <f>IF(L$7=0,0,L$7/NFM!L$11*1000)</f>
        <v>0.22920918242634047</v>
      </c>
      <c r="M226" s="274">
        <f>IF(M$7=0,0,M$7/NFM!M$11*1000)</f>
        <v>0.22130996517397727</v>
      </c>
      <c r="N226" s="274">
        <f>IF(N$7=0,0,N$7/NFM!N$11*1000)</f>
        <v>0.22632946285892563</v>
      </c>
      <c r="O226" s="274">
        <f>IF(O$7=0,0,O$7/NFM!O$11*1000)</f>
        <v>0.21694956619301223</v>
      </c>
      <c r="P226" s="274">
        <f>IF(P$7=0,0,P$7/NFM!P$11*1000)</f>
        <v>0.23356898828120129</v>
      </c>
      <c r="Q226" s="274">
        <f>IF(Q$7=0,0,Q$7/NFM!Q$11*1000)</f>
        <v>0.23747581326675923</v>
      </c>
      <c r="R226" s="274">
        <f>IF(R$7=0,0,R$7/NFM!R$11*1000)</f>
        <v>0.21762448910922291</v>
      </c>
      <c r="S226" s="274">
        <f>IF(S$7=0,0,S$7/NFM!S$11*1000)</f>
        <v>0.2501923172266125</v>
      </c>
      <c r="T226" s="274">
        <f>IF(T$7=0,0,T$7/NFM!T$11*1000)</f>
        <v>0.26373597186442987</v>
      </c>
      <c r="U226" s="274">
        <f>IF(U$7=0,0,U$7/NFM!U$11*1000)</f>
        <v>0.25509588849195119</v>
      </c>
      <c r="V226" s="274">
        <f>IF(V$7=0,0,V$7/NFM!V$11*1000)</f>
        <v>0.2618823993979526</v>
      </c>
      <c r="W226" s="274">
        <f>IF(W$7=0,0,W$7/NFM!W$11*1000)</f>
        <v>0.25339968425090525</v>
      </c>
      <c r="X226" s="274">
        <f>IF(X$7=0,0,X$7/NFM!X$11*1000)</f>
        <v>0.27714143752350817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10.566171986548531</v>
      </c>
      <c r="C227" s="274">
        <f>IF(C$8=0,0,C$8/NFM!C$11*1000)</f>
        <v>12.215464324213398</v>
      </c>
      <c r="D227" s="274">
        <f>IF(D$8=0,0,D$8/NFM!D$11*1000)</f>
        <v>10.525532238125654</v>
      </c>
      <c r="E227" s="274">
        <f>IF(E$8=0,0,E$8/NFM!E$11*1000)</f>
        <v>10.436224232984737</v>
      </c>
      <c r="F227" s="274">
        <f>IF(F$8=0,0,F$8/NFM!F$11*1000)</f>
        <v>7.7383951817043304</v>
      </c>
      <c r="G227" s="274">
        <f>IF(G$8=0,0,G$8/NFM!G$11*1000)</f>
        <v>6.229557327767056</v>
      </c>
      <c r="H227" s="274">
        <f>IF(H$8=0,0,H$8/NFM!H$11*1000)</f>
        <v>6.5436507771342987</v>
      </c>
      <c r="I227" s="274">
        <f>IF(I$8=0,0,I$8/NFM!I$11*1000)</f>
        <v>8.0021353625809173</v>
      </c>
      <c r="J227" s="274">
        <f>IF(J$8=0,0,J$8/NFM!J$11*1000)</f>
        <v>8.1474068076696309</v>
      </c>
      <c r="K227" s="274">
        <f>IF(K$8=0,0,K$8/NFM!K$11*1000)</f>
        <v>6.701241729759972</v>
      </c>
      <c r="L227" s="274">
        <f>IF(L$8=0,0,L$8/NFM!L$11*1000)</f>
        <v>5.8066326214672834</v>
      </c>
      <c r="M227" s="274">
        <f>IF(M$8=0,0,M$8/NFM!M$11*1000)</f>
        <v>5.6065191177407545</v>
      </c>
      <c r="N227" s="274">
        <f>IF(N$8=0,0,N$8/NFM!N$11*1000)</f>
        <v>5.7336797257594423</v>
      </c>
      <c r="O227" s="274">
        <f>IF(O$8=0,0,O$8/NFM!O$11*1000)</f>
        <v>5.4960556768896396</v>
      </c>
      <c r="P227" s="274">
        <f>IF(P$8=0,0,P$8/NFM!P$11*1000)</f>
        <v>5.9170810364570965</v>
      </c>
      <c r="Q227" s="274">
        <f>IF(Q$8=0,0,Q$8/NFM!Q$11*1000)</f>
        <v>6.0160539360912262</v>
      </c>
      <c r="R227" s="274">
        <f>IF(R$8=0,0,R$8/NFM!R$11*1000)</f>
        <v>5.5131537241003086</v>
      </c>
      <c r="S227" s="274">
        <f>IF(S$8=0,0,S$8/NFM!S$11*1000)</f>
        <v>6.3382053697408445</v>
      </c>
      <c r="T227" s="274">
        <f>IF(T$8=0,0,T$8/NFM!T$11*1000)</f>
        <v>6.6813112872322185</v>
      </c>
      <c r="U227" s="274">
        <f>IF(U$8=0,0,U$8/NFM!U$11*1000)</f>
        <v>6.4624291751294249</v>
      </c>
      <c r="V227" s="274">
        <f>IF(V$8=0,0,V$8/NFM!V$11*1000)</f>
        <v>6.6343541180814647</v>
      </c>
      <c r="W227" s="274">
        <f>IF(W$8=0,0,W$8/NFM!W$11*1000)</f>
        <v>6.4194586676895886</v>
      </c>
      <c r="X227" s="274">
        <f>IF(X$8=0,0,X$8/NFM!X$11*1000)</f>
        <v>7.0209164172622005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0.27805715754075205</v>
      </c>
      <c r="C228" s="274">
        <f>IF(C$9=0,0,C$9/NFM!C$11*1000)</f>
        <v>0.32145958747930126</v>
      </c>
      <c r="D228" s="274">
        <f>IF(D$9=0,0,D$9/NFM!D$11*1000)</f>
        <v>0.27698769047699218</v>
      </c>
      <c r="E228" s="274">
        <f>IF(E$9=0,0,E$9/NFM!E$11*1000)</f>
        <v>0.274637479815389</v>
      </c>
      <c r="F228" s="274">
        <f>IF(F$9=0,0,F$9/NFM!F$11*1000)</f>
        <v>0.20364197846590429</v>
      </c>
      <c r="G228" s="274">
        <f>IF(G$9=0,0,G$9/NFM!G$11*1000)</f>
        <v>0.1639357191517653</v>
      </c>
      <c r="H228" s="274">
        <f>IF(H$9=0,0,H$9/NFM!H$11*1000)</f>
        <v>0.17220133624037701</v>
      </c>
      <c r="I228" s="274">
        <f>IF(I$9=0,0,I$9/NFM!I$11*1000)</f>
        <v>0.21058250954160398</v>
      </c>
      <c r="J228" s="274">
        <f>IF(J$9=0,0,J$9/NFM!J$11*1000)</f>
        <v>0.21440544230709635</v>
      </c>
      <c r="K228" s="274">
        <f>IF(K$9=0,0,K$9/NFM!K$11*1000)</f>
        <v>0.17634846657263156</v>
      </c>
      <c r="L228" s="274">
        <f>IF(L$9=0,0,L$9/NFM!L$11*1000)</f>
        <v>0.15280612161756077</v>
      </c>
      <c r="M228" s="274">
        <f>IF(M$9=0,0,M$9/NFM!M$11*1000)</f>
        <v>0.14753997678265202</v>
      </c>
      <c r="N228" s="274">
        <f>IF(N$9=0,0,N$9/NFM!N$11*1000)</f>
        <v>0.15088630857261764</v>
      </c>
      <c r="O228" s="274">
        <f>IF(O$9=0,0,O$9/NFM!O$11*1000)</f>
        <v>0.14463304412867534</v>
      </c>
      <c r="P228" s="274">
        <f>IF(P$9=0,0,P$9/NFM!P$11*1000)</f>
        <v>0.15571265885413474</v>
      </c>
      <c r="Q228" s="274">
        <f>IF(Q$9=0,0,Q$9/NFM!Q$11*1000)</f>
        <v>0.15831720884450662</v>
      </c>
      <c r="R228" s="274">
        <f>IF(R$9=0,0,R$9/NFM!R$11*1000)</f>
        <v>0.14508299273948241</v>
      </c>
      <c r="S228" s="274">
        <f>IF(S$9=0,0,S$9/NFM!S$11*1000)</f>
        <v>0.16679487815107547</v>
      </c>
      <c r="T228" s="274">
        <f>IF(T$9=0,0,T$9/NFM!T$11*1000)</f>
        <v>0.17582398124295387</v>
      </c>
      <c r="U228" s="274">
        <f>IF(U$9=0,0,U$9/NFM!U$11*1000)</f>
        <v>0.17006392566130132</v>
      </c>
      <c r="V228" s="274">
        <f>IF(V$9=0,0,V$9/NFM!V$11*1000)</f>
        <v>0.17458826626530238</v>
      </c>
      <c r="W228" s="274">
        <f>IF(W$9=0,0,W$9/NFM!W$11*1000)</f>
        <v>0.16893312283393727</v>
      </c>
      <c r="X228" s="274">
        <f>IF(X$9=0,0,X$9/NFM!X$11*1000)</f>
        <v>0.18476095834900613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1.1985215194168604</v>
      </c>
      <c r="C229" s="275">
        <f>IF(C$10=0,0,C$10/NFM!C$11*1000)</f>
        <v>1.3774927182114569</v>
      </c>
      <c r="D229" s="275">
        <f>IF(D$10=0,0,D$10/NFM!D$11*1000)</f>
        <v>1.2477579412999833</v>
      </c>
      <c r="E229" s="275">
        <f>IF(E$10=0,0,E$10/NFM!E$11*1000)</f>
        <v>1.2303338644472306</v>
      </c>
      <c r="F229" s="275">
        <f>IF(F$10=0,0,F$10/NFM!F$11*1000)</f>
        <v>0.91225189764082737</v>
      </c>
      <c r="G229" s="275">
        <f>IF(G$10=0,0,G$10/NFM!G$11*1000)</f>
        <v>0.66366444277762648</v>
      </c>
      <c r="H229" s="275">
        <f>IF(H$10=0,0,H$10/NFM!H$11*1000)</f>
        <v>0.66002469165590372</v>
      </c>
      <c r="I229" s="275">
        <f>IF(I$10=0,0,I$10/NFM!I$11*1000)</f>
        <v>0.6549334284849383</v>
      </c>
      <c r="J229" s="275">
        <f>IF(J$10=0,0,J$10/NFM!J$11*1000)</f>
        <v>0.67134534024432402</v>
      </c>
      <c r="K229" s="275">
        <f>IF(K$10=0,0,K$10/NFM!K$11*1000)</f>
        <v>0.61269428082828703</v>
      </c>
      <c r="L229" s="275">
        <f>IF(L$10=0,0,L$10/NFM!L$11*1000)</f>
        <v>0.60093292617148863</v>
      </c>
      <c r="M229" s="275">
        <f>IF(M$10=0,0,M$10/NFM!M$11*1000)</f>
        <v>0.55495561903612811</v>
      </c>
      <c r="N229" s="275">
        <f>IF(N$10=0,0,N$10/NFM!N$11*1000)</f>
        <v>0.55315127366535366</v>
      </c>
      <c r="O229" s="275">
        <f>IF(O$10=0,0,O$10/NFM!O$11*1000)</f>
        <v>0.49210467444561051</v>
      </c>
      <c r="P229" s="275">
        <f>IF(P$10=0,0,P$10/NFM!P$11*1000)</f>
        <v>0.51948166742761737</v>
      </c>
      <c r="Q229" s="275">
        <f>IF(Q$10=0,0,Q$10/NFM!Q$11*1000)</f>
        <v>0.50393687012772925</v>
      </c>
      <c r="R229" s="275">
        <f>IF(R$10=0,0,R$10/NFM!R$11*1000)</f>
        <v>0.46772174404603623</v>
      </c>
      <c r="S229" s="275">
        <f>IF(S$10=0,0,S$10/NFM!S$11*1000)</f>
        <v>0.61318659853724777</v>
      </c>
      <c r="T229" s="275">
        <f>IF(T$10=0,0,T$10/NFM!T$11*1000)</f>
        <v>0.66103573909321023</v>
      </c>
      <c r="U229" s="275">
        <f>IF(U$10=0,0,U$10/NFM!U$11*1000)</f>
        <v>0.60337323311653734</v>
      </c>
      <c r="V229" s="275">
        <f>IF(V$10=0,0,V$10/NFM!V$11*1000)</f>
        <v>0.61241045186461052</v>
      </c>
      <c r="W229" s="275">
        <f>IF(W$10=0,0,W$10/NFM!W$11*1000)</f>
        <v>0.60158245323990578</v>
      </c>
      <c r="X229" s="275">
        <f>IF(X$10=0,0,X$10/NFM!X$11*1000)</f>
        <v>0.60257714476393265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333.50805374151821</v>
      </c>
      <c r="C230" s="276">
        <f>IF(C$16=0,0,C$16/NFM!C$11*1000)</f>
        <v>388.45796372173982</v>
      </c>
      <c r="D230" s="276">
        <f>IF(D$16=0,0,D$16/NFM!D$11*1000)</f>
        <v>325.43035474264127</v>
      </c>
      <c r="E230" s="276">
        <f>IF(E$16=0,0,E$16/NFM!E$11*1000)</f>
        <v>324.12837486165103</v>
      </c>
      <c r="F230" s="276">
        <f>IF(F$16=0,0,F$16/NFM!F$11*1000)</f>
        <v>240.37998118574518</v>
      </c>
      <c r="G230" s="276">
        <f>IF(G$16=0,0,G$16/NFM!G$11*1000)</f>
        <v>203.77786458572291</v>
      </c>
      <c r="H230" s="276">
        <f>IF(H$16=0,0,H$16/NFM!H$11*1000)</f>
        <v>218.71289650582236</v>
      </c>
      <c r="I230" s="276">
        <f>IF(I$16=0,0,I$16/NFM!I$11*1000)</f>
        <v>298.75975245198185</v>
      </c>
      <c r="J230" s="276">
        <f>IF(J$16=0,0,J$16/NFM!J$11*1000)</f>
        <v>303.86150770532345</v>
      </c>
      <c r="K230" s="276">
        <f>IF(K$16=0,0,K$16/NFM!K$11*1000)</f>
        <v>237.95761883999933</v>
      </c>
      <c r="L230" s="276">
        <f>IF(L$16=0,0,L$16/NFM!L$11*1000)</f>
        <v>196.02536669246575</v>
      </c>
      <c r="M230" s="276">
        <f>IF(M$16=0,0,M$16/NFM!M$11*1000)</f>
        <v>193.59806703532797</v>
      </c>
      <c r="N230" s="276">
        <f>IF(N$16=0,0,N$16/NFM!N$11*1000)</f>
        <v>200.45424954435441</v>
      </c>
      <c r="O230" s="276">
        <f>IF(O$16=0,0,O$16/NFM!O$11*1000)</f>
        <v>198.6037991067779</v>
      </c>
      <c r="P230" s="276">
        <f>IF(P$16=0,0,P$16/NFM!P$11*1000)</f>
        <v>215.66460741871822</v>
      </c>
      <c r="Q230" s="276">
        <f>IF(Q$16=0,0,Q$16/NFM!Q$11*1000)</f>
        <v>223.42323325242972</v>
      </c>
      <c r="R230" s="276">
        <f>IF(R$16=0,0,R$16/NFM!R$11*1000)</f>
        <v>203.73414054054328</v>
      </c>
      <c r="S230" s="276">
        <f>IF(S$16=0,0,S$16/NFM!S$11*1000)</f>
        <v>221.29531477401375</v>
      </c>
      <c r="T230" s="276">
        <f>IF(T$16=0,0,T$16/NFM!T$11*1000)</f>
        <v>230.7630662099325</v>
      </c>
      <c r="U230" s="276">
        <f>IF(U$16=0,0,U$16/NFM!U$11*1000)</f>
        <v>229.38662647395466</v>
      </c>
      <c r="V230" s="276">
        <f>IF(V$16=0,0,V$16/NFM!V$11*1000)</f>
        <v>236.68972333975657</v>
      </c>
      <c r="W230" s="276">
        <f>IF(W$16=0,0,W$16/NFM!W$11*1000)</f>
        <v>227.39292128674089</v>
      </c>
      <c r="X230" s="276">
        <f>IF(X$16=0,0,X$16/NFM!X$11*1000)</f>
        <v>258.19410109560272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209.31225346837689</v>
      </c>
      <c r="C231" s="277">
        <f>IF(C$27=0,0,C$27/NFM!C$11*1000)</f>
        <v>239.10022646423315</v>
      </c>
      <c r="D231" s="277">
        <f>IF(D$27=0,0,D$27/NFM!D$11*1000)</f>
        <v>215.24830373523716</v>
      </c>
      <c r="E231" s="277">
        <f>IF(E$27=0,0,E$27/NFM!E$11*1000)</f>
        <v>211.96952053369844</v>
      </c>
      <c r="F231" s="277">
        <f>IF(F$27=0,0,F$27/NFM!F$11*1000)</f>
        <v>157.13329778574655</v>
      </c>
      <c r="G231" s="277">
        <f>IF(G$27=0,0,G$27/NFM!G$11*1000)</f>
        <v>116.29870549243701</v>
      </c>
      <c r="H231" s="277">
        <f>IF(H$27=0,0,H$27/NFM!H$11*1000)</f>
        <v>117.53899315737937</v>
      </c>
      <c r="I231" s="277">
        <f>IF(I$27=0,0,I$27/NFM!I$11*1000)</f>
        <v>112.58999403912057</v>
      </c>
      <c r="J231" s="277">
        <f>IF(J$27=0,0,J$27/NFM!J$11*1000)</f>
        <v>114.95139482940344</v>
      </c>
      <c r="K231" s="277">
        <f>IF(K$27=0,0,K$27/NFM!K$11*1000)</f>
        <v>106.45546173002799</v>
      </c>
      <c r="L231" s="277">
        <f>IF(L$27=0,0,L$27/NFM!L$11*1000)</f>
        <v>102.33887732700499</v>
      </c>
      <c r="M231" s="277">
        <f>IF(M$27=0,0,M$27/NFM!M$11*1000)</f>
        <v>94.508941921852966</v>
      </c>
      <c r="N231" s="277">
        <f>IF(N$27=0,0,N$27/NFM!N$11*1000)</f>
        <v>94.201661905210088</v>
      </c>
      <c r="O231" s="277">
        <f>IF(O$27=0,0,O$27/NFM!O$11*1000)</f>
        <v>83.878647057342405</v>
      </c>
      <c r="P231" s="277">
        <f>IF(P$27=0,0,P$27/NFM!P$11*1000)</f>
        <v>88.467727962923547</v>
      </c>
      <c r="Q231" s="277">
        <f>IF(Q$27=0,0,Q$27/NFM!Q$11*1000)</f>
        <v>85.820448982752609</v>
      </c>
      <c r="R231" s="277">
        <f>IF(R$27=0,0,R$27/NFM!R$11*1000)</f>
        <v>79.653013011040258</v>
      </c>
      <c r="S231" s="277">
        <f>IF(S$27=0,0,S$27/NFM!S$11*1000)</f>
        <v>104.42567773089363</v>
      </c>
      <c r="T231" s="277">
        <f>IF(T$27=0,0,T$27/NFM!T$11*1000)</f>
        <v>112.57551735332157</v>
      </c>
      <c r="U231" s="277">
        <f>IF(U$27=0,0,U$27/NFM!U$11*1000)</f>
        <v>102.74007084987359</v>
      </c>
      <c r="V231" s="277">
        <f>IF(V$27=0,0,V$27/NFM!V$11*1000)</f>
        <v>104.27980915715064</v>
      </c>
      <c r="W231" s="277">
        <f>IF(W$27=0,0,W$27/NFM!W$11*1000)</f>
        <v>102.52315108519595</v>
      </c>
      <c r="X231" s="277">
        <f>IF(X$27=0,0,X$27/NFM!X$11*1000)</f>
        <v>102.68813677111342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1511.5496036335123</v>
      </c>
      <c r="C233" s="272">
        <f t="shared" si="58"/>
        <v>1747.490035271956</v>
      </c>
      <c r="D233" s="272">
        <f t="shared" si="58"/>
        <v>1505.7358618455467</v>
      </c>
      <c r="E233" s="272">
        <f t="shared" si="58"/>
        <v>1492.9598555546756</v>
      </c>
      <c r="F233" s="272">
        <f t="shared" si="58"/>
        <v>1502.7060710302376</v>
      </c>
      <c r="G233" s="272">
        <f t="shared" si="58"/>
        <v>1525.3372412410713</v>
      </c>
      <c r="H233" s="272">
        <f t="shared" si="58"/>
        <v>1541.9274962602515</v>
      </c>
      <c r="I233" s="272">
        <f t="shared" si="58"/>
        <v>1849.7698670779314</v>
      </c>
      <c r="J233" s="272">
        <f t="shared" si="58"/>
        <v>1822.2848922914427</v>
      </c>
      <c r="K233" s="272">
        <f t="shared" si="58"/>
        <v>1498.8292412573203</v>
      </c>
      <c r="L233" s="272">
        <f t="shared" si="58"/>
        <v>1298.7370277409279</v>
      </c>
      <c r="M233" s="272">
        <f t="shared" si="58"/>
        <v>1253.978760087278</v>
      </c>
      <c r="N233" s="272">
        <f t="shared" si="58"/>
        <v>1264.8577118445651</v>
      </c>
      <c r="O233" s="272">
        <f t="shared" si="58"/>
        <v>1212.4375165930458</v>
      </c>
      <c r="P233" s="272">
        <f t="shared" si="58"/>
        <v>1270.1703020795558</v>
      </c>
      <c r="Q233" s="272">
        <f t="shared" si="58"/>
        <v>1291.4159867428079</v>
      </c>
      <c r="R233" s="272">
        <f t="shared" si="58"/>
        <v>1159.8468648515502</v>
      </c>
      <c r="S233" s="272">
        <f t="shared" si="58"/>
        <v>1333.4196713473341</v>
      </c>
      <c r="T233" s="272">
        <f t="shared" si="58"/>
        <v>1569.7964433258642</v>
      </c>
      <c r="U233" s="272">
        <f t="shared" si="58"/>
        <v>1518.3693586846011</v>
      </c>
      <c r="V233" s="272">
        <f t="shared" si="58"/>
        <v>1505.7551414072859</v>
      </c>
      <c r="W233" s="272">
        <f t="shared" si="58"/>
        <v>1410.3505052504279</v>
      </c>
      <c r="X233" s="272">
        <f t="shared" si="58"/>
        <v>1542.4903452175056</v>
      </c>
      <c r="Y233" s="272">
        <f t="shared" si="58"/>
        <v>1361.721676995001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1.771215018774742</v>
      </c>
      <c r="C234" s="273">
        <f>IF(C$35=0,0,C$35/NFM!C$13*1000)</f>
        <v>2.0476870809872931</v>
      </c>
      <c r="D234" s="273">
        <f>IF(D$35=0,0,D$35/NFM!D$13*1000)</f>
        <v>1.7644025484822017</v>
      </c>
      <c r="E234" s="273">
        <f>IF(E$35=0,0,E$35/NFM!E$13*1000)</f>
        <v>1.749431783270059</v>
      </c>
      <c r="F234" s="273">
        <f>IF(F$35=0,0,F$35/NFM!F$13*1000)</f>
        <v>1.7608522773012136</v>
      </c>
      <c r="G234" s="273">
        <f>IF(G$35=0,0,G$35/NFM!G$13*1000)</f>
        <v>1.7873712009763452</v>
      </c>
      <c r="H234" s="273">
        <f>IF(H$35=0,0,H$35/NFM!H$13*1000)</f>
        <v>1.8068114553910284</v>
      </c>
      <c r="I234" s="273">
        <f>IF(I$35=0,0,I$35/NFM!I$13*1000)</f>
        <v>2.1675373153266291</v>
      </c>
      <c r="J234" s="273">
        <f>IF(J$35=0,0,J$35/NFM!J$13*1000)</f>
        <v>2.1353307638406669</v>
      </c>
      <c r="K234" s="273">
        <f>IF(K$35=0,0,K$35/NFM!K$13*1000)</f>
        <v>1.7563094564091866</v>
      </c>
      <c r="L234" s="273">
        <f>IF(L$35=0,0,L$35/NFM!L$13*1000)</f>
        <v>1.521843890166596</v>
      </c>
      <c r="M234" s="273">
        <f>IF(M$35=0,0,M$35/NFM!M$13*1000)</f>
        <v>1.4693967090146034</v>
      </c>
      <c r="N234" s="273">
        <f>IF(N$35=0,0,N$35/NFM!N$13*1000)</f>
        <v>1.4821445293269715</v>
      </c>
      <c r="O234" s="273">
        <f>IF(O$35=0,0,O$35/NFM!O$13*1000)</f>
        <v>1.4207191967453323</v>
      </c>
      <c r="P234" s="273">
        <f>IF(P$35=0,0,P$35/NFM!P$13*1000)</f>
        <v>1.4883697564645499</v>
      </c>
      <c r="Q234" s="273">
        <f>IF(Q$35=0,0,Q$35/NFM!Q$13*1000)</f>
        <v>1.5132651854134815</v>
      </c>
      <c r="R234" s="273">
        <f>IF(R$35=0,0,R$35/NFM!R$13*1000)</f>
        <v>1.3590941253698645</v>
      </c>
      <c r="S234" s="273">
        <f>IF(S$35=0,0,S$35/NFM!S$13*1000)</f>
        <v>1.5624845804214336</v>
      </c>
      <c r="T234" s="273">
        <f>IF(T$35=0,0,T$35/NFM!T$13*1000)</f>
        <v>1.8394679408153842</v>
      </c>
      <c r="U234" s="273">
        <f>IF(U$35=0,0,U$35/NFM!U$13*1000)</f>
        <v>1.7792063228907593</v>
      </c>
      <c r="V234" s="273">
        <f>IF(V$35=0,0,V$35/NFM!V$13*1000)</f>
        <v>1.7644251400318944</v>
      </c>
      <c r="W234" s="273">
        <f>IF(W$35=0,0,W$35/NFM!W$13*1000)</f>
        <v>1.6526311744117914</v>
      </c>
      <c r="X234" s="273">
        <f>IF(X$35=0,0,X$35/NFM!X$13*1000)</f>
        <v>1.807470994796436</v>
      </c>
      <c r="Y234" s="273">
        <f>IF(Y$35=0,0,Y$35/NFM!Y$13*1000)</f>
        <v>1.5956485185032703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0.82313005079358426</v>
      </c>
      <c r="C235" s="274">
        <f>IF(C$36=0,0,C$36/NFM!C$13*1000)</f>
        <v>0.95161386568888151</v>
      </c>
      <c r="D235" s="274">
        <f>IF(D$36=0,0,D$36/NFM!D$13*1000)</f>
        <v>0.81996411726293483</v>
      </c>
      <c r="E235" s="274">
        <f>IF(E$36=0,0,E$36/NFM!E$13*1000)</f>
        <v>0.81300681021728072</v>
      </c>
      <c r="F235" s="274">
        <f>IF(F$36=0,0,F$36/NFM!F$13*1000)</f>
        <v>0.81831421317644004</v>
      </c>
      <c r="G235" s="274">
        <f>IF(G$36=0,0,G$36/NFM!G$13*1000)</f>
        <v>0.83063825218938958</v>
      </c>
      <c r="H235" s="274">
        <f>IF(H$36=0,0,H$36/NFM!H$13*1000)</f>
        <v>0.83967264803302222</v>
      </c>
      <c r="I235" s="274">
        <f>IF(I$36=0,0,I$36/NFM!I$13*1000)</f>
        <v>1.0073114114039154</v>
      </c>
      <c r="J235" s="274">
        <f>IF(J$36=0,0,J$36/NFM!J$13*1000)</f>
        <v>0.99234418264878332</v>
      </c>
      <c r="K235" s="274">
        <f>IF(K$36=0,0,K$36/NFM!K$13*1000)</f>
        <v>0.81620304522000109</v>
      </c>
      <c r="L235" s="274">
        <f>IF(L$36=0,0,L$36/NFM!L$13*1000)</f>
        <v>0.70724075018248667</v>
      </c>
      <c r="M235" s="274">
        <f>IF(M$36=0,0,M$36/NFM!M$13*1000)</f>
        <v>0.6828671702229604</v>
      </c>
      <c r="N235" s="274">
        <f>IF(N$36=0,0,N$36/NFM!N$13*1000)</f>
        <v>0.68879141650023368</v>
      </c>
      <c r="O235" s="274">
        <f>IF(O$36=0,0,O$36/NFM!O$13*1000)</f>
        <v>0.66024545421333236</v>
      </c>
      <c r="P235" s="274">
        <f>IF(P$36=0,0,P$36/NFM!P$13*1000)</f>
        <v>0.69168444274246921</v>
      </c>
      <c r="Q235" s="274">
        <f>IF(Q$36=0,0,Q$36/NFM!Q$13*1000)</f>
        <v>0.70325400119700254</v>
      </c>
      <c r="R235" s="274">
        <f>IF(R$36=0,0,R$36/NFM!R$13*1000)</f>
        <v>0.6316066680728798</v>
      </c>
      <c r="S235" s="274">
        <f>IF(S$36=0,0,S$36/NFM!S$13*1000)</f>
        <v>0.72612754432049675</v>
      </c>
      <c r="T235" s="274">
        <f>IF(T$36=0,0,T$36/NFM!T$13*1000)</f>
        <v>0.8548489728841322</v>
      </c>
      <c r="U235" s="274">
        <f>IF(U$36=0,0,U$36/NFM!U$13*1000)</f>
        <v>0.82684381930457751</v>
      </c>
      <c r="V235" s="274">
        <f>IF(V$36=0,0,V$36/NFM!V$13*1000)</f>
        <v>0.81997461614830447</v>
      </c>
      <c r="W235" s="274">
        <f>IF(W$36=0,0,W$36/NFM!W$13*1000)</f>
        <v>0.76802102969839425</v>
      </c>
      <c r="X235" s="274">
        <f>IF(X$36=0,0,X$36/NFM!X$13*1000)</f>
        <v>0.83997915328423112</v>
      </c>
      <c r="Y235" s="274">
        <f>IF(Y$36=0,0,Y$36/NFM!Y$13*1000)</f>
        <v>0.741539695724171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24.138287809426885</v>
      </c>
      <c r="C236" s="274">
        <f>IF(C$37=0,0,C$37/NFM!C$13*1000)</f>
        <v>27.906075536051326</v>
      </c>
      <c r="D236" s="274">
        <f>IF(D$37=0,0,D$37/NFM!D$13*1000)</f>
        <v>24.045446812217946</v>
      </c>
      <c r="E236" s="274">
        <f>IF(E$37=0,0,E$37/NFM!E$13*1000)</f>
        <v>23.841423790965528</v>
      </c>
      <c r="F236" s="274">
        <f>IF(F$37=0,0,F$37/NFM!F$13*1000)</f>
        <v>23.997063376745778</v>
      </c>
      <c r="G236" s="274">
        <f>IF(G$37=0,0,G$37/NFM!G$13*1000)</f>
        <v>24.358465806875003</v>
      </c>
      <c r="H236" s="274">
        <f>IF(H$37=0,0,H$37/NFM!H$13*1000)</f>
        <v>24.623399454781122</v>
      </c>
      <c r="I236" s="274">
        <f>IF(I$37=0,0,I$37/NFM!I$13*1000)</f>
        <v>29.539406001209297</v>
      </c>
      <c r="J236" s="274">
        <f>IF(J$37=0,0,J$37/NFM!J$13*1000)</f>
        <v>29.100492034877259</v>
      </c>
      <c r="K236" s="274">
        <f>IF(K$37=0,0,K$37/NFM!K$13*1000)</f>
        <v>23.935153378808725</v>
      </c>
      <c r="L236" s="274">
        <f>IF(L$37=0,0,L$37/NFM!L$13*1000)</f>
        <v>20.739834199955446</v>
      </c>
      <c r="M236" s="274">
        <f>IF(M$37=0,0,M$37/NFM!M$13*1000)</f>
        <v>20.025078995183247</v>
      </c>
      <c r="N236" s="274">
        <f>IF(N$37=0,0,N$37/NFM!N$13*1000)</f>
        <v>20.198807510570195</v>
      </c>
      <c r="O236" s="274">
        <f>IF(O$37=0,0,O$37/NFM!O$13*1000)</f>
        <v>19.36169719876229</v>
      </c>
      <c r="P236" s="274">
        <f>IF(P$37=0,0,P$37/NFM!P$13*1000)</f>
        <v>20.283645501854771</v>
      </c>
      <c r="Q236" s="274">
        <f>IF(Q$37=0,0,Q$37/NFM!Q$13*1000)</f>
        <v>20.622922790460954</v>
      </c>
      <c r="R236" s="274">
        <f>IF(R$37=0,0,R$37/NFM!R$13*1000)</f>
        <v>18.521864827553891</v>
      </c>
      <c r="S236" s="274">
        <f>IF(S$37=0,0,S$37/NFM!S$13*1000)</f>
        <v>21.293689416711487</v>
      </c>
      <c r="T236" s="274">
        <f>IF(T$37=0,0,T$37/NFM!T$13*1000)</f>
        <v>25.068445163891436</v>
      </c>
      <c r="U236" s="274">
        <f>IF(U$37=0,0,U$37/NFM!U$13*1000)</f>
        <v>24.247194066815396</v>
      </c>
      <c r="V236" s="274">
        <f>IF(V$37=0,0,V$37/NFM!V$13*1000)</f>
        <v>24.045754692019532</v>
      </c>
      <c r="W236" s="274">
        <f>IF(W$37=0,0,W$37/NFM!W$13*1000)</f>
        <v>22.522215828080835</v>
      </c>
      <c r="X236" s="274">
        <f>IF(X$37=0,0,X$37/NFM!X$13*1000)</f>
        <v>24.632387720926474</v>
      </c>
      <c r="Y236" s="274">
        <f>IF(Y$37=0,0,Y$37/NFM!Y$13*1000)</f>
        <v>21.745650739209282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0.5904050062582471</v>
      </c>
      <c r="C237" s="274">
        <f>IF(C$38=0,0,C$38/NFM!C$13*1000)</f>
        <v>0.68256236032909734</v>
      </c>
      <c r="D237" s="274">
        <f>IF(D$38=0,0,D$38/NFM!D$13*1000)</f>
        <v>0.58813418282740038</v>
      </c>
      <c r="E237" s="274">
        <f>IF(E$38=0,0,E$38/NFM!E$13*1000)</f>
        <v>0.58314392775668655</v>
      </c>
      <c r="F237" s="274">
        <f>IF(F$38=0,0,F$38/NFM!F$13*1000)</f>
        <v>0.58695075910040417</v>
      </c>
      <c r="G237" s="274">
        <f>IF(G$38=0,0,G$38/NFM!G$13*1000)</f>
        <v>0.59579040032544817</v>
      </c>
      <c r="H237" s="274">
        <f>IF(H$38=0,0,H$38/NFM!H$13*1000)</f>
        <v>0.60227048513034287</v>
      </c>
      <c r="I237" s="274">
        <f>IF(I$38=0,0,I$38/NFM!I$13*1000)</f>
        <v>0.72251243844220958</v>
      </c>
      <c r="J237" s="274">
        <f>IF(J$38=0,0,J$38/NFM!J$13*1000)</f>
        <v>0.71177692128022185</v>
      </c>
      <c r="K237" s="274">
        <f>IF(K$38=0,0,K$38/NFM!K$13*1000)</f>
        <v>0.58543648546972893</v>
      </c>
      <c r="L237" s="274">
        <f>IF(L$38=0,0,L$38/NFM!L$13*1000)</f>
        <v>0.50728129672219835</v>
      </c>
      <c r="M237" s="274">
        <f>IF(M$38=0,0,M$38/NFM!M$13*1000)</f>
        <v>0.48979890300486778</v>
      </c>
      <c r="N237" s="274">
        <f>IF(N$38=0,0,N$38/NFM!N$13*1000)</f>
        <v>0.49404817644232374</v>
      </c>
      <c r="O237" s="274">
        <f>IF(O$38=0,0,O$38/NFM!O$13*1000)</f>
        <v>0.47357306558177759</v>
      </c>
      <c r="P237" s="274">
        <f>IF(P$38=0,0,P$38/NFM!P$13*1000)</f>
        <v>0.49612325215484976</v>
      </c>
      <c r="Q237" s="274">
        <f>IF(Q$38=0,0,Q$38/NFM!Q$13*1000)</f>
        <v>0.50442172847116051</v>
      </c>
      <c r="R237" s="274">
        <f>IF(R$38=0,0,R$38/NFM!R$13*1000)</f>
        <v>0.45303137512328823</v>
      </c>
      <c r="S237" s="274">
        <f>IF(S$38=0,0,S$38/NFM!S$13*1000)</f>
        <v>0.52082819347381104</v>
      </c>
      <c r="T237" s="274">
        <f>IF(T$38=0,0,T$38/NFM!T$13*1000)</f>
        <v>0.61315598027179474</v>
      </c>
      <c r="U237" s="274">
        <f>IF(U$38=0,0,U$38/NFM!U$13*1000)</f>
        <v>0.59306877429691962</v>
      </c>
      <c r="V237" s="274">
        <f>IF(V$38=0,0,V$38/NFM!V$13*1000)</f>
        <v>0.58814171334396503</v>
      </c>
      <c r="W237" s="274">
        <f>IF(W$38=0,0,W$38/NFM!W$13*1000)</f>
        <v>0.55087705813726384</v>
      </c>
      <c r="X237" s="274">
        <f>IF(X$38=0,0,X$38/NFM!X$13*1000)</f>
        <v>0.60249033159881227</v>
      </c>
      <c r="Y237" s="274">
        <f>IF(Y$38=0,0,Y$38/NFM!Y$13*1000)</f>
        <v>0.53188283950108994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3.8729464321033813</v>
      </c>
      <c r="C238" s="275">
        <f>IF(C$39=0,0,C$39/NFM!C$13*1000)</f>
        <v>4.1420975233613984</v>
      </c>
      <c r="D238" s="275">
        <f>IF(D$39=0,0,D$39/NFM!D$13*1000)</f>
        <v>3.2604894623943883</v>
      </c>
      <c r="E238" s="275">
        <f>IF(E$39=0,0,E$39/NFM!E$13*1000)</f>
        <v>3.2474788977292719</v>
      </c>
      <c r="F238" s="275">
        <f>IF(F$39=0,0,F$39/NFM!F$13*1000)</f>
        <v>3.1907801252478118</v>
      </c>
      <c r="G238" s="275">
        <f>IF(G$39=0,0,G$39/NFM!G$13*1000)</f>
        <v>3.4705489018736988</v>
      </c>
      <c r="H238" s="275">
        <f>IF(H$39=0,0,H$39/NFM!H$13*1000)</f>
        <v>3.7311048440341015</v>
      </c>
      <c r="I238" s="275">
        <f>IF(I$39=0,0,I$39/NFM!I$13*1000)</f>
        <v>7.7980702080887569</v>
      </c>
      <c r="J238" s="275">
        <f>IF(J$39=0,0,J$39/NFM!J$13*1000)</f>
        <v>7.4547400362233152</v>
      </c>
      <c r="K238" s="275">
        <f>IF(K$39=0,0,K$39/NFM!K$13*1000)</f>
        <v>4.8528435901622791</v>
      </c>
      <c r="L238" s="275">
        <f>IF(L$39=0,0,L$39/NFM!L$13*1000)</f>
        <v>3.0809565308176823</v>
      </c>
      <c r="M238" s="275">
        <f>IF(M$39=0,0,M$39/NFM!M$13*1000)</f>
        <v>3.1759707604067513</v>
      </c>
      <c r="N238" s="275">
        <f>IF(N$39=0,0,N$39/NFM!N$13*1000)</f>
        <v>3.284571146838803</v>
      </c>
      <c r="O238" s="275">
        <f>IF(O$39=0,0,O$39/NFM!O$13*1000)</f>
        <v>4.3639480808433282</v>
      </c>
      <c r="P238" s="275">
        <f>IF(P$39=0,0,P$39/NFM!P$13*1000)</f>
        <v>5.3467776286828057</v>
      </c>
      <c r="Q238" s="275">
        <f>IF(Q$39=0,0,Q$39/NFM!Q$13*1000)</f>
        <v>5.2760113259416714</v>
      </c>
      <c r="R238" s="275">
        <f>IF(R$39=0,0,R$39/NFM!R$13*1000)</f>
        <v>3.9018965798349892</v>
      </c>
      <c r="S238" s="275">
        <f>IF(S$39=0,0,S$39/NFM!S$13*1000)</f>
        <v>3.2205212004994799</v>
      </c>
      <c r="T238" s="275">
        <f>IF(T$39=0,0,T$39/NFM!T$13*1000)</f>
        <v>5.2753302740424592</v>
      </c>
      <c r="U238" s="275">
        <f>IF(U$39=0,0,U$39/NFM!U$13*1000)</f>
        <v>5.8003958392761206</v>
      </c>
      <c r="V238" s="275">
        <f>IF(V$39=0,0,V$39/NFM!V$13*1000)</f>
        <v>6.0912138594496197</v>
      </c>
      <c r="W238" s="275">
        <f>IF(W$39=0,0,W$39/NFM!W$13*1000)</f>
        <v>5.3950186503253583</v>
      </c>
      <c r="X238" s="275">
        <f>IF(X$39=0,0,X$39/NFM!X$13*1000)</f>
        <v>7.9845101846372817</v>
      </c>
      <c r="Y238" s="275">
        <f>IF(Y$39=0,0,Y$39/NFM!Y$13*1000)</f>
        <v>7.7975221521354987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1231.5180382771111</v>
      </c>
      <c r="C239" s="276">
        <f>IF(C$45=0,0,C$45/NFM!C$13*1000)</f>
        <v>1445.7867205266025</v>
      </c>
      <c r="D239" s="276">
        <f>IF(D$45=0,0,D$45/NFM!D$13*1000)</f>
        <v>1267.8035391713936</v>
      </c>
      <c r="E239" s="276">
        <f>IF(E$45=0,0,E$45/NFM!E$13*1000)</f>
        <v>1256.1638762020341</v>
      </c>
      <c r="F239" s="276">
        <f>IF(F$45=0,0,F$45/NFM!F$13*1000)</f>
        <v>1269.1961474325192</v>
      </c>
      <c r="G239" s="276">
        <f>IF(G$45=0,0,G$45/NFM!G$13*1000)</f>
        <v>1267.127614772807</v>
      </c>
      <c r="H239" s="276">
        <f>IF(H$45=0,0,H$45/NFM!H$13*1000)</f>
        <v>1261.2132313989785</v>
      </c>
      <c r="I239" s="276">
        <f>IF(I$45=0,0,I$45/NFM!I$13*1000)</f>
        <v>1288.5574410906986</v>
      </c>
      <c r="J239" s="276">
        <f>IF(J$45=0,0,J$45/NFM!J$13*1000)</f>
        <v>1286.6984577386049</v>
      </c>
      <c r="K239" s="276">
        <f>IF(K$45=0,0,K$45/NFM!K$13*1000)</f>
        <v>1146.1448429029476</v>
      </c>
      <c r="L239" s="276">
        <f>IF(L$45=0,0,L$45/NFM!L$13*1000)</f>
        <v>1074.2403908307199</v>
      </c>
      <c r="M239" s="276">
        <f>IF(M$45=0,0,M$45/NFM!M$13*1000)</f>
        <v>1022.9118913122861</v>
      </c>
      <c r="N239" s="276">
        <f>IF(N$45=0,0,N$45/NFM!N$13*1000)</f>
        <v>1025.6049623778597</v>
      </c>
      <c r="O239" s="276">
        <f>IF(O$45=0,0,O$45/NFM!O$13*1000)</f>
        <v>901.5528305170136</v>
      </c>
      <c r="P239" s="276">
        <f>IF(P$45=0,0,P$45/NFM!P$13*1000)</f>
        <v>893.3329031016068</v>
      </c>
      <c r="Q239" s="276">
        <f>IF(Q$45=0,0,Q$45/NFM!Q$13*1000)</f>
        <v>915.03482182021116</v>
      </c>
      <c r="R239" s="276">
        <f>IF(R$45=0,0,R$45/NFM!R$13*1000)</f>
        <v>877.17722663200846</v>
      </c>
      <c r="S239" s="276">
        <f>IF(S$45=0,0,S$45/NFM!S$13*1000)</f>
        <v>1096.6506092001193</v>
      </c>
      <c r="T239" s="276">
        <f>IF(T$45=0,0,T$45/NFM!T$13*1000)</f>
        <v>1198.604127140494</v>
      </c>
      <c r="U239" s="276">
        <f>IF(U$45=0,0,U$45/NFM!U$13*1000)</f>
        <v>1111.0431227902543</v>
      </c>
      <c r="V239" s="276">
        <f>IF(V$45=0,0,V$45/NFM!V$13*1000)</f>
        <v>1079.2620243537442</v>
      </c>
      <c r="W239" s="276">
        <f>IF(W$45=0,0,W$45/NFM!W$13*1000)</f>
        <v>1031.5742732130648</v>
      </c>
      <c r="X239" s="276">
        <f>IF(X$45=0,0,X$45/NFM!X$13*1000)</f>
        <v>985.62083598052527</v>
      </c>
      <c r="Y239" s="276">
        <f>IF(Y$45=0,0,Y$45/NFM!Y$13*1000)</f>
        <v>815.59623458647775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212.87613851841948</v>
      </c>
      <c r="C240" s="276">
        <f>IF(C$46=0,0,C$46/NFM!C$13*1000)</f>
        <v>226.28078253618654</v>
      </c>
      <c r="D240" s="276">
        <f>IF(D$46=0,0,D$46/NFM!D$13*1000)</f>
        <v>177.02266410443076</v>
      </c>
      <c r="E240" s="276">
        <f>IF(E$46=0,0,E$46/NFM!E$13*1000)</f>
        <v>176.08949726269992</v>
      </c>
      <c r="F240" s="276">
        <f>IF(F$46=0,0,F$46/NFM!F$13*1000)</f>
        <v>172.97645977791433</v>
      </c>
      <c r="G240" s="276">
        <f>IF(G$46=0,0,G$46/NFM!G$13*1000)</f>
        <v>191.40848032516902</v>
      </c>
      <c r="H240" s="276">
        <f>IF(H$46=0,0,H$46/NFM!H$13*1000)</f>
        <v>209.12016483490567</v>
      </c>
      <c r="I240" s="276">
        <f>IF(I$46=0,0,I$46/NFM!I$13*1000)</f>
        <v>421.91644735123521</v>
      </c>
      <c r="J240" s="276">
        <f>IF(J$46=0,0,J$46/NFM!J$13*1000)</f>
        <v>401.73294281074811</v>
      </c>
      <c r="K240" s="276">
        <f>IF(K$46=0,0,K$46/NFM!K$13*1000)</f>
        <v>265.37321860196346</v>
      </c>
      <c r="L240" s="276">
        <f>IF(L$46=0,0,L$46/NFM!L$13*1000)</f>
        <v>165.134149957739</v>
      </c>
      <c r="M240" s="276">
        <f>IF(M$46=0,0,M$46/NFM!M$13*1000)</f>
        <v>170.22675476411573</v>
      </c>
      <c r="N240" s="276">
        <f>IF(N$46=0,0,N$46/NFM!N$13*1000)</f>
        <v>176.04755499909317</v>
      </c>
      <c r="O240" s="276">
        <f>IF(O$46=0,0,O$46/NFM!O$13*1000)</f>
        <v>234.10472419975252</v>
      </c>
      <c r="P240" s="276">
        <f>IF(P$46=0,0,P$46/NFM!P$13*1000)</f>
        <v>286.57839534375393</v>
      </c>
      <c r="Q240" s="276">
        <f>IF(Q$46=0,0,Q$46/NFM!Q$13*1000)</f>
        <v>282.78543911995808</v>
      </c>
      <c r="R240" s="276">
        <f>IF(R$46=0,0,R$46/NFM!R$13*1000)</f>
        <v>209.13517230411986</v>
      </c>
      <c r="S240" s="276">
        <f>IF(S$46=0,0,S$46/NFM!S$13*1000)</f>
        <v>172.61458431684343</v>
      </c>
      <c r="T240" s="276">
        <f>IF(T$46=0,0,T$46/NFM!T$13*1000)</f>
        <v>282.75177652517277</v>
      </c>
      <c r="U240" s="276">
        <f>IF(U$46=0,0,U$46/NFM!U$13*1000)</f>
        <v>310.84803725747855</v>
      </c>
      <c r="V240" s="276">
        <f>IF(V$46=0,0,V$46/NFM!V$13*1000)</f>
        <v>326.43608269203349</v>
      </c>
      <c r="W240" s="276">
        <f>IF(W$46=0,0,W$46/NFM!W$13*1000)</f>
        <v>289.37193755107131</v>
      </c>
      <c r="X240" s="276">
        <f>IF(X$46=0,0,X$46/NFM!X$13*1000)</f>
        <v>428.2452693268412</v>
      </c>
      <c r="Y240" s="276">
        <f>IF(Y$46=0,0,Y$46/NFM!Y$13*1000)</f>
        <v>417.94068272504359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35.959442520624769</v>
      </c>
      <c r="C241" s="277">
        <f>IF(C$53=0,0,C$53/NFM!C$13*1000)</f>
        <v>39.69249584274889</v>
      </c>
      <c r="D241" s="277">
        <f>IF(D$53=0,0,D$53/NFM!D$13*1000)</f>
        <v>30.43122144653729</v>
      </c>
      <c r="E241" s="277">
        <f>IF(E$53=0,0,E$53/NFM!E$13*1000)</f>
        <v>30.471996880002713</v>
      </c>
      <c r="F241" s="277">
        <f>IF(F$53=0,0,F$53/NFM!F$13*1000)</f>
        <v>30.179503068232336</v>
      </c>
      <c r="G241" s="277">
        <f>IF(G$53=0,0,G$53/NFM!G$13*1000)</f>
        <v>35.758331580855298</v>
      </c>
      <c r="H241" s="277">
        <f>IF(H$53=0,0,H$53/NFM!H$13*1000)</f>
        <v>39.990841138997901</v>
      </c>
      <c r="I241" s="277">
        <f>IF(I$53=0,0,I$53/NFM!I$13*1000)</f>
        <v>98.0611412615267</v>
      </c>
      <c r="J241" s="277">
        <f>IF(J$53=0,0,J$53/NFM!J$13*1000)</f>
        <v>93.458807803219344</v>
      </c>
      <c r="K241" s="277">
        <f>IF(K$53=0,0,K$53/NFM!K$13*1000)</f>
        <v>55.365233796339155</v>
      </c>
      <c r="L241" s="277">
        <f>IF(L$53=0,0,L$53/NFM!L$13*1000)</f>
        <v>32.805330284624731</v>
      </c>
      <c r="M241" s="277">
        <f>IF(M$53=0,0,M$53/NFM!M$13*1000)</f>
        <v>34.997001473043802</v>
      </c>
      <c r="N241" s="277">
        <f>IF(N$53=0,0,N$53/NFM!N$13*1000)</f>
        <v>37.056831687933723</v>
      </c>
      <c r="O241" s="277">
        <f>IF(O$53=0,0,O$53/NFM!O$13*1000)</f>
        <v>50.499778880133555</v>
      </c>
      <c r="P241" s="277">
        <f>IF(P$53=0,0,P$53/NFM!P$13*1000)</f>
        <v>61.95240305229558</v>
      </c>
      <c r="Q241" s="277">
        <f>IF(Q$53=0,0,Q$53/NFM!Q$13*1000)</f>
        <v>64.975850771154384</v>
      </c>
      <c r="R241" s="277">
        <f>IF(R$53=0,0,R$53/NFM!R$13*1000)</f>
        <v>48.666972339467037</v>
      </c>
      <c r="S241" s="277">
        <f>IF(S$53=0,0,S$53/NFM!S$13*1000)</f>
        <v>36.830826894944657</v>
      </c>
      <c r="T241" s="277">
        <f>IF(T$53=0,0,T$53/NFM!T$13*1000)</f>
        <v>54.789291328292229</v>
      </c>
      <c r="U241" s="277">
        <f>IF(U$53=0,0,U$53/NFM!U$13*1000)</f>
        <v>63.231489814284529</v>
      </c>
      <c r="V241" s="277">
        <f>IF(V$53=0,0,V$53/NFM!V$13*1000)</f>
        <v>66.747524340515014</v>
      </c>
      <c r="W241" s="277">
        <f>IF(W$53=0,0,W$53/NFM!W$13*1000)</f>
        <v>58.515530745637889</v>
      </c>
      <c r="X241" s="277">
        <f>IF(X$53=0,0,X$53/NFM!X$13*1000)</f>
        <v>92.757401524895883</v>
      </c>
      <c r="Y241" s="277">
        <f>IF(Y$53=0,0,Y$53/NFM!Y$13*1000)</f>
        <v>95.772515738406454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237.27544110179616</v>
      </c>
      <c r="C243" s="272">
        <f t="shared" si="59"/>
        <v>274.31218131606795</v>
      </c>
      <c r="D243" s="272">
        <f t="shared" si="59"/>
        <v>215.79866073146025</v>
      </c>
      <c r="E243" s="272">
        <f t="shared" si="59"/>
        <v>205.12593965552236</v>
      </c>
      <c r="F243" s="272">
        <f t="shared" si="59"/>
        <v>206.46502563299967</v>
      </c>
      <c r="G243" s="272">
        <f t="shared" si="59"/>
        <v>209.57444618287559</v>
      </c>
      <c r="H243" s="272">
        <f t="shared" si="59"/>
        <v>213.94694445484663</v>
      </c>
      <c r="I243" s="272">
        <f t="shared" si="59"/>
        <v>258.22037176987402</v>
      </c>
      <c r="J243" s="272">
        <f t="shared" si="59"/>
        <v>259.25009639170457</v>
      </c>
      <c r="K243" s="272">
        <f t="shared" si="59"/>
        <v>213.23319252351047</v>
      </c>
      <c r="L243" s="272">
        <f t="shared" si="59"/>
        <v>173.2461821082463</v>
      </c>
      <c r="M243" s="272">
        <f t="shared" si="59"/>
        <v>166.75838178626481</v>
      </c>
      <c r="N243" s="272">
        <f t="shared" si="59"/>
        <v>170.54060329921967</v>
      </c>
      <c r="O243" s="272">
        <f t="shared" si="59"/>
        <v>163.47279508684775</v>
      </c>
      <c r="P243" s="272">
        <f t="shared" si="59"/>
        <v>175.99562898399921</v>
      </c>
      <c r="Q243" s="272">
        <f t="shared" si="59"/>
        <v>178.93944496629922</v>
      </c>
      <c r="R243" s="272">
        <f t="shared" si="59"/>
        <v>163.98135353902308</v>
      </c>
      <c r="S243" s="272">
        <f t="shared" si="59"/>
        <v>188.52140672129246</v>
      </c>
      <c r="T243" s="272">
        <f t="shared" si="59"/>
        <v>227.29722435932507</v>
      </c>
      <c r="U243" s="272">
        <f t="shared" si="59"/>
        <v>219.85088719532592</v>
      </c>
      <c r="V243" s="272">
        <f t="shared" si="59"/>
        <v>225.69974839210659</v>
      </c>
      <c r="W243" s="272">
        <f t="shared" si="59"/>
        <v>209.75126653977247</v>
      </c>
      <c r="X243" s="272">
        <f t="shared" si="59"/>
        <v>224.39310317944665</v>
      </c>
      <c r="Y243" s="272">
        <f t="shared" si="59"/>
        <v>188.22765199083824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0.39152945065380668</v>
      </c>
      <c r="C244" s="273">
        <f>IF(C$73=0,0,C$73/NFM!C$14*1000)</f>
        <v>0.45264397006120888</v>
      </c>
      <c r="D244" s="273">
        <f>IF(D$73=0,0,D$73/NFM!D$14*1000)</f>
        <v>0.35609050264826331</v>
      </c>
      <c r="E244" s="273">
        <f>IF(E$73=0,0,E$73/NFM!E$14*1000)</f>
        <v>0.33847938958723339</v>
      </c>
      <c r="F244" s="273">
        <f>IF(F$73=0,0,F$73/NFM!F$14*1000)</f>
        <v>0.34068902238668747</v>
      </c>
      <c r="G244" s="273">
        <f>IF(G$73=0,0,G$73/NFM!G$14*1000)</f>
        <v>0.34581989355514436</v>
      </c>
      <c r="H244" s="273">
        <f>IF(H$73=0,0,H$73/NFM!H$14*1000)</f>
        <v>0.35303497590183108</v>
      </c>
      <c r="I244" s="273">
        <f>IF(I$73=0,0,I$73/NFM!I$14*1000)</f>
        <v>0.42609079067365929</v>
      </c>
      <c r="J244" s="273">
        <f>IF(J$73=0,0,J$73/NFM!J$14*1000)</f>
        <v>0.42778994467668197</v>
      </c>
      <c r="K244" s="273">
        <f>IF(K$73=0,0,K$73/NFM!K$14*1000)</f>
        <v>0.35185721009309701</v>
      </c>
      <c r="L244" s="273">
        <f>IF(L$73=0,0,L$73/NFM!L$14*1000)</f>
        <v>0.2858744343438655</v>
      </c>
      <c r="M244" s="273">
        <f>IF(M$73=0,0,M$73/NFM!M$14*1000)</f>
        <v>0.27516888098258024</v>
      </c>
      <c r="N244" s="273">
        <f>IF(N$73=0,0,N$73/NFM!N$14*1000)</f>
        <v>0.28140994455134699</v>
      </c>
      <c r="O244" s="273">
        <f>IF(O$73=0,0,O$73/NFM!O$14*1000)</f>
        <v>0.26974731712611594</v>
      </c>
      <c r="P244" s="273">
        <f>IF(P$73=0,0,P$73/NFM!P$14*1000)</f>
        <v>0.29041131106324097</v>
      </c>
      <c r="Q244" s="273">
        <f>IF(Q$73=0,0,Q$73/NFM!Q$14*1000)</f>
        <v>0.2952689172656312</v>
      </c>
      <c r="R244" s="273">
        <f>IF(R$73=0,0,R$73/NFM!R$14*1000)</f>
        <v>0.27058649209714336</v>
      </c>
      <c r="S244" s="273">
        <f>IF(S$73=0,0,S$73/NFM!S$14*1000)</f>
        <v>0.31108016264680571</v>
      </c>
      <c r="T244" s="273">
        <f>IF(T$73=0,0,T$73/NFM!T$14*1000)</f>
        <v>0.37506434283839729</v>
      </c>
      <c r="U244" s="273">
        <f>IF(U$73=0,0,U$73/NFM!U$14*1000)</f>
        <v>0.36277710280339331</v>
      </c>
      <c r="V244" s="273">
        <f>IF(V$73=0,0,V$73/NFM!V$14*1000)</f>
        <v>0.37242833936067449</v>
      </c>
      <c r="W244" s="273">
        <f>IF(W$73=0,0,W$73/NFM!W$14*1000)</f>
        <v>0.34611166575389568</v>
      </c>
      <c r="X244" s="273">
        <f>IF(X$73=0,0,X$73/NFM!X$14*1000)</f>
        <v>0.37027223723687058</v>
      </c>
      <c r="Y244" s="273">
        <f>IF(Y$73=0,0,Y$73/NFM!Y$14*1000)</f>
        <v>0.31059543642247966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0.20366141069087129</v>
      </c>
      <c r="C245" s="274">
        <f>IF(C$74=0,0,C$74/NFM!C$14*1000)</f>
        <v>0.23545127787818429</v>
      </c>
      <c r="D245" s="274">
        <f>IF(D$74=0,0,D$74/NFM!D$14*1000)</f>
        <v>0.18522717507422234</v>
      </c>
      <c r="E245" s="274">
        <f>IF(E$74=0,0,E$74/NFM!E$14*1000)</f>
        <v>0.17606642324864075</v>
      </c>
      <c r="F245" s="274">
        <f>IF(F$74=0,0,F$74/NFM!F$14*1000)</f>
        <v>0.17721580532524869</v>
      </c>
      <c r="G245" s="274">
        <f>IF(G$74=0,0,G$74/NFM!G$14*1000)</f>
        <v>0.17988472450488141</v>
      </c>
      <c r="H245" s="274">
        <f>IF(H$74=0,0,H$74/NFM!H$14*1000)</f>
        <v>0.18363778534493644</v>
      </c>
      <c r="I245" s="274">
        <f>IF(I$74=0,0,I$74/NFM!I$14*1000)</f>
        <v>0.22163914200088145</v>
      </c>
      <c r="J245" s="274">
        <f>IF(J$74=0,0,J$74/NFM!J$14*1000)</f>
        <v>0.22252298892646713</v>
      </c>
      <c r="K245" s="274">
        <f>IF(K$74=0,0,K$74/NFM!K$14*1000)</f>
        <v>0.18302514829893712</v>
      </c>
      <c r="L245" s="274">
        <f>IF(L$74=0,0,L$74/NFM!L$14*1000)</f>
        <v>0.14870296597536528</v>
      </c>
      <c r="M245" s="274">
        <f>IF(M$74=0,0,M$74/NFM!M$14*1000)</f>
        <v>0.14313427096112077</v>
      </c>
      <c r="N245" s="274">
        <f>IF(N$74=0,0,N$74/NFM!N$14*1000)</f>
        <v>0.14638067760691442</v>
      </c>
      <c r="O245" s="274">
        <f>IF(O$74=0,0,O$74/NFM!O$14*1000)</f>
        <v>0.14031414251021032</v>
      </c>
      <c r="P245" s="274">
        <f>IF(P$74=0,0,P$74/NFM!P$14*1000)</f>
        <v>0.15106290776583758</v>
      </c>
      <c r="Q245" s="274">
        <f>IF(Q$74=0,0,Q$74/NFM!Q$14*1000)</f>
        <v>0.15358968303167653</v>
      </c>
      <c r="R245" s="274">
        <f>IF(R$74=0,0,R$74/NFM!R$14*1000)</f>
        <v>0.14075065516112459</v>
      </c>
      <c r="S245" s="274">
        <f>IF(S$74=0,0,S$74/NFM!S$14*1000)</f>
        <v>0.16181419981766104</v>
      </c>
      <c r="T245" s="274">
        <f>IF(T$74=0,0,T$74/NFM!T$14*1000)</f>
        <v>0.19509677505678558</v>
      </c>
      <c r="U245" s="274">
        <f>IF(U$74=0,0,U$74/NFM!U$14*1000)</f>
        <v>0.18870533595853259</v>
      </c>
      <c r="V245" s="274">
        <f>IF(V$74=0,0,V$74/NFM!V$14*1000)</f>
        <v>0.19372560824937785</v>
      </c>
      <c r="W245" s="274">
        <f>IF(W$74=0,0,W$74/NFM!W$14*1000)</f>
        <v>0.1800364953039845</v>
      </c>
      <c r="X245" s="274">
        <f>IF(X$74=0,0,X$74/NFM!X$14*1000)</f>
        <v>0.19260407116093095</v>
      </c>
      <c r="Y245" s="274">
        <f>IF(Y$74=0,0,Y$74/NFM!Y$14*1000)</f>
        <v>0.16156206035157425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4.7670803123279395</v>
      </c>
      <c r="C246" s="274">
        <f>IF(C$75=0,0,C$75/NFM!C$14*1000)</f>
        <v>5.5111822484094057</v>
      </c>
      <c r="D246" s="274">
        <f>IF(D$75=0,0,D$75/NFM!D$14*1000)</f>
        <v>4.3355921802226058</v>
      </c>
      <c r="E246" s="274">
        <f>IF(E$75=0,0,E$75/NFM!E$14*1000)</f>
        <v>4.1211674665485107</v>
      </c>
      <c r="F246" s="274">
        <f>IF(F$75=0,0,F$75/NFM!F$14*1000)</f>
        <v>4.1480709268071525</v>
      </c>
      <c r="G246" s="274">
        <f>IF(G$75=0,0,G$75/NFM!G$14*1000)</f>
        <v>4.2105420254471051</v>
      </c>
      <c r="H246" s="274">
        <f>IF(H$75=0,0,H$75/NFM!H$14*1000)</f>
        <v>4.298389509076447</v>
      </c>
      <c r="I246" s="274">
        <f>IF(I$75=0,0,I$75/NFM!I$14*1000)</f>
        <v>5.1878830981750514</v>
      </c>
      <c r="J246" s="274">
        <f>IF(J$75=0,0,J$75/NFM!J$14*1000)</f>
        <v>5.2085712062647396</v>
      </c>
      <c r="K246" s="274">
        <f>IF(K$75=0,0,K$75/NFM!K$14*1000)</f>
        <v>4.2840495809050836</v>
      </c>
      <c r="L246" s="274">
        <f>IF(L$75=0,0,L$75/NFM!L$14*1000)</f>
        <v>3.480674022050803</v>
      </c>
      <c r="M246" s="274">
        <f>IF(M$75=0,0,M$75/NFM!M$14*1000)</f>
        <v>3.3503281883569711</v>
      </c>
      <c r="N246" s="274">
        <f>IF(N$75=0,0,N$75/NFM!N$14*1000)</f>
        <v>3.4263164728065156</v>
      </c>
      <c r="O246" s="274">
        <f>IF(O$75=0,0,O$75/NFM!O$14*1000)</f>
        <v>3.2843177508815211</v>
      </c>
      <c r="P246" s="274">
        <f>IF(P$75=0,0,P$75/NFM!P$14*1000)</f>
        <v>3.5359129208163442</v>
      </c>
      <c r="Q246" s="274">
        <f>IF(Q$75=0,0,Q$75/NFM!Q$14*1000)</f>
        <v>3.5950568724495837</v>
      </c>
      <c r="R246" s="274">
        <f>IF(R$75=0,0,R$75/NFM!R$14*1000)</f>
        <v>3.2945351546459207</v>
      </c>
      <c r="S246" s="274">
        <f>IF(S$75=0,0,S$75/NFM!S$14*1000)</f>
        <v>3.7875672351927134</v>
      </c>
      <c r="T246" s="274">
        <f>IF(T$75=0,0,T$75/NFM!T$14*1000)</f>
        <v>4.5666088249950576</v>
      </c>
      <c r="U246" s="274">
        <f>IF(U$75=0,0,U$75/NFM!U$14*1000)</f>
        <v>4.4170051107255333</v>
      </c>
      <c r="V246" s="274">
        <f>IF(V$75=0,0,V$75/NFM!V$14*1000)</f>
        <v>4.5345140738571876</v>
      </c>
      <c r="W246" s="274">
        <f>IF(W$75=0,0,W$75/NFM!W$14*1000)</f>
        <v>4.2140945079028436</v>
      </c>
      <c r="X246" s="274">
        <f>IF(X$75=0,0,X$75/NFM!X$14*1000)</f>
        <v>4.5082623781837459</v>
      </c>
      <c r="Y246" s="274">
        <f>IF(Y$75=0,0,Y$75/NFM!Y$14*1000)</f>
        <v>3.7816654343524583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0.13050981688460223</v>
      </c>
      <c r="C247" s="274">
        <f>IF(C$76=0,0,C$76/NFM!C$14*1000)</f>
        <v>0.15088132335373636</v>
      </c>
      <c r="D247" s="274">
        <f>IF(D$76=0,0,D$76/NFM!D$14*1000)</f>
        <v>0.11869683421608786</v>
      </c>
      <c r="E247" s="274">
        <f>IF(E$76=0,0,E$76/NFM!E$14*1000)</f>
        <v>0.11282646319574449</v>
      </c>
      <c r="F247" s="274">
        <f>IF(F$76=0,0,F$76/NFM!F$14*1000)</f>
        <v>0.11356300746222921</v>
      </c>
      <c r="G247" s="274">
        <f>IF(G$76=0,0,G$76/NFM!G$14*1000)</f>
        <v>0.11527329785171475</v>
      </c>
      <c r="H247" s="274">
        <f>IF(H$76=0,0,H$76/NFM!H$14*1000)</f>
        <v>0.11767832530061043</v>
      </c>
      <c r="I247" s="274">
        <f>IF(I$76=0,0,I$76/NFM!I$14*1000)</f>
        <v>0.1420302635578865</v>
      </c>
      <c r="J247" s="274">
        <f>IF(J$76=0,0,J$76/NFM!J$14*1000)</f>
        <v>0.1425966482255607</v>
      </c>
      <c r="K247" s="274">
        <f>IF(K$76=0,0,K$76/NFM!K$14*1000)</f>
        <v>0.11728573669769897</v>
      </c>
      <c r="L247" s="274">
        <f>IF(L$76=0,0,L$76/NFM!L$14*1000)</f>
        <v>9.5291478114621866E-2</v>
      </c>
      <c r="M247" s="274">
        <f>IF(M$76=0,0,M$76/NFM!M$14*1000)</f>
        <v>9.1722960327526804E-2</v>
      </c>
      <c r="N247" s="274">
        <f>IF(N$76=0,0,N$76/NFM!N$14*1000)</f>
        <v>9.3803314850449029E-2</v>
      </c>
      <c r="O247" s="274">
        <f>IF(O$76=0,0,O$76/NFM!O$14*1000)</f>
        <v>8.991577237537203E-2</v>
      </c>
      <c r="P247" s="274">
        <f>IF(P$76=0,0,P$76/NFM!P$14*1000)</f>
        <v>9.6803770354413649E-2</v>
      </c>
      <c r="Q247" s="274">
        <f>IF(Q$76=0,0,Q$76/NFM!Q$14*1000)</f>
        <v>9.8422972421877142E-2</v>
      </c>
      <c r="R247" s="274">
        <f>IF(R$76=0,0,R$76/NFM!R$14*1000)</f>
        <v>9.0195497365714458E-2</v>
      </c>
      <c r="S247" s="274">
        <f>IF(S$76=0,0,S$76/NFM!S$14*1000)</f>
        <v>0.1036933875489353</v>
      </c>
      <c r="T247" s="274">
        <f>IF(T$76=0,0,T$76/NFM!T$14*1000)</f>
        <v>0.12502144761279915</v>
      </c>
      <c r="U247" s="274">
        <f>IF(U$76=0,0,U$76/NFM!U$14*1000)</f>
        <v>0.12092570093446448</v>
      </c>
      <c r="V247" s="274">
        <f>IF(V$76=0,0,V$76/NFM!V$14*1000)</f>
        <v>0.12414277978689152</v>
      </c>
      <c r="W247" s="274">
        <f>IF(W$76=0,0,W$76/NFM!W$14*1000)</f>
        <v>0.11537055525129858</v>
      </c>
      <c r="X247" s="274">
        <f>IF(X$76=0,0,X$76/NFM!X$14*1000)</f>
        <v>0.12342407907895686</v>
      </c>
      <c r="Y247" s="274">
        <f>IF(Y$76=0,0,Y$76/NFM!Y$14*1000)</f>
        <v>0.10353181214082657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0.60906856800512021</v>
      </c>
      <c r="C248" s="275">
        <f>IF(C$77=0,0,C$77/NFM!C$14*1000)</f>
        <v>0.70530600614636008</v>
      </c>
      <c r="D248" s="275">
        <f>IF(D$77=0,0,D$77/NFM!D$14*1000)</f>
        <v>0.56734872629230415</v>
      </c>
      <c r="E248" s="275">
        <f>IF(E$77=0,0,E$77/NFM!E$14*1000)</f>
        <v>0.53864453568493198</v>
      </c>
      <c r="F248" s="275">
        <f>IF(F$77=0,0,F$77/NFM!F$14*1000)</f>
        <v>0.54223046075864456</v>
      </c>
      <c r="G248" s="275">
        <f>IF(G$77=0,0,G$77/NFM!G$14*1000)</f>
        <v>0.5242884320393294</v>
      </c>
      <c r="H248" s="275">
        <f>IF(H$77=0,0,H$77/NFM!H$14*1000)</f>
        <v>0.51885872308245451</v>
      </c>
      <c r="I248" s="275">
        <f>IF(I$77=0,0,I$77/NFM!I$14*1000)</f>
        <v>0.58506285357119237</v>
      </c>
      <c r="J248" s="275">
        <f>IF(J$77=0,0,J$77/NFM!J$14*1000)</f>
        <v>0.59047972764962187</v>
      </c>
      <c r="K248" s="275">
        <f>IF(K$77=0,0,K$77/NFM!K$14*1000)</f>
        <v>0.50410400059527849</v>
      </c>
      <c r="L248" s="275">
        <f>IF(L$77=0,0,L$77/NFM!L$14*1000)</f>
        <v>0.43602790080255699</v>
      </c>
      <c r="M248" s="275">
        <f>IF(M$77=0,0,M$77/NFM!M$14*1000)</f>
        <v>0.41223848727005369</v>
      </c>
      <c r="N248" s="275">
        <f>IF(N$77=0,0,N$77/NFM!N$14*1000)</f>
        <v>0.41715805476908463</v>
      </c>
      <c r="O248" s="275">
        <f>IF(O$77=0,0,O$77/NFM!O$14*1000)</f>
        <v>0.38723988642084117</v>
      </c>
      <c r="P248" s="275">
        <f>IF(P$77=0,0,P$77/NFM!P$14*1000)</f>
        <v>0.41355562680935981</v>
      </c>
      <c r="Q248" s="275">
        <f>IF(Q$77=0,0,Q$77/NFM!Q$14*1000)</f>
        <v>0.41180934436912581</v>
      </c>
      <c r="R248" s="275">
        <f>IF(R$77=0,0,R$77/NFM!R$14*1000)</f>
        <v>0.37953875280836175</v>
      </c>
      <c r="S248" s="275">
        <f>IF(S$77=0,0,S$77/NFM!S$14*1000)</f>
        <v>0.46167566777366514</v>
      </c>
      <c r="T248" s="275">
        <f>IF(T$77=0,0,T$77/NFM!T$14*1000)</f>
        <v>0.56178491253602691</v>
      </c>
      <c r="U248" s="275">
        <f>IF(U$77=0,0,U$77/NFM!U$14*1000)</f>
        <v>0.53050097030339105</v>
      </c>
      <c r="V248" s="275">
        <f>IF(V$77=0,0,V$77/NFM!V$14*1000)</f>
        <v>0.54198903993045655</v>
      </c>
      <c r="W248" s="275">
        <f>IF(W$77=0,0,W$77/NFM!W$14*1000)</f>
        <v>0.50667029151299647</v>
      </c>
      <c r="X248" s="275">
        <f>IF(X$77=0,0,X$77/NFM!X$14*1000)</f>
        <v>0.52184914868378318</v>
      </c>
      <c r="Y248" s="275">
        <f>IF(Y$77=0,0,Y$77/NFM!Y$14*1000)</f>
        <v>0.42764331949196926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53.875373644527464</v>
      </c>
      <c r="C249" s="276">
        <f>IF(C$83=0,0,C$83/NFM!C$14*1000)</f>
        <v>62.007403815830877</v>
      </c>
      <c r="D249" s="276">
        <f>IF(D$83=0,0,D$83/NFM!D$14*1000)</f>
        <v>49.571809226560099</v>
      </c>
      <c r="E249" s="276">
        <f>IF(E$83=0,0,E$83/NFM!E$14*1000)</f>
        <v>47.003260873950502</v>
      </c>
      <c r="F249" s="276">
        <f>IF(F$83=0,0,F$83/NFM!F$14*1000)</f>
        <v>47.305610471633564</v>
      </c>
      <c r="G249" s="276">
        <f>IF(G$83=0,0,G$83/NFM!G$14*1000)</f>
        <v>46.534161904871844</v>
      </c>
      <c r="H249" s="276">
        <f>IF(H$83=0,0,H$83/NFM!H$14*1000)</f>
        <v>46.800036978886865</v>
      </c>
      <c r="I249" s="276">
        <f>IF(I$83=0,0,I$83/NFM!I$14*1000)</f>
        <v>50.942523414346645</v>
      </c>
      <c r="J249" s="276">
        <f>IF(J$83=0,0,J$83/NFM!J$14*1000)</f>
        <v>51.209265758555276</v>
      </c>
      <c r="K249" s="276">
        <f>IF(K$83=0,0,K$83/NFM!K$14*1000)</f>
        <v>44.362861972789737</v>
      </c>
      <c r="L249" s="276">
        <f>IF(L$83=0,0,L$83/NFM!L$14*1000)</f>
        <v>37.610076638842365</v>
      </c>
      <c r="M249" s="276">
        <f>IF(M$83=0,0,M$83/NFM!M$14*1000)</f>
        <v>35.558094037491095</v>
      </c>
      <c r="N249" s="276">
        <f>IF(N$83=0,0,N$83/NFM!N$14*1000)</f>
        <v>35.982436861259828</v>
      </c>
      <c r="O249" s="276">
        <f>IF(O$83=0,0,O$83/NFM!O$14*1000)</f>
        <v>33.430994867056981</v>
      </c>
      <c r="P249" s="276">
        <f>IF(P$83=0,0,P$83/NFM!P$14*1000)</f>
        <v>35.671705388797228</v>
      </c>
      <c r="Q249" s="276">
        <f>IF(Q$83=0,0,Q$83/NFM!Q$14*1000)</f>
        <v>35.521077834254548</v>
      </c>
      <c r="R249" s="276">
        <f>IF(R$83=0,0,R$83/NFM!R$14*1000)</f>
        <v>32.737541690014297</v>
      </c>
      <c r="S249" s="276">
        <f>IF(S$83=0,0,S$83/NFM!S$14*1000)</f>
        <v>39.822353604658247</v>
      </c>
      <c r="T249" s="276">
        <f>IF(T$83=0,0,T$83/NFM!T$14*1000)</f>
        <v>48.457875855434615</v>
      </c>
      <c r="U249" s="276">
        <f>IF(U$83=0,0,U$83/NFM!U$14*1000)</f>
        <v>45.752548891214829</v>
      </c>
      <c r="V249" s="276">
        <f>IF(V$83=0,0,V$83/NFM!V$14*1000)</f>
        <v>46.743736844811878</v>
      </c>
      <c r="W249" s="276">
        <f>IF(W$83=0,0,W$83/NFM!W$14*1000)</f>
        <v>43.734837396198181</v>
      </c>
      <c r="X249" s="276">
        <f>IF(X$83=0,0,X$83/NFM!X$14*1000)</f>
        <v>45.043060175922058</v>
      </c>
      <c r="Y249" s="276">
        <f>IF(Y$83=0,0,Y$83/NFM!Y$14*1000)</f>
        <v>36.88742475758302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103.32920696952146</v>
      </c>
      <c r="C250" s="276">
        <f>IF(C$90=0,0,C$90/NFM!C$14*1000)</f>
        <v>118.9258733462076</v>
      </c>
      <c r="D250" s="276">
        <f>IF(D$90=0,0,D$90/NFM!D$14*1000)</f>
        <v>95.075270739123042</v>
      </c>
      <c r="E250" s="276">
        <f>IF(E$90=0,0,E$90/NFM!E$14*1000)</f>
        <v>90.148974244379801</v>
      </c>
      <c r="F250" s="276">
        <f>IF(F$90=0,0,F$90/NFM!F$14*1000)</f>
        <v>90.728859673338036</v>
      </c>
      <c r="G250" s="276">
        <f>IF(G$90=0,0,G$90/NFM!G$14*1000)</f>
        <v>89.249275157651638</v>
      </c>
      <c r="H250" s="276">
        <f>IF(H$90=0,0,H$90/NFM!H$14*1000)</f>
        <v>89.759204995580959</v>
      </c>
      <c r="I250" s="276">
        <f>IF(I$90=0,0,I$90/NFM!I$14*1000)</f>
        <v>97.704204896320206</v>
      </c>
      <c r="J250" s="276">
        <f>IF(J$90=0,0,J$90/NFM!J$14*1000)</f>
        <v>98.215798097958611</v>
      </c>
      <c r="K250" s="276">
        <f>IF(K$90=0,0,K$90/NFM!K$14*1000)</f>
        <v>85.084873411589498</v>
      </c>
      <c r="L250" s="276">
        <f>IF(L$90=0,0,L$90/NFM!L$14*1000)</f>
        <v>72.133502382665355</v>
      </c>
      <c r="M250" s="276">
        <f>IF(M$90=0,0,M$90/NFM!M$14*1000)</f>
        <v>68.197942950412227</v>
      </c>
      <c r="N250" s="276">
        <f>IF(N$90=0,0,N$90/NFM!N$14*1000)</f>
        <v>69.011802873733302</v>
      </c>
      <c r="O250" s="276">
        <f>IF(O$90=0,0,O$90/NFM!O$14*1000)</f>
        <v>64.118315180650825</v>
      </c>
      <c r="P250" s="276">
        <f>IF(P$90=0,0,P$90/NFM!P$14*1000)</f>
        <v>68.415841593875086</v>
      </c>
      <c r="Q250" s="276">
        <f>IF(Q$90=0,0,Q$90/NFM!Q$14*1000)</f>
        <v>68.126948455771824</v>
      </c>
      <c r="R250" s="276">
        <f>IF(R$90=0,0,R$90/NFM!R$14*1000)</f>
        <v>62.788320379555046</v>
      </c>
      <c r="S250" s="276">
        <f>IF(S$90=0,0,S$90/NFM!S$14*1000)</f>
        <v>76.376495219855869</v>
      </c>
      <c r="T250" s="276">
        <f>IF(T$90=0,0,T$90/NFM!T$14*1000)</f>
        <v>92.93882426889104</v>
      </c>
      <c r="U250" s="276">
        <f>IF(U$90=0,0,U$90/NFM!U$14*1000)</f>
        <v>87.750195942143634</v>
      </c>
      <c r="V250" s="276">
        <f>IF(V$90=0,0,V$90/NFM!V$14*1000)</f>
        <v>89.651225267317173</v>
      </c>
      <c r="W250" s="276">
        <f>IF(W$90=0,0,W$90/NFM!W$14*1000)</f>
        <v>83.880366100239044</v>
      </c>
      <c r="X250" s="276">
        <f>IF(X$90=0,0,X$90/NFM!X$14*1000)</f>
        <v>86.38944609772058</v>
      </c>
      <c r="Y250" s="276">
        <f>IF(Y$90=0,0,Y$90/NFM!Y$14*1000)</f>
        <v>70.747506504506958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73.969010929184904</v>
      </c>
      <c r="C251" s="277">
        <f>IF(C$97=0,0,C$97/NFM!C$14*1000)</f>
        <v>86.323439328180584</v>
      </c>
      <c r="D251" s="277">
        <f>IF(D$97=0,0,D$97/NFM!D$14*1000)</f>
        <v>65.5886253473236</v>
      </c>
      <c r="E251" s="277">
        <f>IF(E$97=0,0,E$97/NFM!E$14*1000)</f>
        <v>62.686520258927011</v>
      </c>
      <c r="F251" s="277">
        <f>IF(F$97=0,0,F$97/NFM!F$14*1000)</f>
        <v>63.108786265288096</v>
      </c>
      <c r="G251" s="277">
        <f>IF(G$97=0,0,G$97/NFM!G$14*1000)</f>
        <v>68.415200746953929</v>
      </c>
      <c r="H251" s="277">
        <f>IF(H$97=0,0,H$97/NFM!H$14*1000)</f>
        <v>71.916103161672524</v>
      </c>
      <c r="I251" s="277">
        <f>IF(I$97=0,0,I$97/NFM!I$14*1000)</f>
        <v>103.01093731122852</v>
      </c>
      <c r="J251" s="277">
        <f>IF(J$97=0,0,J$97/NFM!J$14*1000)</f>
        <v>103.2330720194476</v>
      </c>
      <c r="K251" s="277">
        <f>IF(K$97=0,0,K$97/NFM!K$14*1000)</f>
        <v>78.345135462541108</v>
      </c>
      <c r="L251" s="277">
        <f>IF(L$97=0,0,L$97/NFM!L$14*1000)</f>
        <v>59.056032285451366</v>
      </c>
      <c r="M251" s="277">
        <f>IF(M$97=0,0,M$97/NFM!M$14*1000)</f>
        <v>58.729752010463237</v>
      </c>
      <c r="N251" s="277">
        <f>IF(N$97=0,0,N$97/NFM!N$14*1000)</f>
        <v>61.181295099642234</v>
      </c>
      <c r="O251" s="277">
        <f>IF(O$97=0,0,O$97/NFM!O$14*1000)</f>
        <v>61.751950169825882</v>
      </c>
      <c r="P251" s="277">
        <f>IF(P$97=0,0,P$97/NFM!P$14*1000)</f>
        <v>67.42033546451772</v>
      </c>
      <c r="Q251" s="277">
        <f>IF(Q$97=0,0,Q$97/NFM!Q$14*1000)</f>
        <v>70.737270886734962</v>
      </c>
      <c r="R251" s="277">
        <f>IF(R$97=0,0,R$97/NFM!R$14*1000)</f>
        <v>64.279884917375483</v>
      </c>
      <c r="S251" s="277">
        <f>IF(S$97=0,0,S$97/NFM!S$14*1000)</f>
        <v>67.496727243798574</v>
      </c>
      <c r="T251" s="277">
        <f>IF(T$97=0,0,T$97/NFM!T$14*1000)</f>
        <v>80.076947931960362</v>
      </c>
      <c r="U251" s="277">
        <f>IF(U$97=0,0,U$97/NFM!U$14*1000)</f>
        <v>80.728228141242141</v>
      </c>
      <c r="V251" s="277">
        <f>IF(V$97=0,0,V$97/NFM!V$14*1000)</f>
        <v>83.537986438792942</v>
      </c>
      <c r="W251" s="277">
        <f>IF(W$97=0,0,W$97/NFM!W$14*1000)</f>
        <v>76.773779527610216</v>
      </c>
      <c r="X251" s="277">
        <f>IF(X$97=0,0,X$97/NFM!X$14*1000)</f>
        <v>87.244184991459747</v>
      </c>
      <c r="Y251" s="277">
        <f>IF(Y$97=0,0,Y$97/NFM!Y$14*1000)</f>
        <v>75.807722665988976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324.40001713136178</v>
      </c>
      <c r="C253" s="272">
        <f t="shared" si="60"/>
        <v>375.03618539306126</v>
      </c>
      <c r="D253" s="272">
        <f t="shared" si="60"/>
        <v>323.15230555704079</v>
      </c>
      <c r="E253" s="272">
        <f t="shared" si="60"/>
        <v>320.41039311853001</v>
      </c>
      <c r="F253" s="272">
        <f t="shared" si="60"/>
        <v>322.50206940863569</v>
      </c>
      <c r="G253" s="272">
        <f t="shared" si="60"/>
        <v>327.35904002107867</v>
      </c>
      <c r="H253" s="272">
        <f t="shared" si="60"/>
        <v>343.8644391452865</v>
      </c>
      <c r="I253" s="272">
        <f t="shared" si="60"/>
        <v>420.50682136624135</v>
      </c>
      <c r="J253" s="272">
        <f t="shared" si="60"/>
        <v>428.14073791963688</v>
      </c>
      <c r="K253" s="272">
        <f t="shared" si="60"/>
        <v>352.14573751995272</v>
      </c>
      <c r="L253" s="272">
        <f t="shared" si="60"/>
        <v>305.13463167735529</v>
      </c>
      <c r="M253" s="272">
        <f t="shared" si="60"/>
        <v>294.61880189557831</v>
      </c>
      <c r="N253" s="272">
        <f t="shared" si="60"/>
        <v>301.3010061644988</v>
      </c>
      <c r="O253" s="272">
        <f t="shared" si="60"/>
        <v>288.81402251035377</v>
      </c>
      <c r="P253" s="272">
        <f t="shared" si="60"/>
        <v>310.9386214636163</v>
      </c>
      <c r="Q253" s="272">
        <f t="shared" si="60"/>
        <v>316.13958065029067</v>
      </c>
      <c r="R253" s="272">
        <f t="shared" si="60"/>
        <v>289.71251337041792</v>
      </c>
      <c r="S253" s="272">
        <f t="shared" si="60"/>
        <v>302.62854069369087</v>
      </c>
      <c r="T253" s="272">
        <f t="shared" si="60"/>
        <v>337.14388032275184</v>
      </c>
      <c r="U253" s="272">
        <f t="shared" si="60"/>
        <v>326.09892800211247</v>
      </c>
      <c r="V253" s="272">
        <f t="shared" si="60"/>
        <v>334.77438703998587</v>
      </c>
      <c r="W253" s="272">
        <f t="shared" si="60"/>
        <v>323.93060460045427</v>
      </c>
      <c r="X253" s="272">
        <f t="shared" si="60"/>
        <v>314.46522965950396</v>
      </c>
      <c r="Y253" s="272">
        <f t="shared" si="60"/>
        <v>277.61218811918968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0.52338596585564667</v>
      </c>
      <c r="C254" s="273">
        <f>IF(C$116=0,0,C$116/NFM!C$15*1000)</f>
        <v>0.60508220023710757</v>
      </c>
      <c r="D254" s="273">
        <f>IF(D$116=0,0,D$116/NFM!D$15*1000)</f>
        <v>0.52137291193177626</v>
      </c>
      <c r="E254" s="273">
        <f>IF(E$116=0,0,E$116/NFM!E$15*1000)</f>
        <v>0.51694911903983376</v>
      </c>
      <c r="F254" s="273">
        <f>IF(F$116=0,0,F$116/NFM!F$15*1000)</f>
        <v>0.52032382297810886</v>
      </c>
      <c r="G254" s="273">
        <f>IF(G$116=0,0,G$116/NFM!G$15*1000)</f>
        <v>0.5281600440657358</v>
      </c>
      <c r="H254" s="273">
        <f>IF(H$116=0,0,H$116/NFM!H$15*1000)</f>
        <v>0.554789803024482</v>
      </c>
      <c r="I254" s="273">
        <f>IF(I$116=0,0,I$116/NFM!I$15*1000)</f>
        <v>0.67844438109275917</v>
      </c>
      <c r="J254" s="273">
        <f>IF(J$116=0,0,J$116/NFM!J$15*1000)</f>
        <v>0.69076091801546102</v>
      </c>
      <c r="K254" s="273">
        <f>IF(K$116=0,0,K$116/NFM!K$15*1000)</f>
        <v>0.56815082373658565</v>
      </c>
      <c r="L254" s="273">
        <f>IF(L$116=0,0,L$116/NFM!L$15*1000)</f>
        <v>0.49230325364524319</v>
      </c>
      <c r="M254" s="273">
        <f>IF(M$116=0,0,M$116/NFM!M$15*1000)</f>
        <v>0.47533704699749552</v>
      </c>
      <c r="N254" s="273">
        <f>IF(N$116=0,0,N$116/NFM!N$15*1000)</f>
        <v>0.48611809431762454</v>
      </c>
      <c r="O254" s="273">
        <f>IF(O$116=0,0,O$116/NFM!O$15*1000)</f>
        <v>0.46597163422093457</v>
      </c>
      <c r="P254" s="273">
        <f>IF(P$116=0,0,P$116/NFM!P$15*1000)</f>
        <v>0.50166739248459136</v>
      </c>
      <c r="Q254" s="273">
        <f>IF(Q$116=0,0,Q$116/NFM!Q$15*1000)</f>
        <v>0.51005860365445377</v>
      </c>
      <c r="R254" s="273">
        <f>IF(R$116=0,0,R$116/NFM!R$15*1000)</f>
        <v>0.46742125654450117</v>
      </c>
      <c r="S254" s="273">
        <f>IF(S$116=0,0,S$116/NFM!S$15*1000)</f>
        <v>0.48825993434580067</v>
      </c>
      <c r="T254" s="273">
        <f>IF(T$116=0,0,T$116/NFM!T$15*1000)</f>
        <v>0.54394687458830382</v>
      </c>
      <c r="U254" s="273">
        <f>IF(U$116=0,0,U$116/NFM!U$15*1000)</f>
        <v>0.52612698330299668</v>
      </c>
      <c r="V254" s="273">
        <f>IF(V$116=0,0,V$116/NFM!V$15*1000)</f>
        <v>0.54012394158889465</v>
      </c>
      <c r="W254" s="273">
        <f>IF(W$116=0,0,W$116/NFM!W$15*1000)</f>
        <v>0.5226286171565101</v>
      </c>
      <c r="X254" s="273">
        <f>IF(X$116=0,0,X$116/NFM!X$15*1000)</f>
        <v>0.50735721103909059</v>
      </c>
      <c r="Y254" s="273">
        <f>IF(Y$116=0,0,Y$116/NFM!Y$15*1000)</f>
        <v>0.44789862989484502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0.26124333302332364</v>
      </c>
      <c r="C255" s="274">
        <f>IF(C$117=0,0,C$117/NFM!C$15*1000)</f>
        <v>0.30202126357095688</v>
      </c>
      <c r="D255" s="274">
        <f>IF(D$117=0,0,D$117/NFM!D$15*1000)</f>
        <v>0.26023853551071191</v>
      </c>
      <c r="E255" s="274">
        <f>IF(E$117=0,0,E$117/NFM!E$15*1000)</f>
        <v>0.25803043962146399</v>
      </c>
      <c r="F255" s="274">
        <f>IF(F$117=0,0,F$117/NFM!F$15*1000)</f>
        <v>0.2597148923242808</v>
      </c>
      <c r="G255" s="274">
        <f>IF(G$117=0,0,G$117/NFM!G$15*1000)</f>
        <v>0.26362627063549049</v>
      </c>
      <c r="H255" s="274">
        <f>IF(H$117=0,0,H$117/NFM!H$15*1000)</f>
        <v>0.27691827202994368</v>
      </c>
      <c r="I255" s="274">
        <f>IF(I$117=0,0,I$117/NFM!I$15*1000)</f>
        <v>0.33863932728471763</v>
      </c>
      <c r="J255" s="274">
        <f>IF(J$117=0,0,J$117/NFM!J$15*1000)</f>
        <v>0.34478701439690679</v>
      </c>
      <c r="K255" s="274">
        <f>IF(K$117=0,0,K$117/NFM!K$15*1000)</f>
        <v>0.28358730370280733</v>
      </c>
      <c r="L255" s="274">
        <f>IF(L$117=0,0,L$117/NFM!L$15*1000)</f>
        <v>0.2457286806119324</v>
      </c>
      <c r="M255" s="274">
        <f>IF(M$117=0,0,M$117/NFM!M$15*1000)</f>
        <v>0.23726015324862421</v>
      </c>
      <c r="N255" s="274">
        <f>IF(N$117=0,0,N$117/NFM!N$15*1000)</f>
        <v>0.24264141472511075</v>
      </c>
      <c r="O255" s="274">
        <f>IF(O$117=0,0,O$117/NFM!O$15*1000)</f>
        <v>0.2325854928478851</v>
      </c>
      <c r="P255" s="274">
        <f>IF(P$117=0,0,P$117/NFM!P$15*1000)</f>
        <v>0.25040270513852653</v>
      </c>
      <c r="Q255" s="274">
        <f>IF(Q$117=0,0,Q$117/NFM!Q$15*1000)</f>
        <v>0.25459110168930854</v>
      </c>
      <c r="R255" s="274">
        <f>IF(R$117=0,0,R$117/NFM!R$15*1000)</f>
        <v>0.233309058614144</v>
      </c>
      <c r="S255" s="274">
        <f>IF(S$117=0,0,S$117/NFM!S$15*1000)</f>
        <v>0.24371049464751315</v>
      </c>
      <c r="T255" s="274">
        <f>IF(T$117=0,0,T$117/NFM!T$15*1000)</f>
        <v>0.27150612315856604</v>
      </c>
      <c r="U255" s="274">
        <f>IF(U$117=0,0,U$117/NFM!U$15*1000)</f>
        <v>0.26261148689166453</v>
      </c>
      <c r="V255" s="274">
        <f>IF(V$117=0,0,V$117/NFM!V$15*1000)</f>
        <v>0.26959794100649453</v>
      </c>
      <c r="W255" s="274">
        <f>IF(W$117=0,0,W$117/NFM!W$15*1000)</f>
        <v>0.26086530932507662</v>
      </c>
      <c r="X255" s="274">
        <f>IF(X$117=0,0,X$117/NFM!X$15*1000)</f>
        <v>0.2532427261945846</v>
      </c>
      <c r="Y255" s="274">
        <f>IF(Y$117=0,0,Y$117/NFM!Y$15*1000)</f>
        <v>0.22356451751436834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6.6409663047409344</v>
      </c>
      <c r="C256" s="274">
        <f>IF(C$118=0,0,C$118/NFM!C$15*1000)</f>
        <v>7.6775663955831375</v>
      </c>
      <c r="D256" s="274">
        <f>IF(D$118=0,0,D$118/NFM!D$15*1000)</f>
        <v>6.6154237335789476</v>
      </c>
      <c r="E256" s="274">
        <f>IF(E$118=0,0,E$118/NFM!E$15*1000)</f>
        <v>6.5592925771263406</v>
      </c>
      <c r="F256" s="274">
        <f>IF(F$118=0,0,F$118/NFM!F$15*1000)</f>
        <v>6.6021124015095278</v>
      </c>
      <c r="G256" s="274">
        <f>IF(G$118=0,0,G$118/NFM!G$15*1000)</f>
        <v>6.7015420453945227</v>
      </c>
      <c r="H256" s="274">
        <f>IF(H$118=0,0,H$118/NFM!H$15*1000)</f>
        <v>7.0394329012551484</v>
      </c>
      <c r="I256" s="274">
        <f>IF(I$118=0,0,I$118/NFM!I$15*1000)</f>
        <v>8.60842011136479</v>
      </c>
      <c r="J256" s="274">
        <f>IF(J$118=0,0,J$118/NFM!J$15*1000)</f>
        <v>8.7646981012819225</v>
      </c>
      <c r="K256" s="274">
        <f>IF(K$118=0,0,K$118/NFM!K$15*1000)</f>
        <v>7.2089637907603104</v>
      </c>
      <c r="L256" s="274">
        <f>IF(L$118=0,0,L$118/NFM!L$15*1000)</f>
        <v>6.2465742921240324</v>
      </c>
      <c r="M256" s="274">
        <f>IF(M$118=0,0,M$118/NFM!M$15*1000)</f>
        <v>6.0312991146882649</v>
      </c>
      <c r="N256" s="274">
        <f>IF(N$118=0,0,N$118/NFM!N$15*1000)</f>
        <v>6.1680940932577517</v>
      </c>
      <c r="O256" s="274">
        <f>IF(O$118=0,0,O$118/NFM!O$15*1000)</f>
        <v>5.9124663703340028</v>
      </c>
      <c r="P256" s="274">
        <f>IF(P$118=0,0,P$118/NFM!P$15*1000)</f>
        <v>6.3653908721661843</v>
      </c>
      <c r="Q256" s="274">
        <f>IF(Q$118=0,0,Q$118/NFM!Q$15*1000)</f>
        <v>6.4718624901888804</v>
      </c>
      <c r="R256" s="274">
        <f>IF(R$118=0,0,R$118/NFM!R$15*1000)</f>
        <v>5.9308598574227691</v>
      </c>
      <c r="S256" s="274">
        <f>IF(S$118=0,0,S$118/NFM!S$15*1000)</f>
        <v>6.1952707628385069</v>
      </c>
      <c r="T256" s="274">
        <f>IF(T$118=0,0,T$118/NFM!T$15*1000)</f>
        <v>6.9018527460982266</v>
      </c>
      <c r="U256" s="274">
        <f>IF(U$118=0,0,U$118/NFM!U$15*1000)</f>
        <v>6.6757456180891568</v>
      </c>
      <c r="V256" s="274">
        <f>IF(V$118=0,0,V$118/NFM!V$15*1000)</f>
        <v>6.8533455814231985</v>
      </c>
      <c r="W256" s="274">
        <f>IF(W$118=0,0,W$118/NFM!W$15*1000)</f>
        <v>6.6313567096810351</v>
      </c>
      <c r="X256" s="274">
        <f>IF(X$118=0,0,X$118/NFM!X$15*1000)</f>
        <v>6.4375859552703822</v>
      </c>
      <c r="Y256" s="274">
        <f>IF(Y$118=0,0,Y$118/NFM!Y$15*1000)</f>
        <v>5.6831476254976163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0.17446198861854903</v>
      </c>
      <c r="C257" s="274">
        <f>IF(C$119=0,0,C$119/NFM!C$15*1000)</f>
        <v>0.20169406674570264</v>
      </c>
      <c r="D257" s="274">
        <f>IF(D$119=0,0,D$119/NFM!D$15*1000)</f>
        <v>0.17379097064392554</v>
      </c>
      <c r="E257" s="274">
        <f>IF(E$119=0,0,E$119/NFM!E$15*1000)</f>
        <v>0.17231637301327796</v>
      </c>
      <c r="F257" s="274">
        <f>IF(F$119=0,0,F$119/NFM!F$15*1000)</f>
        <v>0.17344127432603634</v>
      </c>
      <c r="G257" s="274">
        <f>IF(G$119=0,0,G$119/NFM!G$15*1000)</f>
        <v>0.176053348021912</v>
      </c>
      <c r="H257" s="274">
        <f>IF(H$119=0,0,H$119/NFM!H$15*1000)</f>
        <v>0.18492993434149407</v>
      </c>
      <c r="I257" s="274">
        <f>IF(I$119=0,0,I$119/NFM!I$15*1000)</f>
        <v>0.22614812703091991</v>
      </c>
      <c r="J257" s="274">
        <f>IF(J$119=0,0,J$119/NFM!J$15*1000)</f>
        <v>0.23025363933848716</v>
      </c>
      <c r="K257" s="274">
        <f>IF(K$119=0,0,K$119/NFM!K$15*1000)</f>
        <v>0.18938360791219519</v>
      </c>
      <c r="L257" s="274">
        <f>IF(L$119=0,0,L$119/NFM!L$15*1000)</f>
        <v>0.16410108454841441</v>
      </c>
      <c r="M257" s="274">
        <f>IF(M$119=0,0,M$119/NFM!M$15*1000)</f>
        <v>0.15844568233249862</v>
      </c>
      <c r="N257" s="274">
        <f>IF(N$119=0,0,N$119/NFM!N$15*1000)</f>
        <v>0.16203936477254155</v>
      </c>
      <c r="O257" s="274">
        <f>IF(O$119=0,0,O$119/NFM!O$15*1000)</f>
        <v>0.15532387807364492</v>
      </c>
      <c r="P257" s="274">
        <f>IF(P$119=0,0,P$119/NFM!P$15*1000)</f>
        <v>0.16722246416153053</v>
      </c>
      <c r="Q257" s="274">
        <f>IF(Q$119=0,0,Q$119/NFM!Q$15*1000)</f>
        <v>0.17001953455148466</v>
      </c>
      <c r="R257" s="274">
        <f>IF(R$119=0,0,R$119/NFM!R$15*1000)</f>
        <v>0.1558070855148338</v>
      </c>
      <c r="S257" s="274">
        <f>IF(S$119=0,0,S$119/NFM!S$15*1000)</f>
        <v>0.16275331144860028</v>
      </c>
      <c r="T257" s="274">
        <f>IF(T$119=0,0,T$119/NFM!T$15*1000)</f>
        <v>0.181315624862768</v>
      </c>
      <c r="U257" s="274">
        <f>IF(U$119=0,0,U$119/NFM!U$15*1000)</f>
        <v>0.17537566110099892</v>
      </c>
      <c r="V257" s="274">
        <f>IF(V$119=0,0,V$119/NFM!V$15*1000)</f>
        <v>0.18004131386296496</v>
      </c>
      <c r="W257" s="274">
        <f>IF(W$119=0,0,W$119/NFM!W$15*1000)</f>
        <v>0.17420953905217007</v>
      </c>
      <c r="X257" s="274">
        <f>IF(X$119=0,0,X$119/NFM!X$15*1000)</f>
        <v>0.16911907034636361</v>
      </c>
      <c r="Y257" s="274">
        <f>IF(Y$119=0,0,Y$119/NFM!Y$15*1000)</f>
        <v>0.14929954329828166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0.83646234791041452</v>
      </c>
      <c r="C258" s="275">
        <f>IF(C$120=0,0,C$120/NFM!C$15*1000)</f>
        <v>0.97110553255463528</v>
      </c>
      <c r="D258" s="275">
        <f>IF(D$120=0,0,D$120/NFM!D$15*1000)</f>
        <v>0.8471235969309433</v>
      </c>
      <c r="E258" s="275">
        <f>IF(E$120=0,0,E$120/NFM!E$15*1000)</f>
        <v>0.84028627091676977</v>
      </c>
      <c r="F258" s="275">
        <f>IF(F$120=0,0,F$120/NFM!F$15*1000)</f>
        <v>0.83927570939323348</v>
      </c>
      <c r="G258" s="275">
        <f>IF(G$120=0,0,G$120/NFM!G$15*1000)</f>
        <v>0.80439525143199542</v>
      </c>
      <c r="H258" s="275">
        <f>IF(H$120=0,0,H$120/NFM!H$15*1000)</f>
        <v>0.81995448038429553</v>
      </c>
      <c r="I258" s="275">
        <f>IF(I$120=0,0,I$120/NFM!I$15*1000)</f>
        <v>0.90762525745023348</v>
      </c>
      <c r="J258" s="275">
        <f>IF(J$120=0,0,J$120/NFM!J$15*1000)</f>
        <v>0.96565637433965923</v>
      </c>
      <c r="K258" s="275">
        <f>IF(K$120=0,0,K$120/NFM!K$15*1000)</f>
        <v>0.83532279106760854</v>
      </c>
      <c r="L258" s="275">
        <f>IF(L$120=0,0,L$120/NFM!L$15*1000)</f>
        <v>0.76293888323797632</v>
      </c>
      <c r="M258" s="275">
        <f>IF(M$120=0,0,M$120/NFM!M$15*1000)</f>
        <v>0.71505466087792713</v>
      </c>
      <c r="N258" s="275">
        <f>IF(N$120=0,0,N$120/NFM!N$15*1000)</f>
        <v>0.7242984684727245</v>
      </c>
      <c r="O258" s="275">
        <f>IF(O$120=0,0,O$120/NFM!O$15*1000)</f>
        <v>0.6440655997787138</v>
      </c>
      <c r="P258" s="275">
        <f>IF(P$120=0,0,P$120/NFM!P$15*1000)</f>
        <v>0.67887477165864019</v>
      </c>
      <c r="Q258" s="275">
        <f>IF(Q$120=0,0,Q$120/NFM!Q$15*1000)</f>
        <v>0.65742017965170518</v>
      </c>
      <c r="R258" s="275">
        <f>IF(R$120=0,0,R$120/NFM!R$15*1000)</f>
        <v>0.61185217877788267</v>
      </c>
      <c r="S258" s="275">
        <f>IF(S$120=0,0,S$120/NFM!S$15*1000)</f>
        <v>0.71938277506093362</v>
      </c>
      <c r="T258" s="275">
        <f>IF(T$120=0,0,T$120/NFM!T$15*1000)</f>
        <v>0.80766412949072131</v>
      </c>
      <c r="U258" s="275">
        <f>IF(U$120=0,0,U$120/NFM!U$15*1000)</f>
        <v>0.74548404770281829</v>
      </c>
      <c r="V258" s="275">
        <f>IF(V$120=0,0,V$120/NFM!V$15*1000)</f>
        <v>0.75848130958156224</v>
      </c>
      <c r="W258" s="275">
        <f>IF(W$120=0,0,W$120/NFM!W$15*1000)</f>
        <v>0.73787325836261419</v>
      </c>
      <c r="X258" s="275">
        <f>IF(X$120=0,0,X$120/NFM!X$15*1000)</f>
        <v>0.66257191570731777</v>
      </c>
      <c r="Y258" s="275">
        <f>IF(Y$120=0,0,Y$120/NFM!Y$15*1000)</f>
        <v>0.58297348209064559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183.33301825310576</v>
      </c>
      <c r="C259" s="276">
        <f>IF(C$126=0,0,C$126/NFM!C$15*1000)</f>
        <v>211.51045129571855</v>
      </c>
      <c r="D259" s="276">
        <f>IF(D$126=0,0,D$126/NFM!D$15*1000)</f>
        <v>183.42525903778446</v>
      </c>
      <c r="E259" s="276">
        <f>IF(E$126=0,0,E$126/NFM!E$15*1000)</f>
        <v>181.65712441539577</v>
      </c>
      <c r="F259" s="276">
        <f>IF(F$126=0,0,F$126/NFM!F$15*1000)</f>
        <v>183.8727032150062</v>
      </c>
      <c r="G259" s="276">
        <f>IF(G$126=0,0,G$126/NFM!G$15*1000)</f>
        <v>188.13542086486024</v>
      </c>
      <c r="H259" s="276">
        <f>IF(H$126=0,0,H$126/NFM!H$15*1000)</f>
        <v>197.71481365114724</v>
      </c>
      <c r="I259" s="276">
        <f>IF(I$126=0,0,I$126/NFM!I$15*1000)</f>
        <v>247.21154905584953</v>
      </c>
      <c r="J259" s="276">
        <f>IF(J$126=0,0,J$126/NFM!J$15*1000)</f>
        <v>245.08536212446788</v>
      </c>
      <c r="K259" s="276">
        <f>IF(K$126=0,0,K$126/NFM!K$15*1000)</f>
        <v>199.58442101087883</v>
      </c>
      <c r="L259" s="276">
        <f>IF(L$126=0,0,L$126/NFM!L$15*1000)</f>
        <v>173.80585148513026</v>
      </c>
      <c r="M259" s="276">
        <f>IF(M$126=0,0,M$126/NFM!M$15*1000)</f>
        <v>169.30425676387571</v>
      </c>
      <c r="N259" s="276">
        <f>IF(N$126=0,0,N$126/NFM!N$15*1000)</f>
        <v>173.07308836478742</v>
      </c>
      <c r="O259" s="276">
        <f>IF(O$126=0,0,O$126/NFM!O$15*1000)</f>
        <v>170.92054171560414</v>
      </c>
      <c r="P259" s="276">
        <f>IF(P$126=0,0,P$126/NFM!P$15*1000)</f>
        <v>185.60301698338264</v>
      </c>
      <c r="Q259" s="276">
        <f>IF(Q$126=0,0,Q$126/NFM!Q$15*1000)</f>
        <v>192.09373302504974</v>
      </c>
      <c r="R259" s="276">
        <f>IF(R$126=0,0,R$126/NFM!R$15*1000)</f>
        <v>174.96492327430664</v>
      </c>
      <c r="S259" s="276">
        <f>IF(S$126=0,0,S$126/NFM!S$15*1000)</f>
        <v>175.32613535618788</v>
      </c>
      <c r="T259" s="276">
        <f>IF(T$126=0,0,T$126/NFM!T$15*1000)</f>
        <v>195.47181622646877</v>
      </c>
      <c r="U259" s="276">
        <f>IF(U$126=0,0,U$126/NFM!U$15*1000)</f>
        <v>192.09980366359991</v>
      </c>
      <c r="V259" s="276">
        <f>IF(V$126=0,0,V$126/NFM!V$15*1000)</f>
        <v>197.76903720073028</v>
      </c>
      <c r="W259" s="276">
        <f>IF(W$126=0,0,W$126/NFM!W$15*1000)</f>
        <v>191.39706414583648</v>
      </c>
      <c r="X259" s="276">
        <f>IF(X$126=0,0,X$126/NFM!X$15*1000)</f>
        <v>190.72915563246431</v>
      </c>
      <c r="Y259" s="276">
        <f>IF(Y$126=0,0,Y$126/NFM!Y$15*1000)</f>
        <v>166.38378770308768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93.927249914686811</v>
      </c>
      <c r="C260" s="276">
        <f>IF(C$134=0,0,C$134/NFM!C$15*1000)</f>
        <v>108.38108568624351</v>
      </c>
      <c r="D260" s="276">
        <f>IF(D$134=0,0,D$134/NFM!D$15*1000)</f>
        <v>93.962068201605049</v>
      </c>
      <c r="E260" s="276">
        <f>IF(E$134=0,0,E$134/NFM!E$15*1000)</f>
        <v>93.083799151158743</v>
      </c>
      <c r="F260" s="276">
        <f>IF(F$134=0,0,F$134/NFM!F$15*1000)</f>
        <v>92.951092073978941</v>
      </c>
      <c r="G260" s="276">
        <f>IF(G$134=0,0,G$134/NFM!G$15*1000)</f>
        <v>90.63422424139209</v>
      </c>
      <c r="H260" s="276">
        <f>IF(H$134=0,0,H$134/NFM!H$15*1000)</f>
        <v>93.887531275276302</v>
      </c>
      <c r="I260" s="276">
        <f>IF(I$134=0,0,I$134/NFM!I$15*1000)</f>
        <v>100.32417667304146</v>
      </c>
      <c r="J260" s="276">
        <f>IF(J$134=0,0,J$134/NFM!J$15*1000)</f>
        <v>106.31321976305637</v>
      </c>
      <c r="K260" s="276">
        <f>IF(K$134=0,0,K$134/NFM!K$15*1000)</f>
        <v>93.320024789472996</v>
      </c>
      <c r="L260" s="276">
        <f>IF(L$134=0,0,L$134/NFM!L$15*1000)</f>
        <v>83.541215595511318</v>
      </c>
      <c r="M260" s="276">
        <f>IF(M$134=0,0,M$134/NFM!M$15*1000)</f>
        <v>78.297930410167723</v>
      </c>
      <c r="N260" s="276">
        <f>IF(N$134=0,0,N$134/NFM!N$15*1000)</f>
        <v>79.310120167652556</v>
      </c>
      <c r="O260" s="276">
        <f>IF(O$134=0,0,O$134/NFM!O$15*1000)</f>
        <v>70.586300897478878</v>
      </c>
      <c r="P260" s="276">
        <f>IF(P$134=0,0,P$134/NFM!P$15*1000)</f>
        <v>74.336260619971199</v>
      </c>
      <c r="Q260" s="276">
        <f>IF(Q$134=0,0,Q$134/NFM!Q$15*1000)</f>
        <v>71.986999446181954</v>
      </c>
      <c r="R260" s="276">
        <f>IF(R$134=0,0,R$134/NFM!R$15*1000)</f>
        <v>66.997338715954015</v>
      </c>
      <c r="S260" s="276">
        <f>IF(S$134=0,0,S$134/NFM!S$15*1000)</f>
        <v>78.771855554145091</v>
      </c>
      <c r="T260" s="276">
        <f>IF(T$134=0,0,T$134/NFM!T$15*1000)</f>
        <v>88.439483852780143</v>
      </c>
      <c r="U260" s="276">
        <f>IF(U$134=0,0,U$134/NFM!U$15*1000)</f>
        <v>81.618492390121318</v>
      </c>
      <c r="V260" s="276">
        <f>IF(V$134=0,0,V$134/NFM!V$15*1000)</f>
        <v>83.042212207861112</v>
      </c>
      <c r="W260" s="276">
        <f>IF(W$134=0,0,W$134/NFM!W$15*1000)</f>
        <v>80.854640356471492</v>
      </c>
      <c r="X260" s="276">
        <f>IF(X$134=0,0,X$134/NFM!X$15*1000)</f>
        <v>72.600069302581289</v>
      </c>
      <c r="Y260" s="276">
        <f>IF(Y$134=0,0,Y$134/NFM!Y$15*1000)</f>
        <v>63.836129577538969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38.703229023420391</v>
      </c>
      <c r="C261" s="277">
        <f>IF(C$141=0,0,C$141/NFM!C$15*1000)</f>
        <v>45.387178952407702</v>
      </c>
      <c r="D261" s="277">
        <f>IF(D$141=0,0,D$141/NFM!D$15*1000)</f>
        <v>37.347028569054984</v>
      </c>
      <c r="E261" s="277">
        <f>IF(E$141=0,0,E$141/NFM!E$15*1000)</f>
        <v>37.322594772257816</v>
      </c>
      <c r="F261" s="277">
        <f>IF(F$141=0,0,F$141/NFM!F$15*1000)</f>
        <v>37.283406019119361</v>
      </c>
      <c r="G261" s="277">
        <f>IF(G$141=0,0,G$141/NFM!G$15*1000)</f>
        <v>40.115617955276683</v>
      </c>
      <c r="H261" s="277">
        <f>IF(H$141=0,0,H$141/NFM!H$15*1000)</f>
        <v>43.386068827827579</v>
      </c>
      <c r="I261" s="277">
        <f>IF(I$141=0,0,I$141/NFM!I$15*1000)</f>
        <v>62.211818433126936</v>
      </c>
      <c r="J261" s="277">
        <f>IF(J$141=0,0,J$141/NFM!J$15*1000)</f>
        <v>65.745999984740237</v>
      </c>
      <c r="K261" s="277">
        <f>IF(K$141=0,0,K$141/NFM!K$15*1000)</f>
        <v>50.155883402421416</v>
      </c>
      <c r="L261" s="277">
        <f>IF(L$141=0,0,L$141/NFM!L$15*1000)</f>
        <v>39.875918402546105</v>
      </c>
      <c r="M261" s="277">
        <f>IF(M$141=0,0,M$141/NFM!M$15*1000)</f>
        <v>39.39921806339008</v>
      </c>
      <c r="N261" s="277">
        <f>IF(N$141=0,0,N$141/NFM!N$15*1000)</f>
        <v>41.134606196513076</v>
      </c>
      <c r="O261" s="277">
        <f>IF(O$141=0,0,O$141/NFM!O$15*1000)</f>
        <v>39.89676692201558</v>
      </c>
      <c r="P261" s="277">
        <f>IF(P$141=0,0,P$141/NFM!P$15*1000)</f>
        <v>43.035785654652983</v>
      </c>
      <c r="Q261" s="277">
        <f>IF(Q$141=0,0,Q$141/NFM!Q$15*1000)</f>
        <v>43.994896269323142</v>
      </c>
      <c r="R261" s="277">
        <f>IF(R$141=0,0,R$141/NFM!R$15*1000)</f>
        <v>40.351001943283123</v>
      </c>
      <c r="S261" s="277">
        <f>IF(S$141=0,0,S$141/NFM!S$15*1000)</f>
        <v>40.721172505016597</v>
      </c>
      <c r="T261" s="277">
        <f>IF(T$141=0,0,T$141/NFM!T$15*1000)</f>
        <v>44.526294745304384</v>
      </c>
      <c r="U261" s="277">
        <f>IF(U$141=0,0,U$141/NFM!U$15*1000)</f>
        <v>43.995288151303612</v>
      </c>
      <c r="V261" s="277">
        <f>IF(V$141=0,0,V$141/NFM!V$15*1000)</f>
        <v>45.361547543931351</v>
      </c>
      <c r="W261" s="277">
        <f>IF(W$141=0,0,W$141/NFM!W$15*1000)</f>
        <v>43.351966664568934</v>
      </c>
      <c r="X261" s="277">
        <f>IF(X$141=0,0,X$141/NFM!X$15*1000)</f>
        <v>43.106127845900652</v>
      </c>
      <c r="Y261" s="277">
        <f>IF(Y$141=0,0,Y$141/NFM!Y$15*1000)</f>
        <v>40.305387040267249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RO: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105.54256435804869</v>
      </c>
      <c r="C5" s="223">
        <v>94.528492427329283</v>
      </c>
      <c r="D5" s="223">
        <v>92.556069849649305</v>
      </c>
      <c r="E5" s="223">
        <v>85.064807926152511</v>
      </c>
      <c r="F5" s="223">
        <v>106.9024337686842</v>
      </c>
      <c r="G5" s="223">
        <v>104.5323208140118</v>
      </c>
      <c r="H5" s="223">
        <v>98.343476446229943</v>
      </c>
      <c r="I5" s="223">
        <v>4.4368777004548834</v>
      </c>
      <c r="J5" s="223">
        <v>0.39714028901959542</v>
      </c>
      <c r="K5" s="223">
        <v>7.2593635659663178</v>
      </c>
      <c r="L5" s="223">
        <v>65.489173466899345</v>
      </c>
      <c r="M5" s="223">
        <v>67.234222891641537</v>
      </c>
      <c r="N5" s="223">
        <v>58.738501650081773</v>
      </c>
      <c r="O5" s="223">
        <v>51.983108990321547</v>
      </c>
      <c r="P5" s="223">
        <v>51.694687313556869</v>
      </c>
      <c r="Q5" s="223">
        <v>58.094440820735102</v>
      </c>
      <c r="R5" s="223">
        <v>61.523996378356173</v>
      </c>
      <c r="S5" s="223">
        <v>73.626644666145921</v>
      </c>
      <c r="T5" s="223">
        <v>96.485353823094584</v>
      </c>
      <c r="U5" s="223">
        <v>74.86905812986673</v>
      </c>
      <c r="V5" s="223">
        <v>70.959589534792855</v>
      </c>
      <c r="W5" s="223">
        <v>80.408006678841289</v>
      </c>
      <c r="X5" s="223">
        <v>18.80645015324863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0.16018016989760231</v>
      </c>
      <c r="C6" s="259">
        <v>0.14166275458683031</v>
      </c>
      <c r="D6" s="259">
        <v>0.13813581272258979</v>
      </c>
      <c r="E6" s="259">
        <v>0.12634051847995231</v>
      </c>
      <c r="F6" s="259">
        <v>0.1603070182398206</v>
      </c>
      <c r="G6" s="259">
        <v>0.16098947712145389</v>
      </c>
      <c r="H6" s="259">
        <v>0.15266222211863029</v>
      </c>
      <c r="I6" s="259">
        <v>6.903269219435279E-3</v>
      </c>
      <c r="J6" s="259">
        <v>6.1118189175839686E-4</v>
      </c>
      <c r="K6" s="259">
        <v>1.1059335721487391E-2</v>
      </c>
      <c r="L6" s="259">
        <v>9.8007191573343339E-2</v>
      </c>
      <c r="M6" s="259">
        <v>0.1017793680898577</v>
      </c>
      <c r="N6" s="259">
        <v>8.9033788293609431E-2</v>
      </c>
      <c r="O6" s="259">
        <v>8.0602583495381214E-2</v>
      </c>
      <c r="P6" s="259">
        <v>8.0562924541016143E-2</v>
      </c>
      <c r="Q6" s="259">
        <v>9.1348227935208082E-2</v>
      </c>
      <c r="R6" s="259">
        <v>9.6569073302960343E-2</v>
      </c>
      <c r="S6" s="259">
        <v>0.1124471697539771</v>
      </c>
      <c r="T6" s="259">
        <v>0.14560365852094251</v>
      </c>
      <c r="U6" s="259">
        <v>0.1150895377702924</v>
      </c>
      <c r="V6" s="259">
        <v>0.110071368998844</v>
      </c>
      <c r="W6" s="259">
        <v>0.12475704301483211</v>
      </c>
      <c r="X6" s="259">
        <v>2.9531375672401151E-2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2.078861360207325E-2</v>
      </c>
      <c r="C7" s="224">
        <v>1.8385373600200119E-2</v>
      </c>
      <c r="D7" s="224">
        <v>1.7927637591682071E-2</v>
      </c>
      <c r="E7" s="224">
        <v>1.6396812555788402E-2</v>
      </c>
      <c r="F7" s="224">
        <v>2.0805076321360711E-2</v>
      </c>
      <c r="G7" s="224">
        <v>2.0893647671975751E-2</v>
      </c>
      <c r="H7" s="224">
        <v>1.9812914103455408E-2</v>
      </c>
      <c r="I7" s="224">
        <v>8.9592486064702347E-4</v>
      </c>
      <c r="J7" s="224">
        <v>7.9320831014673964E-5</v>
      </c>
      <c r="K7" s="224">
        <v>1.4353103580585539E-3</v>
      </c>
      <c r="L7" s="224">
        <v>1.271963712577572E-2</v>
      </c>
      <c r="M7" s="224">
        <v>1.320920034755756E-2</v>
      </c>
      <c r="N7" s="224">
        <v>1.1555044694657591E-2</v>
      </c>
      <c r="O7" s="224">
        <v>1.0460820241890691E-2</v>
      </c>
      <c r="P7" s="224">
        <v>1.0455673196044219E-2</v>
      </c>
      <c r="Q7" s="224">
        <v>1.1855418901060739E-2</v>
      </c>
      <c r="R7" s="224">
        <v>1.253299426570019E-2</v>
      </c>
      <c r="S7" s="224">
        <v>1.4593696361768939E-2</v>
      </c>
      <c r="T7" s="224">
        <v>1.9273870062442511E-2</v>
      </c>
      <c r="U7" s="224">
        <v>1.505842738382865E-2</v>
      </c>
      <c r="V7" s="224">
        <v>1.428535854488718E-2</v>
      </c>
      <c r="W7" s="224">
        <v>1.619130484772573E-2</v>
      </c>
      <c r="X7" s="224">
        <v>3.8326614235936292E-3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2.8956410397348629</v>
      </c>
      <c r="C8" s="224">
        <v>2.5608943119847098</v>
      </c>
      <c r="D8" s="224">
        <v>2.4971363723259969</v>
      </c>
      <c r="E8" s="224">
        <v>2.2839081175016709</v>
      </c>
      <c r="F8" s="224">
        <v>2.8951561659571099</v>
      </c>
      <c r="G8" s="224">
        <v>2.909634446765752</v>
      </c>
      <c r="H8" s="224">
        <v>2.7597360888455542</v>
      </c>
      <c r="I8" s="224">
        <v>0.124793160557351</v>
      </c>
      <c r="J8" s="224">
        <v>1.104857966906737E-2</v>
      </c>
      <c r="K8" s="224">
        <v>0.19992403808671469</v>
      </c>
      <c r="L8" s="224">
        <v>1.7717152272366139</v>
      </c>
      <c r="M8" s="224">
        <v>1.8399063718541151</v>
      </c>
      <c r="N8" s="224">
        <v>1.6094994247468331</v>
      </c>
      <c r="O8" s="224">
        <v>1.45708516120993</v>
      </c>
      <c r="P8" s="224">
        <v>1.456368230419272</v>
      </c>
      <c r="Q8" s="224">
        <v>1.651338476450215</v>
      </c>
      <c r="R8" s="224">
        <v>1.7457177876885379</v>
      </c>
      <c r="S8" s="224">
        <v>2.0327524920831221</v>
      </c>
      <c r="T8" s="224">
        <v>2.6249585422925859</v>
      </c>
      <c r="U8" s="224">
        <v>2.0698894809357018</v>
      </c>
      <c r="V8" s="224">
        <v>1.98379784765004</v>
      </c>
      <c r="W8" s="224">
        <v>2.255282997768397</v>
      </c>
      <c r="X8" s="224">
        <v>0.53385049729624823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5.2919631149666038E-2</v>
      </c>
      <c r="C9" s="224">
        <v>4.6801927636692678E-2</v>
      </c>
      <c r="D9" s="224">
        <v>4.5636711850860788E-2</v>
      </c>
      <c r="E9" s="224">
        <v>4.1739833597946023E-2</v>
      </c>
      <c r="F9" s="224">
        <v>5.2961538755872423E-2</v>
      </c>
      <c r="G9" s="224">
        <v>5.318700656698748E-2</v>
      </c>
      <c r="H9" s="224">
        <v>5.0435884105821727E-2</v>
      </c>
      <c r="I9" s="224">
        <v>2.2806722021389632E-3</v>
      </c>
      <c r="J9" s="224">
        <v>2.0191962774097189E-4</v>
      </c>
      <c r="K9" s="224">
        <v>3.653735462483106E-3</v>
      </c>
      <c r="L9" s="224">
        <v>3.2379191702640489E-2</v>
      </c>
      <c r="M9" s="224">
        <v>3.3625427051329322E-2</v>
      </c>
      <c r="N9" s="224">
        <v>2.9414597570768301E-2</v>
      </c>
      <c r="O9" s="224">
        <v>2.662913262617024E-2</v>
      </c>
      <c r="P9" s="224">
        <v>2.6616030272501111E-2</v>
      </c>
      <c r="Q9" s="224">
        <v>3.0179232120911809E-2</v>
      </c>
      <c r="R9" s="224">
        <v>3.1904072413736537E-2</v>
      </c>
      <c r="S9" s="224">
        <v>3.7149809186795127E-2</v>
      </c>
      <c r="T9" s="224">
        <v>4.917358975102052E-2</v>
      </c>
      <c r="U9" s="224">
        <v>3.833283152498293E-2</v>
      </c>
      <c r="V9" s="224">
        <v>3.6364902417579503E-2</v>
      </c>
      <c r="W9" s="224">
        <v>4.1216691828260828E-2</v>
      </c>
      <c r="X9" s="224">
        <v>9.7564480604854387E-3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0.34949191567671811</v>
      </c>
      <c r="C10" s="260">
        <v>0.3143305202018587</v>
      </c>
      <c r="D10" s="260">
        <v>0.33110969031019732</v>
      </c>
      <c r="E10" s="260">
        <v>0.30138439403553469</v>
      </c>
      <c r="F10" s="260">
        <v>0.38621541443099711</v>
      </c>
      <c r="G10" s="260">
        <v>0.34505411748541082</v>
      </c>
      <c r="H10" s="260">
        <v>0.30536695633947691</v>
      </c>
      <c r="I10" s="260">
        <v>1.040767312472843E-2</v>
      </c>
      <c r="J10" s="260">
        <v>9.2982781641640035E-4</v>
      </c>
      <c r="K10" s="260">
        <v>1.9098846474714909E-2</v>
      </c>
      <c r="L10" s="260">
        <v>0.20271496843359829</v>
      </c>
      <c r="M10" s="260">
        <v>0.19803723100711079</v>
      </c>
      <c r="N10" s="260">
        <v>0.1682522977437105</v>
      </c>
      <c r="O10" s="260">
        <v>0.1344107393831824</v>
      </c>
      <c r="P10" s="260">
        <v>0.1300716716948343</v>
      </c>
      <c r="Q10" s="260">
        <v>0.14108499018285511</v>
      </c>
      <c r="R10" s="260">
        <v>0.15382811268904009</v>
      </c>
      <c r="S10" s="260">
        <v>0.21714406802149391</v>
      </c>
      <c r="T10" s="260">
        <v>0.27548985878768423</v>
      </c>
      <c r="U10" s="260">
        <v>0.20049006898476121</v>
      </c>
      <c r="V10" s="260">
        <v>0.1873063424266386</v>
      </c>
      <c r="W10" s="260">
        <v>0.21625912624131491</v>
      </c>
      <c r="X10" s="260">
        <v>4.614309254096309E-2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3.6725999005791932E-3</v>
      </c>
      <c r="C11" s="226">
        <v>5.4439703053526323E-3</v>
      </c>
      <c r="D11" s="226">
        <v>5.5203515247684277E-4</v>
      </c>
      <c r="E11" s="226">
        <v>6.7409168026943956E-4</v>
      </c>
      <c r="F11" s="226">
        <v>3.5841469255665649E-4</v>
      </c>
      <c r="G11" s="226">
        <v>1.0562187959601999E-3</v>
      </c>
      <c r="H11" s="226">
        <v>1.094280930626771E-3</v>
      </c>
      <c r="I11" s="226">
        <v>2.2359921942081621E-5</v>
      </c>
      <c r="J11" s="226">
        <v>1.0631976531154861E-6</v>
      </c>
      <c r="K11" s="226">
        <v>2.9215139952316569E-5</v>
      </c>
      <c r="L11" s="226">
        <v>1.8193019408403041E-4</v>
      </c>
      <c r="M11" s="226">
        <v>3.7837183487997371E-4</v>
      </c>
      <c r="N11" s="226">
        <v>1.8477908242311471E-4</v>
      </c>
      <c r="O11" s="226">
        <v>3.6445288108258078E-4</v>
      </c>
      <c r="P11" s="226">
        <v>6.8283002080858082E-4</v>
      </c>
      <c r="Q11" s="226">
        <v>1.8276482549755329E-4</v>
      </c>
      <c r="R11" s="226">
        <v>2.1135959982232391E-4</v>
      </c>
      <c r="S11" s="226">
        <v>1.2883090711371449E-4</v>
      </c>
      <c r="T11" s="226">
        <v>1.0373657846217819E-4</v>
      </c>
      <c r="U11" s="226">
        <v>6.3822620648722184E-4</v>
      </c>
      <c r="V11" s="226">
        <v>2.7027804910564651E-4</v>
      </c>
      <c r="W11" s="226">
        <v>6.4056103268356006E-4</v>
      </c>
      <c r="X11" s="226">
        <v>8.447449683621707E-5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0.23039197115803381</v>
      </c>
      <c r="C12" s="226">
        <v>0.17046652099938811</v>
      </c>
      <c r="D12" s="226">
        <v>0.14639640857707989</v>
      </c>
      <c r="E12" s="226">
        <v>0.13198841350526361</v>
      </c>
      <c r="F12" s="226">
        <v>0.15271991968546381</v>
      </c>
      <c r="G12" s="226">
        <v>0.15964821721999339</v>
      </c>
      <c r="H12" s="226">
        <v>0.1610928658764241</v>
      </c>
      <c r="I12" s="226">
        <v>9.1779053659588328E-3</v>
      </c>
      <c r="J12" s="226">
        <v>8.1084819098862354E-4</v>
      </c>
      <c r="K12" s="226">
        <v>1.452107710474403E-2</v>
      </c>
      <c r="L12" s="226">
        <v>0.1005691787262277</v>
      </c>
      <c r="M12" s="226">
        <v>0.113049159935027</v>
      </c>
      <c r="N12" s="226">
        <v>9.9006976605591629E-2</v>
      </c>
      <c r="O12" s="226">
        <v>0.1111419316908021</v>
      </c>
      <c r="P12" s="226">
        <v>0.1151479460817896</v>
      </c>
      <c r="Q12" s="226">
        <v>0.1239445500778197</v>
      </c>
      <c r="R12" s="226">
        <v>0.1214181754800243</v>
      </c>
      <c r="S12" s="226">
        <v>0.10909283966617619</v>
      </c>
      <c r="T12" s="226">
        <v>0.22278632433222731</v>
      </c>
      <c r="U12" s="226">
        <v>0.17182061462631371</v>
      </c>
      <c r="V12" s="226">
        <v>0.164659784276069</v>
      </c>
      <c r="W12" s="226">
        <v>0.18597002291659179</v>
      </c>
      <c r="X12" s="226">
        <v>4.3408025747418741E-2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6.7069169468375901E-5</v>
      </c>
      <c r="V13" s="226">
        <v>6.3724045980869816E-5</v>
      </c>
      <c r="W13" s="226">
        <v>6.2785847464958319E-5</v>
      </c>
      <c r="X13" s="226">
        <v>1.52477891349513E-5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0.1154273446181051</v>
      </c>
      <c r="C15" s="226">
        <v>0.13842002889711799</v>
      </c>
      <c r="D15" s="226">
        <v>0.18416124658064051</v>
      </c>
      <c r="E15" s="226">
        <v>0.16872188885000169</v>
      </c>
      <c r="F15" s="226">
        <v>0.23313708005297659</v>
      </c>
      <c r="G15" s="226">
        <v>0.18434968146945721</v>
      </c>
      <c r="H15" s="226">
        <v>0.14317980953242601</v>
      </c>
      <c r="I15" s="226">
        <v>1.2074078368275139E-3</v>
      </c>
      <c r="J15" s="226">
        <v>1.179164277746613E-4</v>
      </c>
      <c r="K15" s="226">
        <v>4.5485542300185613E-3</v>
      </c>
      <c r="L15" s="226">
        <v>0.1019638595132865</v>
      </c>
      <c r="M15" s="226">
        <v>8.460969923720385E-2</v>
      </c>
      <c r="N15" s="226">
        <v>6.9060542055695742E-2</v>
      </c>
      <c r="O15" s="226">
        <v>2.2904354811297701E-2</v>
      </c>
      <c r="P15" s="226">
        <v>1.4240895592236159E-2</v>
      </c>
      <c r="Q15" s="226">
        <v>1.695767527953778E-2</v>
      </c>
      <c r="R15" s="226">
        <v>3.2198577609193479E-2</v>
      </c>
      <c r="S15" s="226">
        <v>0.107922397448204</v>
      </c>
      <c r="T15" s="226">
        <v>5.2599797876994682E-2</v>
      </c>
      <c r="U15" s="226">
        <v>2.796415898249191E-2</v>
      </c>
      <c r="V15" s="226">
        <v>2.231255605548306E-2</v>
      </c>
      <c r="W15" s="226">
        <v>2.9585756444574559E-2</v>
      </c>
      <c r="X15" s="226">
        <v>2.6353445075731831E-3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67.951940178603436</v>
      </c>
      <c r="C16" s="294">
        <v>60.80951864740986</v>
      </c>
      <c r="D16" s="294">
        <v>57.463764672018783</v>
      </c>
      <c r="E16" s="294">
        <v>53.057431606458898</v>
      </c>
      <c r="F16" s="294">
        <v>66.007058083382489</v>
      </c>
      <c r="G16" s="294">
        <v>67.425517312409582</v>
      </c>
      <c r="H16" s="294">
        <v>65.040652197731816</v>
      </c>
      <c r="I16" s="294">
        <v>3.268765809869187</v>
      </c>
      <c r="J16" s="294">
        <v>0.2931241390365058</v>
      </c>
      <c r="K16" s="294">
        <v>5.14160383894425</v>
      </c>
      <c r="L16" s="294">
        <v>43.586531883373851</v>
      </c>
      <c r="M16" s="294">
        <v>45.713174852299566</v>
      </c>
      <c r="N16" s="294">
        <v>40.403477746670227</v>
      </c>
      <c r="O16" s="294">
        <v>37.13352894454875</v>
      </c>
      <c r="P16" s="294">
        <v>37.275571533217978</v>
      </c>
      <c r="Q16" s="294">
        <v>42.378883602631859</v>
      </c>
      <c r="R16" s="294">
        <v>44.453126373921613</v>
      </c>
      <c r="S16" s="294">
        <v>50.018849202436989</v>
      </c>
      <c r="T16" s="294">
        <v>66.451766236160708</v>
      </c>
      <c r="U16" s="294">
        <v>52.838105841025957</v>
      </c>
      <c r="V16" s="294">
        <v>50.323302903903702</v>
      </c>
      <c r="W16" s="294">
        <v>56.606731053561283</v>
      </c>
      <c r="X16" s="294">
        <v>13.671132834527169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4.012577691889576E-2</v>
      </c>
      <c r="C17" s="229">
        <v>0</v>
      </c>
      <c r="D17" s="229">
        <v>0.10133877219727271</v>
      </c>
      <c r="E17" s="229">
        <v>0</v>
      </c>
      <c r="F17" s="229">
        <v>5.633060781725006</v>
      </c>
      <c r="G17" s="229">
        <v>16.359649149635501</v>
      </c>
      <c r="H17" s="229">
        <v>16.087442312227719</v>
      </c>
      <c r="I17" s="229">
        <v>1.2060996367340671</v>
      </c>
      <c r="J17" s="229">
        <v>7.4596840043093957E-2</v>
      </c>
      <c r="K17" s="229">
        <v>1.028776336359664</v>
      </c>
      <c r="L17" s="229">
        <v>9.9481729366699394</v>
      </c>
      <c r="M17" s="229">
        <v>13.330881471699319</v>
      </c>
      <c r="N17" s="229">
        <v>12.187564957525989</v>
      </c>
      <c r="O17" s="229">
        <v>14.730394829885171</v>
      </c>
      <c r="P17" s="229">
        <v>15.587152886398631</v>
      </c>
      <c r="Q17" s="229">
        <v>21.03144558079828</v>
      </c>
      <c r="R17" s="229">
        <v>22.655087561725839</v>
      </c>
      <c r="S17" s="229">
        <v>19.64933431429484</v>
      </c>
      <c r="T17" s="229">
        <v>18.59253273047749</v>
      </c>
      <c r="U17" s="229">
        <v>19.135656695664601</v>
      </c>
      <c r="V17" s="229">
        <v>18.603853276412799</v>
      </c>
      <c r="W17" s="229">
        <v>21.032825419162531</v>
      </c>
      <c r="X17" s="229">
        <v>6.3055172003786044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1.0687903603982739E-2</v>
      </c>
      <c r="J19" s="229">
        <v>2.7176807212444252E-4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2.1322821794634182E-3</v>
      </c>
      <c r="U19" s="229">
        <v>1.2648450727807421E-3</v>
      </c>
      <c r="V19" s="229">
        <v>2.4362991747973271E-3</v>
      </c>
      <c r="W19" s="229">
        <v>0.11909983739357601</v>
      </c>
      <c r="X19" s="229">
        <v>6.3998590469491233E-4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0.90336907609778994</v>
      </c>
      <c r="C20" s="229">
        <v>1.5899100228058369</v>
      </c>
      <c r="D20" s="229">
        <v>0.1894195629696501</v>
      </c>
      <c r="E20" s="229">
        <v>0.2444088919852864</v>
      </c>
      <c r="F20" s="229">
        <v>0.1242782797886252</v>
      </c>
      <c r="G20" s="229">
        <v>0.27416362073028749</v>
      </c>
      <c r="H20" s="229">
        <v>0.25854260961098308</v>
      </c>
      <c r="I20" s="229">
        <v>4.5962355864432756E-3</v>
      </c>
      <c r="J20" s="229">
        <v>2.3383811620811081E-4</v>
      </c>
      <c r="K20" s="229">
        <v>7.7664466558055676E-3</v>
      </c>
      <c r="L20" s="229">
        <v>6.0508765632201873E-2</v>
      </c>
      <c r="M20" s="229">
        <v>0.106175033794616</v>
      </c>
      <c r="N20" s="229">
        <v>5.2364058695887658E-2</v>
      </c>
      <c r="O20" s="229">
        <v>7.2900186408661069E-2</v>
      </c>
      <c r="P20" s="229">
        <v>0.1291150163705824</v>
      </c>
      <c r="Q20" s="229">
        <v>3.1056778268255199E-2</v>
      </c>
      <c r="R20" s="229">
        <v>3.8382511617999743E-2</v>
      </c>
      <c r="S20" s="229">
        <v>3.6708049337505343E-2</v>
      </c>
      <c r="T20" s="229">
        <v>2.3258515632262701E-2</v>
      </c>
      <c r="U20" s="229">
        <v>0.13001404428629701</v>
      </c>
      <c r="V20" s="229">
        <v>5.394551265689717E-2</v>
      </c>
      <c r="W20" s="229">
        <v>0.12627498201506829</v>
      </c>
      <c r="X20" s="229">
        <v>1.457543462249304E-2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10.03465937649678</v>
      </c>
      <c r="C21" s="229">
        <v>7.4831897636374958</v>
      </c>
      <c r="D21" s="229">
        <v>7.9408105643008779</v>
      </c>
      <c r="E21" s="229">
        <v>6.3756397524730479</v>
      </c>
      <c r="F21" s="229">
        <v>8.3583758592762916</v>
      </c>
      <c r="G21" s="229">
        <v>9.8292105791079365</v>
      </c>
      <c r="H21" s="229">
        <v>10.99984581041177</v>
      </c>
      <c r="I21" s="229">
        <v>4.0705837634285542E-2</v>
      </c>
      <c r="J21" s="229">
        <v>2.4865531385614369E-3</v>
      </c>
      <c r="K21" s="229">
        <v>0.26102762334837287</v>
      </c>
      <c r="L21" s="229">
        <v>0</v>
      </c>
      <c r="M21" s="229">
        <v>0</v>
      </c>
      <c r="N21" s="229">
        <v>0</v>
      </c>
      <c r="O21" s="229">
        <v>6.2650782291770457E-2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1.7512702210068971E-2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0.10673861571230001</v>
      </c>
      <c r="C22" s="229">
        <v>0</v>
      </c>
      <c r="D22" s="229">
        <v>0</v>
      </c>
      <c r="E22" s="229">
        <v>0</v>
      </c>
      <c r="F22" s="229">
        <v>0</v>
      </c>
      <c r="G22" s="229">
        <v>0.33256864097608319</v>
      </c>
      <c r="H22" s="229">
        <v>0.32996769270841181</v>
      </c>
      <c r="I22" s="229">
        <v>0.1035320594593111</v>
      </c>
      <c r="J22" s="229">
        <v>0</v>
      </c>
      <c r="K22" s="229">
        <v>3.2128199081119753E-2</v>
      </c>
      <c r="L22" s="229">
        <v>8.3549333320633926E-2</v>
      </c>
      <c r="M22" s="229">
        <v>8.2352864890018446E-2</v>
      </c>
      <c r="N22" s="229">
        <v>0.16453131075773841</v>
      </c>
      <c r="O22" s="229">
        <v>0</v>
      </c>
      <c r="P22" s="229">
        <v>0</v>
      </c>
      <c r="Q22" s="229">
        <v>0.38801425438457943</v>
      </c>
      <c r="R22" s="229">
        <v>0.40573142574555449</v>
      </c>
      <c r="S22" s="229">
        <v>0.39703970089799651</v>
      </c>
      <c r="T22" s="229">
        <v>5.76141543058174E-2</v>
      </c>
      <c r="U22" s="229">
        <v>4.7901342595238214E-3</v>
      </c>
      <c r="V22" s="229">
        <v>2.9712780266871611E-3</v>
      </c>
      <c r="W22" s="229">
        <v>7.8193475434750418E-3</v>
      </c>
      <c r="X22" s="229">
        <v>5.891610461318913E-3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54.151093324385478</v>
      </c>
      <c r="C23" s="229">
        <v>47.571208543820987</v>
      </c>
      <c r="D23" s="229">
        <v>47.999510311868391</v>
      </c>
      <c r="E23" s="229">
        <v>45.727992012037113</v>
      </c>
      <c r="F23" s="229">
        <v>50.600336297580867</v>
      </c>
      <c r="G23" s="229">
        <v>39.597548172572409</v>
      </c>
      <c r="H23" s="229">
        <v>36.368709604505447</v>
      </c>
      <c r="I23" s="229">
        <v>1.802701668130636</v>
      </c>
      <c r="J23" s="229">
        <v>0.17040766828562501</v>
      </c>
      <c r="K23" s="229">
        <v>3.6885995710133632</v>
      </c>
      <c r="L23" s="229">
        <v>31.961466770605739</v>
      </c>
      <c r="M23" s="229">
        <v>30.312323956217629</v>
      </c>
      <c r="N23" s="229">
        <v>26.80986214350165</v>
      </c>
      <c r="O23" s="229">
        <v>21.24288407904346</v>
      </c>
      <c r="P23" s="229">
        <v>20.80504363989218</v>
      </c>
      <c r="Q23" s="229">
        <v>20.12516770239387</v>
      </c>
      <c r="R23" s="229">
        <v>21.068974719134118</v>
      </c>
      <c r="S23" s="229">
        <v>29.70200562156332</v>
      </c>
      <c r="T23" s="229">
        <v>47.593844139450752</v>
      </c>
      <c r="U23" s="229">
        <v>33.445615336839147</v>
      </c>
      <c r="V23" s="229">
        <v>31.403668097339629</v>
      </c>
      <c r="W23" s="229">
        <v>35.030636762134662</v>
      </c>
      <c r="X23" s="229">
        <v>7.1567232202416502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0.7164878721042347</v>
      </c>
      <c r="C25" s="229">
        <v>0.72201366788490884</v>
      </c>
      <c r="D25" s="229">
        <v>0.75380946551612504</v>
      </c>
      <c r="E25" s="229">
        <v>0.22920450625418021</v>
      </c>
      <c r="F25" s="229">
        <v>0.82437128073738308</v>
      </c>
      <c r="G25" s="229">
        <v>0.63816968409493513</v>
      </c>
      <c r="H25" s="229">
        <v>0.54672832965337015</v>
      </c>
      <c r="I25" s="229">
        <v>7.8214839081423002E-2</v>
      </c>
      <c r="J25" s="229">
        <v>3.1951422448246142E-2</v>
      </c>
      <c r="K25" s="229">
        <v>9.0979390956491615E-2</v>
      </c>
      <c r="L25" s="229">
        <v>0.2484743386415289</v>
      </c>
      <c r="M25" s="229">
        <v>0.31256250381334427</v>
      </c>
      <c r="N25" s="229">
        <v>0.1700856565775779</v>
      </c>
      <c r="O25" s="229">
        <v>7.5683781245533571E-2</v>
      </c>
      <c r="P25" s="229">
        <v>9.5745767044214017E-2</v>
      </c>
      <c r="Q25" s="229">
        <v>9.2313547486128786E-2</v>
      </c>
      <c r="R25" s="229">
        <v>8.5036587311887651E-2</v>
      </c>
      <c r="S25" s="229">
        <v>0.1028682702483795</v>
      </c>
      <c r="T25" s="229">
        <v>0.107617340694285</v>
      </c>
      <c r="U25" s="229">
        <v>9.3618263253547371E-2</v>
      </c>
      <c r="V25" s="229">
        <v>4.4335655598550461E-2</v>
      </c>
      <c r="W25" s="229">
        <v>3.8044662520781203E-2</v>
      </c>
      <c r="X25" s="229">
        <v>1.8496765576153169E-2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1.9994661368879609</v>
      </c>
      <c r="C26" s="229">
        <v>3.443196649260631</v>
      </c>
      <c r="D26" s="229">
        <v>0.47887599516647211</v>
      </c>
      <c r="E26" s="229">
        <v>0.48018644370927799</v>
      </c>
      <c r="F26" s="229">
        <v>0.46663558427432078</v>
      </c>
      <c r="G26" s="229">
        <v>0.39420746529242451</v>
      </c>
      <c r="H26" s="229">
        <v>0.44941583861409728</v>
      </c>
      <c r="I26" s="229">
        <v>2.2227629639038519E-2</v>
      </c>
      <c r="J26" s="229">
        <v>1.317604893264668E-2</v>
      </c>
      <c r="K26" s="229">
        <v>3.2326271529432113E-2</v>
      </c>
      <c r="L26" s="229">
        <v>1.2843597385038059</v>
      </c>
      <c r="M26" s="229">
        <v>1.56887902188465</v>
      </c>
      <c r="N26" s="229">
        <v>1.01906961961138</v>
      </c>
      <c r="O26" s="229">
        <v>0.94901528567415783</v>
      </c>
      <c r="P26" s="229">
        <v>0.65851422351237854</v>
      </c>
      <c r="Q26" s="229">
        <v>0.71088573930074839</v>
      </c>
      <c r="R26" s="229">
        <v>0.19991356838620061</v>
      </c>
      <c r="S26" s="229">
        <v>0.13089324609494929</v>
      </c>
      <c r="T26" s="229">
        <v>7.4767073420633115E-2</v>
      </c>
      <c r="U26" s="229">
        <v>2.7146521650070581E-2</v>
      </c>
      <c r="V26" s="229">
        <v>0.21209278469433429</v>
      </c>
      <c r="W26" s="229">
        <v>0.25203004279118801</v>
      </c>
      <c r="X26" s="229">
        <v>0.15177591513218969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34.111602809384387</v>
      </c>
      <c r="C27" s="261">
        <v>30.636898891909141</v>
      </c>
      <c r="D27" s="261">
        <v>32.062358952829193</v>
      </c>
      <c r="E27" s="261">
        <v>29.23760664352271</v>
      </c>
      <c r="F27" s="261">
        <v>37.379930471596552</v>
      </c>
      <c r="G27" s="261">
        <v>33.617044805990602</v>
      </c>
      <c r="H27" s="261">
        <v>30.014810182985212</v>
      </c>
      <c r="I27" s="261">
        <v>1.022831190621394</v>
      </c>
      <c r="J27" s="261">
        <v>9.114532014709173E-2</v>
      </c>
      <c r="K27" s="261">
        <v>1.882588460918611</v>
      </c>
      <c r="L27" s="261">
        <v>19.785105367453522</v>
      </c>
      <c r="M27" s="261">
        <v>19.334490440991988</v>
      </c>
      <c r="N27" s="261">
        <v>16.427268750361961</v>
      </c>
      <c r="O27" s="261">
        <v>13.14039160881625</v>
      </c>
      <c r="P27" s="261">
        <v>12.71504125021522</v>
      </c>
      <c r="Q27" s="261">
        <v>13.789750872513</v>
      </c>
      <c r="R27" s="261">
        <v>15.030317964074589</v>
      </c>
      <c r="S27" s="261">
        <v>21.193708228301769</v>
      </c>
      <c r="T27" s="261">
        <v>26.919088067519208</v>
      </c>
      <c r="U27" s="261">
        <v>19.59209194224119</v>
      </c>
      <c r="V27" s="261">
        <v>18.304460810851172</v>
      </c>
      <c r="W27" s="261">
        <v>21.147568461579478</v>
      </c>
      <c r="X27" s="261">
        <v>4.5122032437277673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5.2049619322895417E-3</v>
      </c>
      <c r="J28" s="295">
        <v>1.2473452310542699E-4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9.6331592755493939E-4</v>
      </c>
      <c r="U28" s="295">
        <v>6.3392726232084078E-4</v>
      </c>
      <c r="V28" s="295">
        <v>1.246214871715748E-3</v>
      </c>
      <c r="W28" s="295">
        <v>6.1545636507530102E-2</v>
      </c>
      <c r="X28" s="295">
        <v>3.7795023269826961E-4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0.32720653890068602</v>
      </c>
      <c r="C29" s="295">
        <v>0.50106823142527812</v>
      </c>
      <c r="D29" s="295">
        <v>5.1096130539409777E-2</v>
      </c>
      <c r="E29" s="295">
        <v>6.322818693065875E-2</v>
      </c>
      <c r="F29" s="295">
        <v>3.341074827805101E-2</v>
      </c>
      <c r="G29" s="295">
        <v>9.4632869317370041E-2</v>
      </c>
      <c r="H29" s="295">
        <v>9.5040920035581664E-2</v>
      </c>
      <c r="I29" s="295">
        <v>2.1965745489071998E-3</v>
      </c>
      <c r="J29" s="295">
        <v>1.0532274706383789E-4</v>
      </c>
      <c r="K29" s="295">
        <v>2.8006197384308142E-3</v>
      </c>
      <c r="L29" s="295">
        <v>1.8225794347174831E-2</v>
      </c>
      <c r="M29" s="295">
        <v>3.7905347619760082E-2</v>
      </c>
      <c r="N29" s="295">
        <v>1.8511196411673439E-2</v>
      </c>
      <c r="O29" s="295">
        <v>3.6435022276960133E-2</v>
      </c>
      <c r="P29" s="295">
        <v>6.8406014713457169E-2</v>
      </c>
      <c r="Q29" s="295">
        <v>1.8309407848359421E-2</v>
      </c>
      <c r="R29" s="295">
        <v>2.1174036663114761E-2</v>
      </c>
      <c r="S29" s="295">
        <v>1.290629975104637E-2</v>
      </c>
      <c r="T29" s="295">
        <v>1.039205077735387E-2</v>
      </c>
      <c r="U29" s="295">
        <v>6.3945649182292119E-2</v>
      </c>
      <c r="V29" s="295">
        <v>2.7079227635808591E-2</v>
      </c>
      <c r="W29" s="295">
        <v>6.4035683767815751E-2</v>
      </c>
      <c r="X29" s="295">
        <v>8.4470362658701868E-3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3.7490566210558569</v>
      </c>
      <c r="C30" s="295">
        <v>2.4326167353196082</v>
      </c>
      <c r="D30" s="295">
        <v>2.2094828161233551</v>
      </c>
      <c r="E30" s="295">
        <v>1.7012968834742459</v>
      </c>
      <c r="F30" s="295">
        <v>2.3177974240895791</v>
      </c>
      <c r="G30" s="295">
        <v>3.4995598960746941</v>
      </c>
      <c r="H30" s="295">
        <v>4.1708801583907258</v>
      </c>
      <c r="I30" s="295">
        <v>2.0066100011466151E-2</v>
      </c>
      <c r="J30" s="295">
        <v>1.1552267300900341E-3</v>
      </c>
      <c r="K30" s="295">
        <v>9.7091421840083236E-2</v>
      </c>
      <c r="L30" s="295">
        <v>0</v>
      </c>
      <c r="M30" s="295">
        <v>0</v>
      </c>
      <c r="N30" s="295">
        <v>0</v>
      </c>
      <c r="O30" s="295">
        <v>3.2298288462616433E-2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1.046884134393406E-2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20.035027334880638</v>
      </c>
      <c r="C31" s="295">
        <v>15.3142051901306</v>
      </c>
      <c r="D31" s="295">
        <v>13.22592162124168</v>
      </c>
      <c r="E31" s="295">
        <v>12.0837522696813</v>
      </c>
      <c r="F31" s="295">
        <v>13.8953767939007</v>
      </c>
      <c r="G31" s="295">
        <v>13.961318433647619</v>
      </c>
      <c r="H31" s="295">
        <v>13.656278072982809</v>
      </c>
      <c r="I31" s="295">
        <v>0.88002190485304044</v>
      </c>
      <c r="J31" s="295">
        <v>7.8401065290352956E-2</v>
      </c>
      <c r="K31" s="295">
        <v>1.358686463733932</v>
      </c>
      <c r="L31" s="295">
        <v>9.8337877251315948</v>
      </c>
      <c r="M31" s="295">
        <v>11.05409684543425</v>
      </c>
      <c r="N31" s="295">
        <v>9.6810335291377516</v>
      </c>
      <c r="O31" s="295">
        <v>10.84500696548564</v>
      </c>
      <c r="P31" s="295">
        <v>11.25931893941091</v>
      </c>
      <c r="Q31" s="295">
        <v>12.11946254896039</v>
      </c>
      <c r="R31" s="295">
        <v>11.872430288942491</v>
      </c>
      <c r="S31" s="295">
        <v>10.667242600532591</v>
      </c>
      <c r="T31" s="295">
        <v>21.78372329304139</v>
      </c>
      <c r="U31" s="295">
        <v>16.802963303423301</v>
      </c>
      <c r="V31" s="295">
        <v>16.102276603069711</v>
      </c>
      <c r="W31" s="295">
        <v>18.14590877118275</v>
      </c>
      <c r="X31" s="295">
        <v>4.2366542409465424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10.000312314547211</v>
      </c>
      <c r="C32" s="296">
        <v>12.38900873503365</v>
      </c>
      <c r="D32" s="296">
        <v>16.57585838492475</v>
      </c>
      <c r="E32" s="296">
        <v>15.38932930343651</v>
      </c>
      <c r="F32" s="296">
        <v>21.133345505328229</v>
      </c>
      <c r="G32" s="296">
        <v>16.06153360695091</v>
      </c>
      <c r="H32" s="296">
        <v>12.09261103157608</v>
      </c>
      <c r="I32" s="296">
        <v>0.11534164927569079</v>
      </c>
      <c r="J32" s="296">
        <v>1.1358970856479489E-2</v>
      </c>
      <c r="K32" s="296">
        <v>0.42400995560616439</v>
      </c>
      <c r="L32" s="296">
        <v>9.9330918479747474</v>
      </c>
      <c r="M32" s="296">
        <v>8.2424882479379811</v>
      </c>
      <c r="N32" s="296">
        <v>6.7277240248125354</v>
      </c>
      <c r="O32" s="296">
        <v>2.2266513325910249</v>
      </c>
      <c r="P32" s="296">
        <v>1.3873162960908489</v>
      </c>
      <c r="Q32" s="296">
        <v>1.651978915704249</v>
      </c>
      <c r="R32" s="296">
        <v>3.136713638468986</v>
      </c>
      <c r="S32" s="296">
        <v>10.513559328018131</v>
      </c>
      <c r="T32" s="296">
        <v>5.1240094077729097</v>
      </c>
      <c r="U32" s="296">
        <v>2.7245490623732782</v>
      </c>
      <c r="V32" s="296">
        <v>2.173858765273939</v>
      </c>
      <c r="W32" s="296">
        <v>2.876078370121383</v>
      </c>
      <c r="X32" s="296">
        <v>0.25625517493872368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123.1113277871914</v>
      </c>
      <c r="C34" s="223">
        <v>145.3992662336891</v>
      </c>
      <c r="D34" s="223">
        <v>129.58823430635559</v>
      </c>
      <c r="E34" s="223">
        <v>135.26382736509561</v>
      </c>
      <c r="F34" s="223">
        <v>153.96078964979009</v>
      </c>
      <c r="G34" s="223">
        <v>167.04565705627519</v>
      </c>
      <c r="H34" s="223">
        <v>182.8140526611287</v>
      </c>
      <c r="I34" s="223">
        <v>236.23129489619981</v>
      </c>
      <c r="J34" s="223">
        <v>220.6631920447395</v>
      </c>
      <c r="K34" s="223">
        <v>139.9434201947779</v>
      </c>
      <c r="L34" s="223">
        <v>148.4429413563675</v>
      </c>
      <c r="M34" s="223">
        <v>153.9988359639685</v>
      </c>
      <c r="N34" s="223">
        <v>150.6539902039685</v>
      </c>
      <c r="O34" s="223">
        <v>141.94790289939061</v>
      </c>
      <c r="P34" s="223">
        <v>159.13056710790349</v>
      </c>
      <c r="Q34" s="223">
        <v>166.9268775899917</v>
      </c>
      <c r="R34" s="223">
        <v>155.3536395751664</v>
      </c>
      <c r="S34" s="223">
        <v>188.50661527780809</v>
      </c>
      <c r="T34" s="223">
        <v>221.88760543762919</v>
      </c>
      <c r="U34" s="223">
        <v>210.42309064495981</v>
      </c>
      <c r="V34" s="223">
        <v>204.65476032929701</v>
      </c>
      <c r="W34" s="223">
        <v>211.38220689495211</v>
      </c>
      <c r="X34" s="223">
        <v>147.2578796135866</v>
      </c>
      <c r="Y34" s="223">
        <v>132.08494312091241</v>
      </c>
      <c r="DA34" s="89" t="s">
        <v>671</v>
      </c>
    </row>
    <row r="35" spans="1:105" ht="12" customHeight="1" x14ac:dyDescent="0.25">
      <c r="A35" s="55" t="s">
        <v>91</v>
      </c>
      <c r="B35" s="259">
        <v>0.1232081235856896</v>
      </c>
      <c r="C35" s="259">
        <v>0.14466115604059751</v>
      </c>
      <c r="D35" s="259">
        <v>0.12822728485829471</v>
      </c>
      <c r="E35" s="259">
        <v>0.13379491498114179</v>
      </c>
      <c r="F35" s="259">
        <v>0.15211590002818251</v>
      </c>
      <c r="G35" s="259">
        <v>0.16597132875070339</v>
      </c>
      <c r="H35" s="259">
        <v>0.18254374367565149</v>
      </c>
      <c r="I35" s="259">
        <v>0.2436641657202524</v>
      </c>
      <c r="J35" s="259">
        <v>0.2267977261122246</v>
      </c>
      <c r="K35" s="259">
        <v>0.14162221629139901</v>
      </c>
      <c r="L35" s="259">
        <v>0.1471368442021741</v>
      </c>
      <c r="M35" s="259">
        <v>0.15326630952102491</v>
      </c>
      <c r="N35" s="259">
        <v>0.15013539724129421</v>
      </c>
      <c r="O35" s="259">
        <v>0.1444912181018686</v>
      </c>
      <c r="P35" s="259">
        <v>0.1638450144879241</v>
      </c>
      <c r="Q35" s="259">
        <v>0.17165283381092419</v>
      </c>
      <c r="R35" s="259">
        <v>0.15757236636262489</v>
      </c>
      <c r="S35" s="259">
        <v>0.1871253920732423</v>
      </c>
      <c r="T35" s="259">
        <v>0.22464174664283099</v>
      </c>
      <c r="U35" s="259">
        <v>0.2149790568271211</v>
      </c>
      <c r="V35" s="259">
        <v>0.2099512237087382</v>
      </c>
      <c r="W35" s="259">
        <v>0.2160141001546913</v>
      </c>
      <c r="X35" s="259">
        <v>0.15437405790704559</v>
      </c>
      <c r="Y35" s="259">
        <v>0.13983029576572989</v>
      </c>
      <c r="DA35" s="67" t="s">
        <v>672</v>
      </c>
    </row>
    <row r="36" spans="1:105" ht="12" customHeight="1" x14ac:dyDescent="0.25">
      <c r="A36" s="173" t="s">
        <v>92</v>
      </c>
      <c r="B36" s="224">
        <v>1.4857408573885639E-2</v>
      </c>
      <c r="C36" s="224">
        <v>1.7444384651885209E-2</v>
      </c>
      <c r="D36" s="224">
        <v>1.546265867879007E-2</v>
      </c>
      <c r="E36" s="224">
        <v>1.6134047489170598E-2</v>
      </c>
      <c r="F36" s="224">
        <v>1.8343336555492751E-2</v>
      </c>
      <c r="G36" s="224">
        <v>2.001413357362667E-2</v>
      </c>
      <c r="H36" s="224">
        <v>2.2012566245354429E-2</v>
      </c>
      <c r="I36" s="224">
        <v>2.9382949431925699E-2</v>
      </c>
      <c r="J36" s="224">
        <v>2.734906094186234E-2</v>
      </c>
      <c r="K36" s="224">
        <v>1.7077925297004609E-2</v>
      </c>
      <c r="L36" s="224">
        <v>1.7742922682070329E-2</v>
      </c>
      <c r="M36" s="224">
        <v>1.8482062017459139E-2</v>
      </c>
      <c r="N36" s="224">
        <v>1.810451188849704E-2</v>
      </c>
      <c r="O36" s="224">
        <v>1.742389219315426E-2</v>
      </c>
      <c r="P36" s="224">
        <v>1.97577258073269E-2</v>
      </c>
      <c r="Q36" s="224">
        <v>2.0699254323279109E-2</v>
      </c>
      <c r="R36" s="224">
        <v>1.900132035835524E-2</v>
      </c>
      <c r="S36" s="224">
        <v>2.256505759254673E-2</v>
      </c>
      <c r="T36" s="224">
        <v>2.7089075910669069E-2</v>
      </c>
      <c r="U36" s="224">
        <v>2.5923872461929912E-2</v>
      </c>
      <c r="V36" s="224">
        <v>2.531757663737599E-2</v>
      </c>
      <c r="W36" s="224">
        <v>2.6048686160587451E-2</v>
      </c>
      <c r="X36" s="224">
        <v>1.861564306625034E-2</v>
      </c>
      <c r="Y36" s="224">
        <v>1.6861841368388621E-2</v>
      </c>
      <c r="DA36" s="177" t="s">
        <v>673</v>
      </c>
    </row>
    <row r="37" spans="1:105" ht="12" customHeight="1" x14ac:dyDescent="0.25">
      <c r="A37" s="173" t="s">
        <v>93</v>
      </c>
      <c r="B37" s="224">
        <v>2.387368802863699</v>
      </c>
      <c r="C37" s="224">
        <v>2.8030581171648721</v>
      </c>
      <c r="D37" s="224">
        <v>2.4846236647188529</v>
      </c>
      <c r="E37" s="224">
        <v>2.5925060516454339</v>
      </c>
      <c r="F37" s="224">
        <v>2.9475065732516041</v>
      </c>
      <c r="G37" s="224">
        <v>3.215979278782608</v>
      </c>
      <c r="H37" s="224">
        <v>3.5370982539646061</v>
      </c>
      <c r="I37" s="224">
        <v>4.7214113054141684</v>
      </c>
      <c r="J37" s="224">
        <v>4.3945950974911119</v>
      </c>
      <c r="K37" s="224">
        <v>2.7441734451166608</v>
      </c>
      <c r="L37" s="224">
        <v>2.851028823239754</v>
      </c>
      <c r="M37" s="224">
        <v>2.9697977311217278</v>
      </c>
      <c r="N37" s="224">
        <v>2.9091309334820941</v>
      </c>
      <c r="O37" s="224">
        <v>2.7997652780115989</v>
      </c>
      <c r="P37" s="224">
        <v>3.1747782914750382</v>
      </c>
      <c r="Q37" s="224">
        <v>3.3260681880147152</v>
      </c>
      <c r="R37" s="224">
        <v>3.0532349710358968</v>
      </c>
      <c r="S37" s="224">
        <v>3.6258755531537399</v>
      </c>
      <c r="T37" s="224">
        <v>4.3528192959039291</v>
      </c>
      <c r="U37" s="224">
        <v>4.1655881008623883</v>
      </c>
      <c r="V37" s="224">
        <v>4.0681652071155812</v>
      </c>
      <c r="W37" s="224">
        <v>4.1856438413277068</v>
      </c>
      <c r="X37" s="224">
        <v>2.9912622568465199</v>
      </c>
      <c r="Y37" s="224">
        <v>2.709451910239796</v>
      </c>
      <c r="DA37" s="177" t="s">
        <v>674</v>
      </c>
    </row>
    <row r="38" spans="1:105" ht="12" customHeight="1" x14ac:dyDescent="0.25">
      <c r="A38" s="173" t="s">
        <v>94</v>
      </c>
      <c r="B38" s="224">
        <v>4.0737659451610772E-2</v>
      </c>
      <c r="C38" s="224">
        <v>4.7830911949239857E-2</v>
      </c>
      <c r="D38" s="224">
        <v>4.2397200046057772E-2</v>
      </c>
      <c r="E38" s="224">
        <v>4.4238086939683209E-2</v>
      </c>
      <c r="F38" s="224">
        <v>5.0295756092848379E-2</v>
      </c>
      <c r="G38" s="224">
        <v>5.4876929155366183E-2</v>
      </c>
      <c r="H38" s="224">
        <v>6.03564493027028E-2</v>
      </c>
      <c r="I38" s="224">
        <v>8.056536788963331E-2</v>
      </c>
      <c r="J38" s="224">
        <v>7.4988631121662555E-2</v>
      </c>
      <c r="K38" s="224">
        <v>4.6826113815854553E-2</v>
      </c>
      <c r="L38" s="224">
        <v>4.8649476004105519E-2</v>
      </c>
      <c r="M38" s="224">
        <v>5.0676128659083608E-2</v>
      </c>
      <c r="N38" s="224">
        <v>4.9640920634542673E-2</v>
      </c>
      <c r="O38" s="224">
        <v>4.7774723496121912E-2</v>
      </c>
      <c r="P38" s="224">
        <v>5.4173882442184483E-2</v>
      </c>
      <c r="Q38" s="224">
        <v>5.6755467774249578E-2</v>
      </c>
      <c r="R38" s="224">
        <v>5.2099887678271832E-2</v>
      </c>
      <c r="S38" s="224">
        <v>6.1871330194613022E-2</v>
      </c>
      <c r="T38" s="224">
        <v>7.4275775874356284E-2</v>
      </c>
      <c r="U38" s="224">
        <v>7.1080894273670522E-2</v>
      </c>
      <c r="V38" s="224">
        <v>6.9418486411304534E-2</v>
      </c>
      <c r="W38" s="224">
        <v>7.1423122053536806E-2</v>
      </c>
      <c r="X38" s="224">
        <v>5.1042395713515279E-2</v>
      </c>
      <c r="Y38" s="224">
        <v>4.6233631388441457E-2</v>
      </c>
      <c r="DA38" s="177" t="s">
        <v>675</v>
      </c>
    </row>
    <row r="39" spans="1:105" ht="12" customHeight="1" x14ac:dyDescent="0.25">
      <c r="A39" s="56" t="s">
        <v>95</v>
      </c>
      <c r="B39" s="260">
        <v>0.40723605060617812</v>
      </c>
      <c r="C39" s="260">
        <v>0.45247714112489767</v>
      </c>
      <c r="D39" s="260">
        <v>0.37651418602604109</v>
      </c>
      <c r="E39" s="260">
        <v>0.39493344032550992</v>
      </c>
      <c r="F39" s="260">
        <v>0.4426884672083462</v>
      </c>
      <c r="G39" s="260">
        <v>0.50950833152821895</v>
      </c>
      <c r="H39" s="260">
        <v>0.58746014483780584</v>
      </c>
      <c r="I39" s="260">
        <v>1.2689842664654509</v>
      </c>
      <c r="J39" s="260">
        <v>1.148809363417884</v>
      </c>
      <c r="K39" s="260">
        <v>0.5808348155365064</v>
      </c>
      <c r="L39" s="260">
        <v>0.46784239211304901</v>
      </c>
      <c r="M39" s="260">
        <v>0.51173217995039821</v>
      </c>
      <c r="N39" s="260">
        <v>0.51215725175082516</v>
      </c>
      <c r="O39" s="260">
        <v>0.64957285180545965</v>
      </c>
      <c r="P39" s="260">
        <v>0.85062031874627941</v>
      </c>
      <c r="Q39" s="260">
        <v>0.86715029106576214</v>
      </c>
      <c r="R39" s="260">
        <v>0.66750252299065482</v>
      </c>
      <c r="S39" s="260">
        <v>0.60499625278613867</v>
      </c>
      <c r="T39" s="260">
        <v>0.94711534276902998</v>
      </c>
      <c r="U39" s="260">
        <v>1.0193039282694369</v>
      </c>
      <c r="V39" s="260">
        <v>1.0500008166888091</v>
      </c>
      <c r="W39" s="260">
        <v>1.02505737275785</v>
      </c>
      <c r="X39" s="260">
        <v>0.9756451180080552</v>
      </c>
      <c r="Y39" s="260">
        <v>0.97487520487912316</v>
      </c>
      <c r="DA39" s="68" t="s">
        <v>676</v>
      </c>
    </row>
    <row r="40" spans="1:105" ht="12" customHeight="1" x14ac:dyDescent="0.25">
      <c r="A40" s="37" t="s">
        <v>159</v>
      </c>
      <c r="B40" s="226">
        <v>4.279398211751384E-3</v>
      </c>
      <c r="C40" s="226">
        <v>7.8365668041172603E-3</v>
      </c>
      <c r="D40" s="226">
        <v>6.2773477241894751E-4</v>
      </c>
      <c r="E40" s="226">
        <v>8.8332824012189758E-4</v>
      </c>
      <c r="F40" s="226">
        <v>4.1082267808139212E-4</v>
      </c>
      <c r="G40" s="226">
        <v>1.559617025816767E-3</v>
      </c>
      <c r="H40" s="226">
        <v>2.1051604328943801E-3</v>
      </c>
      <c r="I40" s="226">
        <v>2.7262951866234351E-3</v>
      </c>
      <c r="J40" s="226">
        <v>1.3135888145080091E-3</v>
      </c>
      <c r="K40" s="226">
        <v>8.8849190172519683E-4</v>
      </c>
      <c r="L40" s="226">
        <v>4.1987356856553181E-4</v>
      </c>
      <c r="M40" s="226">
        <v>9.7772041605655819E-4</v>
      </c>
      <c r="N40" s="226">
        <v>5.624645149216054E-4</v>
      </c>
      <c r="O40" s="226">
        <v>1.7613079014365499E-3</v>
      </c>
      <c r="P40" s="226">
        <v>4.4654541790807986E-3</v>
      </c>
      <c r="Q40" s="226">
        <v>1.12332694938973E-3</v>
      </c>
      <c r="R40" s="226">
        <v>9.1714748151979484E-4</v>
      </c>
      <c r="S40" s="226">
        <v>3.5894241439338458E-4</v>
      </c>
      <c r="T40" s="226">
        <v>3.566392806626412E-4</v>
      </c>
      <c r="U40" s="226">
        <v>3.244781562952988E-3</v>
      </c>
      <c r="V40" s="226">
        <v>1.515123132603683E-3</v>
      </c>
      <c r="W40" s="226">
        <v>3.0362270516203732E-3</v>
      </c>
      <c r="X40" s="226">
        <v>1.7861206498302441E-3</v>
      </c>
      <c r="Y40" s="226">
        <v>2.5742441375394619E-3</v>
      </c>
      <c r="DA40" s="69" t="s">
        <v>677</v>
      </c>
    </row>
    <row r="41" spans="1:105" ht="12" customHeight="1" x14ac:dyDescent="0.25">
      <c r="A41" s="37" t="s">
        <v>35</v>
      </c>
      <c r="B41" s="226">
        <v>0.2684580449996955</v>
      </c>
      <c r="C41" s="226">
        <v>0.24538566611278231</v>
      </c>
      <c r="D41" s="226">
        <v>0.16647149336190059</v>
      </c>
      <c r="E41" s="226">
        <v>0.1729573238042105</v>
      </c>
      <c r="F41" s="226">
        <v>0.17505087739013259</v>
      </c>
      <c r="G41" s="226">
        <v>0.23573721530986441</v>
      </c>
      <c r="H41" s="226">
        <v>0.30990792014475449</v>
      </c>
      <c r="I41" s="226">
        <v>1.1190414388436609</v>
      </c>
      <c r="J41" s="226">
        <v>1.001809128176296</v>
      </c>
      <c r="K41" s="226">
        <v>0.44161552650269609</v>
      </c>
      <c r="L41" s="226">
        <v>0.23210187936139051</v>
      </c>
      <c r="M41" s="226">
        <v>0.29212129840896123</v>
      </c>
      <c r="N41" s="226">
        <v>0.30137562293334902</v>
      </c>
      <c r="O41" s="226">
        <v>0.53712063377426078</v>
      </c>
      <c r="P41" s="226">
        <v>0.75302470801535126</v>
      </c>
      <c r="Q41" s="226">
        <v>0.76180005071196655</v>
      </c>
      <c r="R41" s="226">
        <v>0.52686688442750873</v>
      </c>
      <c r="S41" s="226">
        <v>0.30394916980786502</v>
      </c>
      <c r="T41" s="226">
        <v>0.76592418633016757</v>
      </c>
      <c r="U41" s="226">
        <v>0.87354664664005077</v>
      </c>
      <c r="V41" s="226">
        <v>0.92304887130766378</v>
      </c>
      <c r="W41" s="226">
        <v>0.88148854763189266</v>
      </c>
      <c r="X41" s="226">
        <v>0.91781512834755308</v>
      </c>
      <c r="Y41" s="226">
        <v>0.92962743967371175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3.4098381157263348E-4</v>
      </c>
      <c r="V42" s="226">
        <v>3.5722389031666099E-4</v>
      </c>
      <c r="W42" s="226">
        <v>2.9760175659356708E-4</v>
      </c>
      <c r="X42" s="226">
        <v>3.2239778937064289E-4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0.13449860739473121</v>
      </c>
      <c r="C44" s="226">
        <v>0.19925490820799821</v>
      </c>
      <c r="D44" s="226">
        <v>0.2094149578917216</v>
      </c>
      <c r="E44" s="226">
        <v>0.22109278828117759</v>
      </c>
      <c r="F44" s="226">
        <v>0.26722676714013233</v>
      </c>
      <c r="G44" s="226">
        <v>0.27221149919253779</v>
      </c>
      <c r="H44" s="226">
        <v>0.27544706426015703</v>
      </c>
      <c r="I44" s="226">
        <v>0.14721653243516711</v>
      </c>
      <c r="J44" s="226">
        <v>0.14568664642707951</v>
      </c>
      <c r="K44" s="226">
        <v>0.1383307971320851</v>
      </c>
      <c r="L44" s="226">
        <v>0.2353206391830929</v>
      </c>
      <c r="M44" s="226">
        <v>0.2186331611253805</v>
      </c>
      <c r="N44" s="226">
        <v>0.21021916430255461</v>
      </c>
      <c r="O44" s="226">
        <v>0.1106909101297623</v>
      </c>
      <c r="P44" s="226">
        <v>9.3130156551847268E-2</v>
      </c>
      <c r="Q44" s="226">
        <v>0.1042269134044058</v>
      </c>
      <c r="R44" s="226">
        <v>0.13971849108162621</v>
      </c>
      <c r="S44" s="226">
        <v>0.30068814056388032</v>
      </c>
      <c r="T44" s="226">
        <v>0.18083451715819979</v>
      </c>
      <c r="U44" s="226">
        <v>0.14217151625486041</v>
      </c>
      <c r="V44" s="226">
        <v>0.12507959835822469</v>
      </c>
      <c r="W44" s="226">
        <v>0.14023499631774361</v>
      </c>
      <c r="X44" s="226">
        <v>5.5721471221301312E-2</v>
      </c>
      <c r="Y44" s="226">
        <v>4.2673521067871922E-2</v>
      </c>
      <c r="DA44" s="69" t="s">
        <v>681</v>
      </c>
    </row>
    <row r="45" spans="1:105" ht="12" customHeight="1" x14ac:dyDescent="0.25">
      <c r="A45" s="57" t="s">
        <v>515</v>
      </c>
      <c r="B45" s="261">
        <v>103.622616514784</v>
      </c>
      <c r="C45" s="261">
        <v>123.548731834075</v>
      </c>
      <c r="D45" s="261">
        <v>111.45009659724219</v>
      </c>
      <c r="E45" s="261">
        <v>116.2076222394856</v>
      </c>
      <c r="F45" s="261">
        <v>132.6252307718143</v>
      </c>
      <c r="G45" s="261">
        <v>142.32604785875139</v>
      </c>
      <c r="H45" s="261">
        <v>154.13041766798321</v>
      </c>
      <c r="I45" s="261">
        <v>175.21633199362341</v>
      </c>
      <c r="J45" s="261">
        <v>165.30882492693479</v>
      </c>
      <c r="K45" s="261">
        <v>111.793247149843</v>
      </c>
      <c r="L45" s="261">
        <v>125.63149532051369</v>
      </c>
      <c r="M45" s="261">
        <v>129.05997721038941</v>
      </c>
      <c r="N45" s="261">
        <v>125.6661688209971</v>
      </c>
      <c r="O45" s="261">
        <v>110.90984650941751</v>
      </c>
      <c r="P45" s="261">
        <v>118.9546556280918</v>
      </c>
      <c r="Q45" s="261">
        <v>125.5507402955965</v>
      </c>
      <c r="R45" s="261">
        <v>123.0165630781098</v>
      </c>
      <c r="S45" s="261">
        <v>158.86600949657779</v>
      </c>
      <c r="T45" s="261">
        <v>177.05970334622609</v>
      </c>
      <c r="U45" s="261">
        <v>162.38521131103931</v>
      </c>
      <c r="V45" s="261">
        <v>155.34160519104961</v>
      </c>
      <c r="W45" s="261">
        <v>163.09940679807241</v>
      </c>
      <c r="X45" s="261">
        <v>101.82597537599329</v>
      </c>
      <c r="Y45" s="261">
        <v>86.453976644434306</v>
      </c>
      <c r="DA45" s="70" t="s">
        <v>682</v>
      </c>
    </row>
    <row r="46" spans="1:105" ht="12" customHeight="1" x14ac:dyDescent="0.25">
      <c r="A46" s="57" t="s">
        <v>517</v>
      </c>
      <c r="B46" s="294">
        <v>13.81516111674444</v>
      </c>
      <c r="C46" s="294">
        <v>15.32849939566897</v>
      </c>
      <c r="D46" s="294">
        <v>12.672131470763411</v>
      </c>
      <c r="E46" s="294">
        <v>13.316488311135609</v>
      </c>
      <c r="F46" s="294">
        <v>14.89195925734176</v>
      </c>
      <c r="G46" s="294">
        <v>17.253148251838329</v>
      </c>
      <c r="H46" s="294">
        <v>20.069507449020691</v>
      </c>
      <c r="I46" s="294">
        <v>43.346227103012772</v>
      </c>
      <c r="J46" s="294">
        <v>39.140336256004488</v>
      </c>
      <c r="K46" s="294">
        <v>19.899659268983601</v>
      </c>
      <c r="L46" s="294">
        <v>15.870728643122931</v>
      </c>
      <c r="M46" s="294">
        <v>17.364942870730321</v>
      </c>
      <c r="N46" s="294">
        <v>17.380106365634301</v>
      </c>
      <c r="O46" s="294">
        <v>22.072267411364209</v>
      </c>
      <c r="P46" s="294">
        <v>28.901178301327729</v>
      </c>
      <c r="Q46" s="294">
        <v>29.458777985391009</v>
      </c>
      <c r="R46" s="294">
        <v>22.66888259420957</v>
      </c>
      <c r="S46" s="294">
        <v>20.52373561172513</v>
      </c>
      <c r="T46" s="294">
        <v>32.166391548362448</v>
      </c>
      <c r="U46" s="294">
        <v>34.620743319430929</v>
      </c>
      <c r="V46" s="294">
        <v>35.664721682282419</v>
      </c>
      <c r="W46" s="294">
        <v>34.840061626298393</v>
      </c>
      <c r="X46" s="294">
        <v>33.160309588386987</v>
      </c>
      <c r="Y46" s="294">
        <v>33.12935199418321</v>
      </c>
      <c r="DA46" s="70" t="s">
        <v>683</v>
      </c>
    </row>
    <row r="47" spans="1:105" ht="12" customHeight="1" x14ac:dyDescent="0.25">
      <c r="A47" s="60" t="s">
        <v>519</v>
      </c>
      <c r="B47" s="262">
        <v>9.7650457757782494</v>
      </c>
      <c r="C47" s="262">
        <v>9.1299310099485531</v>
      </c>
      <c r="D47" s="262">
        <v>6.1207901610502189</v>
      </c>
      <c r="E47" s="262">
        <v>6.3073022897199502</v>
      </c>
      <c r="F47" s="262">
        <v>6.472550332121453</v>
      </c>
      <c r="G47" s="262">
        <v>9.0099483491738965</v>
      </c>
      <c r="H47" s="262">
        <v>11.983740932532649</v>
      </c>
      <c r="I47" s="262">
        <v>38.458201229551918</v>
      </c>
      <c r="J47" s="262">
        <v>34.262478148454157</v>
      </c>
      <c r="K47" s="262">
        <v>15.417716551082121</v>
      </c>
      <c r="L47" s="262">
        <v>7.9028456130052236</v>
      </c>
      <c r="M47" s="262">
        <v>9.9620926133140948</v>
      </c>
      <c r="N47" s="262">
        <v>10.262151401434989</v>
      </c>
      <c r="O47" s="262">
        <v>18.332101584658911</v>
      </c>
      <c r="P47" s="262">
        <v>25.747820412458861</v>
      </c>
      <c r="Q47" s="262">
        <v>25.92968739019523</v>
      </c>
      <c r="R47" s="262">
        <v>17.938058311445481</v>
      </c>
      <c r="S47" s="262">
        <v>10.34252948856615</v>
      </c>
      <c r="T47" s="262">
        <v>26.043565526377311</v>
      </c>
      <c r="U47" s="262">
        <v>29.8062541863817</v>
      </c>
      <c r="V47" s="262">
        <v>31.429138419752011</v>
      </c>
      <c r="W47" s="262">
        <v>30.10179832008712</v>
      </c>
      <c r="X47" s="262">
        <v>31.277083041265829</v>
      </c>
      <c r="Y47" s="262">
        <v>31.684489906123691</v>
      </c>
      <c r="DA47" s="72" t="s">
        <v>684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0.2205793722837999</v>
      </c>
      <c r="J48" s="297">
        <v>5.3564474502913427E-2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1.151093871857219E-3</v>
      </c>
      <c r="U48" s="297">
        <v>1.120198552390461E-3</v>
      </c>
      <c r="V48" s="297">
        <v>2.4281461778822349E-3</v>
      </c>
      <c r="W48" s="297">
        <v>0.10139481390722301</v>
      </c>
      <c r="X48" s="297">
        <v>2.7775669774403591E-3</v>
      </c>
      <c r="Y48" s="297">
        <v>1.587397566933105E-3</v>
      </c>
      <c r="DA48" s="71" t="s">
        <v>685</v>
      </c>
    </row>
    <row r="49" spans="1:105" ht="12" customHeight="1" x14ac:dyDescent="0.25">
      <c r="A49" s="59" t="s">
        <v>159</v>
      </c>
      <c r="B49" s="297">
        <v>0.13251828354783959</v>
      </c>
      <c r="C49" s="297">
        <v>0.25069848321429378</v>
      </c>
      <c r="D49" s="297">
        <v>2.019492342392214E-2</v>
      </c>
      <c r="E49" s="297">
        <v>2.8797754291661402E-2</v>
      </c>
      <c r="F49" s="297">
        <v>1.3310658843844169E-2</v>
      </c>
      <c r="G49" s="297">
        <v>4.8568068170539387E-2</v>
      </c>
      <c r="H49" s="297">
        <v>6.3549442458149114E-2</v>
      </c>
      <c r="I49" s="297">
        <v>9.3087911395999812E-2</v>
      </c>
      <c r="J49" s="297">
        <v>4.5228517809054632E-2</v>
      </c>
      <c r="K49" s="297">
        <v>2.9603590850423571E-2</v>
      </c>
      <c r="L49" s="297">
        <v>1.4619918924728231E-2</v>
      </c>
      <c r="M49" s="297">
        <v>3.4044041549539578E-2</v>
      </c>
      <c r="N49" s="297">
        <v>1.9584908938860779E-2</v>
      </c>
      <c r="O49" s="297">
        <v>6.1200881889738677E-2</v>
      </c>
      <c r="P49" s="297">
        <v>0.15548627717455571</v>
      </c>
      <c r="Q49" s="297">
        <v>3.9114033736745969E-2</v>
      </c>
      <c r="R49" s="297">
        <v>3.1934903327322267E-2</v>
      </c>
      <c r="S49" s="297">
        <v>1.24983075619785E-2</v>
      </c>
      <c r="T49" s="297">
        <v>1.2417759972269181E-2</v>
      </c>
      <c r="U49" s="297">
        <v>0.1129969129004233</v>
      </c>
      <c r="V49" s="297">
        <v>5.2761626085689357E-2</v>
      </c>
      <c r="W49" s="297">
        <v>0.1054971011351073</v>
      </c>
      <c r="X49" s="297">
        <v>6.2077509046152168E-2</v>
      </c>
      <c r="Y49" s="297">
        <v>8.9631599527164749E-2</v>
      </c>
      <c r="DA49" s="71" t="s">
        <v>686</v>
      </c>
    </row>
    <row r="50" spans="1:105" ht="12" customHeight="1" x14ac:dyDescent="0.25">
      <c r="A50" s="59" t="s">
        <v>32</v>
      </c>
      <c r="B50" s="297">
        <v>1.518363752800125</v>
      </c>
      <c r="C50" s="297">
        <v>1.2171063490726961</v>
      </c>
      <c r="D50" s="297">
        <v>0.87326253097909046</v>
      </c>
      <c r="E50" s="297">
        <v>0.77486848834035049</v>
      </c>
      <c r="F50" s="297">
        <v>0.92339777979366133</v>
      </c>
      <c r="G50" s="297">
        <v>1.7960658365902871</v>
      </c>
      <c r="H50" s="297">
        <v>2.7888735560036091</v>
      </c>
      <c r="I50" s="297">
        <v>0.85037466215745883</v>
      </c>
      <c r="J50" s="297">
        <v>0.49608649785505432</v>
      </c>
      <c r="K50" s="297">
        <v>1.0262923908585131</v>
      </c>
      <c r="L50" s="297">
        <v>0</v>
      </c>
      <c r="M50" s="297">
        <v>0</v>
      </c>
      <c r="N50" s="297">
        <v>0</v>
      </c>
      <c r="O50" s="297">
        <v>5.4252299406202409E-2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7.6935811896132536E-2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8.1141637394302855</v>
      </c>
      <c r="C51" s="297">
        <v>7.6621261776615626</v>
      </c>
      <c r="D51" s="297">
        <v>5.2273327066472062</v>
      </c>
      <c r="E51" s="297">
        <v>5.5036360470879382</v>
      </c>
      <c r="F51" s="297">
        <v>5.5358418934839477</v>
      </c>
      <c r="G51" s="297">
        <v>7.1653144444130712</v>
      </c>
      <c r="H51" s="297">
        <v>9.1313179340708945</v>
      </c>
      <c r="I51" s="297">
        <v>37.294159283714663</v>
      </c>
      <c r="J51" s="297">
        <v>33.667598658287133</v>
      </c>
      <c r="K51" s="297">
        <v>14.36182056937318</v>
      </c>
      <c r="L51" s="297">
        <v>7.8882256940804956</v>
      </c>
      <c r="M51" s="297">
        <v>9.9280485717645544</v>
      </c>
      <c r="N51" s="297">
        <v>10.242566492496129</v>
      </c>
      <c r="O51" s="297">
        <v>18.216648403362971</v>
      </c>
      <c r="P51" s="297">
        <v>25.592334135284311</v>
      </c>
      <c r="Q51" s="297">
        <v>25.890573356458489</v>
      </c>
      <c r="R51" s="297">
        <v>17.906123408118159</v>
      </c>
      <c r="S51" s="297">
        <v>10.33003118100418</v>
      </c>
      <c r="T51" s="297">
        <v>26.029996672533191</v>
      </c>
      <c r="U51" s="297">
        <v>29.69213707492889</v>
      </c>
      <c r="V51" s="297">
        <v>31.37394864748844</v>
      </c>
      <c r="W51" s="297">
        <v>29.894906405044789</v>
      </c>
      <c r="X51" s="297">
        <v>31.1352921533461</v>
      </c>
      <c r="Y51" s="297">
        <v>31.593270909029599</v>
      </c>
      <c r="DA51" s="71" t="s">
        <v>688</v>
      </c>
    </row>
    <row r="52" spans="1:105" ht="12" customHeight="1" x14ac:dyDescent="0.25">
      <c r="A52" s="60" t="s">
        <v>525</v>
      </c>
      <c r="B52" s="262">
        <v>4.0501153409661894</v>
      </c>
      <c r="C52" s="262">
        <v>6.1985683857204217</v>
      </c>
      <c r="D52" s="262">
        <v>6.5513413097131883</v>
      </c>
      <c r="E52" s="262">
        <v>7.0091860214156556</v>
      </c>
      <c r="F52" s="262">
        <v>8.4194089252203028</v>
      </c>
      <c r="G52" s="262">
        <v>8.2431999026644345</v>
      </c>
      <c r="H52" s="262">
        <v>8.0857665164880412</v>
      </c>
      <c r="I52" s="262">
        <v>4.8880258734608528</v>
      </c>
      <c r="J52" s="262">
        <v>4.8778581075503347</v>
      </c>
      <c r="K52" s="262">
        <v>4.4819427179014877</v>
      </c>
      <c r="L52" s="262">
        <v>7.9678830301177106</v>
      </c>
      <c r="M52" s="262">
        <v>7.402850257416226</v>
      </c>
      <c r="N52" s="262">
        <v>7.1179549641993134</v>
      </c>
      <c r="O52" s="262">
        <v>3.740165826705296</v>
      </c>
      <c r="P52" s="262">
        <v>3.153357888868864</v>
      </c>
      <c r="Q52" s="262">
        <v>3.5290905951957789</v>
      </c>
      <c r="R52" s="262">
        <v>4.730824282764087</v>
      </c>
      <c r="S52" s="262">
        <v>10.181206123158979</v>
      </c>
      <c r="T52" s="262">
        <v>6.1228260219851371</v>
      </c>
      <c r="U52" s="262">
        <v>4.8144891330492214</v>
      </c>
      <c r="V52" s="262">
        <v>4.2355832625304144</v>
      </c>
      <c r="W52" s="262">
        <v>4.7382633062112696</v>
      </c>
      <c r="X52" s="262">
        <v>1.8832265471211589</v>
      </c>
      <c r="Y52" s="262">
        <v>1.444862088059516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2.7001421105818815</v>
      </c>
      <c r="C53" s="294">
        <f t="shared" si="0"/>
        <v>3.0565632930136051</v>
      </c>
      <c r="D53" s="294">
        <f t="shared" si="0"/>
        <v>2.4187812440219938</v>
      </c>
      <c r="E53" s="294">
        <f t="shared" si="0"/>
        <v>2.5581102730935075</v>
      </c>
      <c r="F53" s="294">
        <f t="shared" si="0"/>
        <v>2.8326495874976034</v>
      </c>
      <c r="G53" s="294">
        <f t="shared" si="0"/>
        <v>3.5001109438950122</v>
      </c>
      <c r="H53" s="294">
        <f t="shared" si="0"/>
        <v>4.2246563860986424</v>
      </c>
      <c r="I53" s="294">
        <f t="shared" si="0"/>
        <v>11.324727744642274</v>
      </c>
      <c r="J53" s="294">
        <f t="shared" si="0"/>
        <v>10.341490982715447</v>
      </c>
      <c r="K53" s="294">
        <f t="shared" si="0"/>
        <v>4.7199792598938206</v>
      </c>
      <c r="L53" s="294">
        <f t="shared" si="0"/>
        <v>3.4083169344897564</v>
      </c>
      <c r="M53" s="294">
        <f t="shared" si="0"/>
        <v>3.8699614715791641</v>
      </c>
      <c r="N53" s="294">
        <f t="shared" si="0"/>
        <v>3.96854600233987</v>
      </c>
      <c r="O53" s="294">
        <f t="shared" si="0"/>
        <v>5.3067610150007036</v>
      </c>
      <c r="P53" s="294">
        <f t="shared" si="0"/>
        <v>7.0115579455252046</v>
      </c>
      <c r="Q53" s="294">
        <f t="shared" si="0"/>
        <v>7.4750332740152983</v>
      </c>
      <c r="R53" s="294">
        <f t="shared" si="0"/>
        <v>5.7187828344212193</v>
      </c>
      <c r="S53" s="294">
        <f t="shared" si="0"/>
        <v>4.6144365837048973</v>
      </c>
      <c r="T53" s="294">
        <f t="shared" si="0"/>
        <v>7.035569305939819</v>
      </c>
      <c r="U53" s="294">
        <f t="shared" si="0"/>
        <v>7.9202601617951363</v>
      </c>
      <c r="V53" s="294">
        <f t="shared" si="0"/>
        <v>8.2255801454031339</v>
      </c>
      <c r="W53" s="294">
        <f t="shared" si="0"/>
        <v>7.9185513481268623</v>
      </c>
      <c r="X53" s="294">
        <f t="shared" si="0"/>
        <v>8.0806551776649549</v>
      </c>
      <c r="Y53" s="294">
        <f t="shared" si="0"/>
        <v>8.6143615986533799</v>
      </c>
      <c r="DA53" s="70"/>
    </row>
    <row r="54" spans="1:105" ht="12" customHeight="1" x14ac:dyDescent="0.25">
      <c r="A54" s="60" t="s">
        <v>528</v>
      </c>
      <c r="B54" s="262">
        <v>0.48176014327859801</v>
      </c>
      <c r="C54" s="262">
        <v>0.4836863927595646</v>
      </c>
      <c r="D54" s="262">
        <v>0.34915519515008242</v>
      </c>
      <c r="E54" s="262">
        <v>0.36161406770221671</v>
      </c>
      <c r="F54" s="262">
        <v>0.37387161109659761</v>
      </c>
      <c r="G54" s="262">
        <v>0.47191927317268328</v>
      </c>
      <c r="H54" s="262">
        <v>0.58345750337752544</v>
      </c>
      <c r="I54" s="262">
        <v>1.204369359891319</v>
      </c>
      <c r="J54" s="262">
        <v>1.1095328140420611</v>
      </c>
      <c r="K54" s="262">
        <v>0.61834737700403153</v>
      </c>
      <c r="L54" s="262">
        <v>0.44346211838685651</v>
      </c>
      <c r="M54" s="262">
        <v>0.52360241088392634</v>
      </c>
      <c r="N54" s="262">
        <v>0.52606425674106239</v>
      </c>
      <c r="O54" s="262">
        <v>0.67740171526127546</v>
      </c>
      <c r="P54" s="262">
        <v>0.81423108969603619</v>
      </c>
      <c r="Q54" s="262">
        <v>0.84488013255013994</v>
      </c>
      <c r="R54" s="262">
        <v>0.70980279936739021</v>
      </c>
      <c r="S54" s="262">
        <v>0.57003935609817269</v>
      </c>
      <c r="T54" s="262">
        <v>1.0316375515725149</v>
      </c>
      <c r="U54" s="262">
        <v>1.038784364607245</v>
      </c>
      <c r="V54" s="262">
        <v>1.034373474172029</v>
      </c>
      <c r="W54" s="262">
        <v>1.046771259259339</v>
      </c>
      <c r="X54" s="262">
        <v>0.8040068331494955</v>
      </c>
      <c r="Y54" s="262">
        <v>0.73656168703531411</v>
      </c>
      <c r="DA54" s="72" t="s">
        <v>690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7.0639295500525452E-3</v>
      </c>
      <c r="J55" s="230">
        <v>1.760079748611436E-3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4.5597123112431651E-5</v>
      </c>
      <c r="U55" s="230">
        <v>3.9040287793376687E-5</v>
      </c>
      <c r="V55" s="230">
        <v>7.9913421878441665E-5</v>
      </c>
      <c r="W55" s="230">
        <v>3.525941404145418E-3</v>
      </c>
      <c r="X55" s="230">
        <v>7.1576034977497604E-5</v>
      </c>
      <c r="Y55" s="230">
        <v>3.6901847981779411E-5</v>
      </c>
      <c r="DA55" s="71" t="s">
        <v>691</v>
      </c>
    </row>
    <row r="56" spans="1:105" ht="12" customHeight="1" x14ac:dyDescent="0.25">
      <c r="A56" s="59" t="s">
        <v>159</v>
      </c>
      <c r="B56" s="230">
        <v>7.7415410332488882E-3</v>
      </c>
      <c r="C56" s="230">
        <v>1.5324419561041301E-2</v>
      </c>
      <c r="D56" s="230">
        <v>1.3437113486956379E-3</v>
      </c>
      <c r="E56" s="230">
        <v>1.882295106269475E-3</v>
      </c>
      <c r="F56" s="230">
        <v>8.9679954187196276E-4</v>
      </c>
      <c r="G56" s="230">
        <v>3.1772360293449708E-3</v>
      </c>
      <c r="H56" s="230">
        <v>4.0325104777815804E-3</v>
      </c>
      <c r="I56" s="230">
        <v>2.9810876749474299E-3</v>
      </c>
      <c r="J56" s="230">
        <v>1.4861678191410029E-3</v>
      </c>
      <c r="K56" s="230">
        <v>1.2719590881668211E-3</v>
      </c>
      <c r="L56" s="230">
        <v>8.2038553383034275E-4</v>
      </c>
      <c r="M56" s="230">
        <v>1.7893371326169051E-3</v>
      </c>
      <c r="N56" s="230">
        <v>1.0039727695717389E-3</v>
      </c>
      <c r="O56" s="230">
        <v>2.2681871220516822E-3</v>
      </c>
      <c r="P56" s="230">
        <v>4.9169894332243471E-3</v>
      </c>
      <c r="Q56" s="230">
        <v>1.27447236485267E-3</v>
      </c>
      <c r="R56" s="230">
        <v>1.263653143818649E-3</v>
      </c>
      <c r="S56" s="230">
        <v>6.888573247795357E-4</v>
      </c>
      <c r="T56" s="230">
        <v>4.9189222884371065E-4</v>
      </c>
      <c r="U56" s="230">
        <v>3.9380804322428553E-3</v>
      </c>
      <c r="V56" s="230">
        <v>1.7364531521144599E-3</v>
      </c>
      <c r="W56" s="230">
        <v>3.6685958835128659E-3</v>
      </c>
      <c r="X56" s="230">
        <v>1.599695703071023E-3</v>
      </c>
      <c r="Y56" s="230">
        <v>2.0836441538117532E-3</v>
      </c>
      <c r="DA56" s="71" t="s">
        <v>692</v>
      </c>
    </row>
    <row r="57" spans="1:105" ht="12" customHeight="1" x14ac:dyDescent="0.25">
      <c r="A57" s="59" t="s">
        <v>35</v>
      </c>
      <c r="B57" s="230">
        <v>0.47401860224534909</v>
      </c>
      <c r="C57" s="230">
        <v>0.4683619731985233</v>
      </c>
      <c r="D57" s="230">
        <v>0.34781148380138671</v>
      </c>
      <c r="E57" s="230">
        <v>0.35973177259594719</v>
      </c>
      <c r="F57" s="230">
        <v>0.37297481155472573</v>
      </c>
      <c r="G57" s="230">
        <v>0.46874203714333829</v>
      </c>
      <c r="H57" s="230">
        <v>0.57942499289974392</v>
      </c>
      <c r="I57" s="230">
        <v>1.194324342666319</v>
      </c>
      <c r="J57" s="230">
        <v>1.106286566474308</v>
      </c>
      <c r="K57" s="230">
        <v>0.61707541791586473</v>
      </c>
      <c r="L57" s="230">
        <v>0.44264173285302622</v>
      </c>
      <c r="M57" s="230">
        <v>0.52181307375130948</v>
      </c>
      <c r="N57" s="230">
        <v>0.52506028397149063</v>
      </c>
      <c r="O57" s="230">
        <v>0.67513352813922378</v>
      </c>
      <c r="P57" s="230">
        <v>0.80931410026281181</v>
      </c>
      <c r="Q57" s="230">
        <v>0.84360566018528726</v>
      </c>
      <c r="R57" s="230">
        <v>0.70853914622357161</v>
      </c>
      <c r="S57" s="230">
        <v>0.56935049877339317</v>
      </c>
      <c r="T57" s="230">
        <v>1.0311000622205591</v>
      </c>
      <c r="U57" s="230">
        <v>1.0348072438872089</v>
      </c>
      <c r="V57" s="230">
        <v>1.032557107598036</v>
      </c>
      <c r="W57" s="230">
        <v>1.0395767219716809</v>
      </c>
      <c r="X57" s="230">
        <v>0.80233556141144702</v>
      </c>
      <c r="Y57" s="230">
        <v>0.73444114103352054</v>
      </c>
      <c r="DA57" s="71" t="s">
        <v>693</v>
      </c>
    </row>
    <row r="58" spans="1:105" ht="12" customHeight="1" x14ac:dyDescent="0.25">
      <c r="A58" s="60" t="s">
        <v>533</v>
      </c>
      <c r="B58" s="262">
        <v>1.9817796414803599</v>
      </c>
      <c r="C58" s="262">
        <v>2.1939776687840582</v>
      </c>
      <c r="D58" s="262">
        <v>1.633718891303177</v>
      </c>
      <c r="E58" s="262">
        <v>1.7383578237167401</v>
      </c>
      <c r="F58" s="262">
        <v>1.891524157070928</v>
      </c>
      <c r="G58" s="262">
        <v>2.488936297503157</v>
      </c>
      <c r="H58" s="262">
        <v>3.128119035952889</v>
      </c>
      <c r="I58" s="262">
        <v>9.9638221227629735</v>
      </c>
      <c r="J58" s="262">
        <v>9.0716762028485842</v>
      </c>
      <c r="K58" s="262">
        <v>3.9090590358496362</v>
      </c>
      <c r="L58" s="262">
        <v>2.5177431729525011</v>
      </c>
      <c r="M58" s="262">
        <v>2.957269098108918</v>
      </c>
      <c r="N58" s="262">
        <v>3.0775970794815</v>
      </c>
      <c r="O58" s="262">
        <v>4.4907437160987431</v>
      </c>
      <c r="P58" s="262">
        <v>6.0976072683485567</v>
      </c>
      <c r="Q58" s="262">
        <v>6.5151629958077173</v>
      </c>
      <c r="R58" s="262">
        <v>4.8217829448827816</v>
      </c>
      <c r="S58" s="262">
        <v>3.4832493779279399</v>
      </c>
      <c r="T58" s="262">
        <v>5.7613944090246418</v>
      </c>
      <c r="U58" s="262">
        <v>6.7136849703463204</v>
      </c>
      <c r="V58" s="262">
        <v>7.0518081641547834</v>
      </c>
      <c r="W58" s="262">
        <v>6.7070099380943278</v>
      </c>
      <c r="X58" s="262">
        <v>7.2281188615895378</v>
      </c>
      <c r="Y58" s="262">
        <v>7.8442115515003046</v>
      </c>
      <c r="DA58" s="72" t="s">
        <v>694</v>
      </c>
    </row>
    <row r="59" spans="1:105" ht="12" customHeight="1" x14ac:dyDescent="0.25">
      <c r="A59" s="64" t="s">
        <v>28</v>
      </c>
      <c r="B59" s="229">
        <v>1.168477221471296E-3</v>
      </c>
      <c r="C59" s="229">
        <v>0</v>
      </c>
      <c r="D59" s="229">
        <v>2.8798694742652089E-3</v>
      </c>
      <c r="E59" s="229">
        <v>0</v>
      </c>
      <c r="F59" s="229">
        <v>0.16136180964468891</v>
      </c>
      <c r="G59" s="229">
        <v>0.60370639303681672</v>
      </c>
      <c r="H59" s="229">
        <v>0.7734479339926843</v>
      </c>
      <c r="I59" s="229">
        <v>3.6751366675963868</v>
      </c>
      <c r="J59" s="229">
        <v>2.30331627800593</v>
      </c>
      <c r="K59" s="229">
        <v>0.78190534569800096</v>
      </c>
      <c r="L59" s="229">
        <v>0.57377919027170121</v>
      </c>
      <c r="M59" s="229">
        <v>0.86087969271600973</v>
      </c>
      <c r="N59" s="229">
        <v>0.92714354588657477</v>
      </c>
      <c r="O59" s="229">
        <v>1.7790821276516069</v>
      </c>
      <c r="P59" s="229">
        <v>2.5474609727482038</v>
      </c>
      <c r="Q59" s="229">
        <v>3.2305048698079548</v>
      </c>
      <c r="R59" s="229">
        <v>2.4568048365442201</v>
      </c>
      <c r="S59" s="229">
        <v>1.368170651961492</v>
      </c>
      <c r="T59" s="229">
        <v>1.6051276355754001</v>
      </c>
      <c r="U59" s="229">
        <v>2.4313188493228388</v>
      </c>
      <c r="V59" s="229">
        <v>2.606320216160082</v>
      </c>
      <c r="W59" s="229">
        <v>2.4914894942101649</v>
      </c>
      <c r="X59" s="229">
        <v>3.3319126404004811</v>
      </c>
      <c r="Y59" s="229">
        <v>3.3109784279413481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3.2567381034203292E-2</v>
      </c>
      <c r="J61" s="229">
        <v>8.3913450489980779E-3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1.8320176203988239E-4</v>
      </c>
      <c r="U61" s="229">
        <v>1.60707401676038E-4</v>
      </c>
      <c r="V61" s="229">
        <v>3.4131508658687728E-4</v>
      </c>
      <c r="W61" s="229">
        <v>1.410823261804304E-2</v>
      </c>
      <c r="X61" s="229">
        <v>3.381764029448816E-4</v>
      </c>
      <c r="Y61" s="229">
        <v>2.258717373708355E-4</v>
      </c>
      <c r="DA61" s="73" t="s">
        <v>697</v>
      </c>
    </row>
    <row r="62" spans="1:105" ht="12" customHeight="1" x14ac:dyDescent="0.25">
      <c r="A62" s="64" t="s">
        <v>159</v>
      </c>
      <c r="B62" s="229">
        <v>2.6306436137931991E-2</v>
      </c>
      <c r="C62" s="229">
        <v>5.7196618419706788E-2</v>
      </c>
      <c r="D62" s="229">
        <v>5.3829704603391001E-3</v>
      </c>
      <c r="E62" s="229">
        <v>8.0040144451702655E-3</v>
      </c>
      <c r="F62" s="229">
        <v>3.5600127361097782E-3</v>
      </c>
      <c r="G62" s="229">
        <v>1.0117229841489821E-2</v>
      </c>
      <c r="H62" s="229">
        <v>1.243014541228221E-2</v>
      </c>
      <c r="I62" s="229">
        <v>1.40053055503685E-2</v>
      </c>
      <c r="J62" s="229">
        <v>7.2201870638117878E-3</v>
      </c>
      <c r="K62" s="229">
        <v>5.9027661724226537E-3</v>
      </c>
      <c r="L62" s="229">
        <v>3.4899544639808728E-3</v>
      </c>
      <c r="M62" s="229">
        <v>6.8565556344691988E-3</v>
      </c>
      <c r="N62" s="229">
        <v>3.9834863834992988E-3</v>
      </c>
      <c r="O62" s="229">
        <v>8.8046125198892999E-3</v>
      </c>
      <c r="P62" s="229">
        <v>2.11017026391533E-2</v>
      </c>
      <c r="Q62" s="229">
        <v>4.7704316401220052E-3</v>
      </c>
      <c r="R62" s="229">
        <v>4.1623471957410061E-3</v>
      </c>
      <c r="S62" s="229">
        <v>2.5559581302350941E-3</v>
      </c>
      <c r="T62" s="229">
        <v>2.013926092073186E-3</v>
      </c>
      <c r="U62" s="229">
        <v>1.6519192498974211E-2</v>
      </c>
      <c r="V62" s="229">
        <v>7.5575354266554954E-3</v>
      </c>
      <c r="W62" s="229">
        <v>1.4958180120940089E-2</v>
      </c>
      <c r="X62" s="229">
        <v>7.7018384558683673E-3</v>
      </c>
      <c r="Y62" s="229">
        <v>1.29962689997865E-2</v>
      </c>
      <c r="DA62" s="73" t="s">
        <v>698</v>
      </c>
    </row>
    <row r="63" spans="1:105" ht="12" customHeight="1" x14ac:dyDescent="0.25">
      <c r="A63" s="64" t="s">
        <v>32</v>
      </c>
      <c r="B63" s="229">
        <v>0.29221293161150608</v>
      </c>
      <c r="C63" s="229">
        <v>0.26920589425411751</v>
      </c>
      <c r="D63" s="229">
        <v>0.2256638545070932</v>
      </c>
      <c r="E63" s="229">
        <v>0.20879237355680219</v>
      </c>
      <c r="F63" s="229">
        <v>0.23942980674358821</v>
      </c>
      <c r="G63" s="229">
        <v>0.36271910300990701</v>
      </c>
      <c r="H63" s="229">
        <v>0.52884777152142248</v>
      </c>
      <c r="I63" s="229">
        <v>0.1240357860318077</v>
      </c>
      <c r="J63" s="229">
        <v>7.677695619367618E-2</v>
      </c>
      <c r="K63" s="229">
        <v>0.1983899579116907</v>
      </c>
      <c r="L63" s="229">
        <v>0</v>
      </c>
      <c r="M63" s="229">
        <v>0</v>
      </c>
      <c r="N63" s="229">
        <v>0</v>
      </c>
      <c r="O63" s="229">
        <v>7.5667277317338216E-3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9.2539266815091226E-3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3.1082673206127408E-3</v>
      </c>
      <c r="C64" s="229">
        <v>0</v>
      </c>
      <c r="D64" s="229">
        <v>0</v>
      </c>
      <c r="E64" s="229">
        <v>0</v>
      </c>
      <c r="F64" s="229">
        <v>0</v>
      </c>
      <c r="G64" s="229">
        <v>1.227250125258955E-2</v>
      </c>
      <c r="H64" s="229">
        <v>1.5864102276573339E-2</v>
      </c>
      <c r="I64" s="229">
        <v>0.31547515346327792</v>
      </c>
      <c r="J64" s="229">
        <v>0</v>
      </c>
      <c r="K64" s="229">
        <v>2.4418534642883401E-2</v>
      </c>
      <c r="L64" s="229">
        <v>4.8188616267160452E-3</v>
      </c>
      <c r="M64" s="229">
        <v>5.3181711330424781E-3</v>
      </c>
      <c r="N64" s="229">
        <v>1.2516375781127419E-2</v>
      </c>
      <c r="O64" s="229">
        <v>0</v>
      </c>
      <c r="P64" s="229">
        <v>0</v>
      </c>
      <c r="Q64" s="229">
        <v>5.9600370004462049E-2</v>
      </c>
      <c r="R64" s="229">
        <v>4.3999076427922897E-2</v>
      </c>
      <c r="S64" s="229">
        <v>2.7645621869083779E-2</v>
      </c>
      <c r="T64" s="229">
        <v>4.9739361827224266E-3</v>
      </c>
      <c r="U64" s="229">
        <v>6.0862001765562494E-4</v>
      </c>
      <c r="V64" s="229">
        <v>4.162633339301523E-4</v>
      </c>
      <c r="W64" s="229">
        <v>9.2625797380492102E-4</v>
      </c>
      <c r="X64" s="229">
        <v>3.113199241959966E-3</v>
      </c>
      <c r="Y64" s="229">
        <v>5.4697443345632724E-3</v>
      </c>
      <c r="DA64" s="73" t="s">
        <v>700</v>
      </c>
    </row>
    <row r="65" spans="1:105" ht="12" customHeight="1" x14ac:dyDescent="0.25">
      <c r="A65" s="64" t="s">
        <v>35</v>
      </c>
      <c r="B65" s="229">
        <v>1.576899537551735</v>
      </c>
      <c r="C65" s="229">
        <v>1.711362419140815</v>
      </c>
      <c r="D65" s="229">
        <v>1.364061568239014</v>
      </c>
      <c r="E65" s="229">
        <v>1.497521246628823</v>
      </c>
      <c r="F65" s="229">
        <v>1.4494716371775309</v>
      </c>
      <c r="G65" s="229">
        <v>1.4612350645000169</v>
      </c>
      <c r="H65" s="229">
        <v>1.748525511989196</v>
      </c>
      <c r="I65" s="229">
        <v>5.4930577868541848</v>
      </c>
      <c r="J65" s="229">
        <v>5.2616539257235244</v>
      </c>
      <c r="K65" s="229">
        <v>2.8034623472389022</v>
      </c>
      <c r="L65" s="229">
        <v>1.8434364420762479</v>
      </c>
      <c r="M65" s="229">
        <v>1.957504774784435</v>
      </c>
      <c r="N65" s="229">
        <v>2.0395042602096711</v>
      </c>
      <c r="O65" s="229">
        <v>2.565636280714394</v>
      </c>
      <c r="P65" s="229">
        <v>3.4002384588911312</v>
      </c>
      <c r="Q65" s="229">
        <v>3.0912973632037621</v>
      </c>
      <c r="R65" s="229">
        <v>2.2848006590115961</v>
      </c>
      <c r="S65" s="229">
        <v>2.0681317619118822</v>
      </c>
      <c r="T65" s="229">
        <v>4.1328384061353516</v>
      </c>
      <c r="U65" s="229">
        <v>4.249499052419841</v>
      </c>
      <c r="V65" s="229">
        <v>4.3995194870435794</v>
      </c>
      <c r="W65" s="229">
        <v>4.1496309568011487</v>
      </c>
      <c r="X65" s="229">
        <v>3.7817003433023748</v>
      </c>
      <c r="Y65" s="229">
        <v>4.4846254911778853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2.0864387491024219E-2</v>
      </c>
      <c r="C67" s="229">
        <v>2.597426248244317E-2</v>
      </c>
      <c r="D67" s="229">
        <v>2.142193774487516E-2</v>
      </c>
      <c r="E67" s="229">
        <v>7.5060942507239742E-3</v>
      </c>
      <c r="F67" s="229">
        <v>2.361452269616E-2</v>
      </c>
      <c r="G67" s="229">
        <v>2.3549839889994342E-2</v>
      </c>
      <c r="H67" s="229">
        <v>2.6285464700890271E-2</v>
      </c>
      <c r="I67" s="229">
        <v>0.23833041176984321</v>
      </c>
      <c r="J67" s="229">
        <v>0.98655963694942939</v>
      </c>
      <c r="K67" s="229">
        <v>6.9147461525941714E-2</v>
      </c>
      <c r="L67" s="229">
        <v>1.433121496144365E-2</v>
      </c>
      <c r="M67" s="229">
        <v>2.0184615159066329E-2</v>
      </c>
      <c r="N67" s="229">
        <v>1.2938911037056961E-2</v>
      </c>
      <c r="O67" s="229">
        <v>9.1408047185434684E-3</v>
      </c>
      <c r="P67" s="229">
        <v>1.5648053665003259E-2</v>
      </c>
      <c r="Q67" s="229">
        <v>1.4179689339826509E-2</v>
      </c>
      <c r="R67" s="229">
        <v>9.2216946159154531E-3</v>
      </c>
      <c r="S67" s="229">
        <v>7.1626522364926807E-3</v>
      </c>
      <c r="T67" s="229">
        <v>9.3251919706397839E-3</v>
      </c>
      <c r="U67" s="229">
        <v>1.1894854287430151E-2</v>
      </c>
      <c r="V67" s="229">
        <v>6.2112355847118274E-3</v>
      </c>
      <c r="W67" s="229">
        <v>4.5066639927005946E-3</v>
      </c>
      <c r="X67" s="229">
        <v>9.7739178359562261E-3</v>
      </c>
      <c r="Y67" s="229">
        <v>2.6208424067175901E-2</v>
      </c>
      <c r="DA67" s="73" t="s">
        <v>703</v>
      </c>
    </row>
    <row r="68" spans="1:105" ht="12" customHeight="1" x14ac:dyDescent="0.25">
      <c r="A68" s="64" t="s">
        <v>39</v>
      </c>
      <c r="B68" s="229">
        <v>6.1219604146079361E-2</v>
      </c>
      <c r="C68" s="229">
        <v>0.1302384744869752</v>
      </c>
      <c r="D68" s="229">
        <v>1.4308690877590459E-2</v>
      </c>
      <c r="E68" s="229">
        <v>1.6534094835220989E-2</v>
      </c>
      <c r="F68" s="229">
        <v>1.4086368072850739E-2</v>
      </c>
      <c r="G68" s="229">
        <v>1.533616597234169E-2</v>
      </c>
      <c r="H68" s="229">
        <v>2.2718106059840211E-2</v>
      </c>
      <c r="I68" s="229">
        <v>7.1213630462901245E-2</v>
      </c>
      <c r="J68" s="229">
        <v>0.42775787386321412</v>
      </c>
      <c r="K68" s="229">
        <v>2.5832622659794809E-2</v>
      </c>
      <c r="L68" s="229">
        <v>7.7887509552411333E-2</v>
      </c>
      <c r="M68" s="229">
        <v>0.10652528868189411</v>
      </c>
      <c r="N68" s="229">
        <v>8.1510500183569826E-2</v>
      </c>
      <c r="O68" s="229">
        <v>0.1205131627625768</v>
      </c>
      <c r="P68" s="229">
        <v>0.1131580804050646</v>
      </c>
      <c r="Q68" s="229">
        <v>0.1148102718115902</v>
      </c>
      <c r="R68" s="229">
        <v>2.279433108738757E-2</v>
      </c>
      <c r="S68" s="229">
        <v>9.5827318187540755E-3</v>
      </c>
      <c r="T68" s="229">
        <v>6.9321113064136066E-3</v>
      </c>
      <c r="U68" s="229">
        <v>3.683694397903886E-3</v>
      </c>
      <c r="V68" s="229">
        <v>3.1442111519237953E-2</v>
      </c>
      <c r="W68" s="229">
        <v>3.1390152377525959E-2</v>
      </c>
      <c r="X68" s="229">
        <v>8.4324819268443083E-2</v>
      </c>
      <c r="Y68" s="229">
        <v>3.7073232421752302E-3</v>
      </c>
      <c r="DA68" s="73" t="s">
        <v>704</v>
      </c>
    </row>
    <row r="69" spans="1:105" ht="12" customHeight="1" x14ac:dyDescent="0.25">
      <c r="A69" s="61" t="s">
        <v>545</v>
      </c>
      <c r="B69" s="263">
        <v>0.2366023258229239</v>
      </c>
      <c r="C69" s="263">
        <v>0.3788992314699825</v>
      </c>
      <c r="D69" s="263">
        <v>0.43590715756873449</v>
      </c>
      <c r="E69" s="263">
        <v>0.4581383816745504</v>
      </c>
      <c r="F69" s="263">
        <v>0.56725381933007768</v>
      </c>
      <c r="G69" s="263">
        <v>0.53925537321917194</v>
      </c>
      <c r="H69" s="263">
        <v>0.51307984676822793</v>
      </c>
      <c r="I69" s="263">
        <v>0.15653626198798209</v>
      </c>
      <c r="J69" s="263">
        <v>0.160281965824802</v>
      </c>
      <c r="K69" s="263">
        <v>0.19257284704015321</v>
      </c>
      <c r="L69" s="263">
        <v>0.44711164315039859</v>
      </c>
      <c r="M69" s="263">
        <v>0.38908996258631962</v>
      </c>
      <c r="N69" s="263">
        <v>0.36488466611730769</v>
      </c>
      <c r="O69" s="263">
        <v>0.13861558364068469</v>
      </c>
      <c r="P69" s="263">
        <v>9.9719587480612312E-2</v>
      </c>
      <c r="Q69" s="263">
        <v>0.1149901456574411</v>
      </c>
      <c r="R69" s="263">
        <v>0.18719709017104791</v>
      </c>
      <c r="S69" s="263">
        <v>0.56114784967878439</v>
      </c>
      <c r="T69" s="263">
        <v>0.2425373453426623</v>
      </c>
      <c r="U69" s="263">
        <v>0.16779082684157101</v>
      </c>
      <c r="V69" s="263">
        <v>0.1393985070763214</v>
      </c>
      <c r="W69" s="263">
        <v>0.1647701507731959</v>
      </c>
      <c r="X69" s="263">
        <v>4.8529482925921803E-2</v>
      </c>
      <c r="Y69" s="263">
        <v>3.3588360117762187E-2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0.1744925429498709</v>
      </c>
      <c r="C72" s="223">
        <v>6.099558193332158E-2</v>
      </c>
      <c r="D72" s="223">
        <v>0.23952246632938129</v>
      </c>
      <c r="E72" s="223">
        <v>0.5567779600360816</v>
      </c>
      <c r="F72" s="223">
        <v>0.46312401674274861</v>
      </c>
      <c r="G72" s="223">
        <v>0.5009385083249922</v>
      </c>
      <c r="H72" s="223">
        <v>0.75811738528398875</v>
      </c>
      <c r="I72" s="223">
        <v>0.99180693877971593</v>
      </c>
      <c r="J72" s="223">
        <v>1.0467393699831471</v>
      </c>
      <c r="K72" s="223">
        <v>0.75629337133875529</v>
      </c>
      <c r="L72" s="223">
        <v>1.1541452993042891</v>
      </c>
      <c r="M72" s="223">
        <v>1.4624785825778031</v>
      </c>
      <c r="N72" s="223">
        <v>1.054951810957776</v>
      </c>
      <c r="O72" s="223">
        <v>0.83347682518757837</v>
      </c>
      <c r="P72" s="223">
        <v>0.50176216869843449</v>
      </c>
      <c r="Q72" s="223">
        <v>0.57746105084920529</v>
      </c>
      <c r="R72" s="223">
        <v>0.76001412641785693</v>
      </c>
      <c r="S72" s="223">
        <v>0.95357107317496614</v>
      </c>
      <c r="T72" s="223">
        <v>1.1391513395687061</v>
      </c>
      <c r="U72" s="223">
        <v>0.91390636165861638</v>
      </c>
      <c r="V72" s="223">
        <v>1.4170754902354401</v>
      </c>
      <c r="W72" s="223">
        <v>1.92308187264981</v>
      </c>
      <c r="X72" s="223">
        <v>2.183093858481254</v>
      </c>
      <c r="Y72" s="223">
        <v>2.1259095982134761</v>
      </c>
      <c r="DA72" s="89" t="s">
        <v>706</v>
      </c>
    </row>
    <row r="73" spans="1:105" ht="12" customHeight="1" x14ac:dyDescent="0.25">
      <c r="A73" s="55" t="s">
        <v>91</v>
      </c>
      <c r="B73" s="259">
        <v>2.7025376346842588E-4</v>
      </c>
      <c r="C73" s="259">
        <v>9.2443738344809469E-5</v>
      </c>
      <c r="D73" s="259">
        <v>3.563069200265637E-4</v>
      </c>
      <c r="E73" s="259">
        <v>8.2519278762895369E-4</v>
      </c>
      <c r="F73" s="259">
        <v>6.8471259527092898E-4</v>
      </c>
      <c r="G73" s="259">
        <v>7.5944198812486635E-4</v>
      </c>
      <c r="H73" s="259">
        <v>1.1677676632752319E-3</v>
      </c>
      <c r="I73" s="259">
        <v>1.572337341395737E-3</v>
      </c>
      <c r="J73" s="259">
        <v>1.648141081759185E-3</v>
      </c>
      <c r="K73" s="259">
        <v>1.1765086718963989E-3</v>
      </c>
      <c r="L73" s="259">
        <v>1.7132873513208821E-3</v>
      </c>
      <c r="M73" s="259">
        <v>2.2026593704688601E-3</v>
      </c>
      <c r="N73" s="259">
        <v>1.593372157245267E-3</v>
      </c>
      <c r="O73" s="259">
        <v>1.308978839584442E-3</v>
      </c>
      <c r="P73" s="259">
        <v>7.9525675931759376E-4</v>
      </c>
      <c r="Q73" s="259">
        <v>9.1702393103706189E-4</v>
      </c>
      <c r="R73" s="259">
        <v>1.193565317420894E-3</v>
      </c>
      <c r="S73" s="259">
        <v>1.42776573954404E-3</v>
      </c>
      <c r="T73" s="259">
        <v>1.776772326457343E-3</v>
      </c>
      <c r="U73" s="259">
        <v>1.440364636508261E-3</v>
      </c>
      <c r="V73" s="259">
        <v>2.239526815639277E-3</v>
      </c>
      <c r="W73" s="259">
        <v>3.033831249404261E-3</v>
      </c>
      <c r="X73" s="259">
        <v>3.491592137884047E-3</v>
      </c>
      <c r="Y73" s="259">
        <v>3.3946598857896989E-3</v>
      </c>
      <c r="DA73" s="67" t="s">
        <v>707</v>
      </c>
    </row>
    <row r="74" spans="1:105" ht="12" customHeight="1" x14ac:dyDescent="0.25">
      <c r="A74" s="173" t="s">
        <v>92</v>
      </c>
      <c r="B74" s="224">
        <v>3.6486171122015168E-5</v>
      </c>
      <c r="C74" s="224">
        <v>1.24805590609345E-5</v>
      </c>
      <c r="D74" s="224">
        <v>4.8103956404537601E-5</v>
      </c>
      <c r="E74" s="224">
        <v>1.11406867647933E-4</v>
      </c>
      <c r="F74" s="224">
        <v>9.2441047258063312E-5</v>
      </c>
      <c r="G74" s="224">
        <v>1.02530044282638E-4</v>
      </c>
      <c r="H74" s="224">
        <v>1.576569008556796E-4</v>
      </c>
      <c r="I74" s="224">
        <v>2.1227667124199611E-4</v>
      </c>
      <c r="J74" s="224">
        <v>2.225107127853721E-4</v>
      </c>
      <c r="K74" s="224">
        <v>1.5883699889478851E-4</v>
      </c>
      <c r="L74" s="224">
        <v>2.313059203291394E-4</v>
      </c>
      <c r="M74" s="224">
        <v>2.9737460704715158E-4</v>
      </c>
      <c r="N74" s="224">
        <v>2.1511652028149221E-4</v>
      </c>
      <c r="O74" s="224">
        <v>1.767214092533982E-4</v>
      </c>
      <c r="P74" s="224">
        <v>1.073652919167984E-4</v>
      </c>
      <c r="Q74" s="224">
        <v>1.238047220560179E-4</v>
      </c>
      <c r="R74" s="224">
        <v>1.61139766780006E-4</v>
      </c>
      <c r="S74" s="224">
        <v>1.927584816084922E-4</v>
      </c>
      <c r="T74" s="224">
        <v>2.3987684136564299E-4</v>
      </c>
      <c r="U74" s="224">
        <v>1.9445942188286861E-4</v>
      </c>
      <c r="V74" s="224">
        <v>3.0235197311989642E-4</v>
      </c>
      <c r="W74" s="224">
        <v>4.0958869434583588E-4</v>
      </c>
      <c r="X74" s="224">
        <v>4.7138965465694168E-4</v>
      </c>
      <c r="Y74" s="224">
        <v>4.5830311446683691E-4</v>
      </c>
      <c r="DA74" s="177" t="s">
        <v>708</v>
      </c>
    </row>
    <row r="75" spans="1:105" ht="12" customHeight="1" x14ac:dyDescent="0.25">
      <c r="A75" s="173" t="s">
        <v>93</v>
      </c>
      <c r="B75" s="224">
        <v>4.6970233307554376E-3</v>
      </c>
      <c r="C75" s="224">
        <v>1.6066765924558539E-3</v>
      </c>
      <c r="D75" s="224">
        <v>6.1926313062053186E-3</v>
      </c>
      <c r="E75" s="224">
        <v>1.4341890104028631E-2</v>
      </c>
      <c r="F75" s="224">
        <v>1.190033764405061E-2</v>
      </c>
      <c r="G75" s="224">
        <v>1.319913806489707E-2</v>
      </c>
      <c r="H75" s="224">
        <v>2.0295857822332779E-2</v>
      </c>
      <c r="I75" s="224">
        <v>2.7327298171803582E-2</v>
      </c>
      <c r="J75" s="224">
        <v>2.8644770803733229E-2</v>
      </c>
      <c r="K75" s="224">
        <v>2.0447776970103509E-2</v>
      </c>
      <c r="L75" s="224">
        <v>2.9777016083561581E-2</v>
      </c>
      <c r="M75" s="224">
        <v>3.8282325174753933E-2</v>
      </c>
      <c r="N75" s="224">
        <v>2.7692884277008469E-2</v>
      </c>
      <c r="O75" s="224">
        <v>2.2750114818333011E-2</v>
      </c>
      <c r="P75" s="224">
        <v>1.382160050064243E-2</v>
      </c>
      <c r="Q75" s="224">
        <v>1.5937919767194549E-2</v>
      </c>
      <c r="R75" s="224">
        <v>2.0744222284850559E-2</v>
      </c>
      <c r="S75" s="224">
        <v>2.4814636819202499E-2</v>
      </c>
      <c r="T75" s="224">
        <v>3.0880387986847689E-2</v>
      </c>
      <c r="U75" s="224">
        <v>2.5033606250833181E-2</v>
      </c>
      <c r="V75" s="224">
        <v>3.8923083134563177E-2</v>
      </c>
      <c r="W75" s="224">
        <v>5.2728132171567597E-2</v>
      </c>
      <c r="X75" s="224">
        <v>6.0684038300320133E-2</v>
      </c>
      <c r="Y75" s="224">
        <v>5.899935112428753E-2</v>
      </c>
      <c r="DA75" s="177" t="s">
        <v>709</v>
      </c>
    </row>
    <row r="76" spans="1:105" ht="12" customHeight="1" x14ac:dyDescent="0.25">
      <c r="A76" s="173" t="s">
        <v>94</v>
      </c>
      <c r="B76" s="224">
        <v>8.9245899964979293E-5</v>
      </c>
      <c r="C76" s="224">
        <v>3.0527695595526723E-5</v>
      </c>
      <c r="D76" s="224">
        <v>1.176632337452562E-4</v>
      </c>
      <c r="E76" s="224">
        <v>2.7250341320467881E-4</v>
      </c>
      <c r="F76" s="224">
        <v>2.261126394617257E-4</v>
      </c>
      <c r="G76" s="224">
        <v>2.5079052676842849E-4</v>
      </c>
      <c r="H76" s="224">
        <v>3.8563191395177358E-4</v>
      </c>
      <c r="I76" s="224">
        <v>5.1923295824074522E-4</v>
      </c>
      <c r="J76" s="224">
        <v>5.4426562732414157E-4</v>
      </c>
      <c r="K76" s="224">
        <v>3.8851845721757638E-4</v>
      </c>
      <c r="L76" s="224">
        <v>5.6577887983828878E-4</v>
      </c>
      <c r="M76" s="224">
        <v>7.2738420109644329E-4</v>
      </c>
      <c r="N76" s="224">
        <v>5.2617928545186754E-4</v>
      </c>
      <c r="O76" s="224">
        <v>4.3226408052399288E-4</v>
      </c>
      <c r="P76" s="224">
        <v>2.6261763861365608E-4</v>
      </c>
      <c r="Q76" s="224">
        <v>3.0282881157504138E-4</v>
      </c>
      <c r="R76" s="224">
        <v>3.9415107324734349E-4</v>
      </c>
      <c r="S76" s="224">
        <v>4.7149107834592278E-4</v>
      </c>
      <c r="T76" s="224">
        <v>5.8674352309651199E-4</v>
      </c>
      <c r="U76" s="224">
        <v>4.7565161207432498E-4</v>
      </c>
      <c r="V76" s="224">
        <v>7.395589374679793E-4</v>
      </c>
      <c r="W76" s="224">
        <v>1.001862089615613E-3</v>
      </c>
      <c r="X76" s="224">
        <v>1.1530284672335879E-3</v>
      </c>
      <c r="Y76" s="224">
        <v>1.1210185297482851E-3</v>
      </c>
      <c r="DA76" s="177" t="s">
        <v>710</v>
      </c>
    </row>
    <row r="77" spans="1:105" ht="12" customHeight="1" x14ac:dyDescent="0.25">
      <c r="A77" s="56" t="s">
        <v>95</v>
      </c>
      <c r="B77" s="260">
        <v>6.3805195388871915E-4</v>
      </c>
      <c r="C77" s="260">
        <v>2.236310978430011E-4</v>
      </c>
      <c r="D77" s="260">
        <v>9.0568170288729999E-4</v>
      </c>
      <c r="E77" s="260">
        <v>2.0965551862832752E-3</v>
      </c>
      <c r="F77" s="260">
        <v>1.757234009844187E-3</v>
      </c>
      <c r="G77" s="260">
        <v>1.827660748665898E-3</v>
      </c>
      <c r="H77" s="260">
        <v>2.6854714618712709E-3</v>
      </c>
      <c r="I77" s="260">
        <v>3.1378775434274769E-3</v>
      </c>
      <c r="J77" s="260">
        <v>3.314031251801759E-3</v>
      </c>
      <c r="K77" s="260">
        <v>2.5120061122599711E-3</v>
      </c>
      <c r="L77" s="260">
        <v>4.1207636838594981E-3</v>
      </c>
      <c r="M77" s="260">
        <v>5.1180087598112888E-3</v>
      </c>
      <c r="N77" s="260">
        <v>3.6505340049181271E-3</v>
      </c>
      <c r="O77" s="260">
        <v>2.7613186977408178E-3</v>
      </c>
      <c r="P77" s="260">
        <v>1.6432168588922001E-3</v>
      </c>
      <c r="Q77" s="260">
        <v>1.8606201648178409E-3</v>
      </c>
      <c r="R77" s="260">
        <v>2.4802114620008841E-3</v>
      </c>
      <c r="S77" s="260">
        <v>3.3371600411593082E-3</v>
      </c>
      <c r="T77" s="260">
        <v>3.9282300941213318E-3</v>
      </c>
      <c r="U77" s="260">
        <v>3.075677961136356E-3</v>
      </c>
      <c r="V77" s="260">
        <v>4.7404605558247917E-3</v>
      </c>
      <c r="W77" s="260">
        <v>6.4817989691452992E-3</v>
      </c>
      <c r="X77" s="260">
        <v>7.0686067244567219E-3</v>
      </c>
      <c r="Y77" s="260">
        <v>6.6951008759970248E-3</v>
      </c>
      <c r="DA77" s="68" t="s">
        <v>711</v>
      </c>
    </row>
    <row r="78" spans="1:105" ht="12" customHeight="1" x14ac:dyDescent="0.25">
      <c r="A78" s="37" t="s">
        <v>159</v>
      </c>
      <c r="B78" s="226">
        <v>6.7049034249583158E-6</v>
      </c>
      <c r="C78" s="226">
        <v>3.8731239181893093E-6</v>
      </c>
      <c r="D78" s="226">
        <v>1.5099773627298139E-6</v>
      </c>
      <c r="E78" s="226">
        <v>4.6892620728486328E-6</v>
      </c>
      <c r="F78" s="226">
        <v>1.630744045564062E-6</v>
      </c>
      <c r="G78" s="226">
        <v>5.5945126794820256E-6</v>
      </c>
      <c r="H78" s="226">
        <v>9.6233732873219609E-6</v>
      </c>
      <c r="I78" s="226">
        <v>6.7414393298098509E-6</v>
      </c>
      <c r="J78" s="226">
        <v>3.7893792668481629E-6</v>
      </c>
      <c r="K78" s="226">
        <v>3.8425676769489398E-6</v>
      </c>
      <c r="L78" s="226">
        <v>3.6982534766521349E-6</v>
      </c>
      <c r="M78" s="226">
        <v>9.7785166735240926E-6</v>
      </c>
      <c r="N78" s="226">
        <v>4.0091121062170767E-6</v>
      </c>
      <c r="O78" s="226">
        <v>7.4872778737556694E-6</v>
      </c>
      <c r="P78" s="226">
        <v>8.6263041547034426E-6</v>
      </c>
      <c r="Q78" s="226">
        <v>2.410291266983309E-6</v>
      </c>
      <c r="R78" s="226">
        <v>3.4078068886078001E-6</v>
      </c>
      <c r="S78" s="226">
        <v>1.9799267795040021E-6</v>
      </c>
      <c r="T78" s="226">
        <v>1.4791874777879291E-6</v>
      </c>
      <c r="U78" s="226">
        <v>9.7909003047009324E-6</v>
      </c>
      <c r="V78" s="226">
        <v>6.8403579627444356E-6</v>
      </c>
      <c r="W78" s="226">
        <v>1.9199133527848951E-5</v>
      </c>
      <c r="X78" s="226">
        <v>1.2940550004347819E-5</v>
      </c>
      <c r="Y78" s="226">
        <v>1.767900557323913E-5</v>
      </c>
      <c r="DA78" s="69" t="s">
        <v>712</v>
      </c>
    </row>
    <row r="79" spans="1:105" ht="12" customHeight="1" x14ac:dyDescent="0.25">
      <c r="A79" s="37" t="s">
        <v>35</v>
      </c>
      <c r="B79" s="226">
        <v>4.2061644565659882E-4</v>
      </c>
      <c r="C79" s="226">
        <v>1.212787584612814E-4</v>
      </c>
      <c r="D79" s="226">
        <v>4.0043693222164612E-4</v>
      </c>
      <c r="E79" s="226">
        <v>9.1816629639799815E-4</v>
      </c>
      <c r="F79" s="226">
        <v>6.9485739518539299E-4</v>
      </c>
      <c r="G79" s="226">
        <v>8.4561454398470078E-4</v>
      </c>
      <c r="H79" s="226">
        <v>1.4166899366192709E-3</v>
      </c>
      <c r="I79" s="226">
        <v>2.767106806527057E-3</v>
      </c>
      <c r="J79" s="226">
        <v>2.8899718829231429E-3</v>
      </c>
      <c r="K79" s="226">
        <v>1.909907726207838E-3</v>
      </c>
      <c r="L79" s="226">
        <v>2.044357269780812E-3</v>
      </c>
      <c r="M79" s="226">
        <v>2.9216051340164449E-3</v>
      </c>
      <c r="N79" s="226">
        <v>2.1481331290547352E-3</v>
      </c>
      <c r="O79" s="226">
        <v>2.2832870013900402E-3</v>
      </c>
      <c r="P79" s="226">
        <v>1.4546829744167969E-3</v>
      </c>
      <c r="Q79" s="226">
        <v>1.6345730959415039E-3</v>
      </c>
      <c r="R79" s="226">
        <v>1.957657448021506E-3</v>
      </c>
      <c r="S79" s="226">
        <v>1.676583977760452E-3</v>
      </c>
      <c r="T79" s="226">
        <v>3.1767265323367128E-3</v>
      </c>
      <c r="U79" s="226">
        <v>2.6358656084617509E-3</v>
      </c>
      <c r="V79" s="226">
        <v>4.1673079639417106E-3</v>
      </c>
      <c r="W79" s="226">
        <v>5.5739626982845214E-3</v>
      </c>
      <c r="X79" s="226">
        <v>6.6496250207158407E-3</v>
      </c>
      <c r="Y79" s="226">
        <v>6.384355099565856E-3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1.0288946851591051E-6</v>
      </c>
      <c r="V80" s="226">
        <v>1.612766137634626E-6</v>
      </c>
      <c r="W80" s="226">
        <v>1.8818407733746441E-6</v>
      </c>
      <c r="X80" s="226">
        <v>2.3357910984560398E-6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715</v>
      </c>
    </row>
    <row r="82" spans="1:105" ht="12" customHeight="1" x14ac:dyDescent="0.25">
      <c r="A82" s="37" t="s">
        <v>40</v>
      </c>
      <c r="B82" s="226">
        <v>2.107306048071621E-4</v>
      </c>
      <c r="C82" s="226">
        <v>9.8479215463530403E-5</v>
      </c>
      <c r="D82" s="226">
        <v>5.0373479330292415E-4</v>
      </c>
      <c r="E82" s="226">
        <v>1.173699627812429E-3</v>
      </c>
      <c r="F82" s="226">
        <v>1.06074587061323E-3</v>
      </c>
      <c r="G82" s="226">
        <v>9.7645169200171475E-4</v>
      </c>
      <c r="H82" s="226">
        <v>1.2591581519646781E-3</v>
      </c>
      <c r="I82" s="226">
        <v>3.6402929757060968E-4</v>
      </c>
      <c r="J82" s="226">
        <v>4.2026998961176701E-4</v>
      </c>
      <c r="K82" s="226">
        <v>5.9825581837518425E-4</v>
      </c>
      <c r="L82" s="226">
        <v>2.0727081606020351E-3</v>
      </c>
      <c r="M82" s="226">
        <v>2.1866251091213198E-3</v>
      </c>
      <c r="N82" s="226">
        <v>1.4983917637571751E-3</v>
      </c>
      <c r="O82" s="226">
        <v>4.7054441847702261E-4</v>
      </c>
      <c r="P82" s="226">
        <v>1.7990758032069949E-4</v>
      </c>
      <c r="Q82" s="226">
        <v>2.2363677760935379E-4</v>
      </c>
      <c r="R82" s="226">
        <v>5.1914620709076962E-4</v>
      </c>
      <c r="S82" s="226">
        <v>1.6585961366193519E-3</v>
      </c>
      <c r="T82" s="226">
        <v>7.5002437430683039E-4</v>
      </c>
      <c r="U82" s="226">
        <v>4.289925576847449E-4</v>
      </c>
      <c r="V82" s="226">
        <v>5.646994677827007E-4</v>
      </c>
      <c r="W82" s="226">
        <v>8.8675529655955418E-4</v>
      </c>
      <c r="X82" s="226">
        <v>4.0370536263807769E-4</v>
      </c>
      <c r="Y82" s="226">
        <v>2.9306677085792922E-4</v>
      </c>
      <c r="DA82" s="69" t="s">
        <v>716</v>
      </c>
    </row>
    <row r="83" spans="1:105" ht="12" customHeight="1" x14ac:dyDescent="0.25">
      <c r="A83" s="57" t="s">
        <v>558</v>
      </c>
      <c r="B83" s="261">
        <v>3.7166330019470381E-2</v>
      </c>
      <c r="C83" s="261">
        <v>1.300825650155946E-2</v>
      </c>
      <c r="D83" s="261">
        <v>5.233928902059954E-2</v>
      </c>
      <c r="E83" s="261">
        <v>0.1213824785086086</v>
      </c>
      <c r="F83" s="261">
        <v>0.1015002542789489</v>
      </c>
      <c r="G83" s="261">
        <v>0.10626654182534311</v>
      </c>
      <c r="H83" s="261">
        <v>0.15752980897612759</v>
      </c>
      <c r="I83" s="261">
        <v>0.18404115682750519</v>
      </c>
      <c r="J83" s="261">
        <v>0.19387288993380641</v>
      </c>
      <c r="K83" s="261">
        <v>0.14777385078003749</v>
      </c>
      <c r="L83" s="261">
        <v>0.24002633999220219</v>
      </c>
      <c r="M83" s="261">
        <v>0.29820543490431811</v>
      </c>
      <c r="N83" s="261">
        <v>0.21271073129248841</v>
      </c>
      <c r="O83" s="261">
        <v>0.1611088938282845</v>
      </c>
      <c r="P83" s="261">
        <v>9.5864669119594542E-2</v>
      </c>
      <c r="Q83" s="261">
        <v>0.1085330419125561</v>
      </c>
      <c r="R83" s="261">
        <v>0.1446271441685304</v>
      </c>
      <c r="S83" s="261">
        <v>0.19438585547133741</v>
      </c>
      <c r="T83" s="261">
        <v>0.22907636831249609</v>
      </c>
      <c r="U83" s="261">
        <v>0.17937315608975141</v>
      </c>
      <c r="V83" s="261">
        <v>0.27647358146937762</v>
      </c>
      <c r="W83" s="261">
        <v>0.37827722729435798</v>
      </c>
      <c r="X83" s="261">
        <v>0.41251943960065751</v>
      </c>
      <c r="Y83" s="261">
        <v>0.3906653923822736</v>
      </c>
      <c r="DA83" s="70" t="s">
        <v>717</v>
      </c>
    </row>
    <row r="84" spans="1:105" ht="12" customHeight="1" x14ac:dyDescent="0.25">
      <c r="A84" s="60" t="s">
        <v>560</v>
      </c>
      <c r="B84" s="262">
        <v>2.627048001039416E-2</v>
      </c>
      <c r="C84" s="262">
        <v>7.7479524481378261E-3</v>
      </c>
      <c r="D84" s="262">
        <v>2.5280498865780002E-2</v>
      </c>
      <c r="E84" s="262">
        <v>5.7492333319514692E-2</v>
      </c>
      <c r="F84" s="262">
        <v>4.4115451378215251E-2</v>
      </c>
      <c r="G84" s="262">
        <v>5.5494570562775507E-2</v>
      </c>
      <c r="H84" s="262">
        <v>9.4062917324529843E-2</v>
      </c>
      <c r="I84" s="262">
        <v>0.16328737970598989</v>
      </c>
      <c r="J84" s="262">
        <v>0.16971151222329289</v>
      </c>
      <c r="K84" s="262">
        <v>0.11449117365238649</v>
      </c>
      <c r="L84" s="262">
        <v>0.1195213622932827</v>
      </c>
      <c r="M84" s="262">
        <v>0.17107745084021009</v>
      </c>
      <c r="N84" s="262">
        <v>0.12559587860461319</v>
      </c>
      <c r="O84" s="262">
        <v>0.13380884495498219</v>
      </c>
      <c r="P84" s="262">
        <v>8.5405039844957342E-2</v>
      </c>
      <c r="Q84" s="262">
        <v>9.5531045099533626E-2</v>
      </c>
      <c r="R84" s="262">
        <v>0.1144445534415363</v>
      </c>
      <c r="S84" s="262">
        <v>9.7956896366561491E-2</v>
      </c>
      <c r="T84" s="262">
        <v>0.1854720135368978</v>
      </c>
      <c r="U84" s="262">
        <v>0.1544288588865726</v>
      </c>
      <c r="V84" s="262">
        <v>0.2436392617560324</v>
      </c>
      <c r="W84" s="262">
        <v>0.32683136233322219</v>
      </c>
      <c r="X84" s="262">
        <v>0.38909180670148918</v>
      </c>
      <c r="Y84" s="262">
        <v>0.37362740097606828</v>
      </c>
      <c r="DA84" s="72" t="s">
        <v>718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9.3654478280011291E-4</v>
      </c>
      <c r="J85" s="230">
        <v>2.6531962836860918E-4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8.1976370695905859E-6</v>
      </c>
      <c r="U85" s="230">
        <v>5.8038485175063639E-6</v>
      </c>
      <c r="V85" s="230">
        <v>1.882303403656675E-5</v>
      </c>
      <c r="W85" s="230">
        <v>1.100897853690932E-3</v>
      </c>
      <c r="X85" s="230">
        <v>3.4553367782436443E-5</v>
      </c>
      <c r="Y85" s="230">
        <v>1.8718787299596779E-5</v>
      </c>
      <c r="DA85" s="71" t="s">
        <v>719</v>
      </c>
    </row>
    <row r="86" spans="1:105" ht="12" customHeight="1" x14ac:dyDescent="0.25">
      <c r="A86" s="59" t="s">
        <v>159</v>
      </c>
      <c r="B86" s="230">
        <v>3.565082027152928E-4</v>
      </c>
      <c r="C86" s="230">
        <v>2.1275077814367541E-4</v>
      </c>
      <c r="D86" s="230">
        <v>8.3410429908510107E-5</v>
      </c>
      <c r="E86" s="230">
        <v>2.624973423722164E-4</v>
      </c>
      <c r="F86" s="230">
        <v>9.0722465319965288E-5</v>
      </c>
      <c r="G86" s="230">
        <v>2.9914312288314212E-4</v>
      </c>
      <c r="H86" s="230">
        <v>4.988130155361703E-4</v>
      </c>
      <c r="I86" s="230">
        <v>3.9523640337281761E-4</v>
      </c>
      <c r="J86" s="230">
        <v>2.2402933377249339E-4</v>
      </c>
      <c r="K86" s="230">
        <v>2.19834749819172E-4</v>
      </c>
      <c r="L86" s="230">
        <v>2.211092955713682E-4</v>
      </c>
      <c r="M86" s="230">
        <v>5.8463297528569159E-4</v>
      </c>
      <c r="N86" s="230">
        <v>2.3969475301481171E-4</v>
      </c>
      <c r="O86" s="230">
        <v>4.4671470306193979E-4</v>
      </c>
      <c r="P86" s="230">
        <v>5.1574507996068723E-4</v>
      </c>
      <c r="Q86" s="230">
        <v>1.44105266858816E-4</v>
      </c>
      <c r="R86" s="230">
        <v>2.0374422287177421E-4</v>
      </c>
      <c r="S86" s="230">
        <v>1.183748540392966E-4</v>
      </c>
      <c r="T86" s="230">
        <v>8.8434394412777165E-5</v>
      </c>
      <c r="U86" s="230">
        <v>5.854470745569432E-4</v>
      </c>
      <c r="V86" s="230">
        <v>4.0900910030948961E-4</v>
      </c>
      <c r="W86" s="230">
        <v>1.1454385854144889E-3</v>
      </c>
      <c r="X86" s="230">
        <v>7.7225392529180832E-4</v>
      </c>
      <c r="Y86" s="230">
        <v>1.0569468429469629E-3</v>
      </c>
      <c r="DA86" s="71" t="s">
        <v>720</v>
      </c>
    </row>
    <row r="87" spans="1:105" ht="12" customHeight="1" x14ac:dyDescent="0.25">
      <c r="A87" s="59" t="s">
        <v>32</v>
      </c>
      <c r="B87" s="230">
        <v>4.0847882879754081E-3</v>
      </c>
      <c r="C87" s="230">
        <v>1.0328755065800901E-3</v>
      </c>
      <c r="D87" s="230">
        <v>3.6068075923316942E-3</v>
      </c>
      <c r="E87" s="230">
        <v>7.0630826562825023E-3</v>
      </c>
      <c r="F87" s="230">
        <v>6.2936721642900609E-3</v>
      </c>
      <c r="G87" s="230">
        <v>1.1062427712273041E-2</v>
      </c>
      <c r="H87" s="230">
        <v>2.1890458430620811E-2</v>
      </c>
      <c r="I87" s="230">
        <v>3.6105549899031432E-3</v>
      </c>
      <c r="J87" s="230">
        <v>2.457253365613225E-3</v>
      </c>
      <c r="K87" s="230">
        <v>7.6211947437610549E-3</v>
      </c>
      <c r="L87" s="230">
        <v>0</v>
      </c>
      <c r="M87" s="230">
        <v>0</v>
      </c>
      <c r="N87" s="230">
        <v>0</v>
      </c>
      <c r="O87" s="230">
        <v>3.9599592475370201E-4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9.5709353750210251E-4</v>
      </c>
      <c r="Y87" s="230">
        <v>0</v>
      </c>
      <c r="DA87" s="71" t="s">
        <v>721</v>
      </c>
    </row>
    <row r="88" spans="1:105" ht="12" customHeight="1" x14ac:dyDescent="0.25">
      <c r="A88" s="59" t="s">
        <v>35</v>
      </c>
      <c r="B88" s="230">
        <v>2.1829183519703459E-2</v>
      </c>
      <c r="C88" s="230">
        <v>6.502326163414061E-3</v>
      </c>
      <c r="D88" s="230">
        <v>2.15902808435398E-2</v>
      </c>
      <c r="E88" s="230">
        <v>5.0166753320859972E-2</v>
      </c>
      <c r="F88" s="230">
        <v>3.7731056748605232E-2</v>
      </c>
      <c r="G88" s="230">
        <v>4.4132999727619332E-2</v>
      </c>
      <c r="H88" s="230">
        <v>7.1673645878372869E-2</v>
      </c>
      <c r="I88" s="230">
        <v>0.15834504352991391</v>
      </c>
      <c r="J88" s="230">
        <v>0.1667649098955386</v>
      </c>
      <c r="K88" s="230">
        <v>0.10665014415880621</v>
      </c>
      <c r="L88" s="230">
        <v>0.1193002529977113</v>
      </c>
      <c r="M88" s="230">
        <v>0.17049281786492451</v>
      </c>
      <c r="N88" s="230">
        <v>0.12535618385159841</v>
      </c>
      <c r="O88" s="230">
        <v>0.1329661343271665</v>
      </c>
      <c r="P88" s="230">
        <v>8.4889294764996653E-2</v>
      </c>
      <c r="Q88" s="230">
        <v>9.5386939832674808E-2</v>
      </c>
      <c r="R88" s="230">
        <v>0.1142408092186646</v>
      </c>
      <c r="S88" s="230">
        <v>9.7838521512522189E-2</v>
      </c>
      <c r="T88" s="230">
        <v>0.18537538150541541</v>
      </c>
      <c r="U88" s="230">
        <v>0.15383760796349821</v>
      </c>
      <c r="V88" s="230">
        <v>0.24321142962168629</v>
      </c>
      <c r="W88" s="230">
        <v>0.32458502589411681</v>
      </c>
      <c r="X88" s="230">
        <v>0.38732790587091281</v>
      </c>
      <c r="Y88" s="230">
        <v>0.37255173534582181</v>
      </c>
      <c r="DA88" s="71" t="s">
        <v>722</v>
      </c>
    </row>
    <row r="89" spans="1:105" ht="12" customHeight="1" x14ac:dyDescent="0.25">
      <c r="A89" s="60" t="s">
        <v>566</v>
      </c>
      <c r="B89" s="262">
        <v>1.0895850009076211E-2</v>
      </c>
      <c r="C89" s="262">
        <v>5.2603040534216373E-3</v>
      </c>
      <c r="D89" s="262">
        <v>2.7058790154819538E-2</v>
      </c>
      <c r="E89" s="262">
        <v>6.3890145189093889E-2</v>
      </c>
      <c r="F89" s="262">
        <v>5.7384802900733681E-2</v>
      </c>
      <c r="G89" s="262">
        <v>5.0771971262567633E-2</v>
      </c>
      <c r="H89" s="262">
        <v>6.3466891651597704E-2</v>
      </c>
      <c r="I89" s="262">
        <v>2.0753777121515282E-2</v>
      </c>
      <c r="J89" s="262">
        <v>2.4161377710513531E-2</v>
      </c>
      <c r="K89" s="262">
        <v>3.3282677127651067E-2</v>
      </c>
      <c r="L89" s="262">
        <v>0.1205049776989195</v>
      </c>
      <c r="M89" s="262">
        <v>0.127127984064108</v>
      </c>
      <c r="N89" s="262">
        <v>8.7114852687875208E-2</v>
      </c>
      <c r="O89" s="262">
        <v>2.7300048873302361E-2</v>
      </c>
      <c r="P89" s="262">
        <v>1.04596292746372E-2</v>
      </c>
      <c r="Q89" s="262">
        <v>1.30019968130225E-2</v>
      </c>
      <c r="R89" s="262">
        <v>3.018259072699403E-2</v>
      </c>
      <c r="S89" s="262">
        <v>9.6428959104775946E-2</v>
      </c>
      <c r="T89" s="262">
        <v>4.3604354775598278E-2</v>
      </c>
      <c r="U89" s="262">
        <v>2.4944297203178749E-2</v>
      </c>
      <c r="V89" s="262">
        <v>3.2834319713345189E-2</v>
      </c>
      <c r="W89" s="262">
        <v>5.1445864961135838E-2</v>
      </c>
      <c r="X89" s="262">
        <v>2.342763289916833E-2</v>
      </c>
      <c r="Y89" s="262">
        <v>1.7037991406205238E-2</v>
      </c>
      <c r="DA89" s="72" t="s">
        <v>723</v>
      </c>
    </row>
    <row r="90" spans="1:105" ht="12" customHeight="1" x14ac:dyDescent="0.25">
      <c r="A90" s="57" t="s">
        <v>517</v>
      </c>
      <c r="B90" s="294">
        <v>7.3378969313862744E-2</v>
      </c>
      <c r="C90" s="294">
        <v>2.5682720197413491E-2</v>
      </c>
      <c r="D90" s="294">
        <v>0.10333554808720651</v>
      </c>
      <c r="E90" s="294">
        <v>0.23965027381120799</v>
      </c>
      <c r="F90" s="294">
        <v>0.20039600466827021</v>
      </c>
      <c r="G90" s="294">
        <v>0.20980627647677769</v>
      </c>
      <c r="H90" s="294">
        <v>0.31101739162360931</v>
      </c>
      <c r="I90" s="294">
        <v>0.36335980421684239</v>
      </c>
      <c r="J90" s="294">
        <v>0.3827709874445494</v>
      </c>
      <c r="K90" s="294">
        <v>0.29175581382663041</v>
      </c>
      <c r="L90" s="294">
        <v>0.47389358668396098</v>
      </c>
      <c r="M90" s="294">
        <v>0.58875889671128956</v>
      </c>
      <c r="N90" s="294">
        <v>0.41996328978578101</v>
      </c>
      <c r="O90" s="294">
        <v>0.31808372175091942</v>
      </c>
      <c r="P90" s="294">
        <v>0.18926944387366701</v>
      </c>
      <c r="Q90" s="294">
        <v>0.21428111809450931</v>
      </c>
      <c r="R90" s="294">
        <v>0.2855431453235916</v>
      </c>
      <c r="S90" s="294">
        <v>0.38378375578669771</v>
      </c>
      <c r="T90" s="294">
        <v>0.45227462039237692</v>
      </c>
      <c r="U90" s="294">
        <v>0.35414358397897422</v>
      </c>
      <c r="V90" s="294">
        <v>0.5458528307774061</v>
      </c>
      <c r="W90" s="294">
        <v>0.74684783348865413</v>
      </c>
      <c r="X90" s="294">
        <v>0.81445360044886816</v>
      </c>
      <c r="Y90" s="294">
        <v>0.77130628244944754</v>
      </c>
      <c r="DA90" s="70" t="s">
        <v>724</v>
      </c>
    </row>
    <row r="91" spans="1:105" ht="12" customHeight="1" x14ac:dyDescent="0.25">
      <c r="A91" s="60" t="s">
        <v>519</v>
      </c>
      <c r="B91" s="262">
        <v>5.186685759754301E-2</v>
      </c>
      <c r="C91" s="262">
        <v>1.5297091874267201E-2</v>
      </c>
      <c r="D91" s="262">
        <v>4.9912298296318228E-2</v>
      </c>
      <c r="E91" s="262">
        <v>0.11350940919442321</v>
      </c>
      <c r="F91" s="262">
        <v>8.7098897073060816E-2</v>
      </c>
      <c r="G91" s="262">
        <v>0.10956514641823981</v>
      </c>
      <c r="H91" s="262">
        <v>0.1857121733653336</v>
      </c>
      <c r="I91" s="262">
        <v>0.32238479340063819</v>
      </c>
      <c r="J91" s="262">
        <v>0.33506821472871678</v>
      </c>
      <c r="K91" s="262">
        <v>0.2260444954814054</v>
      </c>
      <c r="L91" s="262">
        <v>0.23597579775768349</v>
      </c>
      <c r="M91" s="262">
        <v>0.33776504187852913</v>
      </c>
      <c r="N91" s="262">
        <v>0.24796895785103051</v>
      </c>
      <c r="O91" s="262">
        <v>0.26418414523928752</v>
      </c>
      <c r="P91" s="262">
        <v>0.16861858017052761</v>
      </c>
      <c r="Q91" s="262">
        <v>0.18861075665010771</v>
      </c>
      <c r="R91" s="262">
        <v>0.22595245133769851</v>
      </c>
      <c r="S91" s="262">
        <v>0.19340021166463239</v>
      </c>
      <c r="T91" s="262">
        <v>0.36618480174864187</v>
      </c>
      <c r="U91" s="262">
        <v>0.30489506204880151</v>
      </c>
      <c r="V91" s="262">
        <v>0.48102672237700911</v>
      </c>
      <c r="W91" s="262">
        <v>0.64527620819418263</v>
      </c>
      <c r="X91" s="262">
        <v>0.76819948941062655</v>
      </c>
      <c r="Y91" s="262">
        <v>0.73766749573279211</v>
      </c>
      <c r="DA91" s="72" t="s">
        <v>725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1.8490577585181509E-3</v>
      </c>
      <c r="J92" s="297">
        <v>5.238311358217629E-4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1.6184922177157241E-5</v>
      </c>
      <c r="U92" s="297">
        <v>1.1458769860927909E-5</v>
      </c>
      <c r="V92" s="297">
        <v>3.7163067653961158E-5</v>
      </c>
      <c r="W92" s="297">
        <v>2.173546588575318E-3</v>
      </c>
      <c r="X92" s="297">
        <v>6.822009364039296E-5</v>
      </c>
      <c r="Y92" s="297">
        <v>3.6957249158855988E-5</v>
      </c>
      <c r="DA92" s="71" t="s">
        <v>726</v>
      </c>
    </row>
    <row r="93" spans="1:105" ht="12" customHeight="1" x14ac:dyDescent="0.25">
      <c r="A93" s="59" t="s">
        <v>159</v>
      </c>
      <c r="B93" s="297">
        <v>7.0386837908077682E-4</v>
      </c>
      <c r="C93" s="297">
        <v>4.2004235588304778E-4</v>
      </c>
      <c r="D93" s="297">
        <v>1.6468054213333069E-4</v>
      </c>
      <c r="E93" s="297">
        <v>5.1825898389242886E-4</v>
      </c>
      <c r="F93" s="297">
        <v>1.7911698559702389E-4</v>
      </c>
      <c r="G93" s="297">
        <v>5.9061021152736213E-4</v>
      </c>
      <c r="H93" s="297">
        <v>9.8482645289995089E-4</v>
      </c>
      <c r="I93" s="297">
        <v>7.8033101195684718E-4</v>
      </c>
      <c r="J93" s="297">
        <v>4.4231005858487969E-4</v>
      </c>
      <c r="K93" s="297">
        <v>4.3402852400683661E-4</v>
      </c>
      <c r="L93" s="297">
        <v>4.3654491057474709E-4</v>
      </c>
      <c r="M93" s="297">
        <v>1.1542642260047491E-3</v>
      </c>
      <c r="N93" s="297">
        <v>4.7323892127507967E-4</v>
      </c>
      <c r="O93" s="297">
        <v>8.8196667442981753E-4</v>
      </c>
      <c r="P93" s="297">
        <v>1.0182561037472659E-3</v>
      </c>
      <c r="Q93" s="297">
        <v>2.8451278211379739E-4</v>
      </c>
      <c r="R93" s="297">
        <v>4.0226035420103562E-4</v>
      </c>
      <c r="S93" s="297">
        <v>2.3371220073469879E-4</v>
      </c>
      <c r="T93" s="297">
        <v>1.7459955584814781E-4</v>
      </c>
      <c r="U93" s="297">
        <v>1.1558715347008809E-3</v>
      </c>
      <c r="V93" s="297">
        <v>8.0752299742745299E-4</v>
      </c>
      <c r="W93" s="297">
        <v>2.2614851336145432E-3</v>
      </c>
      <c r="X93" s="297">
        <v>1.524691758826103E-3</v>
      </c>
      <c r="Y93" s="297">
        <v>2.0867723532121429E-3</v>
      </c>
      <c r="DA93" s="71" t="s">
        <v>727</v>
      </c>
    </row>
    <row r="94" spans="1:105" ht="12" customHeight="1" x14ac:dyDescent="0.25">
      <c r="A94" s="59" t="s">
        <v>32</v>
      </c>
      <c r="B94" s="297">
        <v>8.0647606120902871E-3</v>
      </c>
      <c r="C94" s="297">
        <v>2.039247352716181E-3</v>
      </c>
      <c r="D94" s="297">
        <v>7.1210642401352223E-3</v>
      </c>
      <c r="E94" s="297">
        <v>1.3944926099109521E-2</v>
      </c>
      <c r="F94" s="297">
        <v>1.242584824417736E-2</v>
      </c>
      <c r="G94" s="297">
        <v>2.1840992726762529E-2</v>
      </c>
      <c r="H94" s="297">
        <v>4.3219206109546417E-2</v>
      </c>
      <c r="I94" s="297">
        <v>7.1284628767845247E-3</v>
      </c>
      <c r="J94" s="297">
        <v>4.8514534315672094E-3</v>
      </c>
      <c r="K94" s="297">
        <v>1.504682907740547E-2</v>
      </c>
      <c r="L94" s="297">
        <v>0</v>
      </c>
      <c r="M94" s="297">
        <v>0</v>
      </c>
      <c r="N94" s="297">
        <v>0</v>
      </c>
      <c r="O94" s="297">
        <v>7.8183056534487179E-4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1.8896279853854649E-3</v>
      </c>
      <c r="Y94" s="297">
        <v>0</v>
      </c>
      <c r="DA94" s="71" t="s">
        <v>728</v>
      </c>
    </row>
    <row r="95" spans="1:105" ht="12" customHeight="1" x14ac:dyDescent="0.25">
      <c r="A95" s="59" t="s">
        <v>35</v>
      </c>
      <c r="B95" s="297">
        <v>4.3098228606371948E-2</v>
      </c>
      <c r="C95" s="297">
        <v>1.283780216566797E-2</v>
      </c>
      <c r="D95" s="297">
        <v>4.2626553514049682E-2</v>
      </c>
      <c r="E95" s="297">
        <v>9.9046224111421263E-2</v>
      </c>
      <c r="F95" s="297">
        <v>7.4493931843286426E-2</v>
      </c>
      <c r="G95" s="297">
        <v>8.7133543479949949E-2</v>
      </c>
      <c r="H95" s="297">
        <v>0.14150814080288729</v>
      </c>
      <c r="I95" s="297">
        <v>0.31262694175337868</v>
      </c>
      <c r="J95" s="297">
        <v>0.32925062010274297</v>
      </c>
      <c r="K95" s="297">
        <v>0.2105636378799931</v>
      </c>
      <c r="L95" s="297">
        <v>0.23553925284710869</v>
      </c>
      <c r="M95" s="297">
        <v>0.3366107776525244</v>
      </c>
      <c r="N95" s="297">
        <v>0.2474957189297555</v>
      </c>
      <c r="O95" s="297">
        <v>0.26252034799951279</v>
      </c>
      <c r="P95" s="297">
        <v>0.1676003240667803</v>
      </c>
      <c r="Q95" s="297">
        <v>0.1883262438679939</v>
      </c>
      <c r="R95" s="297">
        <v>0.22555019098349741</v>
      </c>
      <c r="S95" s="297">
        <v>0.19316649946389769</v>
      </c>
      <c r="T95" s="297">
        <v>0.36599401727061659</v>
      </c>
      <c r="U95" s="297">
        <v>0.30372773174423973</v>
      </c>
      <c r="V95" s="297">
        <v>0.48018203631192768</v>
      </c>
      <c r="W95" s="297">
        <v>0.64084117647199279</v>
      </c>
      <c r="X95" s="297">
        <v>0.76471694957277458</v>
      </c>
      <c r="Y95" s="297">
        <v>0.73554376613042116</v>
      </c>
      <c r="DA95" s="71" t="s">
        <v>729</v>
      </c>
    </row>
    <row r="96" spans="1:105" ht="12" customHeight="1" x14ac:dyDescent="0.25">
      <c r="A96" s="60" t="s">
        <v>525</v>
      </c>
      <c r="B96" s="262">
        <v>2.151211171631973E-2</v>
      </c>
      <c r="C96" s="262">
        <v>1.0385628323146301E-2</v>
      </c>
      <c r="D96" s="262">
        <v>5.3423249790888257E-2</v>
      </c>
      <c r="E96" s="262">
        <v>0.12614086461678481</v>
      </c>
      <c r="F96" s="262">
        <v>0.1132971075952094</v>
      </c>
      <c r="G96" s="262">
        <v>0.10024113005853789</v>
      </c>
      <c r="H96" s="262">
        <v>0.1253052182582757</v>
      </c>
      <c r="I96" s="262">
        <v>4.0975010816204277E-2</v>
      </c>
      <c r="J96" s="262">
        <v>4.7702772715832557E-2</v>
      </c>
      <c r="K96" s="262">
        <v>6.5711318345224964E-2</v>
      </c>
      <c r="L96" s="262">
        <v>0.23791778892627749</v>
      </c>
      <c r="M96" s="262">
        <v>0.25099385483276038</v>
      </c>
      <c r="N96" s="262">
        <v>0.17199433193475039</v>
      </c>
      <c r="O96" s="262">
        <v>5.3899576511631929E-2</v>
      </c>
      <c r="P96" s="262">
        <v>2.0650863703139458E-2</v>
      </c>
      <c r="Q96" s="262">
        <v>2.5670361444401629E-2</v>
      </c>
      <c r="R96" s="262">
        <v>5.9590693985893152E-2</v>
      </c>
      <c r="S96" s="262">
        <v>0.19038354412206529</v>
      </c>
      <c r="T96" s="262">
        <v>8.608981864373505E-2</v>
      </c>
      <c r="U96" s="262">
        <v>4.9248521930172748E-2</v>
      </c>
      <c r="V96" s="262">
        <v>6.4826108400397001E-2</v>
      </c>
      <c r="W96" s="262">
        <v>0.1015716252944715</v>
      </c>
      <c r="X96" s="262">
        <v>4.6254111038241577E-2</v>
      </c>
      <c r="Y96" s="262">
        <v>3.3638786716655412E-2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5.8216182497338217E-2</v>
      </c>
      <c r="C97" s="294">
        <f t="shared" si="1"/>
        <v>2.0338845551048496E-2</v>
      </c>
      <c r="D97" s="294">
        <f t="shared" si="1"/>
        <v>7.6227242102306331E-2</v>
      </c>
      <c r="E97" s="294">
        <f t="shared" si="1"/>
        <v>0.17809765935747146</v>
      </c>
      <c r="F97" s="294">
        <f t="shared" si="1"/>
        <v>0.14656691985964398</v>
      </c>
      <c r="G97" s="294">
        <f t="shared" si="1"/>
        <v>0.16872612865013253</v>
      </c>
      <c r="H97" s="294">
        <f t="shared" si="1"/>
        <v>0.26487779892196528</v>
      </c>
      <c r="I97" s="294">
        <f t="shared" si="1"/>
        <v>0.41163695504925873</v>
      </c>
      <c r="J97" s="294">
        <f t="shared" si="1"/>
        <v>0.43572177312738708</v>
      </c>
      <c r="K97" s="294">
        <f t="shared" si="1"/>
        <v>0.29208005952171512</v>
      </c>
      <c r="L97" s="294">
        <f t="shared" si="1"/>
        <v>0.40381722070921616</v>
      </c>
      <c r="M97" s="294">
        <f t="shared" si="1"/>
        <v>0.52888649884901762</v>
      </c>
      <c r="N97" s="294">
        <f t="shared" si="1"/>
        <v>0.38859970363460111</v>
      </c>
      <c r="O97" s="294">
        <f t="shared" si="1"/>
        <v>0.32685481176293874</v>
      </c>
      <c r="P97" s="294">
        <f t="shared" si="1"/>
        <v>0.19999799865579024</v>
      </c>
      <c r="Q97" s="294">
        <f t="shared" si="1"/>
        <v>0.23550469344545941</v>
      </c>
      <c r="R97" s="294">
        <f t="shared" si="1"/>
        <v>0.30487054702143529</v>
      </c>
      <c r="S97" s="294">
        <f t="shared" si="1"/>
        <v>0.34515764975707064</v>
      </c>
      <c r="T97" s="294">
        <f t="shared" si="1"/>
        <v>0.42038834009194448</v>
      </c>
      <c r="U97" s="294">
        <f t="shared" si="1"/>
        <v>0.35016986170745584</v>
      </c>
      <c r="V97" s="294">
        <f t="shared" si="1"/>
        <v>0.54780409657204077</v>
      </c>
      <c r="W97" s="294">
        <f t="shared" si="1"/>
        <v>0.73430159869271916</v>
      </c>
      <c r="X97" s="294">
        <f t="shared" si="1"/>
        <v>0.88325216314717758</v>
      </c>
      <c r="Y97" s="294">
        <f t="shared" si="1"/>
        <v>0.89326948985146515</v>
      </c>
      <c r="DA97" s="70"/>
    </row>
    <row r="98" spans="1:105" ht="12" customHeight="1" x14ac:dyDescent="0.25">
      <c r="A98" s="60" t="s">
        <v>528</v>
      </c>
      <c r="B98" s="262">
        <v>1.430790834626797E-2</v>
      </c>
      <c r="C98" s="262">
        <v>4.1850660178420797E-3</v>
      </c>
      <c r="D98" s="262">
        <v>1.3136364611371959E-2</v>
      </c>
      <c r="E98" s="262">
        <v>3.019770985100876E-2</v>
      </c>
      <c r="F98" s="262">
        <v>2.2786051255994502E-2</v>
      </c>
      <c r="G98" s="262">
        <v>2.9237627133879229E-2</v>
      </c>
      <c r="H98" s="262">
        <v>5.0537248897500033E-2</v>
      </c>
      <c r="I98" s="262">
        <v>0.105226866316249</v>
      </c>
      <c r="J98" s="262">
        <v>0.10917135855054561</v>
      </c>
      <c r="K98" s="262">
        <v>6.9551923332586599E-2</v>
      </c>
      <c r="L98" s="262">
        <v>6.9916257624414224E-2</v>
      </c>
      <c r="M98" s="262">
        <v>0.1018861504057345</v>
      </c>
      <c r="N98" s="262">
        <v>7.5593733718854625E-2</v>
      </c>
      <c r="O98" s="262">
        <v>8.3090302634578436E-2</v>
      </c>
      <c r="P98" s="262">
        <v>5.3509968347352659E-2</v>
      </c>
      <c r="Q98" s="262">
        <v>6.1113571477392492E-2</v>
      </c>
      <c r="R98" s="262">
        <v>7.2797542121931985E-2</v>
      </c>
      <c r="S98" s="262">
        <v>5.889005353589237E-2</v>
      </c>
      <c r="T98" s="262">
        <v>0.1104794061986395</v>
      </c>
      <c r="U98" s="262">
        <v>9.4235508034842833E-2</v>
      </c>
      <c r="V98" s="262">
        <v>0.14939226320231219</v>
      </c>
      <c r="W98" s="262">
        <v>0.19905540981198061</v>
      </c>
      <c r="X98" s="262">
        <v>0.24621913516687319</v>
      </c>
      <c r="Y98" s="262">
        <v>0.2421123773336212</v>
      </c>
      <c r="DA98" s="72" t="s">
        <v>731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6.1718206655295182E-4</v>
      </c>
      <c r="J99" s="230">
        <v>1.731812659178632E-4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4.8830551758696958E-6</v>
      </c>
      <c r="U99" s="230">
        <v>3.5416218027370019E-6</v>
      </c>
      <c r="V99" s="230">
        <v>1.154171800878574E-5</v>
      </c>
      <c r="W99" s="230">
        <v>6.704976898886275E-4</v>
      </c>
      <c r="X99" s="230">
        <v>2.1919452303406559E-5</v>
      </c>
      <c r="Y99" s="230">
        <v>1.2129865427611021E-5</v>
      </c>
      <c r="DA99" s="71" t="s">
        <v>732</v>
      </c>
    </row>
    <row r="100" spans="1:105" ht="12" customHeight="1" x14ac:dyDescent="0.25">
      <c r="A100" s="59" t="s">
        <v>159</v>
      </c>
      <c r="B100" s="230">
        <v>2.2991785665121541E-4</v>
      </c>
      <c r="C100" s="230">
        <v>1.3259357407630971E-4</v>
      </c>
      <c r="D100" s="230">
        <v>5.0554831931734159E-5</v>
      </c>
      <c r="E100" s="230">
        <v>1.5718691984048291E-4</v>
      </c>
      <c r="F100" s="230">
        <v>5.4656517694699338E-5</v>
      </c>
      <c r="G100" s="230">
        <v>1.968447732973251E-4</v>
      </c>
      <c r="H100" s="230">
        <v>3.4928334029078582E-4</v>
      </c>
      <c r="I100" s="230">
        <v>2.6046039088624591E-4</v>
      </c>
      <c r="J100" s="230">
        <v>1.4622997877697231E-4</v>
      </c>
      <c r="K100" s="230">
        <v>1.4307039096858449E-4</v>
      </c>
      <c r="L100" s="230">
        <v>1.293420203359693E-4</v>
      </c>
      <c r="M100" s="230">
        <v>3.4818149884490552E-4</v>
      </c>
      <c r="N100" s="230">
        <v>1.4426764265290751E-4</v>
      </c>
      <c r="O100" s="230">
        <v>2.7821652965616812E-4</v>
      </c>
      <c r="P100" s="230">
        <v>3.2313670193350662E-4</v>
      </c>
      <c r="Q100" s="230">
        <v>9.2187702094844587E-5</v>
      </c>
      <c r="R100" s="230">
        <v>1.2960056377156649E-4</v>
      </c>
      <c r="S100" s="230">
        <v>7.1164989400963378E-5</v>
      </c>
      <c r="T100" s="230">
        <v>5.2677378090340439E-5</v>
      </c>
      <c r="U100" s="230">
        <v>3.5725124757224357E-4</v>
      </c>
      <c r="V100" s="230">
        <v>2.5079207154535439E-4</v>
      </c>
      <c r="W100" s="230">
        <v>6.9762505472676273E-4</v>
      </c>
      <c r="X100" s="230">
        <v>4.8989097642043765E-4</v>
      </c>
      <c r="Y100" s="230">
        <v>6.849067070365801E-4</v>
      </c>
      <c r="DA100" s="71" t="s">
        <v>733</v>
      </c>
    </row>
    <row r="101" spans="1:105" ht="12" customHeight="1" x14ac:dyDescent="0.25">
      <c r="A101" s="59" t="s">
        <v>35</v>
      </c>
      <c r="B101" s="230">
        <v>1.407799048961675E-2</v>
      </c>
      <c r="C101" s="230">
        <v>4.0524724437657703E-3</v>
      </c>
      <c r="D101" s="230">
        <v>1.3085809779440219E-2</v>
      </c>
      <c r="E101" s="230">
        <v>3.0040522931168281E-2</v>
      </c>
      <c r="F101" s="230">
        <v>2.2731394738299798E-2</v>
      </c>
      <c r="G101" s="230">
        <v>2.9040782360581909E-2</v>
      </c>
      <c r="H101" s="230">
        <v>5.0187965557209238E-2</v>
      </c>
      <c r="I101" s="230">
        <v>0.10434922385880981</v>
      </c>
      <c r="J101" s="230">
        <v>0.10885194730585079</v>
      </c>
      <c r="K101" s="230">
        <v>6.9408852941618013E-2</v>
      </c>
      <c r="L101" s="230">
        <v>6.9786915604078251E-2</v>
      </c>
      <c r="M101" s="230">
        <v>0.1015379689068896</v>
      </c>
      <c r="N101" s="230">
        <v>7.5449466076201718E-2</v>
      </c>
      <c r="O101" s="230">
        <v>8.2812086104922272E-2</v>
      </c>
      <c r="P101" s="230">
        <v>5.3186831645419153E-2</v>
      </c>
      <c r="Q101" s="230">
        <v>6.1021383775297651E-2</v>
      </c>
      <c r="R101" s="230">
        <v>7.266794155816042E-2</v>
      </c>
      <c r="S101" s="230">
        <v>5.8818888546491407E-2</v>
      </c>
      <c r="T101" s="230">
        <v>0.1104218457653733</v>
      </c>
      <c r="U101" s="230">
        <v>9.3874715165467845E-2</v>
      </c>
      <c r="V101" s="230">
        <v>0.1491299294127581</v>
      </c>
      <c r="W101" s="230">
        <v>0.19768728706736521</v>
      </c>
      <c r="X101" s="230">
        <v>0.2457073247381493</v>
      </c>
      <c r="Y101" s="230">
        <v>0.241415340761157</v>
      </c>
      <c r="DA101" s="71" t="s">
        <v>734</v>
      </c>
    </row>
    <row r="102" spans="1:105" ht="12" customHeight="1" x14ac:dyDescent="0.25">
      <c r="A102" s="60" t="s">
        <v>533</v>
      </c>
      <c r="B102" s="262">
        <v>3.6881365761866819E-2</v>
      </c>
      <c r="C102" s="262">
        <v>1.2875377821790591E-2</v>
      </c>
      <c r="D102" s="262">
        <v>4.6690619273186032E-2</v>
      </c>
      <c r="E102" s="262">
        <v>0.10964167595718401</v>
      </c>
      <c r="F102" s="262">
        <v>8.92089080193669E-2</v>
      </c>
      <c r="G102" s="262">
        <v>0.1060790850579562</v>
      </c>
      <c r="H102" s="262">
        <v>0.169899191793034</v>
      </c>
      <c r="I102" s="262">
        <v>0.29273337055799642</v>
      </c>
      <c r="J102" s="262">
        <v>0.31077963273173381</v>
      </c>
      <c r="K102" s="262">
        <v>0.2008674768390892</v>
      </c>
      <c r="L102" s="262">
        <v>0.26340932122124983</v>
      </c>
      <c r="M102" s="262">
        <v>0.3512885533380854</v>
      </c>
      <c r="N102" s="262">
        <v>0.26057322251823273</v>
      </c>
      <c r="O102" s="262">
        <v>0.22676187902706091</v>
      </c>
      <c r="P102" s="262">
        <v>0.13993461809263699</v>
      </c>
      <c r="Q102" s="262">
        <v>0.16607342314300341</v>
      </c>
      <c r="R102" s="262">
        <v>0.21287402728350149</v>
      </c>
      <c r="S102" s="262">
        <v>0.22829611310231221</v>
      </c>
      <c r="T102" s="262">
        <v>0.28393529435914128</v>
      </c>
      <c r="U102" s="262">
        <v>0.24071285597806491</v>
      </c>
      <c r="V102" s="262">
        <v>0.37827881664109991</v>
      </c>
      <c r="W102" s="262">
        <v>0.50391327866103364</v>
      </c>
      <c r="X102" s="262">
        <v>0.62217135414438773</v>
      </c>
      <c r="Y102" s="262">
        <v>0.6401164110233345</v>
      </c>
      <c r="DA102" s="72" t="s">
        <v>735</v>
      </c>
    </row>
    <row r="103" spans="1:105" ht="12" customHeight="1" x14ac:dyDescent="0.25">
      <c r="A103" s="64" t="s">
        <v>28</v>
      </c>
      <c r="B103" s="229">
        <v>2.1753749428586961E-5</v>
      </c>
      <c r="C103" s="229">
        <v>0</v>
      </c>
      <c r="D103" s="229">
        <v>8.2313505943744822E-5</v>
      </c>
      <c r="E103" s="229">
        <v>0</v>
      </c>
      <c r="F103" s="229">
        <v>7.6109031078461526E-3</v>
      </c>
      <c r="G103" s="229">
        <v>2.5732033909657379E-2</v>
      </c>
      <c r="H103" s="229">
        <v>4.2012377822878137E-2</v>
      </c>
      <c r="I103" s="229">
        <v>0.1079834733559317</v>
      </c>
      <c r="J103" s="229">
        <v>7.8952567026722972E-2</v>
      </c>
      <c r="K103" s="229">
        <v>4.0181512384744503E-2</v>
      </c>
      <c r="L103" s="229">
        <v>6.0051930937369317E-2</v>
      </c>
      <c r="M103" s="229">
        <v>0.10230687173671341</v>
      </c>
      <c r="N103" s="229">
        <v>7.8524304152307545E-2</v>
      </c>
      <c r="O103" s="229">
        <v>8.9864613340090022E-2</v>
      </c>
      <c r="P103" s="229">
        <v>5.8475065113927568E-2</v>
      </c>
      <c r="Q103" s="229">
        <v>8.2364069139418281E-2</v>
      </c>
      <c r="R103" s="229">
        <v>0.1084702153297742</v>
      </c>
      <c r="S103" s="229">
        <v>8.9674438412731636E-2</v>
      </c>
      <c r="T103" s="229">
        <v>7.9105679205866933E-2</v>
      </c>
      <c r="U103" s="229">
        <v>8.7173227397624051E-2</v>
      </c>
      <c r="V103" s="229">
        <v>0.13981788177957391</v>
      </c>
      <c r="W103" s="229">
        <v>0.1872020021361194</v>
      </c>
      <c r="X103" s="229">
        <v>0.28683992159956417</v>
      </c>
      <c r="Y103" s="229">
        <v>0.27018951814789649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9.5690017549180924E-4</v>
      </c>
      <c r="J105" s="229">
        <v>2.8763667358741888E-4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9.0287522915156632E-6</v>
      </c>
      <c r="U105" s="229">
        <v>5.7620508616911363E-6</v>
      </c>
      <c r="V105" s="229">
        <v>1.8310087966204819E-5</v>
      </c>
      <c r="W105" s="229">
        <v>1.060044362553904E-3</v>
      </c>
      <c r="X105" s="229">
        <v>2.91131561288093E-5</v>
      </c>
      <c r="Y105" s="229">
        <v>1.8432066898545001E-5</v>
      </c>
      <c r="DA105" s="73" t="s">
        <v>738</v>
      </c>
    </row>
    <row r="106" spans="1:105" ht="12" customHeight="1" x14ac:dyDescent="0.25">
      <c r="A106" s="64" t="s">
        <v>159</v>
      </c>
      <c r="B106" s="229">
        <v>4.8975162680803296E-4</v>
      </c>
      <c r="C106" s="229">
        <v>3.3589995871334918E-4</v>
      </c>
      <c r="D106" s="229">
        <v>1.5385807410427129E-4</v>
      </c>
      <c r="E106" s="229">
        <v>5.0488712860487824E-4</v>
      </c>
      <c r="F106" s="229">
        <v>1.6791403155983129E-4</v>
      </c>
      <c r="G106" s="229">
        <v>4.3123098306685779E-4</v>
      </c>
      <c r="H106" s="229">
        <v>6.7518438217077832E-4</v>
      </c>
      <c r="I106" s="229">
        <v>4.1150620385744748E-4</v>
      </c>
      <c r="J106" s="229">
        <v>2.4749197865027651E-4</v>
      </c>
      <c r="K106" s="229">
        <v>3.0333859893197298E-4</v>
      </c>
      <c r="L106" s="229">
        <v>3.6525985605421059E-4</v>
      </c>
      <c r="M106" s="229">
        <v>8.1483250654709521E-4</v>
      </c>
      <c r="N106" s="229">
        <v>3.3738087025710908E-4</v>
      </c>
      <c r="O106" s="229">
        <v>4.4473669169707401E-4</v>
      </c>
      <c r="P106" s="229">
        <v>4.8437383302012583E-4</v>
      </c>
      <c r="Q106" s="229">
        <v>1.216256211541433E-4</v>
      </c>
      <c r="R106" s="229">
        <v>1.8377149453775189E-4</v>
      </c>
      <c r="S106" s="229">
        <v>1.675259658630205E-4</v>
      </c>
      <c r="T106" s="229">
        <v>9.9252537837439181E-5</v>
      </c>
      <c r="U106" s="229">
        <v>5.922840291141886E-4</v>
      </c>
      <c r="V106" s="229">
        <v>4.0542930537747771E-4</v>
      </c>
      <c r="W106" s="229">
        <v>1.123906511931886E-3</v>
      </c>
      <c r="X106" s="229">
        <v>6.6304101496138127E-4</v>
      </c>
      <c r="Y106" s="229">
        <v>1.0605492410157621E-3</v>
      </c>
      <c r="DA106" s="73" t="s">
        <v>739</v>
      </c>
    </row>
    <row r="107" spans="1:105" ht="12" customHeight="1" x14ac:dyDescent="0.25">
      <c r="A107" s="64" t="s">
        <v>32</v>
      </c>
      <c r="B107" s="229">
        <v>5.4401804136715694E-3</v>
      </c>
      <c r="C107" s="229">
        <v>1.580971939666147E-3</v>
      </c>
      <c r="D107" s="229">
        <v>6.4500086532558506E-3</v>
      </c>
      <c r="E107" s="229">
        <v>1.3170463731896551E-2</v>
      </c>
      <c r="F107" s="229">
        <v>1.129311244258073E-2</v>
      </c>
      <c r="G107" s="229">
        <v>1.5460330329419311E-2</v>
      </c>
      <c r="H107" s="229">
        <v>2.8726112529968029E-2</v>
      </c>
      <c r="I107" s="229">
        <v>3.6444399780396659E-3</v>
      </c>
      <c r="J107" s="229">
        <v>2.631743559437209E-3</v>
      </c>
      <c r="K107" s="229">
        <v>1.019510685621587E-2</v>
      </c>
      <c r="L107" s="229">
        <v>0</v>
      </c>
      <c r="M107" s="229">
        <v>0</v>
      </c>
      <c r="N107" s="229">
        <v>0</v>
      </c>
      <c r="O107" s="229">
        <v>3.8220892183295278E-4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7.9665822315591844E-4</v>
      </c>
      <c r="Y107" s="229">
        <v>0</v>
      </c>
      <c r="DA107" s="73" t="s">
        <v>740</v>
      </c>
    </row>
    <row r="108" spans="1:105" ht="12" customHeight="1" x14ac:dyDescent="0.25">
      <c r="A108" s="64" t="s">
        <v>33</v>
      </c>
      <c r="B108" s="229">
        <v>5.7867168659509847E-5</v>
      </c>
      <c r="C108" s="229">
        <v>0</v>
      </c>
      <c r="D108" s="229">
        <v>0</v>
      </c>
      <c r="E108" s="229">
        <v>0</v>
      </c>
      <c r="F108" s="229">
        <v>0</v>
      </c>
      <c r="G108" s="229">
        <v>5.2309603149868964E-4</v>
      </c>
      <c r="H108" s="229">
        <v>8.6171108535210616E-4</v>
      </c>
      <c r="I108" s="229">
        <v>9.2693431318678667E-3</v>
      </c>
      <c r="J108" s="229">
        <v>0</v>
      </c>
      <c r="K108" s="229">
        <v>1.2548496535657329E-3</v>
      </c>
      <c r="L108" s="229">
        <v>5.0434374496443528E-4</v>
      </c>
      <c r="M108" s="229">
        <v>6.3201101917681446E-4</v>
      </c>
      <c r="N108" s="229">
        <v>1.0600728474920149E-3</v>
      </c>
      <c r="O108" s="229">
        <v>0</v>
      </c>
      <c r="P108" s="229">
        <v>0</v>
      </c>
      <c r="Q108" s="229">
        <v>1.5195547425607961E-3</v>
      </c>
      <c r="R108" s="229">
        <v>1.9426000891308839E-3</v>
      </c>
      <c r="S108" s="229">
        <v>1.8119856701549789E-3</v>
      </c>
      <c r="T108" s="229">
        <v>2.451310359003608E-4</v>
      </c>
      <c r="U108" s="229">
        <v>2.1821642691009661E-5</v>
      </c>
      <c r="V108" s="229">
        <v>2.23307394278534E-5</v>
      </c>
      <c r="W108" s="229">
        <v>6.9595857254776727E-5</v>
      </c>
      <c r="X108" s="229">
        <v>2.6801117642156591E-4</v>
      </c>
      <c r="Y108" s="229">
        <v>4.463537344961575E-4</v>
      </c>
      <c r="DA108" s="73" t="s">
        <v>741</v>
      </c>
    </row>
    <row r="109" spans="1:105" ht="12" customHeight="1" x14ac:dyDescent="0.25">
      <c r="A109" s="64" t="s">
        <v>35</v>
      </c>
      <c r="B109" s="229">
        <v>2.9357420738387721E-2</v>
      </c>
      <c r="C109" s="229">
        <v>1.005035930122255E-2</v>
      </c>
      <c r="D109" s="229">
        <v>3.8988117693606238E-2</v>
      </c>
      <c r="E109" s="229">
        <v>9.4462498464311609E-2</v>
      </c>
      <c r="F109" s="229">
        <v>6.8366785253715201E-2</v>
      </c>
      <c r="G109" s="229">
        <v>6.2282842559531697E-2</v>
      </c>
      <c r="H109" s="229">
        <v>9.4976935374846277E-2</v>
      </c>
      <c r="I109" s="229">
        <v>0.16139793232704469</v>
      </c>
      <c r="J109" s="229">
        <v>0.18035781199868589</v>
      </c>
      <c r="K109" s="229">
        <v>0.1440677668282026</v>
      </c>
      <c r="L109" s="229">
        <v>0.1929347034258459</v>
      </c>
      <c r="M109" s="229">
        <v>0.23262970611613651</v>
      </c>
      <c r="N109" s="229">
        <v>0.17273555271906491</v>
      </c>
      <c r="O109" s="229">
        <v>0.1295948673499662</v>
      </c>
      <c r="P109" s="229">
        <v>7.8049935764881409E-2</v>
      </c>
      <c r="Q109" s="229">
        <v>7.8814872601802366E-2</v>
      </c>
      <c r="R109" s="229">
        <v>0.1008760711401087</v>
      </c>
      <c r="S109" s="229">
        <v>0.13555220911009641</v>
      </c>
      <c r="T109" s="229">
        <v>0.2036791230301338</v>
      </c>
      <c r="U109" s="229">
        <v>0.15236279985480181</v>
      </c>
      <c r="V109" s="229">
        <v>0.23601531834513809</v>
      </c>
      <c r="W109" s="229">
        <v>0.31178908241210851</v>
      </c>
      <c r="X109" s="229">
        <v>0.32556154589200642</v>
      </c>
      <c r="Y109" s="229">
        <v>0.36596396711908469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3.8843603377152771E-4</v>
      </c>
      <c r="C111" s="229">
        <v>1.5253967693405261E-4</v>
      </c>
      <c r="D111" s="229">
        <v>6.1228983314919787E-4</v>
      </c>
      <c r="E111" s="229">
        <v>4.734787023744553E-4</v>
      </c>
      <c r="F111" s="229">
        <v>1.1138189672900911E-3</v>
      </c>
      <c r="G111" s="229">
        <v>1.0037748243281899E-3</v>
      </c>
      <c r="H111" s="229">
        <v>1.4277817881845609E-3</v>
      </c>
      <c r="I111" s="229">
        <v>7.0026635733491747E-3</v>
      </c>
      <c r="J111" s="229">
        <v>3.3817073497844977E-2</v>
      </c>
      <c r="K111" s="229">
        <v>3.5534346925304222E-3</v>
      </c>
      <c r="L111" s="229">
        <v>1.4999099753089341E-3</v>
      </c>
      <c r="M111" s="229">
        <v>2.3987380020761349E-3</v>
      </c>
      <c r="N111" s="229">
        <v>1.095859417003166E-3</v>
      </c>
      <c r="O111" s="229">
        <v>4.6171835964283191E-4</v>
      </c>
      <c r="P111" s="229">
        <v>3.5918939161614429E-4</v>
      </c>
      <c r="Q111" s="229">
        <v>3.6152148355386059E-4</v>
      </c>
      <c r="R111" s="229">
        <v>4.0714638208738511E-4</v>
      </c>
      <c r="S111" s="229">
        <v>4.6946396338229228E-4</v>
      </c>
      <c r="T111" s="229">
        <v>4.5957444642594902E-4</v>
      </c>
      <c r="U111" s="229">
        <v>4.2648163483310642E-4</v>
      </c>
      <c r="V111" s="229">
        <v>3.3320610311184459E-4</v>
      </c>
      <c r="W111" s="229">
        <v>3.3861532402558231E-4</v>
      </c>
      <c r="X111" s="229">
        <v>8.4142356909132278E-4</v>
      </c>
      <c r="Y111" s="229">
        <v>2.1387156770238639E-3</v>
      </c>
      <c r="DA111" s="73" t="s">
        <v>744</v>
      </c>
    </row>
    <row r="112" spans="1:105" ht="12" customHeight="1" x14ac:dyDescent="0.25">
      <c r="A112" s="64" t="s">
        <v>39</v>
      </c>
      <c r="B112" s="229">
        <v>1.125956031139873E-3</v>
      </c>
      <c r="C112" s="229">
        <v>7.5560694525448583E-4</v>
      </c>
      <c r="D112" s="229">
        <v>4.0403151312671392E-4</v>
      </c>
      <c r="E112" s="229">
        <v>1.0303479299965531E-3</v>
      </c>
      <c r="F112" s="229">
        <v>6.5637421637488658E-4</v>
      </c>
      <c r="G112" s="229">
        <v>6.4577642045403078E-4</v>
      </c>
      <c r="H112" s="229">
        <v>1.219088809634104E-3</v>
      </c>
      <c r="I112" s="229">
        <v>2.0671118124140548E-3</v>
      </c>
      <c r="J112" s="229">
        <v>1.4485307996805049E-2</v>
      </c>
      <c r="K112" s="229">
        <v>1.3114678248981001E-3</v>
      </c>
      <c r="L112" s="229">
        <v>8.0531732817070417E-3</v>
      </c>
      <c r="M112" s="229">
        <v>1.250639395743545E-2</v>
      </c>
      <c r="N112" s="229">
        <v>6.8200525121079342E-3</v>
      </c>
      <c r="O112" s="229">
        <v>6.013734363831796E-3</v>
      </c>
      <c r="P112" s="229">
        <v>2.566053989191755E-3</v>
      </c>
      <c r="Q112" s="229">
        <v>2.8917795545139488E-3</v>
      </c>
      <c r="R112" s="229">
        <v>9.9422284786258213E-4</v>
      </c>
      <c r="S112" s="229">
        <v>6.2048998008381576E-4</v>
      </c>
      <c r="T112" s="229">
        <v>3.3750535068531628E-4</v>
      </c>
      <c r="U112" s="229">
        <v>1.3047936813904469E-4</v>
      </c>
      <c r="V112" s="229">
        <v>1.66634028050456E-3</v>
      </c>
      <c r="W112" s="229">
        <v>2.3300320570394792E-3</v>
      </c>
      <c r="X112" s="229">
        <v>7.1716395130580783E-3</v>
      </c>
      <c r="Y112" s="229">
        <v>2.988750369189077E-4</v>
      </c>
      <c r="DA112" s="73" t="s">
        <v>745</v>
      </c>
    </row>
    <row r="113" spans="1:105" ht="12" customHeight="1" x14ac:dyDescent="0.25">
      <c r="A113" s="61" t="s">
        <v>545</v>
      </c>
      <c r="B113" s="263">
        <v>7.02690838920343E-3</v>
      </c>
      <c r="C113" s="263">
        <v>3.2784017114158249E-3</v>
      </c>
      <c r="D113" s="263">
        <v>1.6400258217748341E-2</v>
      </c>
      <c r="E113" s="263">
        <v>3.8258273549278687E-2</v>
      </c>
      <c r="F113" s="263">
        <v>3.4571960584282573E-2</v>
      </c>
      <c r="G113" s="263">
        <v>3.3409416458297078E-2</v>
      </c>
      <c r="H113" s="263">
        <v>4.4441358231431263E-2</v>
      </c>
      <c r="I113" s="263">
        <v>1.3676718175013289E-2</v>
      </c>
      <c r="J113" s="263">
        <v>1.5770781845107679E-2</v>
      </c>
      <c r="K113" s="263">
        <v>2.1660659350039319E-2</v>
      </c>
      <c r="L113" s="263">
        <v>7.0491641863552099E-2</v>
      </c>
      <c r="M113" s="263">
        <v>7.5711795105197668E-2</v>
      </c>
      <c r="N113" s="263">
        <v>5.2432747397513732E-2</v>
      </c>
      <c r="O113" s="263">
        <v>1.7002630101299401E-2</v>
      </c>
      <c r="P113" s="263">
        <v>6.5534122158005899E-3</v>
      </c>
      <c r="Q113" s="263">
        <v>8.3176988250635089E-3</v>
      </c>
      <c r="R113" s="263">
        <v>1.9198977616001828E-2</v>
      </c>
      <c r="S113" s="263">
        <v>5.7971483118866053E-2</v>
      </c>
      <c r="T113" s="263">
        <v>2.5973639534163678E-2</v>
      </c>
      <c r="U113" s="263">
        <v>1.522149769454809E-2</v>
      </c>
      <c r="V113" s="263">
        <v>2.0133016728628651E-2</v>
      </c>
      <c r="W113" s="263">
        <v>3.1332910219704933E-2</v>
      </c>
      <c r="X113" s="263">
        <v>1.486167383591658E-2</v>
      </c>
      <c r="Y113" s="263">
        <v>1.1040701494509451E-2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29.554548172005411</v>
      </c>
      <c r="C115" s="223">
        <v>38.14740689833291</v>
      </c>
      <c r="D115" s="223">
        <v>31.974889835359519</v>
      </c>
      <c r="E115" s="223">
        <v>34.699560437316208</v>
      </c>
      <c r="F115" s="223">
        <v>43.859455723739273</v>
      </c>
      <c r="G115" s="223">
        <v>38.964345354974121</v>
      </c>
      <c r="H115" s="223">
        <v>32.406727091219693</v>
      </c>
      <c r="I115" s="223">
        <v>40.877049714139048</v>
      </c>
      <c r="J115" s="223">
        <v>40.240062704331912</v>
      </c>
      <c r="K115" s="223">
        <v>36.049975799257183</v>
      </c>
      <c r="L115" s="223">
        <v>10.1798188922742</v>
      </c>
      <c r="M115" s="223">
        <v>12.49798758065848</v>
      </c>
      <c r="N115" s="223">
        <v>7.6910172830457748</v>
      </c>
      <c r="O115" s="223">
        <v>7.1301862069072151</v>
      </c>
      <c r="P115" s="223">
        <v>3.3357393337695811</v>
      </c>
      <c r="Q115" s="223">
        <v>3.346735490312803</v>
      </c>
      <c r="R115" s="223">
        <v>3.1044398318069111</v>
      </c>
      <c r="S115" s="223">
        <v>14.70184540814615</v>
      </c>
      <c r="T115" s="223">
        <v>22.539492539373409</v>
      </c>
      <c r="U115" s="223">
        <v>18.671475354685409</v>
      </c>
      <c r="V115" s="223">
        <v>11.354996247863889</v>
      </c>
      <c r="W115" s="223">
        <v>17.231618261998982</v>
      </c>
      <c r="X115" s="223">
        <v>18.46312693361741</v>
      </c>
      <c r="Y115" s="223">
        <v>3.6907359212349431</v>
      </c>
      <c r="DA115" s="89" t="s">
        <v>747</v>
      </c>
    </row>
    <row r="116" spans="1:105" ht="12" customHeight="1" x14ac:dyDescent="0.25">
      <c r="A116" s="55" t="s">
        <v>91</v>
      </c>
      <c r="B116" s="259">
        <v>5.6813390238798243E-2</v>
      </c>
      <c r="C116" s="259">
        <v>7.1572006798903035E-2</v>
      </c>
      <c r="D116" s="259">
        <v>5.8775882490093183E-2</v>
      </c>
      <c r="E116" s="259">
        <v>6.3521521557303492E-2</v>
      </c>
      <c r="F116" s="259">
        <v>8.0514852979741369E-2</v>
      </c>
      <c r="G116" s="259">
        <v>7.4557073707397656E-2</v>
      </c>
      <c r="H116" s="259">
        <v>6.3209047179123873E-2</v>
      </c>
      <c r="I116" s="259">
        <v>8.40226971940672E-2</v>
      </c>
      <c r="J116" s="259">
        <v>8.1051013061578026E-2</v>
      </c>
      <c r="K116" s="259">
        <v>7.0905046432236676E-2</v>
      </c>
      <c r="L116" s="259">
        <v>1.900884210433065E-2</v>
      </c>
      <c r="M116" s="259">
        <v>2.3925413597939701E-2</v>
      </c>
      <c r="N116" s="259">
        <v>1.4781391041060439E-2</v>
      </c>
      <c r="O116" s="259">
        <v>1.455434322149037E-2</v>
      </c>
      <c r="P116" s="259">
        <v>6.9007088412375607E-3</v>
      </c>
      <c r="Q116" s="259">
        <v>7.0161345315974131E-3</v>
      </c>
      <c r="R116" s="259">
        <v>6.4248002349055278E-3</v>
      </c>
      <c r="S116" s="259">
        <v>2.7442467172734721E-2</v>
      </c>
      <c r="T116" s="259">
        <v>4.2702975267567188E-2</v>
      </c>
      <c r="U116" s="259">
        <v>3.5425414218683803E-2</v>
      </c>
      <c r="V116" s="259">
        <v>2.140637682452743E-2</v>
      </c>
      <c r="W116" s="259">
        <v>3.2444161734253713E-2</v>
      </c>
      <c r="X116" s="259">
        <v>3.5123735100415672E-2</v>
      </c>
      <c r="Y116" s="259">
        <v>6.8672191169761544E-3</v>
      </c>
      <c r="DA116" s="67" t="s">
        <v>748</v>
      </c>
    </row>
    <row r="117" spans="1:105" ht="12" customHeight="1" x14ac:dyDescent="0.25">
      <c r="A117" s="173" t="s">
        <v>92</v>
      </c>
      <c r="B117" s="224">
        <v>7.3593482374777327E-3</v>
      </c>
      <c r="C117" s="224">
        <v>9.2711123183166141E-3</v>
      </c>
      <c r="D117" s="224">
        <v>7.6135605601348674E-3</v>
      </c>
      <c r="E117" s="224">
        <v>8.2282890661821862E-3</v>
      </c>
      <c r="F117" s="224">
        <v>1.0429527948898761E-2</v>
      </c>
      <c r="G117" s="224">
        <v>9.6577843123561609E-3</v>
      </c>
      <c r="H117" s="224">
        <v>8.1878125560734295E-3</v>
      </c>
      <c r="I117" s="224">
        <v>1.088391813803442E-2</v>
      </c>
      <c r="J117" s="224">
        <v>1.0498979687946291E-2</v>
      </c>
      <c r="K117" s="224">
        <v>9.1847173051293595E-3</v>
      </c>
      <c r="L117" s="224">
        <v>2.4623189717952192E-3</v>
      </c>
      <c r="M117" s="224">
        <v>3.0991892871177428E-3</v>
      </c>
      <c r="N117" s="224">
        <v>1.9147141835448799E-3</v>
      </c>
      <c r="O117" s="224">
        <v>1.885303441398479E-3</v>
      </c>
      <c r="P117" s="224">
        <v>8.9388644533709629E-4</v>
      </c>
      <c r="Q117" s="224">
        <v>9.0883816441844352E-4</v>
      </c>
      <c r="R117" s="224">
        <v>8.322394084591887E-4</v>
      </c>
      <c r="S117" s="224">
        <v>3.6206258698010421E-3</v>
      </c>
      <c r="T117" s="224">
        <v>5.7251491151809296E-3</v>
      </c>
      <c r="U117" s="224">
        <v>4.8167624163827994E-3</v>
      </c>
      <c r="V117" s="224">
        <v>2.9468612170246039E-3</v>
      </c>
      <c r="W117" s="224">
        <v>4.5153831531492029E-3</v>
      </c>
      <c r="X117" s="224">
        <v>4.9357137353785727E-3</v>
      </c>
      <c r="Y117" s="224">
        <v>9.732900979295317E-4</v>
      </c>
      <c r="DA117" s="177" t="s">
        <v>749</v>
      </c>
    </row>
    <row r="118" spans="1:105" ht="12" customHeight="1" x14ac:dyDescent="0.25">
      <c r="A118" s="173" t="s">
        <v>93</v>
      </c>
      <c r="B118" s="224">
        <v>1.0281688191507861</v>
      </c>
      <c r="C118" s="224">
        <v>1.295259892172856</v>
      </c>
      <c r="D118" s="224">
        <v>1.0636846250572001</v>
      </c>
      <c r="E118" s="224">
        <v>1.1495678665842539</v>
      </c>
      <c r="F118" s="224">
        <v>1.4571012390622471</v>
      </c>
      <c r="G118" s="224">
        <v>1.349281535758861</v>
      </c>
      <c r="H118" s="224">
        <v>1.1439129248341231</v>
      </c>
      <c r="I118" s="224">
        <v>1.520583739023063</v>
      </c>
      <c r="J118" s="224">
        <v>1.4668042875143941</v>
      </c>
      <c r="K118" s="224">
        <v>1.283189712066839</v>
      </c>
      <c r="L118" s="224">
        <v>0.34400866869033392</v>
      </c>
      <c r="M118" s="224">
        <v>0.43298532517231741</v>
      </c>
      <c r="N118" s="224">
        <v>0.26750322957693268</v>
      </c>
      <c r="O118" s="224">
        <v>0.2633942776633626</v>
      </c>
      <c r="P118" s="224">
        <v>0.124884180133882</v>
      </c>
      <c r="Q118" s="224">
        <v>0.126973073179309</v>
      </c>
      <c r="R118" s="224">
        <v>0.1162715205524099</v>
      </c>
      <c r="S118" s="224">
        <v>0.49541049203257048</v>
      </c>
      <c r="T118" s="224">
        <v>0.76921006258577451</v>
      </c>
      <c r="U118" s="224">
        <v>0.63686806507142568</v>
      </c>
      <c r="V118" s="224">
        <v>0.3841639205802353</v>
      </c>
      <c r="W118" s="224">
        <v>0.58133932659585352</v>
      </c>
      <c r="X118" s="224">
        <v>0.62847124403896848</v>
      </c>
      <c r="Y118" s="224">
        <v>0.122721624662661</v>
      </c>
      <c r="DA118" s="177" t="s">
        <v>750</v>
      </c>
    </row>
    <row r="119" spans="1:105" ht="12" customHeight="1" x14ac:dyDescent="0.25">
      <c r="A119" s="173" t="s">
        <v>94</v>
      </c>
      <c r="B119" s="224">
        <v>1.8764402267569182E-2</v>
      </c>
      <c r="C119" s="224">
        <v>2.3638897820159759E-2</v>
      </c>
      <c r="D119" s="224">
        <v>1.9412576824579472E-2</v>
      </c>
      <c r="E119" s="224">
        <v>2.097997282224014E-2</v>
      </c>
      <c r="F119" s="224">
        <v>2.659255297872215E-2</v>
      </c>
      <c r="G119" s="224">
        <v>2.4624809698172451E-2</v>
      </c>
      <c r="H119" s="224">
        <v>2.087676836804675E-2</v>
      </c>
      <c r="I119" s="224">
        <v>2.7751128442233649E-2</v>
      </c>
      <c r="J119" s="224">
        <v>2.676963664532097E-2</v>
      </c>
      <c r="K119" s="224">
        <v>2.3418613261113899E-2</v>
      </c>
      <c r="L119" s="224">
        <v>6.2782657114304856E-3</v>
      </c>
      <c r="M119" s="224">
        <v>7.9021174987568676E-3</v>
      </c>
      <c r="N119" s="224">
        <v>4.8820175385218849E-3</v>
      </c>
      <c r="O119" s="224">
        <v>4.8070278819905693E-3</v>
      </c>
      <c r="P119" s="224">
        <v>2.2791753156093972E-3</v>
      </c>
      <c r="Q119" s="224">
        <v>2.3172982664986241E-3</v>
      </c>
      <c r="R119" s="224">
        <v>2.1219915866631518E-3</v>
      </c>
      <c r="S119" s="224">
        <v>9.2510354137515152E-3</v>
      </c>
      <c r="T119" s="224">
        <v>1.4654633459520269E-2</v>
      </c>
      <c r="U119" s="224">
        <v>1.234859114387324E-2</v>
      </c>
      <c r="V119" s="224">
        <v>7.5649516258725442E-3</v>
      </c>
      <c r="W119" s="224">
        <v>1.1605123838969739E-2</v>
      </c>
      <c r="X119" s="224">
        <v>1.269842045387881E-2</v>
      </c>
      <c r="Y119" s="224">
        <v>2.5062930735708991E-3</v>
      </c>
      <c r="DA119" s="177" t="s">
        <v>751</v>
      </c>
    </row>
    <row r="120" spans="1:105" ht="12" customHeight="1" x14ac:dyDescent="0.25">
      <c r="A120" s="56" t="s">
        <v>95</v>
      </c>
      <c r="B120" s="260">
        <v>0.13773076060231221</v>
      </c>
      <c r="C120" s="260">
        <v>0.17823889270078469</v>
      </c>
      <c r="D120" s="260">
        <v>0.15227636264121339</v>
      </c>
      <c r="E120" s="260">
        <v>0.16476106219063269</v>
      </c>
      <c r="F120" s="260">
        <v>0.2093031846921149</v>
      </c>
      <c r="G120" s="260">
        <v>0.1801552253192798</v>
      </c>
      <c r="H120" s="260">
        <v>0.146098784118075</v>
      </c>
      <c r="I120" s="260">
        <v>0.16328722314223801</v>
      </c>
      <c r="J120" s="260">
        <v>0.16497360807029879</v>
      </c>
      <c r="K120" s="260">
        <v>0.1552791276987846</v>
      </c>
      <c r="L120" s="260">
        <v>4.6429565811619389E-2</v>
      </c>
      <c r="M120" s="260">
        <v>5.579237828806239E-2</v>
      </c>
      <c r="N120" s="260">
        <v>3.402063727438856E-2</v>
      </c>
      <c r="O120" s="260">
        <v>2.9545923577779451E-2</v>
      </c>
      <c r="P120" s="260">
        <v>1.354278497029779E-2</v>
      </c>
      <c r="Q120" s="260">
        <v>1.3149003055540421E-2</v>
      </c>
      <c r="R120" s="260">
        <v>1.2452701095548141E-2</v>
      </c>
      <c r="S120" s="260">
        <v>6.7826058114920526E-2</v>
      </c>
      <c r="T120" s="260">
        <v>0.1035268450648679</v>
      </c>
      <c r="U120" s="260">
        <v>8.0667682193361623E-2</v>
      </c>
      <c r="V120" s="260">
        <v>4.7901793680578252E-2</v>
      </c>
      <c r="W120" s="260">
        <v>7.294438169187635E-2</v>
      </c>
      <c r="X120" s="260">
        <v>7.5968344436359678E-2</v>
      </c>
      <c r="Y120" s="260">
        <v>1.4714215258086E-2</v>
      </c>
      <c r="DA120" s="68" t="s">
        <v>752</v>
      </c>
    </row>
    <row r="121" spans="1:105" ht="12" customHeight="1" x14ac:dyDescent="0.25">
      <c r="A121" s="37" t="s">
        <v>159</v>
      </c>
      <c r="B121" s="226">
        <v>1.4473295518590589E-3</v>
      </c>
      <c r="C121" s="226">
        <v>3.086964760847515E-3</v>
      </c>
      <c r="D121" s="226">
        <v>2.5387932618495268E-4</v>
      </c>
      <c r="E121" s="226">
        <v>3.685129802771613E-4</v>
      </c>
      <c r="F121" s="226">
        <v>1.942370340217387E-4</v>
      </c>
      <c r="G121" s="226">
        <v>5.5145939587494873E-4</v>
      </c>
      <c r="H121" s="226">
        <v>5.2354424776214405E-4</v>
      </c>
      <c r="I121" s="226">
        <v>3.5080747827531081E-4</v>
      </c>
      <c r="J121" s="226">
        <v>1.886365946787157E-4</v>
      </c>
      <c r="K121" s="226">
        <v>2.3752751002001791E-4</v>
      </c>
      <c r="L121" s="226">
        <v>4.1669048835493738E-5</v>
      </c>
      <c r="M121" s="226">
        <v>1.0659745360918411E-4</v>
      </c>
      <c r="N121" s="226">
        <v>3.7362355363412117E-5</v>
      </c>
      <c r="O121" s="226">
        <v>8.011336758939654E-5</v>
      </c>
      <c r="P121" s="226">
        <v>7.1094805060784225E-5</v>
      </c>
      <c r="Q121" s="226">
        <v>1.7033528838170328E-5</v>
      </c>
      <c r="R121" s="226">
        <v>1.7109992928162551E-5</v>
      </c>
      <c r="S121" s="226">
        <v>4.0240991487862299E-5</v>
      </c>
      <c r="T121" s="226">
        <v>3.898336125065938E-5</v>
      </c>
      <c r="U121" s="226">
        <v>2.5679246111462602E-4</v>
      </c>
      <c r="V121" s="226">
        <v>6.9121158251531282E-5</v>
      </c>
      <c r="W121" s="226">
        <v>2.160621634184807E-4</v>
      </c>
      <c r="X121" s="226">
        <v>1.3907870452899341E-4</v>
      </c>
      <c r="Y121" s="226">
        <v>3.885418582506484E-5</v>
      </c>
      <c r="DA121" s="69" t="s">
        <v>753</v>
      </c>
    </row>
    <row r="122" spans="1:105" ht="12" customHeight="1" x14ac:dyDescent="0.25">
      <c r="A122" s="37" t="s">
        <v>35</v>
      </c>
      <c r="B122" s="226">
        <v>9.0794836735549223E-2</v>
      </c>
      <c r="C122" s="226">
        <v>9.6661832029463629E-2</v>
      </c>
      <c r="D122" s="226">
        <v>6.7327273269984708E-2</v>
      </c>
      <c r="E122" s="226">
        <v>7.2155531727431305E-2</v>
      </c>
      <c r="F122" s="226">
        <v>8.2764085434509596E-2</v>
      </c>
      <c r="G122" s="226">
        <v>8.3353477288400424E-2</v>
      </c>
      <c r="H122" s="226">
        <v>7.7072752457463922E-2</v>
      </c>
      <c r="I122" s="226">
        <v>0.14399325031730059</v>
      </c>
      <c r="J122" s="226">
        <v>0.14386378779268849</v>
      </c>
      <c r="K122" s="226">
        <v>0.11806054303104729</v>
      </c>
      <c r="L122" s="226">
        <v>2.3034230468380108E-2</v>
      </c>
      <c r="M122" s="226">
        <v>3.1848968318569447E-2</v>
      </c>
      <c r="N122" s="226">
        <v>2.001922401002466E-2</v>
      </c>
      <c r="O122" s="226">
        <v>2.443101671111032E-2</v>
      </c>
      <c r="P122" s="226">
        <v>1.198895849678736E-2</v>
      </c>
      <c r="Q122" s="226">
        <v>1.15515283771759E-2</v>
      </c>
      <c r="R122" s="226">
        <v>9.8290502326840324E-3</v>
      </c>
      <c r="S122" s="226">
        <v>3.4075705362521587E-2</v>
      </c>
      <c r="T122" s="226">
        <v>8.3721286087301144E-2</v>
      </c>
      <c r="U122" s="226">
        <v>6.9132602283704866E-2</v>
      </c>
      <c r="V122" s="226">
        <v>4.2110245520383963E-2</v>
      </c>
      <c r="W122" s="226">
        <v>6.2727957887180594E-2</v>
      </c>
      <c r="X122" s="226">
        <v>7.1466918575641261E-2</v>
      </c>
      <c r="Y122" s="226">
        <v>1.4031271068052671E-2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2.6814013067414871E-5</v>
      </c>
      <c r="V123" s="226">
        <v>1.619328000124102E-5</v>
      </c>
      <c r="W123" s="226">
        <v>2.104317257971403E-5</v>
      </c>
      <c r="X123" s="226">
        <v>2.351929893089143E-5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756</v>
      </c>
    </row>
    <row r="125" spans="1:105" ht="12" customHeight="1" x14ac:dyDescent="0.25">
      <c r="A125" s="37" t="s">
        <v>40</v>
      </c>
      <c r="B125" s="226">
        <v>4.548859431490386E-2</v>
      </c>
      <c r="C125" s="226">
        <v>7.8490095910473526E-2</v>
      </c>
      <c r="D125" s="226">
        <v>8.4695210045043726E-2</v>
      </c>
      <c r="E125" s="226">
        <v>9.2237017482924261E-2</v>
      </c>
      <c r="F125" s="226">
        <v>0.1263448622235836</v>
      </c>
      <c r="G125" s="226">
        <v>9.6250288635004441E-2</v>
      </c>
      <c r="H125" s="226">
        <v>6.8502487412848909E-2</v>
      </c>
      <c r="I125" s="226">
        <v>1.894316534666201E-2</v>
      </c>
      <c r="J125" s="226">
        <v>2.0921183682931561E-2</v>
      </c>
      <c r="K125" s="226">
        <v>3.6981057157717268E-2</v>
      </c>
      <c r="L125" s="226">
        <v>2.3353666294403781E-2</v>
      </c>
      <c r="M125" s="226">
        <v>2.3836812515883751E-2</v>
      </c>
      <c r="N125" s="226">
        <v>1.396405090900049E-2</v>
      </c>
      <c r="O125" s="226">
        <v>5.034793499079729E-3</v>
      </c>
      <c r="P125" s="226">
        <v>1.4827316684496419E-3</v>
      </c>
      <c r="Q125" s="226">
        <v>1.580441149526345E-3</v>
      </c>
      <c r="R125" s="226">
        <v>2.6065408699359458E-3</v>
      </c>
      <c r="S125" s="226">
        <v>3.3710111760911071E-2</v>
      </c>
      <c r="T125" s="226">
        <v>1.9766575616316069E-2</v>
      </c>
      <c r="U125" s="226">
        <v>1.125147343547472E-2</v>
      </c>
      <c r="V125" s="226">
        <v>5.7062337219415263E-3</v>
      </c>
      <c r="W125" s="226">
        <v>9.9793184686975712E-3</v>
      </c>
      <c r="X125" s="226">
        <v>4.3388278572585324E-3</v>
      </c>
      <c r="Y125" s="226">
        <v>6.4409000420827321E-4</v>
      </c>
      <c r="DA125" s="69" t="s">
        <v>757</v>
      </c>
    </row>
    <row r="126" spans="1:105" ht="12" customHeight="1" x14ac:dyDescent="0.25">
      <c r="A126" s="57" t="s">
        <v>602</v>
      </c>
      <c r="B126" s="294">
        <v>14.09164407876017</v>
      </c>
      <c r="C126" s="294">
        <v>18.209716699424568</v>
      </c>
      <c r="D126" s="294">
        <v>15.456290657249379</v>
      </c>
      <c r="E126" s="294">
        <v>16.753984270502361</v>
      </c>
      <c r="F126" s="294">
        <v>21.23893668077211</v>
      </c>
      <c r="G126" s="294">
        <v>18.740004161771829</v>
      </c>
      <c r="H126" s="294">
        <v>15.53000828638479</v>
      </c>
      <c r="I126" s="294">
        <v>19.62555145364168</v>
      </c>
      <c r="J126" s="294">
        <v>18.8395798666586</v>
      </c>
      <c r="K126" s="294">
        <v>16.88370167464495</v>
      </c>
      <c r="L126" s="294">
        <v>4.8472446913800518</v>
      </c>
      <c r="M126" s="294">
        <v>5.9534289710439374</v>
      </c>
      <c r="N126" s="294">
        <v>3.656051354045053</v>
      </c>
      <c r="O126" s="294">
        <v>3.4518012593480099</v>
      </c>
      <c r="P126" s="294">
        <v>1.6274432855806631</v>
      </c>
      <c r="Q126" s="294">
        <v>1.6587083742725861</v>
      </c>
      <c r="R126" s="294">
        <v>1.528957497219654</v>
      </c>
      <c r="S126" s="294">
        <v>7.0692024091217878</v>
      </c>
      <c r="T126" s="294">
        <v>10.85946870007275</v>
      </c>
      <c r="U126" s="294">
        <v>9.1161329909104083</v>
      </c>
      <c r="V126" s="294">
        <v>5.5432072934156729</v>
      </c>
      <c r="W126" s="294">
        <v>8.3988722318790305</v>
      </c>
      <c r="X126" s="294">
        <v>9.2477123183225363</v>
      </c>
      <c r="Y126" s="294">
        <v>1.8313829841388001</v>
      </c>
      <c r="DA126" s="70" t="s">
        <v>758</v>
      </c>
    </row>
    <row r="127" spans="1:105" ht="12" customHeight="1" x14ac:dyDescent="0.25">
      <c r="A127" s="60" t="s">
        <v>604</v>
      </c>
      <c r="B127" s="262">
        <v>9.9622844505908876</v>
      </c>
      <c r="C127" s="262">
        <v>10.846036059043641</v>
      </c>
      <c r="D127" s="262">
        <v>7.4725776161320274</v>
      </c>
      <c r="E127" s="262">
        <v>7.9354587247229018</v>
      </c>
      <c r="F127" s="262">
        <v>9.711788271855518</v>
      </c>
      <c r="G127" s="262">
        <v>11.10613077997759</v>
      </c>
      <c r="H127" s="262">
        <v>10.32799985706286</v>
      </c>
      <c r="I127" s="262">
        <v>18.22482620516103</v>
      </c>
      <c r="J127" s="262">
        <v>17.13746098519394</v>
      </c>
      <c r="K127" s="262">
        <v>13.722211469667361</v>
      </c>
      <c r="L127" s="262">
        <v>2.7418568252523419</v>
      </c>
      <c r="M127" s="262">
        <v>3.9284241858284989</v>
      </c>
      <c r="N127" s="262">
        <v>2.4769874452911438</v>
      </c>
      <c r="O127" s="262">
        <v>3.080809490834902</v>
      </c>
      <c r="P127" s="262">
        <v>1.521015306886043</v>
      </c>
      <c r="Q127" s="262">
        <v>1.5555030753589321</v>
      </c>
      <c r="R127" s="262">
        <v>1.357017010490811</v>
      </c>
      <c r="S127" s="262">
        <v>4.4608348202207706</v>
      </c>
      <c r="T127" s="262">
        <v>9.3121055667789765</v>
      </c>
      <c r="U127" s="262">
        <v>8.2845386937576109</v>
      </c>
      <c r="V127" s="262">
        <v>5.1170860038545491</v>
      </c>
      <c r="W127" s="262">
        <v>7.6469345903764534</v>
      </c>
      <c r="X127" s="262">
        <v>8.9641534494387898</v>
      </c>
      <c r="Y127" s="262">
        <v>1.7854519500106381</v>
      </c>
      <c r="DA127" s="72" t="s">
        <v>759</v>
      </c>
    </row>
    <row r="128" spans="1:105" ht="12" customHeight="1" x14ac:dyDescent="0.25">
      <c r="A128" s="59" t="s">
        <v>28</v>
      </c>
      <c r="B128" s="230">
        <v>6.1764390832080322E-3</v>
      </c>
      <c r="C128" s="230">
        <v>0</v>
      </c>
      <c r="D128" s="230">
        <v>1.355053746822958E-2</v>
      </c>
      <c r="E128" s="230">
        <v>0</v>
      </c>
      <c r="F128" s="230">
        <v>0.8501153295837256</v>
      </c>
      <c r="G128" s="230">
        <v>2.7621859907862421</v>
      </c>
      <c r="H128" s="230">
        <v>2.6182148640475522</v>
      </c>
      <c r="I128" s="230">
        <v>7.2041452865385267</v>
      </c>
      <c r="J128" s="230">
        <v>5.1816374051714336</v>
      </c>
      <c r="K128" s="230">
        <v>2.84680253936558</v>
      </c>
      <c r="L128" s="230">
        <v>0.65365407445769286</v>
      </c>
      <c r="M128" s="230">
        <v>1.203354177488041</v>
      </c>
      <c r="N128" s="230">
        <v>0.77709858613742144</v>
      </c>
      <c r="O128" s="230">
        <v>1.2624251991828941</v>
      </c>
      <c r="P128" s="230">
        <v>0.65200881321683057</v>
      </c>
      <c r="Q128" s="230">
        <v>0.79721108322767298</v>
      </c>
      <c r="R128" s="230">
        <v>0.70506329319099204</v>
      </c>
      <c r="S128" s="230">
        <v>1.79589855748441</v>
      </c>
      <c r="T128" s="230">
        <v>2.6603606177419712</v>
      </c>
      <c r="U128" s="230">
        <v>3.0595280440801091</v>
      </c>
      <c r="V128" s="230">
        <v>1.9105494481064631</v>
      </c>
      <c r="W128" s="230">
        <v>2.8699364011619939</v>
      </c>
      <c r="X128" s="230">
        <v>4.2297565427089898</v>
      </c>
      <c r="Y128" s="230">
        <v>0.76838704835229743</v>
      </c>
      <c r="DA128" s="71" t="s">
        <v>760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6.320979144759975E-2</v>
      </c>
      <c r="J129" s="230">
        <v>1.8691216803952641E-2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3.0805509124938728E-4</v>
      </c>
      <c r="U129" s="230">
        <v>2.00235443479275E-4</v>
      </c>
      <c r="V129" s="230">
        <v>2.4772996886183242E-4</v>
      </c>
      <c r="W129" s="230">
        <v>1.609082744094139E-2</v>
      </c>
      <c r="X129" s="230">
        <v>4.2164554797209278E-4</v>
      </c>
      <c r="Y129" s="230">
        <v>5.1236101881084199E-5</v>
      </c>
      <c r="DA129" s="71" t="s">
        <v>761</v>
      </c>
    </row>
    <row r="130" spans="1:105" ht="12" customHeight="1" x14ac:dyDescent="0.25">
      <c r="A130" s="59" t="s">
        <v>159</v>
      </c>
      <c r="B130" s="230">
        <v>0.13511112746388959</v>
      </c>
      <c r="C130" s="230">
        <v>0.29782095679878517</v>
      </c>
      <c r="D130" s="230">
        <v>2.4610299766383559E-2</v>
      </c>
      <c r="E130" s="230">
        <v>3.6231558287392239E-2</v>
      </c>
      <c r="F130" s="230">
        <v>1.8223837477930219E-2</v>
      </c>
      <c r="G130" s="230">
        <v>4.4977980297724873E-2</v>
      </c>
      <c r="H130" s="230">
        <v>4.0884773839547701E-2</v>
      </c>
      <c r="I130" s="230">
        <v>2.667551097236457E-2</v>
      </c>
      <c r="J130" s="230">
        <v>1.5782401301155161E-2</v>
      </c>
      <c r="K130" s="230">
        <v>2.0881896176843391E-2</v>
      </c>
      <c r="L130" s="230">
        <v>3.8630838067710629E-3</v>
      </c>
      <c r="M130" s="230">
        <v>9.3125410684657389E-3</v>
      </c>
      <c r="N130" s="230">
        <v>3.2441704678079718E-3</v>
      </c>
      <c r="O130" s="230">
        <v>6.0705927113495917E-3</v>
      </c>
      <c r="P130" s="230">
        <v>5.2477678644891682E-3</v>
      </c>
      <c r="Q130" s="230">
        <v>1.143857159409552E-3</v>
      </c>
      <c r="R130" s="230">
        <v>1.1606651385771081E-3</v>
      </c>
      <c r="S130" s="230">
        <v>3.244976733964833E-3</v>
      </c>
      <c r="T130" s="230">
        <v>3.2161886079377319E-3</v>
      </c>
      <c r="U130" s="230">
        <v>2.0193560100426881E-2</v>
      </c>
      <c r="V130" s="230">
        <v>5.3829691582684414E-3</v>
      </c>
      <c r="W130" s="230">
        <v>1.6741839000146599E-2</v>
      </c>
      <c r="X130" s="230">
        <v>9.4606121581098709E-3</v>
      </c>
      <c r="Y130" s="230">
        <v>2.9141452929521612E-3</v>
      </c>
      <c r="DA130" s="71" t="s">
        <v>762</v>
      </c>
    </row>
    <row r="131" spans="1:105" ht="12" customHeight="1" x14ac:dyDescent="0.25">
      <c r="A131" s="59" t="s">
        <v>32</v>
      </c>
      <c r="B131" s="230">
        <v>1.548071956931651</v>
      </c>
      <c r="C131" s="230">
        <v>1.4458794196088669</v>
      </c>
      <c r="D131" s="230">
        <v>1.064190846927823</v>
      </c>
      <c r="E131" s="230">
        <v>0.97489174037769122</v>
      </c>
      <c r="F131" s="230">
        <v>1.2642387776487649</v>
      </c>
      <c r="G131" s="230">
        <v>1.6633030065745249</v>
      </c>
      <c r="H131" s="230">
        <v>1.794232336174985</v>
      </c>
      <c r="I131" s="230">
        <v>0.24368554725116429</v>
      </c>
      <c r="J131" s="230">
        <v>0.1731083963946676</v>
      </c>
      <c r="K131" s="230">
        <v>0.72393012257447809</v>
      </c>
      <c r="L131" s="230">
        <v>0</v>
      </c>
      <c r="M131" s="230">
        <v>0</v>
      </c>
      <c r="N131" s="230">
        <v>0</v>
      </c>
      <c r="O131" s="230">
        <v>5.3813540455610364E-3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1.2087818308496119E-2</v>
      </c>
      <c r="Y131" s="230">
        <v>0</v>
      </c>
      <c r="DA131" s="71" t="s">
        <v>763</v>
      </c>
    </row>
    <row r="132" spans="1:105" ht="12" customHeight="1" x14ac:dyDescent="0.25">
      <c r="A132" s="59" t="s">
        <v>35</v>
      </c>
      <c r="B132" s="230">
        <v>8.2729249271121397</v>
      </c>
      <c r="C132" s="230">
        <v>9.1023356826359905</v>
      </c>
      <c r="D132" s="230">
        <v>6.3702259319695909</v>
      </c>
      <c r="E132" s="230">
        <v>6.9243354260578176</v>
      </c>
      <c r="F132" s="230">
        <v>7.5792103271450966</v>
      </c>
      <c r="G132" s="230">
        <v>6.6356638023191001</v>
      </c>
      <c r="H132" s="230">
        <v>5.8746678830007761</v>
      </c>
      <c r="I132" s="230">
        <v>10.68711006895137</v>
      </c>
      <c r="J132" s="230">
        <v>11.748241565522729</v>
      </c>
      <c r="K132" s="230">
        <v>10.130596911550461</v>
      </c>
      <c r="L132" s="230">
        <v>2.0843396669878782</v>
      </c>
      <c r="M132" s="230">
        <v>2.7157574672719931</v>
      </c>
      <c r="N132" s="230">
        <v>1.6966446886859139</v>
      </c>
      <c r="O132" s="230">
        <v>1.8069323448950969</v>
      </c>
      <c r="P132" s="230">
        <v>0.86375872580472279</v>
      </c>
      <c r="Q132" s="230">
        <v>0.75714813497184985</v>
      </c>
      <c r="R132" s="230">
        <v>0.65079305216124217</v>
      </c>
      <c r="S132" s="230">
        <v>2.6616912860023958</v>
      </c>
      <c r="T132" s="230">
        <v>6.6482207053378177</v>
      </c>
      <c r="U132" s="230">
        <v>5.2046168541335964</v>
      </c>
      <c r="V132" s="230">
        <v>3.2009058566209569</v>
      </c>
      <c r="W132" s="230">
        <v>4.7441655227733701</v>
      </c>
      <c r="X132" s="230">
        <v>4.7124268307152244</v>
      </c>
      <c r="Y132" s="230">
        <v>1.014099520263507</v>
      </c>
      <c r="DA132" s="71" t="s">
        <v>764</v>
      </c>
    </row>
    <row r="133" spans="1:105" ht="12" customHeight="1" x14ac:dyDescent="0.25">
      <c r="A133" s="60" t="s">
        <v>611</v>
      </c>
      <c r="B133" s="262">
        <v>4.1293596281692766</v>
      </c>
      <c r="C133" s="262">
        <v>7.3636806403809247</v>
      </c>
      <c r="D133" s="262">
        <v>7.9837130411173538</v>
      </c>
      <c r="E133" s="262">
        <v>8.8185255457794636</v>
      </c>
      <c r="F133" s="262">
        <v>11.527148408916601</v>
      </c>
      <c r="G133" s="262">
        <v>7.6338733817942401</v>
      </c>
      <c r="H133" s="262">
        <v>5.202008429321932</v>
      </c>
      <c r="I133" s="262">
        <v>1.4007252484806541</v>
      </c>
      <c r="J133" s="262">
        <v>1.7021188814646631</v>
      </c>
      <c r="K133" s="262">
        <v>3.161490204977583</v>
      </c>
      <c r="L133" s="262">
        <v>2.105387866127709</v>
      </c>
      <c r="M133" s="262">
        <v>2.0250047852154371</v>
      </c>
      <c r="N133" s="262">
        <v>1.179063908753909</v>
      </c>
      <c r="O133" s="262">
        <v>0.37099176851310811</v>
      </c>
      <c r="P133" s="262">
        <v>0.1064279786946203</v>
      </c>
      <c r="Q133" s="262">
        <v>0.1032052989136539</v>
      </c>
      <c r="R133" s="262">
        <v>0.17194048672884271</v>
      </c>
      <c r="S133" s="262">
        <v>2.6083675889010172</v>
      </c>
      <c r="T133" s="262">
        <v>1.5473631332937761</v>
      </c>
      <c r="U133" s="262">
        <v>0.83159429715279809</v>
      </c>
      <c r="V133" s="262">
        <v>0.4261212895611235</v>
      </c>
      <c r="W133" s="262">
        <v>0.75193764150257736</v>
      </c>
      <c r="X133" s="262">
        <v>0.28355886888374671</v>
      </c>
      <c r="Y133" s="262">
        <v>4.593103412816233E-2</v>
      </c>
      <c r="DA133" s="72" t="s">
        <v>765</v>
      </c>
    </row>
    <row r="134" spans="1:105" ht="12" customHeight="1" x14ac:dyDescent="0.25">
      <c r="A134" s="57" t="s">
        <v>613</v>
      </c>
      <c r="B134" s="294">
        <v>9.6271735591045235</v>
      </c>
      <c r="C134" s="294">
        <v>12.44123779751652</v>
      </c>
      <c r="D134" s="294">
        <v>10.5598789283647</v>
      </c>
      <c r="E134" s="294">
        <v>11.446652674819379</v>
      </c>
      <c r="F134" s="294">
        <v>14.50733320958328</v>
      </c>
      <c r="G134" s="294">
        <v>12.56961702300273</v>
      </c>
      <c r="H134" s="294">
        <v>10.28402268577042</v>
      </c>
      <c r="I134" s="294">
        <v>11.492258505344511</v>
      </c>
      <c r="J134" s="294">
        <v>11.58108307246505</v>
      </c>
      <c r="K134" s="294">
        <v>10.96135393385668</v>
      </c>
      <c r="L134" s="294">
        <v>3.2452640240734159</v>
      </c>
      <c r="M134" s="294">
        <v>3.9008892794997831</v>
      </c>
      <c r="N134" s="294">
        <v>2.3787547391298252</v>
      </c>
      <c r="O134" s="294">
        <v>2.0685916718120931</v>
      </c>
      <c r="P134" s="294">
        <v>0.94808199299047891</v>
      </c>
      <c r="Q134" s="294">
        <v>0.92038874202153487</v>
      </c>
      <c r="R134" s="294">
        <v>0.87136253627775528</v>
      </c>
      <c r="S134" s="294">
        <v>4.5680531701820781</v>
      </c>
      <c r="T134" s="294">
        <v>6.900128650405752</v>
      </c>
      <c r="U134" s="294">
        <v>5.5250755682367529</v>
      </c>
      <c r="V134" s="294">
        <v>3.3468940991173182</v>
      </c>
      <c r="W134" s="294">
        <v>5.1083601447449603</v>
      </c>
      <c r="X134" s="294">
        <v>5.1240742088182341</v>
      </c>
      <c r="Y134" s="294">
        <v>1.011079681339073</v>
      </c>
      <c r="DA134" s="70" t="s">
        <v>766</v>
      </c>
    </row>
    <row r="135" spans="1:105" ht="12" customHeight="1" x14ac:dyDescent="0.25">
      <c r="A135" s="60" t="s">
        <v>615</v>
      </c>
      <c r="B135" s="262">
        <v>6.8048276601041344</v>
      </c>
      <c r="C135" s="262">
        <v>7.4102258699755073</v>
      </c>
      <c r="D135" s="262">
        <v>5.1005470702177318</v>
      </c>
      <c r="E135" s="262">
        <v>5.4216619981668739</v>
      </c>
      <c r="F135" s="262">
        <v>6.3053788129048449</v>
      </c>
      <c r="G135" s="262">
        <v>6.564112154666299</v>
      </c>
      <c r="H135" s="262">
        <v>6.1407119194933202</v>
      </c>
      <c r="I135" s="262">
        <v>10.196310491573319</v>
      </c>
      <c r="J135" s="262">
        <v>10.13779245815482</v>
      </c>
      <c r="K135" s="262">
        <v>8.4925598817513333</v>
      </c>
      <c r="L135" s="262">
        <v>1.615982550795203</v>
      </c>
      <c r="M135" s="262">
        <v>2.2379008422863031</v>
      </c>
      <c r="N135" s="262">
        <v>1.404544987601424</v>
      </c>
      <c r="O135" s="262">
        <v>1.7180669279728931</v>
      </c>
      <c r="P135" s="262">
        <v>0.84463839630661297</v>
      </c>
      <c r="Q135" s="262">
        <v>0.81012838923286634</v>
      </c>
      <c r="R135" s="262">
        <v>0.68951576775786894</v>
      </c>
      <c r="S135" s="262">
        <v>2.3085281800224879</v>
      </c>
      <c r="T135" s="262">
        <v>5.5979132653407433</v>
      </c>
      <c r="U135" s="262">
        <v>4.7664622239260073</v>
      </c>
      <c r="V135" s="262">
        <v>2.9542937248811389</v>
      </c>
      <c r="W135" s="262">
        <v>4.4136209767038048</v>
      </c>
      <c r="X135" s="262">
        <v>4.8345187101846854</v>
      </c>
      <c r="Y135" s="262">
        <v>0.96739189873667208</v>
      </c>
      <c r="DA135" s="72" t="s">
        <v>767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5.8481564294112692E-2</v>
      </c>
      <c r="J136" s="297">
        <v>1.5848985683049949E-2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2.5925012082887451E-4</v>
      </c>
      <c r="U136" s="297">
        <v>1.8266272381548999E-4</v>
      </c>
      <c r="V136" s="297">
        <v>2.2824224197960731E-4</v>
      </c>
      <c r="W136" s="297">
        <v>1.4866828646953829E-2</v>
      </c>
      <c r="X136" s="297">
        <v>4.3056239915997672E-4</v>
      </c>
      <c r="Y136" s="297">
        <v>4.873375317719691E-5</v>
      </c>
      <c r="DA136" s="71" t="s">
        <v>768</v>
      </c>
    </row>
    <row r="137" spans="1:105" ht="12" customHeight="1" x14ac:dyDescent="0.25">
      <c r="A137" s="59" t="s">
        <v>159</v>
      </c>
      <c r="B137" s="297">
        <v>9.234611921560533E-2</v>
      </c>
      <c r="C137" s="297">
        <v>0.2034771548496781</v>
      </c>
      <c r="D137" s="297">
        <v>1.6828735309148982E-2</v>
      </c>
      <c r="E137" s="297">
        <v>2.47541156113797E-2</v>
      </c>
      <c r="F137" s="297">
        <v>1.296687425407334E-2</v>
      </c>
      <c r="G137" s="297">
        <v>3.5383804018824329E-2</v>
      </c>
      <c r="H137" s="297">
        <v>3.2564023285960489E-2</v>
      </c>
      <c r="I137" s="297">
        <v>2.4680125883691489E-2</v>
      </c>
      <c r="J137" s="297">
        <v>1.338249162105171E-2</v>
      </c>
      <c r="K137" s="297">
        <v>1.6306582572011449E-2</v>
      </c>
      <c r="L137" s="297">
        <v>2.9894970790676069E-3</v>
      </c>
      <c r="M137" s="297">
        <v>7.6477093935788353E-3</v>
      </c>
      <c r="N137" s="297">
        <v>2.6805184026870532E-3</v>
      </c>
      <c r="O137" s="297">
        <v>5.7356877852742681E-3</v>
      </c>
      <c r="P137" s="297">
        <v>5.1006134770481158E-3</v>
      </c>
      <c r="Q137" s="297">
        <v>1.2220505658518629E-3</v>
      </c>
      <c r="R137" s="297">
        <v>1.227536392384352E-3</v>
      </c>
      <c r="S137" s="297">
        <v>2.8109941459475139E-3</v>
      </c>
      <c r="T137" s="297">
        <v>2.7066499106853008E-3</v>
      </c>
      <c r="U137" s="297">
        <v>1.842136750308921E-2</v>
      </c>
      <c r="V137" s="297">
        <v>4.9595168272737857E-3</v>
      </c>
      <c r="W137" s="297">
        <v>1.5468318988790719E-2</v>
      </c>
      <c r="X137" s="297">
        <v>9.6606827414846465E-3</v>
      </c>
      <c r="Y137" s="297">
        <v>2.771819717253939E-3</v>
      </c>
      <c r="DA137" s="71" t="s">
        <v>769</v>
      </c>
    </row>
    <row r="138" spans="1:105" ht="12" customHeight="1" x14ac:dyDescent="0.25">
      <c r="A138" s="59" t="s">
        <v>32</v>
      </c>
      <c r="B138" s="297">
        <v>1.0580804125652301</v>
      </c>
      <c r="C138" s="297">
        <v>0.98785335229611448</v>
      </c>
      <c r="D138" s="297">
        <v>0.72770288258862215</v>
      </c>
      <c r="E138" s="297">
        <v>0.66606527542830352</v>
      </c>
      <c r="F138" s="297">
        <v>0.89954847746791855</v>
      </c>
      <c r="G138" s="297">
        <v>1.3085066785787021</v>
      </c>
      <c r="H138" s="297">
        <v>1.4290753766897171</v>
      </c>
      <c r="I138" s="297">
        <v>0.2254573488180075</v>
      </c>
      <c r="J138" s="297">
        <v>0.1467851197089873</v>
      </c>
      <c r="K138" s="297">
        <v>0.56531390732695308</v>
      </c>
      <c r="L138" s="297">
        <v>0</v>
      </c>
      <c r="M138" s="297">
        <v>0</v>
      </c>
      <c r="N138" s="297">
        <v>0</v>
      </c>
      <c r="O138" s="297">
        <v>5.0844733183390781E-3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1.234344836924604E-2</v>
      </c>
      <c r="Y138" s="297">
        <v>0</v>
      </c>
      <c r="DA138" s="71" t="s">
        <v>770</v>
      </c>
    </row>
    <row r="139" spans="1:105" ht="12" customHeight="1" x14ac:dyDescent="0.25">
      <c r="A139" s="59" t="s">
        <v>35</v>
      </c>
      <c r="B139" s="297">
        <v>5.6544011283232987</v>
      </c>
      <c r="C139" s="297">
        <v>6.2188953628297146</v>
      </c>
      <c r="D139" s="297">
        <v>4.3560154523199603</v>
      </c>
      <c r="E139" s="297">
        <v>4.7308426071271903</v>
      </c>
      <c r="F139" s="297">
        <v>5.392863461182853</v>
      </c>
      <c r="G139" s="297">
        <v>5.2202216720687726</v>
      </c>
      <c r="H139" s="297">
        <v>4.6790725195176428</v>
      </c>
      <c r="I139" s="297">
        <v>9.8876914525775081</v>
      </c>
      <c r="J139" s="297">
        <v>9.9617758611417315</v>
      </c>
      <c r="K139" s="297">
        <v>7.9109393918523683</v>
      </c>
      <c r="L139" s="297">
        <v>1.612993053716135</v>
      </c>
      <c r="M139" s="297">
        <v>2.2302531328927242</v>
      </c>
      <c r="N139" s="297">
        <v>1.401864469198737</v>
      </c>
      <c r="O139" s="297">
        <v>1.707246766869279</v>
      </c>
      <c r="P139" s="297">
        <v>0.83953778282956482</v>
      </c>
      <c r="Q139" s="297">
        <v>0.80890633866701445</v>
      </c>
      <c r="R139" s="297">
        <v>0.68828823136548456</v>
      </c>
      <c r="S139" s="297">
        <v>2.30571718587654</v>
      </c>
      <c r="T139" s="297">
        <v>5.5949473653092294</v>
      </c>
      <c r="U139" s="297">
        <v>4.7478581936991029</v>
      </c>
      <c r="V139" s="297">
        <v>2.9491059658118859</v>
      </c>
      <c r="W139" s="297">
        <v>4.3832858290680603</v>
      </c>
      <c r="X139" s="297">
        <v>4.8120840166747936</v>
      </c>
      <c r="Y139" s="297">
        <v>0.964571345266241</v>
      </c>
      <c r="DA139" s="71" t="s">
        <v>771</v>
      </c>
    </row>
    <row r="140" spans="1:105" ht="12" customHeight="1" x14ac:dyDescent="0.25">
      <c r="A140" s="60" t="s">
        <v>621</v>
      </c>
      <c r="B140" s="262">
        <v>2.8223458990003891</v>
      </c>
      <c r="C140" s="262">
        <v>5.0310119275410177</v>
      </c>
      <c r="D140" s="262">
        <v>5.4593318581469719</v>
      </c>
      <c r="E140" s="262">
        <v>6.0249906766525072</v>
      </c>
      <c r="F140" s="262">
        <v>8.2019543966784383</v>
      </c>
      <c r="G140" s="262">
        <v>6.005504868336434</v>
      </c>
      <c r="H140" s="262">
        <v>4.1433107662770974</v>
      </c>
      <c r="I140" s="262">
        <v>1.2959480137711941</v>
      </c>
      <c r="J140" s="262">
        <v>1.4432906143102271</v>
      </c>
      <c r="K140" s="262">
        <v>2.468794052105348</v>
      </c>
      <c r="L140" s="262">
        <v>1.6292814732782139</v>
      </c>
      <c r="M140" s="262">
        <v>1.66298843721348</v>
      </c>
      <c r="N140" s="262">
        <v>0.97420975152840095</v>
      </c>
      <c r="O140" s="262">
        <v>0.35052474383920029</v>
      </c>
      <c r="P140" s="262">
        <v>0.10344359668386589</v>
      </c>
      <c r="Q140" s="262">
        <v>0.1102603527886685</v>
      </c>
      <c r="R140" s="262">
        <v>0.18184676851988629</v>
      </c>
      <c r="S140" s="262">
        <v>2.2595249901595902</v>
      </c>
      <c r="T140" s="262">
        <v>1.302215385065008</v>
      </c>
      <c r="U140" s="262">
        <v>0.75861334431074534</v>
      </c>
      <c r="V140" s="262">
        <v>0.39260037423617861</v>
      </c>
      <c r="W140" s="262">
        <v>0.69473916804115587</v>
      </c>
      <c r="X140" s="262">
        <v>0.28955549863354868</v>
      </c>
      <c r="Y140" s="262">
        <v>4.3687782602400908E-2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4.5868938136437798</v>
      </c>
      <c r="C141" s="261">
        <f t="shared" si="2"/>
        <v>5.9184715995807968</v>
      </c>
      <c r="D141" s="261">
        <f t="shared" si="2"/>
        <v>4.6569572421722132</v>
      </c>
      <c r="E141" s="261">
        <f t="shared" si="2"/>
        <v>5.0918647797738439</v>
      </c>
      <c r="F141" s="261">
        <f t="shared" si="2"/>
        <v>6.3292444757221524</v>
      </c>
      <c r="G141" s="261">
        <f t="shared" si="2"/>
        <v>6.0164477414034883</v>
      </c>
      <c r="H141" s="261">
        <f t="shared" si="2"/>
        <v>5.2104107820090357</v>
      </c>
      <c r="I141" s="261">
        <f t="shared" si="2"/>
        <v>7.9527110492132094</v>
      </c>
      <c r="J141" s="261">
        <f t="shared" si="2"/>
        <v>8.0693022402287227</v>
      </c>
      <c r="K141" s="261">
        <f t="shared" si="2"/>
        <v>6.6629429739914476</v>
      </c>
      <c r="L141" s="261">
        <f t="shared" si="2"/>
        <v>1.6691225155312186</v>
      </c>
      <c r="M141" s="261">
        <f t="shared" si="2"/>
        <v>2.1199649062705657</v>
      </c>
      <c r="N141" s="261">
        <f t="shared" si="2"/>
        <v>1.3331092002564489</v>
      </c>
      <c r="O141" s="261">
        <f t="shared" si="2"/>
        <v>1.2956063999610903</v>
      </c>
      <c r="P141" s="261">
        <f t="shared" si="2"/>
        <v>0.61171331949207586</v>
      </c>
      <c r="Q141" s="261">
        <f t="shared" si="2"/>
        <v>0.61727402682131827</v>
      </c>
      <c r="R141" s="261">
        <f t="shared" si="2"/>
        <v>0.56601654543151592</v>
      </c>
      <c r="S141" s="261">
        <f t="shared" si="2"/>
        <v>2.4610391502385101</v>
      </c>
      <c r="T141" s="261">
        <f t="shared" si="2"/>
        <v>3.8440755234019983</v>
      </c>
      <c r="U141" s="261">
        <f t="shared" si="2"/>
        <v>3.2601402804945154</v>
      </c>
      <c r="V141" s="261">
        <f t="shared" si="2"/>
        <v>2.0009109514026573</v>
      </c>
      <c r="W141" s="261">
        <f t="shared" si="2"/>
        <v>3.0215375083608795</v>
      </c>
      <c r="X141" s="261">
        <f t="shared" si="2"/>
        <v>3.334142948711639</v>
      </c>
      <c r="Y141" s="261">
        <f t="shared" si="2"/>
        <v>0.7004906135478467</v>
      </c>
      <c r="DA141" s="70"/>
    </row>
    <row r="142" spans="1:105" ht="12" customHeight="1" x14ac:dyDescent="0.25">
      <c r="A142" s="60" t="s">
        <v>624</v>
      </c>
      <c r="B142" s="262">
        <v>0.76101329570361742</v>
      </c>
      <c r="C142" s="262">
        <v>0.82325215318375988</v>
      </c>
      <c r="D142" s="262">
        <v>0.55739263722264365</v>
      </c>
      <c r="E142" s="262">
        <v>0.59817982505191725</v>
      </c>
      <c r="F142" s="262">
        <v>0.68419597816903921</v>
      </c>
      <c r="G142" s="262">
        <v>0.6920749718176531</v>
      </c>
      <c r="H142" s="262">
        <v>0.640042016149723</v>
      </c>
      <c r="I142" s="262">
        <v>1.1930319217304231</v>
      </c>
      <c r="J142" s="262">
        <v>1.188737406835968</v>
      </c>
      <c r="K142" s="262">
        <v>0.97565138122506823</v>
      </c>
      <c r="L142" s="262">
        <v>0.1903152054420327</v>
      </c>
      <c r="M142" s="262">
        <v>0.2635588845616143</v>
      </c>
      <c r="N142" s="262">
        <v>0.1654140805768009</v>
      </c>
      <c r="O142" s="262">
        <v>0.2021593194547836</v>
      </c>
      <c r="P142" s="262">
        <v>9.94735554775764E-2</v>
      </c>
      <c r="Q142" s="262">
        <v>9.5409291861107248E-2</v>
      </c>
      <c r="R142" s="262">
        <v>8.1204673238448988E-2</v>
      </c>
      <c r="S142" s="262">
        <v>0.27187670722898882</v>
      </c>
      <c r="T142" s="262">
        <v>0.65926950301273424</v>
      </c>
      <c r="U142" s="262">
        <v>0.56134902999526803</v>
      </c>
      <c r="V142" s="262">
        <v>0.34792889125578008</v>
      </c>
      <c r="W142" s="262">
        <v>0.51979471097092445</v>
      </c>
      <c r="X142" s="262">
        <v>0.56900909416298362</v>
      </c>
      <c r="Y142" s="262">
        <v>0.11393030689621619</v>
      </c>
      <c r="DA142" s="72" t="s">
        <v>773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6.9974326205276402E-3</v>
      </c>
      <c r="J143" s="230">
        <v>1.8857239819403361E-3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3.0532037602844102E-5</v>
      </c>
      <c r="U143" s="230">
        <v>2.1512295285886349E-5</v>
      </c>
      <c r="V143" s="230">
        <v>2.6880221665465311E-5</v>
      </c>
      <c r="W143" s="230">
        <v>1.750875061629975E-3</v>
      </c>
      <c r="X143" s="230">
        <v>5.0805685696795851E-5</v>
      </c>
      <c r="Y143" s="230">
        <v>5.7394024727034034E-6</v>
      </c>
      <c r="DA143" s="71" t="s">
        <v>774</v>
      </c>
    </row>
    <row r="144" spans="1:105" ht="12" customHeight="1" x14ac:dyDescent="0.25">
      <c r="A144" s="59" t="s">
        <v>159</v>
      </c>
      <c r="B144" s="230">
        <v>1.2228939520491981E-2</v>
      </c>
      <c r="C144" s="230">
        <v>2.6082729613172699E-2</v>
      </c>
      <c r="D144" s="230">
        <v>2.1451057372739771E-3</v>
      </c>
      <c r="E144" s="230">
        <v>3.1136812915463119E-3</v>
      </c>
      <c r="F144" s="230">
        <v>1.641169378902375E-3</v>
      </c>
      <c r="G144" s="230">
        <v>4.6594527082650921E-3</v>
      </c>
      <c r="H144" s="230">
        <v>4.4235889013397216E-3</v>
      </c>
      <c r="I144" s="230">
        <v>2.953024940795859E-3</v>
      </c>
      <c r="J144" s="230">
        <v>1.5922587030236051E-3</v>
      </c>
      <c r="K144" s="230">
        <v>2.0069441342898189E-3</v>
      </c>
      <c r="L144" s="230">
        <v>3.5207481076521372E-4</v>
      </c>
      <c r="M144" s="230">
        <v>9.0067518593174166E-4</v>
      </c>
      <c r="N144" s="230">
        <v>3.156862122350895E-4</v>
      </c>
      <c r="O144" s="230">
        <v>6.7690286968525605E-4</v>
      </c>
      <c r="P144" s="230">
        <v>6.0070221753764138E-4</v>
      </c>
      <c r="Q144" s="230">
        <v>1.439216063231641E-4</v>
      </c>
      <c r="R144" s="230">
        <v>1.4456767530641901E-4</v>
      </c>
      <c r="S144" s="230">
        <v>3.3105241645034987E-4</v>
      </c>
      <c r="T144" s="230">
        <v>3.1876373513949811E-4</v>
      </c>
      <c r="U144" s="230">
        <v>2.1694951713113601E-3</v>
      </c>
      <c r="V144" s="230">
        <v>5.8408518298131524E-4</v>
      </c>
      <c r="W144" s="230">
        <v>1.82171292923056E-3</v>
      </c>
      <c r="X144" s="230">
        <v>1.1399453643372241E-3</v>
      </c>
      <c r="Y144" s="230">
        <v>3.2643882118521338E-4</v>
      </c>
      <c r="DA144" s="71" t="s">
        <v>775</v>
      </c>
    </row>
    <row r="145" spans="1:105" ht="12" customHeight="1" x14ac:dyDescent="0.25">
      <c r="A145" s="59" t="s">
        <v>35</v>
      </c>
      <c r="B145" s="230">
        <v>0.74878435618312544</v>
      </c>
      <c r="C145" s="230">
        <v>0.79716942357058718</v>
      </c>
      <c r="D145" s="230">
        <v>0.55524753148536965</v>
      </c>
      <c r="E145" s="230">
        <v>0.59506614376037092</v>
      </c>
      <c r="F145" s="230">
        <v>0.68255480879013686</v>
      </c>
      <c r="G145" s="230">
        <v>0.68741551910938803</v>
      </c>
      <c r="H145" s="230">
        <v>0.63561842724838324</v>
      </c>
      <c r="I145" s="230">
        <v>1.183081464169099</v>
      </c>
      <c r="J145" s="230">
        <v>1.1852594241510039</v>
      </c>
      <c r="K145" s="230">
        <v>0.97364443709077841</v>
      </c>
      <c r="L145" s="230">
        <v>0.18996313063126749</v>
      </c>
      <c r="M145" s="230">
        <v>0.26265820937568263</v>
      </c>
      <c r="N145" s="230">
        <v>0.1650983943645658</v>
      </c>
      <c r="O145" s="230">
        <v>0.20148241658509841</v>
      </c>
      <c r="P145" s="230">
        <v>9.8872853260038765E-2</v>
      </c>
      <c r="Q145" s="230">
        <v>9.5265370254784085E-2</v>
      </c>
      <c r="R145" s="230">
        <v>8.1060105563142568E-2</v>
      </c>
      <c r="S145" s="230">
        <v>0.2715456548125384</v>
      </c>
      <c r="T145" s="230">
        <v>0.6589202072399919</v>
      </c>
      <c r="U145" s="230">
        <v>0.55915802252867075</v>
      </c>
      <c r="V145" s="230">
        <v>0.3473179258511333</v>
      </c>
      <c r="W145" s="230">
        <v>0.51622212298006387</v>
      </c>
      <c r="X145" s="230">
        <v>0.56781834311294965</v>
      </c>
      <c r="Y145" s="230">
        <v>0.11359812867255829</v>
      </c>
      <c r="DA145" s="71" t="s">
        <v>776</v>
      </c>
    </row>
    <row r="146" spans="1:105" ht="12" customHeight="1" x14ac:dyDescent="0.25">
      <c r="A146" s="60" t="s">
        <v>629</v>
      </c>
      <c r="B146" s="262">
        <v>3.4521312191287858</v>
      </c>
      <c r="C146" s="262">
        <v>4.4503189223866544</v>
      </c>
      <c r="D146" s="262">
        <v>3.40368081597423</v>
      </c>
      <c r="E146" s="262">
        <v>3.735835187590284</v>
      </c>
      <c r="F146" s="262">
        <v>4.6069574249298206</v>
      </c>
      <c r="G146" s="262">
        <v>4.5335486425817777</v>
      </c>
      <c r="H146" s="262">
        <v>4.0075297284481488</v>
      </c>
      <c r="I146" s="262">
        <v>6.6046164335291042</v>
      </c>
      <c r="J146" s="262">
        <v>6.7088410537930976</v>
      </c>
      <c r="K146" s="262">
        <v>5.3834430261055326</v>
      </c>
      <c r="L146" s="262">
        <v>1.286925882806907</v>
      </c>
      <c r="M146" s="262">
        <v>1.66055490566796</v>
      </c>
      <c r="N146" s="262">
        <v>1.0529618702924419</v>
      </c>
      <c r="O146" s="262">
        <v>1.052079556003036</v>
      </c>
      <c r="P146" s="262">
        <v>0.50005715143315377</v>
      </c>
      <c r="Q146" s="262">
        <v>0.50887930904533318</v>
      </c>
      <c r="R146" s="262">
        <v>0.46339567243719598</v>
      </c>
      <c r="S146" s="262">
        <v>1.923056869968512</v>
      </c>
      <c r="T146" s="262">
        <v>3.0314433566547652</v>
      </c>
      <c r="U146" s="262">
        <v>2.6094489154582399</v>
      </c>
      <c r="V146" s="262">
        <v>1.606745285595933</v>
      </c>
      <c r="W146" s="262">
        <v>2.4199229612603408</v>
      </c>
      <c r="X146" s="262">
        <v>2.7309667612677369</v>
      </c>
      <c r="Y146" s="262">
        <v>0.58141517107006657</v>
      </c>
      <c r="DA146" s="72" t="s">
        <v>777</v>
      </c>
    </row>
    <row r="147" spans="1:105" ht="12" customHeight="1" x14ac:dyDescent="0.25">
      <c r="A147" s="64" t="s">
        <v>28</v>
      </c>
      <c r="B147" s="229">
        <v>2.035889791208978E-3</v>
      </c>
      <c r="C147" s="229">
        <v>0</v>
      </c>
      <c r="D147" s="229">
        <v>6.0003038091054903E-3</v>
      </c>
      <c r="E147" s="229">
        <v>0</v>
      </c>
      <c r="F147" s="229">
        <v>0.39303178109156689</v>
      </c>
      <c r="G147" s="229">
        <v>1.099690905016125</v>
      </c>
      <c r="H147" s="229">
        <v>0.99094274524564641</v>
      </c>
      <c r="I147" s="229">
        <v>2.4362325704249672</v>
      </c>
      <c r="J147" s="229">
        <v>1.7039991280478</v>
      </c>
      <c r="K147" s="229">
        <v>1.076871566008613</v>
      </c>
      <c r="L147" s="229">
        <v>0.29335205123033598</v>
      </c>
      <c r="M147" s="229">
        <v>0.48353052395102658</v>
      </c>
      <c r="N147" s="229">
        <v>0.317274656655819</v>
      </c>
      <c r="O147" s="229">
        <v>0.41688376890416579</v>
      </c>
      <c r="P147" s="229">
        <v>0.20894359123995629</v>
      </c>
      <c r="Q147" s="229">
        <v>0.25235861622878047</v>
      </c>
      <c r="R147" s="229">
        <v>0.23611881545904501</v>
      </c>
      <c r="S147" s="229">
        <v>0.75795422279200508</v>
      </c>
      <c r="T147" s="229">
        <v>0.85098778233884309</v>
      </c>
      <c r="U147" s="229">
        <v>0.95384682958545619</v>
      </c>
      <c r="V147" s="229">
        <v>0.60087778785033463</v>
      </c>
      <c r="W147" s="229">
        <v>0.91134676747873045</v>
      </c>
      <c r="X147" s="229">
        <v>1.276484202751399</v>
      </c>
      <c r="Y147" s="229">
        <v>0.24918388663159341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2.1588779298609709E-2</v>
      </c>
      <c r="J149" s="229">
        <v>6.2079379993007318E-3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1.031642057374276E-4</v>
      </c>
      <c r="U149" s="229">
        <v>6.5521218987387697E-5</v>
      </c>
      <c r="V149" s="229">
        <v>8.0217264558118002E-5</v>
      </c>
      <c r="W149" s="229">
        <v>5.172093554710459E-3</v>
      </c>
      <c r="X149" s="229">
        <v>1.2939490975190111E-4</v>
      </c>
      <c r="Y149" s="229">
        <v>1.6925677217951179E-5</v>
      </c>
      <c r="DA149" s="73" t="s">
        <v>780</v>
      </c>
    </row>
    <row r="150" spans="1:105" ht="12" customHeight="1" x14ac:dyDescent="0.25">
      <c r="A150" s="64" t="s">
        <v>159</v>
      </c>
      <c r="B150" s="229">
        <v>4.5834872766171722E-2</v>
      </c>
      <c r="C150" s="229">
        <v>0.1160714661027224</v>
      </c>
      <c r="D150" s="229">
        <v>1.121559794501316E-2</v>
      </c>
      <c r="E150" s="229">
        <v>1.7202351744467471E-2</v>
      </c>
      <c r="F150" s="229">
        <v>8.6711852665934779E-3</v>
      </c>
      <c r="G150" s="229">
        <v>1.8429199639046351E-2</v>
      </c>
      <c r="H150" s="229">
        <v>1.5925522426653758E-2</v>
      </c>
      <c r="I150" s="229">
        <v>9.2840578804587928E-3</v>
      </c>
      <c r="J150" s="229">
        <v>5.3415124004284114E-3</v>
      </c>
      <c r="K150" s="229">
        <v>8.1295275532424372E-3</v>
      </c>
      <c r="L150" s="229">
        <v>1.7842844740055209E-3</v>
      </c>
      <c r="M150" s="229">
        <v>3.8511234107225442E-3</v>
      </c>
      <c r="N150" s="229">
        <v>1.363175400643396E-3</v>
      </c>
      <c r="O150" s="229">
        <v>2.063142557604872E-3</v>
      </c>
      <c r="P150" s="229">
        <v>1.73076862722095E-3</v>
      </c>
      <c r="Q150" s="229">
        <v>3.7265367985244612E-4</v>
      </c>
      <c r="R150" s="229">
        <v>4.0003523062502491E-4</v>
      </c>
      <c r="S150" s="229">
        <v>1.411904766232165E-3</v>
      </c>
      <c r="T150" s="229">
        <v>1.0620273815839249E-3</v>
      </c>
      <c r="U150" s="229">
        <v>6.4325368487011944E-3</v>
      </c>
      <c r="V150" s="229">
        <v>1.726225737092975E-3</v>
      </c>
      <c r="W150" s="229">
        <v>5.4121370443754877E-3</v>
      </c>
      <c r="X150" s="229">
        <v>2.914581716626544E-3</v>
      </c>
      <c r="Y150" s="229">
        <v>9.6496591323047868E-4</v>
      </c>
      <c r="DA150" s="73" t="s">
        <v>781</v>
      </c>
    </row>
    <row r="151" spans="1:105" ht="12" customHeight="1" x14ac:dyDescent="0.25">
      <c r="A151" s="64" t="s">
        <v>32</v>
      </c>
      <c r="B151" s="229">
        <v>0.50913557696745138</v>
      </c>
      <c r="C151" s="229">
        <v>0.54631066823355834</v>
      </c>
      <c r="D151" s="229">
        <v>0.47017814448754491</v>
      </c>
      <c r="E151" s="229">
        <v>0.44873980126980589</v>
      </c>
      <c r="F151" s="229">
        <v>0.58318336660981718</v>
      </c>
      <c r="G151" s="229">
        <v>0.66071670476955857</v>
      </c>
      <c r="H151" s="229">
        <v>0.67756062107916581</v>
      </c>
      <c r="I151" s="229">
        <v>8.2222798540600592E-2</v>
      </c>
      <c r="J151" s="229">
        <v>5.6799783710750777E-2</v>
      </c>
      <c r="K151" s="229">
        <v>0.27323064848217649</v>
      </c>
      <c r="L151" s="229">
        <v>0</v>
      </c>
      <c r="M151" s="229">
        <v>0</v>
      </c>
      <c r="N151" s="229">
        <v>0</v>
      </c>
      <c r="O151" s="229">
        <v>1.7730749615481451E-3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3.674508261032162E-3</v>
      </c>
      <c r="Y151" s="229">
        <v>0</v>
      </c>
      <c r="DA151" s="73" t="s">
        <v>782</v>
      </c>
    </row>
    <row r="152" spans="1:105" ht="12" customHeight="1" x14ac:dyDescent="0.25">
      <c r="A152" s="64" t="s">
        <v>33</v>
      </c>
      <c r="B152" s="229">
        <v>5.4156722870608506E-3</v>
      </c>
      <c r="C152" s="229">
        <v>0</v>
      </c>
      <c r="D152" s="229">
        <v>0</v>
      </c>
      <c r="E152" s="229">
        <v>0</v>
      </c>
      <c r="F152" s="229">
        <v>0</v>
      </c>
      <c r="G152" s="229">
        <v>2.2355168282023951E-2</v>
      </c>
      <c r="H152" s="229">
        <v>2.032511352076866E-2</v>
      </c>
      <c r="I152" s="229">
        <v>0.2091271464279213</v>
      </c>
      <c r="J152" s="229">
        <v>0</v>
      </c>
      <c r="K152" s="229">
        <v>3.3630190387103083E-2</v>
      </c>
      <c r="L152" s="229">
        <v>2.4637054929142932E-3</v>
      </c>
      <c r="M152" s="229">
        <v>2.9870585822606341E-3</v>
      </c>
      <c r="N152" s="229">
        <v>4.283186617812287E-3</v>
      </c>
      <c r="O152" s="229">
        <v>0</v>
      </c>
      <c r="P152" s="229">
        <v>0</v>
      </c>
      <c r="Q152" s="229">
        <v>4.6558254846226239E-3</v>
      </c>
      <c r="R152" s="229">
        <v>4.2286671097841386E-3</v>
      </c>
      <c r="S152" s="229">
        <v>1.53154256066975E-2</v>
      </c>
      <c r="T152" s="229">
        <v>2.637023267070313E-3</v>
      </c>
      <c r="U152" s="229">
        <v>2.387717573220597E-4</v>
      </c>
      <c r="V152" s="229">
        <v>9.5968020239533099E-5</v>
      </c>
      <c r="W152" s="229">
        <v>3.3881026279266652E-4</v>
      </c>
      <c r="X152" s="229">
        <v>1.192693230967147E-3</v>
      </c>
      <c r="Y152" s="229">
        <v>4.1165238065747948E-4</v>
      </c>
      <c r="DA152" s="73" t="s">
        <v>783</v>
      </c>
    </row>
    <row r="153" spans="1:105" ht="12" customHeight="1" x14ac:dyDescent="0.25">
      <c r="A153" s="64" t="s">
        <v>35</v>
      </c>
      <c r="B153" s="229">
        <v>2.7475021431922708</v>
      </c>
      <c r="C153" s="229">
        <v>3.4729386196428629</v>
      </c>
      <c r="D153" s="229">
        <v>2.842067634279601</v>
      </c>
      <c r="E153" s="229">
        <v>3.218495844278106</v>
      </c>
      <c r="F153" s="229">
        <v>3.530503410044926</v>
      </c>
      <c r="G153" s="229">
        <v>2.6617357858977031</v>
      </c>
      <c r="H153" s="229">
        <v>2.2402137168279159</v>
      </c>
      <c r="I153" s="229">
        <v>3.6413248001231442</v>
      </c>
      <c r="J153" s="229">
        <v>3.8925846993467408</v>
      </c>
      <c r="K153" s="229">
        <v>3.861041371219081</v>
      </c>
      <c r="L153" s="229">
        <v>0.94248078488128328</v>
      </c>
      <c r="M153" s="229">
        <v>1.0994722228863101</v>
      </c>
      <c r="N153" s="229">
        <v>0.69793185400145863</v>
      </c>
      <c r="O153" s="229">
        <v>0.60119322526910035</v>
      </c>
      <c r="P153" s="229">
        <v>0.27888868260324512</v>
      </c>
      <c r="Q153" s="229">
        <v>0.2414840888248391</v>
      </c>
      <c r="R153" s="229">
        <v>0.2195878228262976</v>
      </c>
      <c r="S153" s="229">
        <v>1.139283187473439</v>
      </c>
      <c r="T153" s="229">
        <v>2.1682618888132801</v>
      </c>
      <c r="U153" s="229">
        <v>1.6428992749337761</v>
      </c>
      <c r="V153" s="229">
        <v>0.99592779638458195</v>
      </c>
      <c r="W153" s="229">
        <v>1.485692795863065</v>
      </c>
      <c r="X153" s="229">
        <v>1.4141871824973531</v>
      </c>
      <c r="Y153" s="229">
        <v>0.32865323240707589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3.6352949558844279E-2</v>
      </c>
      <c r="C155" s="229">
        <v>5.2710646373376503E-2</v>
      </c>
      <c r="D155" s="229">
        <v>4.4633319599247198E-2</v>
      </c>
      <c r="E155" s="229">
        <v>1.6132213954960211E-2</v>
      </c>
      <c r="F155" s="229">
        <v>5.7518305820540107E-2</v>
      </c>
      <c r="G155" s="229">
        <v>4.2897582401505832E-2</v>
      </c>
      <c r="H155" s="229">
        <v>3.3676979931016433E-2</v>
      </c>
      <c r="I155" s="229">
        <v>0.15798822307640281</v>
      </c>
      <c r="J155" s="229">
        <v>0.72985928036959491</v>
      </c>
      <c r="K155" s="229">
        <v>9.5232671817186115E-2</v>
      </c>
      <c r="L155" s="229">
        <v>7.3270194821314681E-3</v>
      </c>
      <c r="M155" s="229">
        <v>1.1337098117416971E-2</v>
      </c>
      <c r="N155" s="229">
        <v>4.4277809784642108E-3</v>
      </c>
      <c r="O155" s="229">
        <v>2.14192086056952E-3</v>
      </c>
      <c r="P155" s="229">
        <v>1.283458535246621E-3</v>
      </c>
      <c r="Q155" s="229">
        <v>1.1076803547939969E-3</v>
      </c>
      <c r="R155" s="229">
        <v>8.862794377667364E-4</v>
      </c>
      <c r="S155" s="229">
        <v>3.9538588991478727E-3</v>
      </c>
      <c r="T155" s="229">
        <v>4.9111622187264937E-3</v>
      </c>
      <c r="U155" s="229">
        <v>4.6233979757834441E-3</v>
      </c>
      <c r="V155" s="229">
        <v>1.415494921412591E-3</v>
      </c>
      <c r="W155" s="229">
        <v>1.6262508986337131E-3</v>
      </c>
      <c r="X155" s="229">
        <v>3.6875989783614169E-3</v>
      </c>
      <c r="Y155" s="229">
        <v>1.939529912609218E-3</v>
      </c>
      <c r="DA155" s="73" t="s">
        <v>786</v>
      </c>
    </row>
    <row r="156" spans="1:105" ht="12" customHeight="1" x14ac:dyDescent="0.25">
      <c r="A156" s="64" t="s">
        <v>39</v>
      </c>
      <c r="B156" s="229">
        <v>0.1058541145657778</v>
      </c>
      <c r="C156" s="229">
        <v>0.26228752203413358</v>
      </c>
      <c r="D156" s="229">
        <v>2.9585815853718209E-2</v>
      </c>
      <c r="E156" s="229">
        <v>3.5264976342944537E-2</v>
      </c>
      <c r="F156" s="229">
        <v>3.4049376096376538E-2</v>
      </c>
      <c r="G156" s="229">
        <v>2.772329657581522E-2</v>
      </c>
      <c r="H156" s="229">
        <v>2.8885029416980901E-2</v>
      </c>
      <c r="I156" s="229">
        <v>4.6848057757000197E-2</v>
      </c>
      <c r="J156" s="229">
        <v>0.31404871191848188</v>
      </c>
      <c r="K156" s="229">
        <v>3.5307050638131818E-2</v>
      </c>
      <c r="L156" s="229">
        <v>3.9518037246236613E-2</v>
      </c>
      <c r="M156" s="229">
        <v>5.9376878720223632E-2</v>
      </c>
      <c r="N156" s="229">
        <v>2.7681216638244192E-2</v>
      </c>
      <c r="O156" s="229">
        <v>2.80244234500476E-2</v>
      </c>
      <c r="P156" s="229">
        <v>9.2106504274847845E-3</v>
      </c>
      <c r="Q156" s="229">
        <v>8.900444472444452E-3</v>
      </c>
      <c r="R156" s="229">
        <v>2.174052373677484E-3</v>
      </c>
      <c r="S156" s="229">
        <v>5.1382704309906038E-3</v>
      </c>
      <c r="T156" s="229">
        <v>3.480308429523727E-3</v>
      </c>
      <c r="U156" s="229">
        <v>1.3425831382142921E-3</v>
      </c>
      <c r="V156" s="229">
        <v>6.6217954177125952E-3</v>
      </c>
      <c r="W156" s="229">
        <v>1.0334106158033591E-2</v>
      </c>
      <c r="X156" s="229">
        <v>2.869659892224637E-2</v>
      </c>
      <c r="Y156" s="229">
        <v>2.4497814768205259E-4</v>
      </c>
      <c r="DA156" s="73" t="s">
        <v>787</v>
      </c>
    </row>
    <row r="157" spans="1:105" ht="12" customHeight="1" x14ac:dyDescent="0.25">
      <c r="A157" s="61" t="s">
        <v>641</v>
      </c>
      <c r="B157" s="263">
        <v>0.37374929881137697</v>
      </c>
      <c r="C157" s="263">
        <v>0.64490052401038256</v>
      </c>
      <c r="D157" s="263">
        <v>0.69588378897533942</v>
      </c>
      <c r="E157" s="263">
        <v>0.75784976713164298</v>
      </c>
      <c r="F157" s="263">
        <v>1.038091072623293</v>
      </c>
      <c r="G157" s="263">
        <v>0.79082412700405758</v>
      </c>
      <c r="H157" s="263">
        <v>0.56283903741116437</v>
      </c>
      <c r="I157" s="263">
        <v>0.1550626939536818</v>
      </c>
      <c r="J157" s="263">
        <v>0.1717237795996574</v>
      </c>
      <c r="K157" s="263">
        <v>0.30384856666084681</v>
      </c>
      <c r="L157" s="263">
        <v>0.1918814272822788</v>
      </c>
      <c r="M157" s="263">
        <v>0.1958511160409912</v>
      </c>
      <c r="N157" s="263">
        <v>0.114733249387206</v>
      </c>
      <c r="O157" s="263">
        <v>4.1367524503270761E-2</v>
      </c>
      <c r="P157" s="263">
        <v>1.218261258134567E-2</v>
      </c>
      <c r="Q157" s="263">
        <v>1.2985425914877859E-2</v>
      </c>
      <c r="R157" s="263">
        <v>2.141619975587095E-2</v>
      </c>
      <c r="S157" s="263">
        <v>0.26610557304100929</v>
      </c>
      <c r="T157" s="263">
        <v>0.15336266373449911</v>
      </c>
      <c r="U157" s="263">
        <v>8.934233504100747E-2</v>
      </c>
      <c r="V157" s="263">
        <v>4.6236774550944028E-2</v>
      </c>
      <c r="W157" s="263">
        <v>8.1819836129614174E-2</v>
      </c>
      <c r="X157" s="263">
        <v>3.4167093280918701E-2</v>
      </c>
      <c r="Y157" s="263">
        <v>5.1451355815638989E-3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1.0000000000000004</v>
      </c>
      <c r="C162" s="232">
        <f t="shared" si="3"/>
        <v>1</v>
      </c>
      <c r="D162" s="232">
        <f t="shared" si="3"/>
        <v>1</v>
      </c>
      <c r="E162" s="232">
        <f t="shared" si="3"/>
        <v>0.99999999999999989</v>
      </c>
      <c r="F162" s="232">
        <f t="shared" si="3"/>
        <v>0.99999999999999989</v>
      </c>
      <c r="G162" s="232">
        <f t="shared" si="3"/>
        <v>0.99999999999999967</v>
      </c>
      <c r="H162" s="232">
        <f t="shared" si="3"/>
        <v>1.0000000000000002</v>
      </c>
      <c r="I162" s="232">
        <f t="shared" si="3"/>
        <v>0.99999999999999967</v>
      </c>
      <c r="J162" s="232">
        <f t="shared" si="3"/>
        <v>0.99999999999999978</v>
      </c>
      <c r="K162" s="232">
        <f t="shared" si="3"/>
        <v>1.0000000000000002</v>
      </c>
      <c r="L162" s="232">
        <f t="shared" si="3"/>
        <v>1</v>
      </c>
      <c r="M162" s="232">
        <f t="shared" si="3"/>
        <v>0.99999999999999978</v>
      </c>
      <c r="N162" s="232">
        <f t="shared" si="3"/>
        <v>0.99999999999999978</v>
      </c>
      <c r="O162" s="232">
        <f t="shared" si="3"/>
        <v>1.0000000000000002</v>
      </c>
      <c r="P162" s="232">
        <f t="shared" si="3"/>
        <v>1</v>
      </c>
      <c r="Q162" s="232">
        <f t="shared" si="3"/>
        <v>1.0000000000000002</v>
      </c>
      <c r="R162" s="232">
        <f t="shared" si="3"/>
        <v>1</v>
      </c>
      <c r="S162" s="232">
        <f t="shared" si="3"/>
        <v>0.99999999999999989</v>
      </c>
      <c r="T162" s="232">
        <f t="shared" si="3"/>
        <v>1</v>
      </c>
      <c r="U162" s="232">
        <f t="shared" si="3"/>
        <v>0.99999999999999978</v>
      </c>
      <c r="V162" s="232">
        <f t="shared" si="3"/>
        <v>1</v>
      </c>
      <c r="W162" s="232">
        <f t="shared" si="3"/>
        <v>1</v>
      </c>
      <c r="X162" s="232">
        <f t="shared" si="3"/>
        <v>0.99999999999999989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1.5176831344953666E-3</v>
      </c>
      <c r="C163" s="299">
        <f t="shared" si="4"/>
        <v>1.4986249219592332E-3</v>
      </c>
      <c r="D163" s="299">
        <f t="shared" si="4"/>
        <v>1.4924554699327825E-3</v>
      </c>
      <c r="E163" s="299">
        <f t="shared" si="4"/>
        <v>1.4852266355510093E-3</v>
      </c>
      <c r="F163" s="299">
        <f t="shared" si="4"/>
        <v>1.4995637852987837E-3</v>
      </c>
      <c r="G163" s="299">
        <f t="shared" si="4"/>
        <v>1.5400928236147459E-3</v>
      </c>
      <c r="H163" s="299">
        <f t="shared" si="4"/>
        <v>1.5523370500543526E-3</v>
      </c>
      <c r="I163" s="299">
        <f t="shared" si="4"/>
        <v>1.5558844947940605E-3</v>
      </c>
      <c r="J163" s="299">
        <f t="shared" si="4"/>
        <v>1.5389571611261036E-3</v>
      </c>
      <c r="K163" s="299">
        <f t="shared" si="4"/>
        <v>1.5234580305822231E-3</v>
      </c>
      <c r="L163" s="299">
        <f t="shared" si="4"/>
        <v>1.4965403651472226E-3</v>
      </c>
      <c r="M163" s="299">
        <f t="shared" si="4"/>
        <v>1.5138029966359702E-3</v>
      </c>
      <c r="N163" s="299">
        <f t="shared" si="4"/>
        <v>1.515765397353909E-3</v>
      </c>
      <c r="O163" s="299">
        <f t="shared" si="4"/>
        <v>1.5505533443639966E-3</v>
      </c>
      <c r="P163" s="299">
        <f t="shared" si="4"/>
        <v>1.5584372152665795E-3</v>
      </c>
      <c r="Q163" s="299">
        <f t="shared" si="4"/>
        <v>1.5724091091105575E-3</v>
      </c>
      <c r="R163" s="299">
        <f t="shared" si="4"/>
        <v>1.5696163934001668E-3</v>
      </c>
      <c r="S163" s="299">
        <f t="shared" si="4"/>
        <v>1.5272619072057368E-3</v>
      </c>
      <c r="T163" s="299">
        <f t="shared" si="4"/>
        <v>1.5090752404546921E-3</v>
      </c>
      <c r="U163" s="299">
        <f t="shared" si="4"/>
        <v>1.5372109740002318E-3</v>
      </c>
      <c r="V163" s="299">
        <f t="shared" si="4"/>
        <v>1.5511838459109728E-3</v>
      </c>
      <c r="W163" s="299">
        <f t="shared" si="4"/>
        <v>1.5515500031374476E-3</v>
      </c>
      <c r="X163" s="299">
        <f t="shared" si="4"/>
        <v>1.5702791027417738E-3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1.9696900230269898E-4</v>
      </c>
      <c r="C164" s="233">
        <f t="shared" si="5"/>
        <v>1.9449557618126886E-4</v>
      </c>
      <c r="D164" s="233">
        <f t="shared" si="5"/>
        <v>1.9369488809112392E-4</v>
      </c>
      <c r="E164" s="233">
        <f t="shared" si="5"/>
        <v>1.9275671050739338E-4</v>
      </c>
      <c r="F164" s="233">
        <f t="shared" si="5"/>
        <v>1.9461742439258955E-4</v>
      </c>
      <c r="G164" s="233">
        <f t="shared" si="5"/>
        <v>1.9987739207618461E-4</v>
      </c>
      <c r="H164" s="233">
        <f t="shared" si="5"/>
        <v>2.0146648074098004E-4</v>
      </c>
      <c r="I164" s="233">
        <f t="shared" si="5"/>
        <v>2.0192687766786322E-4</v>
      </c>
      <c r="J164" s="233">
        <f t="shared" si="5"/>
        <v>1.9973000274157572E-4</v>
      </c>
      <c r="K164" s="233">
        <f t="shared" si="5"/>
        <v>1.9771848386098776E-4</v>
      </c>
      <c r="L164" s="233">
        <f t="shared" si="5"/>
        <v>1.9422503678725913E-4</v>
      </c>
      <c r="M164" s="233">
        <f t="shared" si="5"/>
        <v>1.9646542756724135E-4</v>
      </c>
      <c r="N164" s="233">
        <f t="shared" si="5"/>
        <v>1.9672011321455804E-4</v>
      </c>
      <c r="O164" s="233">
        <f t="shared" si="5"/>
        <v>2.0123498661533181E-4</v>
      </c>
      <c r="P164" s="233">
        <f t="shared" si="5"/>
        <v>2.0225817660187746E-4</v>
      </c>
      <c r="Q164" s="233">
        <f t="shared" si="5"/>
        <v>2.0407148659272914E-4</v>
      </c>
      <c r="R164" s="233">
        <f t="shared" si="5"/>
        <v>2.0370904043075512E-4</v>
      </c>
      <c r="S164" s="233">
        <f t="shared" si="5"/>
        <v>1.982121612079822E-4</v>
      </c>
      <c r="T164" s="233">
        <f t="shared" si="5"/>
        <v>1.9975954172050877E-4</v>
      </c>
      <c r="U164" s="233">
        <f t="shared" si="5"/>
        <v>2.0113018328223831E-4</v>
      </c>
      <c r="V164" s="233">
        <f t="shared" si="5"/>
        <v>2.013168148032028E-4</v>
      </c>
      <c r="W164" s="233">
        <f t="shared" si="5"/>
        <v>2.0136433567363062E-4</v>
      </c>
      <c r="X164" s="233">
        <f t="shared" si="5"/>
        <v>2.037950486329061E-4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2.7435765440675886E-2</v>
      </c>
      <c r="C165" s="233">
        <f t="shared" si="6"/>
        <v>2.7091242505041004E-2</v>
      </c>
      <c r="D165" s="233">
        <f t="shared" si="6"/>
        <v>2.6979714851575007E-2</v>
      </c>
      <c r="E165" s="233">
        <f t="shared" si="6"/>
        <v>2.6849036319277941E-2</v>
      </c>
      <c r="F165" s="233">
        <f t="shared" si="6"/>
        <v>2.7082228756565609E-2</v>
      </c>
      <c r="G165" s="233">
        <f t="shared" si="6"/>
        <v>2.7834782812702429E-2</v>
      </c>
      <c r="H165" s="233">
        <f t="shared" si="6"/>
        <v>2.8062218141682853E-2</v>
      </c>
      <c r="I165" s="233">
        <f t="shared" si="6"/>
        <v>2.8126346720027191E-2</v>
      </c>
      <c r="J165" s="233">
        <f t="shared" si="6"/>
        <v>2.7820344534528502E-2</v>
      </c>
      <c r="K165" s="233">
        <f t="shared" si="6"/>
        <v>2.7540160548509756E-2</v>
      </c>
      <c r="L165" s="233">
        <f t="shared" si="6"/>
        <v>2.7053559137253495E-2</v>
      </c>
      <c r="M165" s="233">
        <f t="shared" si="6"/>
        <v>2.7365622635654046E-2</v>
      </c>
      <c r="N165" s="233">
        <f t="shared" si="6"/>
        <v>2.7401097738838771E-2</v>
      </c>
      <c r="O165" s="233">
        <f t="shared" si="6"/>
        <v>2.8029973380030365E-2</v>
      </c>
      <c r="P165" s="233">
        <f t="shared" si="6"/>
        <v>2.8172493269677659E-2</v>
      </c>
      <c r="Q165" s="233">
        <f t="shared" si="6"/>
        <v>2.8425068786630241E-2</v>
      </c>
      <c r="R165" s="233">
        <f t="shared" si="6"/>
        <v>2.8374583747012124E-2</v>
      </c>
      <c r="S165" s="233">
        <f t="shared" si="6"/>
        <v>2.760892474864873E-2</v>
      </c>
      <c r="T165" s="233">
        <f t="shared" si="6"/>
        <v>2.7205772050185296E-2</v>
      </c>
      <c r="U165" s="233">
        <f t="shared" si="6"/>
        <v>2.7646794719192312E-2</v>
      </c>
      <c r="V165" s="233">
        <f t="shared" si="6"/>
        <v>2.7956726647599132E-2</v>
      </c>
      <c r="W165" s="233">
        <f t="shared" si="6"/>
        <v>2.8047990379568212E-2</v>
      </c>
      <c r="X165" s="233">
        <f t="shared" si="6"/>
        <v>2.8386563809014793E-2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5.0140558429240386E-4</v>
      </c>
      <c r="C166" s="233">
        <f t="shared" si="7"/>
        <v>4.9510921453309559E-4</v>
      </c>
      <c r="D166" s="233">
        <f t="shared" si="7"/>
        <v>4.9307097767865848E-4</v>
      </c>
      <c r="E166" s="233">
        <f t="shared" si="7"/>
        <v>4.906827466674787E-4</v>
      </c>
      <c r="F166" s="233">
        <f t="shared" si="7"/>
        <v>4.954193921391047E-4</v>
      </c>
      <c r="G166" s="233">
        <f t="shared" si="7"/>
        <v>5.0880920037755584E-4</v>
      </c>
      <c r="H166" s="233">
        <f t="shared" si="7"/>
        <v>5.1285439490638643E-4</v>
      </c>
      <c r="I166" s="233">
        <f t="shared" si="7"/>
        <v>5.140263843434632E-4</v>
      </c>
      <c r="J166" s="233">
        <f t="shared" si="7"/>
        <v>5.0843400512056564E-4</v>
      </c>
      <c r="K166" s="233">
        <f t="shared" si="7"/>
        <v>5.0331346946345501E-4</v>
      </c>
      <c r="L166" s="233">
        <f t="shared" si="7"/>
        <v>4.944205276770844E-4</v>
      </c>
      <c r="M166" s="233">
        <f t="shared" si="7"/>
        <v>5.0012368114259241E-4</v>
      </c>
      <c r="N166" s="233">
        <f t="shared" si="7"/>
        <v>5.0077201059702805E-4</v>
      </c>
      <c r="O166" s="233">
        <f t="shared" si="7"/>
        <v>5.1226510194163593E-4</v>
      </c>
      <c r="P166" s="233">
        <f t="shared" si="7"/>
        <v>5.148697410830666E-4</v>
      </c>
      <c r="Q166" s="233">
        <f t="shared" si="7"/>
        <v>5.1948571489030015E-4</v>
      </c>
      <c r="R166" s="233">
        <f t="shared" si="7"/>
        <v>5.1856306956289048E-4</v>
      </c>
      <c r="S166" s="233">
        <f t="shared" si="7"/>
        <v>5.0457017775627202E-4</v>
      </c>
      <c r="T166" s="233">
        <f t="shared" si="7"/>
        <v>5.0964822952486713E-4</v>
      </c>
      <c r="U166" s="233">
        <f t="shared" si="7"/>
        <v>5.1199831388944932E-4</v>
      </c>
      <c r="V166" s="233">
        <f t="shared" si="7"/>
        <v>5.1247340431343803E-4</v>
      </c>
      <c r="W166" s="233">
        <f t="shared" si="7"/>
        <v>5.1259437375291458E-4</v>
      </c>
      <c r="X166" s="233">
        <f t="shared" si="7"/>
        <v>5.187820126064625E-4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3.3113835901417135E-3</v>
      </c>
      <c r="C167" s="300">
        <f t="shared" si="8"/>
        <v>3.3252463054301508E-3</v>
      </c>
      <c r="D167" s="300">
        <f t="shared" si="8"/>
        <v>3.5773957434456893E-3</v>
      </c>
      <c r="E167" s="300">
        <f t="shared" si="8"/>
        <v>3.5429974084838487E-3</v>
      </c>
      <c r="F167" s="300">
        <f t="shared" si="8"/>
        <v>3.6127841136591064E-3</v>
      </c>
      <c r="G167" s="300">
        <f t="shared" si="8"/>
        <v>3.3009323317268091E-3</v>
      </c>
      <c r="H167" s="300">
        <f t="shared" si="8"/>
        <v>3.1051063819819169E-3</v>
      </c>
      <c r="I167" s="300">
        <f t="shared" si="8"/>
        <v>2.3457200823140561E-3</v>
      </c>
      <c r="J167" s="300">
        <f t="shared" si="8"/>
        <v>2.3413082029824514E-3</v>
      </c>
      <c r="K167" s="300">
        <f t="shared" si="8"/>
        <v>2.6309257417902305E-3</v>
      </c>
      <c r="L167" s="300">
        <f t="shared" si="8"/>
        <v>3.0953966541669357E-3</v>
      </c>
      <c r="M167" s="300">
        <f t="shared" si="8"/>
        <v>2.9454825606637673E-3</v>
      </c>
      <c r="N167" s="300">
        <f t="shared" si="8"/>
        <v>2.8644295141545591E-3</v>
      </c>
      <c r="O167" s="300">
        <f t="shared" si="8"/>
        <v>2.585661804264297E-3</v>
      </c>
      <c r="P167" s="300">
        <f t="shared" si="8"/>
        <v>2.5161516290035314E-3</v>
      </c>
      <c r="Q167" s="300">
        <f t="shared" si="8"/>
        <v>2.4285454544301075E-3</v>
      </c>
      <c r="R167" s="300">
        <f t="shared" si="8"/>
        <v>2.5002945475621936E-3</v>
      </c>
      <c r="S167" s="300">
        <f t="shared" si="8"/>
        <v>2.9492593205369629E-3</v>
      </c>
      <c r="T167" s="300">
        <f t="shared" si="8"/>
        <v>2.8552505418883937E-3</v>
      </c>
      <c r="U167" s="300">
        <f t="shared" si="8"/>
        <v>2.6778762013673816E-3</v>
      </c>
      <c r="V167" s="300">
        <f t="shared" si="8"/>
        <v>2.6396198689227013E-3</v>
      </c>
      <c r="W167" s="300">
        <f t="shared" si="8"/>
        <v>2.6895222898022882E-3</v>
      </c>
      <c r="X167" s="300">
        <f t="shared" si="8"/>
        <v>2.4535780099357199E-3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0.64383446235093689</v>
      </c>
      <c r="C168" s="301">
        <f t="shared" si="9"/>
        <v>0.64329301235982816</v>
      </c>
      <c r="D168" s="301">
        <f t="shared" si="9"/>
        <v>0.62085355142417509</v>
      </c>
      <c r="E168" s="301">
        <f t="shared" si="9"/>
        <v>0.62372951752879702</v>
      </c>
      <c r="F168" s="301">
        <f t="shared" si="9"/>
        <v>0.61745140644981711</v>
      </c>
      <c r="G168" s="301">
        <f t="shared" si="9"/>
        <v>0.64502076283540888</v>
      </c>
      <c r="H168" s="301">
        <f t="shared" si="9"/>
        <v>0.66136214162912266</v>
      </c>
      <c r="I168" s="301">
        <f t="shared" si="9"/>
        <v>0.73672659706939014</v>
      </c>
      <c r="J168" s="301">
        <f t="shared" si="9"/>
        <v>0.73808713731898068</v>
      </c>
      <c r="K168" s="301">
        <f t="shared" si="9"/>
        <v>0.70827198448213191</v>
      </c>
      <c r="L168" s="301">
        <f t="shared" si="9"/>
        <v>0.66555324454360532</v>
      </c>
      <c r="M168" s="301">
        <f t="shared" si="9"/>
        <v>0.67990932126892423</v>
      </c>
      <c r="N168" s="301">
        <f t="shared" si="9"/>
        <v>0.68785339447987059</v>
      </c>
      <c r="O168" s="301">
        <f t="shared" si="9"/>
        <v>0.71433836232193115</v>
      </c>
      <c r="P168" s="301">
        <f t="shared" si="9"/>
        <v>0.7210716123906703</v>
      </c>
      <c r="Q168" s="301">
        <f t="shared" si="9"/>
        <v>0.72948259771365187</v>
      </c>
      <c r="R168" s="301">
        <f t="shared" si="9"/>
        <v>0.72253314138676461</v>
      </c>
      <c r="S168" s="301">
        <f t="shared" si="9"/>
        <v>0.67935798825606442</v>
      </c>
      <c r="T168" s="301">
        <f t="shared" si="9"/>
        <v>0.68872386951080355</v>
      </c>
      <c r="U168" s="301">
        <f t="shared" si="9"/>
        <v>0.70574022381013235</v>
      </c>
      <c r="V168" s="301">
        <f t="shared" si="9"/>
        <v>0.70918255353251747</v>
      </c>
      <c r="W168" s="301">
        <f t="shared" si="9"/>
        <v>0.70399371146775214</v>
      </c>
      <c r="X168" s="301">
        <f t="shared" si="9"/>
        <v>0.72693850902880863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0.3232023308971555</v>
      </c>
      <c r="C169" s="235">
        <f t="shared" si="10"/>
        <v>0.32410226911702716</v>
      </c>
      <c r="D169" s="235">
        <f t="shared" si="10"/>
        <v>0.34641011664510168</v>
      </c>
      <c r="E169" s="235">
        <f t="shared" si="10"/>
        <v>0.34370978265071517</v>
      </c>
      <c r="F169" s="235">
        <f t="shared" si="10"/>
        <v>0.3496639800781276</v>
      </c>
      <c r="G169" s="235">
        <f t="shared" si="10"/>
        <v>0.32159474260409304</v>
      </c>
      <c r="H169" s="235">
        <f t="shared" si="10"/>
        <v>0.3052038759215111</v>
      </c>
      <c r="I169" s="235">
        <f t="shared" si="10"/>
        <v>0.23052949837146289</v>
      </c>
      <c r="J169" s="235">
        <f t="shared" si="10"/>
        <v>0.22950408877451994</v>
      </c>
      <c r="K169" s="235">
        <f t="shared" si="10"/>
        <v>0.25933243924366162</v>
      </c>
      <c r="L169" s="235">
        <f t="shared" si="10"/>
        <v>0.30211261373536263</v>
      </c>
      <c r="M169" s="235">
        <f t="shared" si="10"/>
        <v>0.28756918142941196</v>
      </c>
      <c r="N169" s="235">
        <f t="shared" si="10"/>
        <v>0.27966782074597046</v>
      </c>
      <c r="O169" s="235">
        <f t="shared" si="10"/>
        <v>0.25278194906085338</v>
      </c>
      <c r="P169" s="235">
        <f t="shared" si="10"/>
        <v>0.24596417757769698</v>
      </c>
      <c r="Q169" s="235">
        <f t="shared" si="10"/>
        <v>0.23736782173469434</v>
      </c>
      <c r="R169" s="235">
        <f t="shared" si="10"/>
        <v>0.24430009181526735</v>
      </c>
      <c r="S169" s="235">
        <f t="shared" si="10"/>
        <v>0.28785378342857981</v>
      </c>
      <c r="T169" s="235">
        <f t="shared" si="10"/>
        <v>0.27899662488542276</v>
      </c>
      <c r="U169" s="235">
        <f t="shared" si="10"/>
        <v>0.26168476579813582</v>
      </c>
      <c r="V169" s="235">
        <f t="shared" si="10"/>
        <v>0.2579561258859332</v>
      </c>
      <c r="W169" s="235">
        <f t="shared" si="10"/>
        <v>0.26300326715031336</v>
      </c>
      <c r="X169" s="235">
        <f t="shared" si="10"/>
        <v>0.23992849298825958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0.99999999999999978</v>
      </c>
      <c r="C171" s="232">
        <f t="shared" si="11"/>
        <v>0.99999999999999967</v>
      </c>
      <c r="D171" s="232">
        <f t="shared" si="11"/>
        <v>1.0000000000000004</v>
      </c>
      <c r="E171" s="232">
        <f t="shared" si="11"/>
        <v>1.0000000000000004</v>
      </c>
      <c r="F171" s="232">
        <f t="shared" si="11"/>
        <v>1.0000000000000002</v>
      </c>
      <c r="G171" s="232">
        <f t="shared" si="11"/>
        <v>1.0000000000000004</v>
      </c>
      <c r="H171" s="232">
        <f t="shared" si="11"/>
        <v>0.99999999999999978</v>
      </c>
      <c r="I171" s="232">
        <f t="shared" si="11"/>
        <v>1.0000000000000004</v>
      </c>
      <c r="J171" s="232">
        <f t="shared" si="11"/>
        <v>0.99999999999999989</v>
      </c>
      <c r="K171" s="232">
        <f t="shared" si="11"/>
        <v>0.99999999999999978</v>
      </c>
      <c r="L171" s="232">
        <f t="shared" si="11"/>
        <v>1.0000000000000002</v>
      </c>
      <c r="M171" s="232">
        <f t="shared" si="11"/>
        <v>1.0000000000000007</v>
      </c>
      <c r="N171" s="232">
        <f t="shared" si="11"/>
        <v>1</v>
      </c>
      <c r="O171" s="232">
        <f t="shared" si="11"/>
        <v>1</v>
      </c>
      <c r="P171" s="232">
        <f t="shared" si="11"/>
        <v>1</v>
      </c>
      <c r="Q171" s="232">
        <f t="shared" si="11"/>
        <v>1.0000000000000002</v>
      </c>
      <c r="R171" s="232">
        <f t="shared" si="11"/>
        <v>1</v>
      </c>
      <c r="S171" s="232">
        <f t="shared" si="11"/>
        <v>1.0000000000000002</v>
      </c>
      <c r="T171" s="232">
        <f t="shared" si="11"/>
        <v>1</v>
      </c>
      <c r="U171" s="232">
        <f t="shared" si="11"/>
        <v>1.0000000000000004</v>
      </c>
      <c r="V171" s="232">
        <f t="shared" si="11"/>
        <v>0.99999999999999978</v>
      </c>
      <c r="W171" s="232">
        <f t="shared" si="11"/>
        <v>0.99999999999999978</v>
      </c>
      <c r="X171" s="232">
        <f t="shared" si="11"/>
        <v>1.0000000000000002</v>
      </c>
      <c r="Y171" s="232">
        <f t="shared" si="11"/>
        <v>0.99999999999999956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1.0007862460769291E-3</v>
      </c>
      <c r="C172" s="299">
        <f t="shared" si="12"/>
        <v>9.9492356314986288E-4</v>
      </c>
      <c r="D172" s="299">
        <f t="shared" si="12"/>
        <v>9.8949789342106867E-4</v>
      </c>
      <c r="E172" s="299">
        <f t="shared" si="12"/>
        <v>9.8914039020950501E-4</v>
      </c>
      <c r="F172" s="299">
        <f t="shared" si="12"/>
        <v>9.8801714627598297E-4</v>
      </c>
      <c r="G172" s="299">
        <f t="shared" si="12"/>
        <v>9.9356865467499175E-4</v>
      </c>
      <c r="H172" s="299">
        <f t="shared" si="12"/>
        <v>9.9852139930414275E-4</v>
      </c>
      <c r="I172" s="299">
        <f t="shared" si="12"/>
        <v>1.0314643782794257E-3</v>
      </c>
      <c r="J172" s="299">
        <f t="shared" si="12"/>
        <v>1.0278004410732957E-3</v>
      </c>
      <c r="K172" s="299">
        <f t="shared" si="12"/>
        <v>1.0119962488717548E-3</v>
      </c>
      <c r="L172" s="299">
        <f t="shared" si="12"/>
        <v>9.9120135223501236E-4</v>
      </c>
      <c r="M172" s="299">
        <f t="shared" si="12"/>
        <v>9.9524329883171983E-4</v>
      </c>
      <c r="N172" s="299">
        <f t="shared" si="12"/>
        <v>9.9655772169079514E-4</v>
      </c>
      <c r="O172" s="299">
        <f t="shared" si="12"/>
        <v>1.017917243936183E-3</v>
      </c>
      <c r="P172" s="299">
        <f t="shared" si="12"/>
        <v>1.0296262840364531E-3</v>
      </c>
      <c r="Q172" s="299">
        <f t="shared" si="12"/>
        <v>1.0283115355008345E-3</v>
      </c>
      <c r="R172" s="299">
        <f t="shared" si="12"/>
        <v>1.0142817818335373E-3</v>
      </c>
      <c r="S172" s="299">
        <f t="shared" si="12"/>
        <v>9.9267281308653148E-4</v>
      </c>
      <c r="T172" s="299">
        <f t="shared" si="12"/>
        <v>1.0124123255995745E-3</v>
      </c>
      <c r="U172" s="299">
        <f t="shared" si="12"/>
        <v>1.0216514554947224E-3</v>
      </c>
      <c r="V172" s="299">
        <f t="shared" si="12"/>
        <v>1.0258799911173286E-3</v>
      </c>
      <c r="W172" s="299">
        <f t="shared" si="12"/>
        <v>1.0219124084651129E-3</v>
      </c>
      <c r="X172" s="299">
        <f t="shared" si="12"/>
        <v>1.048324601115623E-3</v>
      </c>
      <c r="Y172" s="299">
        <f t="shared" si="12"/>
        <v>1.0586391791661467E-3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1.2068270922695236E-4</v>
      </c>
      <c r="C173" s="233">
        <f t="shared" si="13"/>
        <v>1.1997574061926961E-4</v>
      </c>
      <c r="D173" s="233">
        <f t="shared" si="13"/>
        <v>1.1932147051433135E-4</v>
      </c>
      <c r="E173" s="233">
        <f t="shared" si="13"/>
        <v>1.1927835995371174E-4</v>
      </c>
      <c r="F173" s="233">
        <f t="shared" si="13"/>
        <v>1.1914291032942724E-4</v>
      </c>
      <c r="G173" s="233">
        <f t="shared" si="13"/>
        <v>1.198123550550267E-4</v>
      </c>
      <c r="H173" s="233">
        <f t="shared" si="13"/>
        <v>1.2040959611654026E-4</v>
      </c>
      <c r="I173" s="233">
        <f t="shared" si="13"/>
        <v>1.2438212068742452E-4</v>
      </c>
      <c r="J173" s="233">
        <f t="shared" si="13"/>
        <v>1.2394029420329111E-4</v>
      </c>
      <c r="K173" s="233">
        <f t="shared" si="13"/>
        <v>1.2203449989456443E-4</v>
      </c>
      <c r="L173" s="233">
        <f t="shared" si="13"/>
        <v>1.1952688703112418E-4</v>
      </c>
      <c r="M173" s="233">
        <f t="shared" si="13"/>
        <v>1.2001429687288957E-4</v>
      </c>
      <c r="N173" s="233">
        <f t="shared" si="13"/>
        <v>1.201728003618462E-4</v>
      </c>
      <c r="O173" s="233">
        <f t="shared" si="13"/>
        <v>1.2274850024028824E-4</v>
      </c>
      <c r="P173" s="233">
        <f t="shared" si="13"/>
        <v>1.2416046876732081E-4</v>
      </c>
      <c r="Q173" s="233">
        <f t="shared" si="13"/>
        <v>1.2400192600571448E-4</v>
      </c>
      <c r="R173" s="233">
        <f t="shared" si="13"/>
        <v>1.2231010750901416E-4</v>
      </c>
      <c r="S173" s="233">
        <f t="shared" si="13"/>
        <v>1.1970432740141188E-4</v>
      </c>
      <c r="T173" s="233">
        <f t="shared" si="13"/>
        <v>1.2208467371235655E-4</v>
      </c>
      <c r="U173" s="233">
        <f t="shared" si="13"/>
        <v>1.2319880096082439E-4</v>
      </c>
      <c r="V173" s="233">
        <f t="shared" si="13"/>
        <v>1.2370871118091309E-4</v>
      </c>
      <c r="W173" s="233">
        <f t="shared" si="13"/>
        <v>1.2323026873086121E-4</v>
      </c>
      <c r="X173" s="233">
        <f t="shared" si="13"/>
        <v>1.264152595100438E-4</v>
      </c>
      <c r="Y173" s="233">
        <f t="shared" si="13"/>
        <v>1.2765907279040165E-4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1.939195073089028E-2</v>
      </c>
      <c r="C174" s="233">
        <f t="shared" si="14"/>
        <v>1.9278351189611447E-2</v>
      </c>
      <c r="D174" s="233">
        <f t="shared" si="14"/>
        <v>1.9173219528904373E-2</v>
      </c>
      <c r="E174" s="233">
        <f t="shared" si="14"/>
        <v>1.9166292290753423E-2</v>
      </c>
      <c r="F174" s="233">
        <f t="shared" si="14"/>
        <v>1.9144527512207538E-2</v>
      </c>
      <c r="G174" s="233">
        <f t="shared" si="14"/>
        <v>1.9252097513072084E-2</v>
      </c>
      <c r="H174" s="233">
        <f t="shared" si="14"/>
        <v>1.9348065438498374E-2</v>
      </c>
      <c r="I174" s="233">
        <f t="shared" si="14"/>
        <v>1.9986392181818077E-2</v>
      </c>
      <c r="J174" s="233">
        <f t="shared" si="14"/>
        <v>1.9915397111631136E-2</v>
      </c>
      <c r="K174" s="233">
        <f t="shared" si="14"/>
        <v>1.9609163769880922E-2</v>
      </c>
      <c r="L174" s="233">
        <f t="shared" si="14"/>
        <v>1.9206226966328288E-2</v>
      </c>
      <c r="M174" s="233">
        <f t="shared" si="14"/>
        <v>1.9284546617070398E-2</v>
      </c>
      <c r="N174" s="233">
        <f t="shared" si="14"/>
        <v>1.9310015815335917E-2</v>
      </c>
      <c r="O174" s="233">
        <f t="shared" si="14"/>
        <v>1.9723893208876835E-2</v>
      </c>
      <c r="P174" s="233">
        <f t="shared" si="14"/>
        <v>1.9950775951940648E-2</v>
      </c>
      <c r="Q174" s="233">
        <f t="shared" si="14"/>
        <v>1.9925300443133273E-2</v>
      </c>
      <c r="R174" s="233">
        <f t="shared" si="14"/>
        <v>1.9653449892679326E-2</v>
      </c>
      <c r="S174" s="233">
        <f t="shared" si="14"/>
        <v>1.9234739045153264E-2</v>
      </c>
      <c r="T174" s="233">
        <f t="shared" si="14"/>
        <v>1.9617225970413526E-2</v>
      </c>
      <c r="U174" s="233">
        <f t="shared" si="14"/>
        <v>1.9796249965222935E-2</v>
      </c>
      <c r="V174" s="233">
        <f t="shared" si="14"/>
        <v>1.9878185098503226E-2</v>
      </c>
      <c r="W174" s="233">
        <f t="shared" si="14"/>
        <v>1.9801306376784081E-2</v>
      </c>
      <c r="X174" s="233">
        <f t="shared" si="14"/>
        <v>2.0313087929119782E-2</v>
      </c>
      <c r="Y174" s="233">
        <f t="shared" si="14"/>
        <v>2.0512950577262434E-2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3.3090098355554535E-4</v>
      </c>
      <c r="C175" s="233">
        <f t="shared" si="15"/>
        <v>3.2896254010226502E-4</v>
      </c>
      <c r="D175" s="233">
        <f t="shared" si="15"/>
        <v>3.2716859113789484E-4</v>
      </c>
      <c r="E175" s="233">
        <f t="shared" si="15"/>
        <v>3.2705038591195968E-4</v>
      </c>
      <c r="F175" s="233">
        <f t="shared" si="15"/>
        <v>3.2667899539392208E-4</v>
      </c>
      <c r="G175" s="233">
        <f t="shared" si="15"/>
        <v>3.2851455178436014E-4</v>
      </c>
      <c r="H175" s="233">
        <f t="shared" si="15"/>
        <v>3.3015213231217999E-4</v>
      </c>
      <c r="I175" s="233">
        <f t="shared" si="15"/>
        <v>3.4104443242811576E-4</v>
      </c>
      <c r="J175" s="233">
        <f t="shared" si="15"/>
        <v>3.3983298449910304E-4</v>
      </c>
      <c r="K175" s="233">
        <f t="shared" si="15"/>
        <v>3.3460747029535518E-4</v>
      </c>
      <c r="L175" s="233">
        <f t="shared" si="15"/>
        <v>3.2773182449485791E-4</v>
      </c>
      <c r="M175" s="233">
        <f t="shared" si="15"/>
        <v>3.2906825783371782E-4</v>
      </c>
      <c r="N175" s="233">
        <f t="shared" si="15"/>
        <v>3.2950285994638755E-4</v>
      </c>
      <c r="O175" s="233">
        <f t="shared" si="15"/>
        <v>3.3656519413311468E-4</v>
      </c>
      <c r="P175" s="233">
        <f t="shared" si="15"/>
        <v>3.404366830757926E-4</v>
      </c>
      <c r="Q175" s="233">
        <f t="shared" si="15"/>
        <v>3.400019732810986E-4</v>
      </c>
      <c r="R175" s="233">
        <f t="shared" si="15"/>
        <v>3.3536316124131607E-4</v>
      </c>
      <c r="S175" s="233">
        <f t="shared" si="15"/>
        <v>3.2821834980926963E-4</v>
      </c>
      <c r="T175" s="233">
        <f t="shared" si="15"/>
        <v>3.3474504232835394E-4</v>
      </c>
      <c r="U175" s="233">
        <f t="shared" si="15"/>
        <v>3.3779987764557195E-4</v>
      </c>
      <c r="V175" s="233">
        <f t="shared" si="15"/>
        <v>3.391980049699682E-4</v>
      </c>
      <c r="W175" s="233">
        <f t="shared" si="15"/>
        <v>3.37886159401444E-4</v>
      </c>
      <c r="X175" s="233">
        <f t="shared" si="15"/>
        <v>3.466191136763177E-4</v>
      </c>
      <c r="Y175" s="233">
        <f t="shared" si="15"/>
        <v>3.5002953626681385E-4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3.3078682354082066E-3</v>
      </c>
      <c r="C176" s="300">
        <f t="shared" si="16"/>
        <v>3.111963030113686E-3</v>
      </c>
      <c r="D176" s="300">
        <f t="shared" si="16"/>
        <v>2.9054658244353835E-3</v>
      </c>
      <c r="E176" s="300">
        <f t="shared" si="16"/>
        <v>2.9197269367480668E-3</v>
      </c>
      <c r="F176" s="300">
        <f t="shared" si="16"/>
        <v>2.875332532492956E-3</v>
      </c>
      <c r="G176" s="300">
        <f t="shared" si="16"/>
        <v>3.0501142053431128E-3</v>
      </c>
      <c r="H176" s="300">
        <f t="shared" si="16"/>
        <v>3.213429910263764E-3</v>
      </c>
      <c r="I176" s="300">
        <f t="shared" si="16"/>
        <v>5.3717872859438184E-3</v>
      </c>
      <c r="J176" s="300">
        <f t="shared" si="16"/>
        <v>5.2061667048891539E-3</v>
      </c>
      <c r="K176" s="300">
        <f t="shared" si="16"/>
        <v>4.1504974991184379E-3</v>
      </c>
      <c r="L176" s="300">
        <f t="shared" si="16"/>
        <v>3.1516647934770985E-3</v>
      </c>
      <c r="M176" s="300">
        <f t="shared" si="16"/>
        <v>3.3229613506307897E-3</v>
      </c>
      <c r="N176" s="300">
        <f t="shared" si="16"/>
        <v>3.3995598195402724E-3</v>
      </c>
      <c r="O176" s="300">
        <f t="shared" si="16"/>
        <v>4.5761356000156043E-3</v>
      </c>
      <c r="P176" s="300">
        <f t="shared" si="16"/>
        <v>5.3454237875586123E-3</v>
      </c>
      <c r="Q176" s="300">
        <f t="shared" si="16"/>
        <v>5.1947912977541562E-3</v>
      </c>
      <c r="R176" s="300">
        <f t="shared" si="16"/>
        <v>4.2966648532729744E-3</v>
      </c>
      <c r="S176" s="300">
        <f t="shared" si="16"/>
        <v>3.2094165602333732E-3</v>
      </c>
      <c r="T176" s="300">
        <f t="shared" si="16"/>
        <v>4.268446364550346E-3</v>
      </c>
      <c r="U176" s="300">
        <f t="shared" si="16"/>
        <v>4.8440688003641005E-3</v>
      </c>
      <c r="V176" s="300">
        <f t="shared" si="16"/>
        <v>5.1305956186864128E-3</v>
      </c>
      <c r="W176" s="300">
        <f t="shared" si="16"/>
        <v>4.8493077436137259E-3</v>
      </c>
      <c r="X176" s="300">
        <f t="shared" si="16"/>
        <v>6.6254187590382655E-3</v>
      </c>
      <c r="Y176" s="300">
        <f t="shared" si="16"/>
        <v>7.3806686958006159E-3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0.84169847224704353</v>
      </c>
      <c r="C177" s="301">
        <f t="shared" si="17"/>
        <v>0.84972046306963189</v>
      </c>
      <c r="D177" s="301">
        <f t="shared" si="17"/>
        <v>0.86003252682466858</v>
      </c>
      <c r="E177" s="301">
        <f t="shared" si="17"/>
        <v>0.85911824693401073</v>
      </c>
      <c r="F177" s="301">
        <f t="shared" si="17"/>
        <v>0.86142212620169634</v>
      </c>
      <c r="G177" s="301">
        <f t="shared" si="17"/>
        <v>0.85201884542741435</v>
      </c>
      <c r="H177" s="301">
        <f t="shared" si="17"/>
        <v>0.84309939758124286</v>
      </c>
      <c r="I177" s="301">
        <f t="shared" si="17"/>
        <v>0.74171515704815305</v>
      </c>
      <c r="J177" s="301">
        <f t="shared" si="17"/>
        <v>0.74914544376489578</v>
      </c>
      <c r="K177" s="301">
        <f t="shared" si="17"/>
        <v>0.79884604073735976</v>
      </c>
      <c r="L177" s="301">
        <f t="shared" si="17"/>
        <v>0.84632852308490514</v>
      </c>
      <c r="M177" s="301">
        <f t="shared" si="17"/>
        <v>0.83805813467697832</v>
      </c>
      <c r="N177" s="301">
        <f t="shared" si="17"/>
        <v>0.83413767302717501</v>
      </c>
      <c r="O177" s="301">
        <f t="shared" si="17"/>
        <v>0.78134191660462804</v>
      </c>
      <c r="P177" s="301">
        <f t="shared" si="17"/>
        <v>0.74752863507003564</v>
      </c>
      <c r="Q177" s="301">
        <f t="shared" si="17"/>
        <v>0.75213016686249956</v>
      </c>
      <c r="R177" s="301">
        <f t="shared" si="17"/>
        <v>0.7918486069236208</v>
      </c>
      <c r="S177" s="301">
        <f t="shared" si="17"/>
        <v>0.84276092519327228</v>
      </c>
      <c r="T177" s="301">
        <f t="shared" si="17"/>
        <v>0.79797022910320303</v>
      </c>
      <c r="U177" s="301">
        <f t="shared" si="17"/>
        <v>0.77170813722637843</v>
      </c>
      <c r="V177" s="301">
        <f t="shared" si="17"/>
        <v>0.75904222770630536</v>
      </c>
      <c r="W177" s="301">
        <f t="shared" si="17"/>
        <v>0.77158531549973752</v>
      </c>
      <c r="X177" s="301">
        <f t="shared" si="17"/>
        <v>0.69148065721977447</v>
      </c>
      <c r="Y177" s="301">
        <f t="shared" si="17"/>
        <v>0.65453317086485108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0.11221681517906414</v>
      </c>
      <c r="C178" s="301">
        <f t="shared" si="18"/>
        <v>0.10542349898129917</v>
      </c>
      <c r="D178" s="301">
        <f t="shared" si="18"/>
        <v>9.7787669834327795E-2</v>
      </c>
      <c r="E178" s="301">
        <f t="shared" si="18"/>
        <v>9.8448259010094269E-2</v>
      </c>
      <c r="F178" s="301">
        <f t="shared" si="18"/>
        <v>9.6725661716960828E-2</v>
      </c>
      <c r="G178" s="301">
        <f t="shared" si="18"/>
        <v>0.10328402758789473</v>
      </c>
      <c r="H178" s="301">
        <f t="shared" si="18"/>
        <v>0.10978098869796578</v>
      </c>
      <c r="I178" s="301">
        <f t="shared" si="18"/>
        <v>0.18349062143548395</v>
      </c>
      <c r="J178" s="301">
        <f t="shared" si="18"/>
        <v>0.17737591799210797</v>
      </c>
      <c r="K178" s="301">
        <f t="shared" si="18"/>
        <v>0.14219789141416292</v>
      </c>
      <c r="L178" s="301">
        <f t="shared" si="18"/>
        <v>0.10691467373326978</v>
      </c>
      <c r="M178" s="301">
        <f t="shared" si="18"/>
        <v>0.11276022160838436</v>
      </c>
      <c r="N178" s="301">
        <f t="shared" si="18"/>
        <v>0.11536439454476843</v>
      </c>
      <c r="O178" s="301">
        <f t="shared" si="18"/>
        <v>0.15549555125874964</v>
      </c>
      <c r="P178" s="301">
        <f t="shared" si="18"/>
        <v>0.18161927545780929</v>
      </c>
      <c r="Q178" s="301">
        <f t="shared" si="18"/>
        <v>0.17647714023470865</v>
      </c>
      <c r="R178" s="301">
        <f t="shared" si="18"/>
        <v>0.14591793701261466</v>
      </c>
      <c r="S178" s="301">
        <f t="shared" si="18"/>
        <v>0.10887541310674248</v>
      </c>
      <c r="T178" s="301">
        <f t="shared" si="18"/>
        <v>0.14496704980397906</v>
      </c>
      <c r="U178" s="301">
        <f t="shared" si="18"/>
        <v>0.16452920263321011</v>
      </c>
      <c r="V178" s="301">
        <f t="shared" si="18"/>
        <v>0.17426773569740853</v>
      </c>
      <c r="W178" s="301">
        <f t="shared" si="18"/>
        <v>0.16482021896768451</v>
      </c>
      <c r="X178" s="301">
        <f t="shared" si="18"/>
        <v>0.22518529857554384</v>
      </c>
      <c r="Y178" s="301">
        <f t="shared" si="18"/>
        <v>0.25081853549239247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7.9318824281206499E-2</v>
      </c>
      <c r="C179" s="302">
        <f t="shared" si="19"/>
        <v>6.279213950966378E-2</v>
      </c>
      <c r="D179" s="302">
        <f t="shared" si="19"/>
        <v>4.7232607140708822E-2</v>
      </c>
      <c r="E179" s="302">
        <f t="shared" si="19"/>
        <v>4.66296304975585E-2</v>
      </c>
      <c r="F179" s="302">
        <f t="shared" si="19"/>
        <v>4.2040251591618658E-2</v>
      </c>
      <c r="G179" s="302">
        <f t="shared" si="19"/>
        <v>5.3937040375366237E-2</v>
      </c>
      <c r="H179" s="302">
        <f t="shared" si="19"/>
        <v>6.5551530410773079E-2</v>
      </c>
      <c r="I179" s="302">
        <f t="shared" si="19"/>
        <v>0.16279892656242043</v>
      </c>
      <c r="J179" s="302">
        <f t="shared" si="19"/>
        <v>0.15527047275518172</v>
      </c>
      <c r="K179" s="302">
        <f t="shared" si="19"/>
        <v>0.1101710714917731</v>
      </c>
      <c r="L179" s="302">
        <f t="shared" si="19"/>
        <v>5.3238271492026243E-2</v>
      </c>
      <c r="M179" s="302">
        <f t="shared" si="19"/>
        <v>6.4689402039668345E-2</v>
      </c>
      <c r="N179" s="302">
        <f t="shared" si="19"/>
        <v>6.8117355454981279E-2</v>
      </c>
      <c r="O179" s="302">
        <f t="shared" si="19"/>
        <v>0.12914668839913951</v>
      </c>
      <c r="P179" s="302">
        <f t="shared" si="19"/>
        <v>0.16180310848135004</v>
      </c>
      <c r="Q179" s="302">
        <f t="shared" si="19"/>
        <v>0.15533560421518286</v>
      </c>
      <c r="R179" s="302">
        <f t="shared" si="19"/>
        <v>0.11546596758530604</v>
      </c>
      <c r="S179" s="302">
        <f t="shared" si="19"/>
        <v>5.4865604972663906E-2</v>
      </c>
      <c r="T179" s="302">
        <f t="shared" si="19"/>
        <v>0.11737278193169716</v>
      </c>
      <c r="U179" s="302">
        <f t="shared" si="19"/>
        <v>0.14164916072197059</v>
      </c>
      <c r="V179" s="302">
        <f t="shared" si="19"/>
        <v>0.15357149948127949</v>
      </c>
      <c r="W179" s="302">
        <f t="shared" si="19"/>
        <v>0.1424045985812156</v>
      </c>
      <c r="X179" s="302">
        <f t="shared" si="19"/>
        <v>0.21239666850655972</v>
      </c>
      <c r="Y179" s="302">
        <f t="shared" si="19"/>
        <v>0.23987964984865279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3.289799089785763E-2</v>
      </c>
      <c r="C180" s="302">
        <f t="shared" si="20"/>
        <v>4.2631359471635419E-2</v>
      </c>
      <c r="D180" s="302">
        <f t="shared" si="20"/>
        <v>5.0555062693618945E-2</v>
      </c>
      <c r="E180" s="302">
        <f t="shared" si="20"/>
        <v>5.1818628512535742E-2</v>
      </c>
      <c r="F180" s="302">
        <f t="shared" si="20"/>
        <v>5.4685410125342143E-2</v>
      </c>
      <c r="G180" s="302">
        <f t="shared" si="20"/>
        <v>4.9346987212528511E-2</v>
      </c>
      <c r="H180" s="302">
        <f t="shared" si="20"/>
        <v>4.4229458287192699E-2</v>
      </c>
      <c r="I180" s="302">
        <f t="shared" si="20"/>
        <v>2.0691694873063514E-2</v>
      </c>
      <c r="J180" s="302">
        <f t="shared" si="20"/>
        <v>2.2105445236926275E-2</v>
      </c>
      <c r="K180" s="302">
        <f t="shared" si="20"/>
        <v>3.2026819922389857E-2</v>
      </c>
      <c r="L180" s="302">
        <f t="shared" si="20"/>
        <v>5.3676402241243558E-2</v>
      </c>
      <c r="M180" s="302">
        <f t="shared" si="20"/>
        <v>4.8070819568716026E-2</v>
      </c>
      <c r="N180" s="302">
        <f t="shared" si="20"/>
        <v>4.7247039089787168E-2</v>
      </c>
      <c r="O180" s="302">
        <f t="shared" si="20"/>
        <v>2.6348862859610113E-2</v>
      </c>
      <c r="P180" s="302">
        <f t="shared" si="20"/>
        <v>1.9816166976459215E-2</v>
      </c>
      <c r="Q180" s="302">
        <f t="shared" si="20"/>
        <v>2.1141536019525772E-2</v>
      </c>
      <c r="R180" s="302">
        <f t="shared" si="20"/>
        <v>3.0451969427308604E-2</v>
      </c>
      <c r="S180" s="302">
        <f t="shared" si="20"/>
        <v>5.4009808134078574E-2</v>
      </c>
      <c r="T180" s="302">
        <f t="shared" si="20"/>
        <v>2.7594267872281916E-2</v>
      </c>
      <c r="U180" s="302">
        <f t="shared" si="20"/>
        <v>2.2880041911239466E-2</v>
      </c>
      <c r="V180" s="302">
        <f t="shared" si="20"/>
        <v>2.0696236216129083E-2</v>
      </c>
      <c r="W180" s="302">
        <f t="shared" si="20"/>
        <v>2.2415620386468871E-2</v>
      </c>
      <c r="X180" s="302">
        <f t="shared" si="20"/>
        <v>1.2788630068984131E-2</v>
      </c>
      <c r="Y180" s="302">
        <f t="shared" si="20"/>
        <v>1.0938885643739642E-2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2.1932523668734296E-2</v>
      </c>
      <c r="C181" s="301">
        <f t="shared" si="21"/>
        <v>2.1021861885472139E-2</v>
      </c>
      <c r="D181" s="301">
        <f t="shared" si="21"/>
        <v>1.8665130032590974E-2</v>
      </c>
      <c r="E181" s="301">
        <f t="shared" si="21"/>
        <v>1.891200569231874E-2</v>
      </c>
      <c r="F181" s="301">
        <f t="shared" si="21"/>
        <v>1.8398512984643331E-2</v>
      </c>
      <c r="G181" s="301">
        <f t="shared" si="21"/>
        <v>2.0953019704761777E-2</v>
      </c>
      <c r="H181" s="301">
        <f t="shared" si="21"/>
        <v>2.3109035244296187E-2</v>
      </c>
      <c r="I181" s="301">
        <f t="shared" si="21"/>
        <v>4.7939151117206411E-2</v>
      </c>
      <c r="J181" s="301">
        <f t="shared" si="21"/>
        <v>4.6865500706700133E-2</v>
      </c>
      <c r="K181" s="301">
        <f t="shared" si="21"/>
        <v>3.3727768360415925E-2</v>
      </c>
      <c r="L181" s="301">
        <f t="shared" si="21"/>
        <v>2.2960451358258912E-2</v>
      </c>
      <c r="M181" s="301">
        <f t="shared" si="21"/>
        <v>2.5129809893398341E-2</v>
      </c>
      <c r="N181" s="301">
        <f t="shared" si="21"/>
        <v>2.6342123411181518E-2</v>
      </c>
      <c r="O181" s="301">
        <f t="shared" si="21"/>
        <v>3.7385272389420313E-2</v>
      </c>
      <c r="P181" s="301">
        <f t="shared" si="21"/>
        <v>4.4061666296776263E-2</v>
      </c>
      <c r="Q181" s="301">
        <f t="shared" si="21"/>
        <v>4.4780285727116918E-2</v>
      </c>
      <c r="R181" s="301">
        <f t="shared" si="21"/>
        <v>3.6811386267228324E-2</v>
      </c>
      <c r="S181" s="301">
        <f t="shared" si="21"/>
        <v>2.4478910604301379E-2</v>
      </c>
      <c r="T181" s="301">
        <f t="shared" si="21"/>
        <v>3.1707806716213628E-2</v>
      </c>
      <c r="U181" s="301">
        <f t="shared" si="21"/>
        <v>3.763969124072386E-2</v>
      </c>
      <c r="V181" s="301">
        <f t="shared" si="21"/>
        <v>4.0192469171828081E-2</v>
      </c>
      <c r="W181" s="301">
        <f t="shared" si="21"/>
        <v>3.7460822575582454E-2</v>
      </c>
      <c r="X181" s="301">
        <f t="shared" si="21"/>
        <v>5.4874178542221805E-2</v>
      </c>
      <c r="Y181" s="301">
        <f t="shared" si="21"/>
        <v>6.5218346581469716E-2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3.9132072729437389E-3</v>
      </c>
      <c r="C182" s="302">
        <f t="shared" si="22"/>
        <v>3.3266082098528096E-3</v>
      </c>
      <c r="D182" s="302">
        <f t="shared" si="22"/>
        <v>2.6943433330888305E-3</v>
      </c>
      <c r="E182" s="302">
        <f t="shared" si="22"/>
        <v>2.6733981637690231E-3</v>
      </c>
      <c r="F182" s="302">
        <f t="shared" si="22"/>
        <v>2.4283560245893254E-3</v>
      </c>
      <c r="G182" s="302">
        <f t="shared" si="22"/>
        <v>2.8250915437669877E-3</v>
      </c>
      <c r="H182" s="302">
        <f t="shared" si="22"/>
        <v>3.1915353053249421E-3</v>
      </c>
      <c r="I182" s="302">
        <f t="shared" si="22"/>
        <v>5.098263379627664E-3</v>
      </c>
      <c r="J182" s="302">
        <f t="shared" si="22"/>
        <v>5.0281734971780118E-3</v>
      </c>
      <c r="K182" s="302">
        <f t="shared" si="22"/>
        <v>4.4185526989650179E-3</v>
      </c>
      <c r="L182" s="302">
        <f t="shared" si="22"/>
        <v>2.9874247595393262E-3</v>
      </c>
      <c r="M182" s="302">
        <f t="shared" si="22"/>
        <v>3.4000413548998182E-3</v>
      </c>
      <c r="N182" s="302">
        <f t="shared" si="22"/>
        <v>3.4918707166589529E-3</v>
      </c>
      <c r="O182" s="302">
        <f t="shared" si="22"/>
        <v>4.7721854386352019E-3</v>
      </c>
      <c r="P182" s="302">
        <f t="shared" si="22"/>
        <v>5.1167484946114793E-3</v>
      </c>
      <c r="Q182" s="302">
        <f t="shared" si="22"/>
        <v>5.0613786392467433E-3</v>
      </c>
      <c r="R182" s="302">
        <f t="shared" si="22"/>
        <v>4.5689486342800406E-3</v>
      </c>
      <c r="S182" s="302">
        <f t="shared" si="22"/>
        <v>3.0239753403777784E-3</v>
      </c>
      <c r="T182" s="302">
        <f t="shared" si="22"/>
        <v>4.6493698894889369E-3</v>
      </c>
      <c r="U182" s="302">
        <f t="shared" si="22"/>
        <v>4.936646265499221E-3</v>
      </c>
      <c r="V182" s="302">
        <f t="shared" si="22"/>
        <v>5.054236082794674E-3</v>
      </c>
      <c r="W182" s="302">
        <f t="shared" si="22"/>
        <v>4.9520310845251958E-3</v>
      </c>
      <c r="X182" s="302">
        <f t="shared" si="22"/>
        <v>5.4598561058957053E-3</v>
      </c>
      <c r="Y182" s="302">
        <f t="shared" si="22"/>
        <v>5.5764243041771626E-3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1.6097459730968364E-2</v>
      </c>
      <c r="C183" s="302">
        <f t="shared" si="23"/>
        <v>1.5089331092344345E-2</v>
      </c>
      <c r="D183" s="302">
        <f t="shared" si="23"/>
        <v>1.260700016516123E-2</v>
      </c>
      <c r="E183" s="302">
        <f t="shared" si="23"/>
        <v>1.2851609019051887E-2</v>
      </c>
      <c r="F183" s="302">
        <f t="shared" si="23"/>
        <v>1.2285752504735266E-2</v>
      </c>
      <c r="G183" s="302">
        <f t="shared" si="23"/>
        <v>1.4899736643046467E-2</v>
      </c>
      <c r="H183" s="302">
        <f t="shared" si="23"/>
        <v>1.7110933160872994E-2</v>
      </c>
      <c r="I183" s="302">
        <f t="shared" si="23"/>
        <v>4.2178247920712973E-2</v>
      </c>
      <c r="J183" s="302">
        <f t="shared" si="23"/>
        <v>4.11109624527198E-2</v>
      </c>
      <c r="K183" s="302">
        <f t="shared" si="23"/>
        <v>2.7933139195889866E-2</v>
      </c>
      <c r="L183" s="302">
        <f t="shared" si="23"/>
        <v>1.6961016468328705E-2</v>
      </c>
      <c r="M183" s="302">
        <f t="shared" si="23"/>
        <v>1.9203191242308078E-2</v>
      </c>
      <c r="N183" s="302">
        <f t="shared" si="23"/>
        <v>2.0428248035878643E-2</v>
      </c>
      <c r="O183" s="302">
        <f t="shared" si="23"/>
        <v>3.1636562600587892E-2</v>
      </c>
      <c r="P183" s="302">
        <f t="shared" si="23"/>
        <v>3.8318265177889312E-2</v>
      </c>
      <c r="Q183" s="302">
        <f t="shared" si="23"/>
        <v>3.903004171569277E-2</v>
      </c>
      <c r="R183" s="302">
        <f t="shared" si="23"/>
        <v>3.1037463673645106E-2</v>
      </c>
      <c r="S183" s="302">
        <f t="shared" si="23"/>
        <v>1.8478128063540721E-2</v>
      </c>
      <c r="T183" s="302">
        <f t="shared" si="23"/>
        <v>2.5965372863713757E-2</v>
      </c>
      <c r="U183" s="302">
        <f t="shared" si="23"/>
        <v>3.1905647568279981E-2</v>
      </c>
      <c r="V183" s="302">
        <f t="shared" si="23"/>
        <v>3.4457093266768705E-2</v>
      </c>
      <c r="W183" s="302">
        <f t="shared" si="23"/>
        <v>3.1729302274847687E-2</v>
      </c>
      <c r="X183" s="302">
        <f t="shared" si="23"/>
        <v>4.9084768031133888E-2</v>
      </c>
      <c r="Y183" s="302">
        <f t="shared" si="23"/>
        <v>5.938762864378571E-2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1.9218566648221966E-3</v>
      </c>
      <c r="C184" s="303">
        <f t="shared" si="24"/>
        <v>2.6059225832749857E-3</v>
      </c>
      <c r="D184" s="303">
        <f t="shared" si="24"/>
        <v>3.3637865343409163E-3</v>
      </c>
      <c r="E184" s="303">
        <f t="shared" si="24"/>
        <v>3.3869985094978285E-3</v>
      </c>
      <c r="F184" s="303">
        <f t="shared" si="24"/>
        <v>3.6844044553187381E-3</v>
      </c>
      <c r="G184" s="303">
        <f t="shared" si="24"/>
        <v>3.2281915179483227E-3</v>
      </c>
      <c r="H184" s="303">
        <f t="shared" si="24"/>
        <v>2.8065667780982507E-3</v>
      </c>
      <c r="I184" s="303">
        <f t="shared" si="24"/>
        <v>6.6263981686577231E-4</v>
      </c>
      <c r="J184" s="303">
        <f t="shared" si="24"/>
        <v>7.263647568023253E-4</v>
      </c>
      <c r="K184" s="303">
        <f t="shared" si="24"/>
        <v>1.3760764655610382E-3</v>
      </c>
      <c r="L184" s="303">
        <f t="shared" si="24"/>
        <v>3.0120101303908824E-3</v>
      </c>
      <c r="M184" s="303">
        <f t="shared" si="24"/>
        <v>2.5265772961904462E-3</v>
      </c>
      <c r="N184" s="303">
        <f t="shared" si="24"/>
        <v>2.422004658643923E-3</v>
      </c>
      <c r="O184" s="303">
        <f t="shared" si="24"/>
        <v>9.7652435019721432E-4</v>
      </c>
      <c r="P184" s="303">
        <f t="shared" si="24"/>
        <v>6.2665262427547507E-4</v>
      </c>
      <c r="Q184" s="303">
        <f t="shared" si="24"/>
        <v>6.8886537217740108E-4</v>
      </c>
      <c r="R184" s="303">
        <f t="shared" si="24"/>
        <v>1.2049739593031829E-3</v>
      </c>
      <c r="S184" s="303">
        <f t="shared" si="24"/>
        <v>2.9768072003828793E-3</v>
      </c>
      <c r="T184" s="303">
        <f t="shared" si="24"/>
        <v>1.0930639630109379E-3</v>
      </c>
      <c r="U184" s="303">
        <f t="shared" si="24"/>
        <v>7.9739740694465488E-4</v>
      </c>
      <c r="V184" s="303">
        <f t="shared" si="24"/>
        <v>6.8113982226469642E-4</v>
      </c>
      <c r="W184" s="303">
        <f t="shared" si="24"/>
        <v>7.7948921620957245E-4</v>
      </c>
      <c r="X184" s="303">
        <f t="shared" si="24"/>
        <v>3.295544051922114E-4</v>
      </c>
      <c r="Y184" s="303">
        <f t="shared" si="24"/>
        <v>2.5429363350684816E-4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1.0000000000000002</v>
      </c>
      <c r="C187" s="232">
        <f t="shared" si="25"/>
        <v>1</v>
      </c>
      <c r="D187" s="232">
        <f t="shared" si="25"/>
        <v>1.0000000000000002</v>
      </c>
      <c r="E187" s="232">
        <f t="shared" si="25"/>
        <v>0.99999999999999989</v>
      </c>
      <c r="F187" s="232">
        <f t="shared" si="25"/>
        <v>1</v>
      </c>
      <c r="G187" s="232">
        <f t="shared" si="25"/>
        <v>1</v>
      </c>
      <c r="H187" s="232">
        <f t="shared" si="25"/>
        <v>1</v>
      </c>
      <c r="I187" s="232">
        <f t="shared" si="25"/>
        <v>0.99999999999999989</v>
      </c>
      <c r="J187" s="232">
        <f t="shared" si="25"/>
        <v>0.99999999999999956</v>
      </c>
      <c r="K187" s="232">
        <f t="shared" si="25"/>
        <v>0.99999999999999978</v>
      </c>
      <c r="L187" s="232">
        <f t="shared" si="25"/>
        <v>0.99999999999999967</v>
      </c>
      <c r="M187" s="232">
        <f t="shared" si="25"/>
        <v>0.99999999999999978</v>
      </c>
      <c r="N187" s="232">
        <f t="shared" si="25"/>
        <v>0.99999999999999967</v>
      </c>
      <c r="O187" s="232">
        <f t="shared" si="25"/>
        <v>1</v>
      </c>
      <c r="P187" s="232">
        <f t="shared" si="25"/>
        <v>1</v>
      </c>
      <c r="Q187" s="232">
        <f t="shared" si="25"/>
        <v>0.99999999999999989</v>
      </c>
      <c r="R187" s="232">
        <f t="shared" si="25"/>
        <v>1</v>
      </c>
      <c r="S187" s="232">
        <f t="shared" si="25"/>
        <v>0.99999999999999978</v>
      </c>
      <c r="T187" s="232">
        <f t="shared" si="25"/>
        <v>0.99999999999999989</v>
      </c>
      <c r="U187" s="232">
        <f t="shared" si="25"/>
        <v>1.0000000000000002</v>
      </c>
      <c r="V187" s="232">
        <f t="shared" si="25"/>
        <v>0.99999999999999956</v>
      </c>
      <c r="W187" s="232">
        <f t="shared" si="25"/>
        <v>1</v>
      </c>
      <c r="X187" s="232">
        <f t="shared" si="25"/>
        <v>1.0000000000000004</v>
      </c>
      <c r="Y187" s="232">
        <f t="shared" si="25"/>
        <v>0.99999999999999978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1.5487983549306501E-3</v>
      </c>
      <c r="C188" s="299">
        <f t="shared" si="26"/>
        <v>1.5155808898727452E-3</v>
      </c>
      <c r="D188" s="299">
        <f t="shared" si="26"/>
        <v>1.4875720239811881E-3</v>
      </c>
      <c r="E188" s="299">
        <f t="shared" si="26"/>
        <v>1.4820859424383064E-3</v>
      </c>
      <c r="F188" s="299">
        <f t="shared" si="26"/>
        <v>1.4784648830925694E-3</v>
      </c>
      <c r="G188" s="299">
        <f t="shared" si="26"/>
        <v>1.5160383470303419E-3</v>
      </c>
      <c r="H188" s="299">
        <f t="shared" si="26"/>
        <v>1.5403520430253546E-3</v>
      </c>
      <c r="I188" s="299">
        <f t="shared" si="26"/>
        <v>1.5853260144865341E-3</v>
      </c>
      <c r="J188" s="299">
        <f t="shared" si="26"/>
        <v>1.5745477136163519E-3</v>
      </c>
      <c r="K188" s="299">
        <f t="shared" si="26"/>
        <v>1.5556247304056071E-3</v>
      </c>
      <c r="L188" s="299">
        <f t="shared" si="26"/>
        <v>1.4844641765240823E-3</v>
      </c>
      <c r="M188" s="299">
        <f t="shared" si="26"/>
        <v>1.506113933365366E-3</v>
      </c>
      <c r="N188" s="299">
        <f t="shared" si="26"/>
        <v>1.5103743514110531E-3</v>
      </c>
      <c r="O188" s="299">
        <f t="shared" si="26"/>
        <v>1.570504182032715E-3</v>
      </c>
      <c r="P188" s="299">
        <f t="shared" si="26"/>
        <v>1.5849276986754123E-3</v>
      </c>
      <c r="Q188" s="299">
        <f t="shared" si="26"/>
        <v>1.5880273304814249E-3</v>
      </c>
      <c r="R188" s="299">
        <f t="shared" si="26"/>
        <v>1.5704514902196303E-3</v>
      </c>
      <c r="S188" s="299">
        <f t="shared" si="26"/>
        <v>1.4972829815298584E-3</v>
      </c>
      <c r="T188" s="299">
        <f t="shared" si="26"/>
        <v>1.5597333424811198E-3</v>
      </c>
      <c r="U188" s="299">
        <f t="shared" si="26"/>
        <v>1.5760527521596348E-3</v>
      </c>
      <c r="V188" s="299">
        <f t="shared" si="26"/>
        <v>1.580386388072516E-3</v>
      </c>
      <c r="W188" s="299">
        <f t="shared" si="26"/>
        <v>1.5775881893285968E-3</v>
      </c>
      <c r="X188" s="299">
        <f t="shared" si="26"/>
        <v>1.5993779306919473E-3</v>
      </c>
      <c r="Y188" s="299">
        <f t="shared" si="26"/>
        <v>1.5968034993785374E-3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2.0909874144304895E-4</v>
      </c>
      <c r="C189" s="233">
        <f t="shared" si="27"/>
        <v>2.0461414852272167E-4</v>
      </c>
      <c r="D189" s="233">
        <f t="shared" si="27"/>
        <v>2.0083275336012552E-4</v>
      </c>
      <c r="E189" s="233">
        <f t="shared" si="27"/>
        <v>2.0009209351733924E-4</v>
      </c>
      <c r="F189" s="233">
        <f t="shared" si="27"/>
        <v>1.9960322487315858E-4</v>
      </c>
      <c r="G189" s="233">
        <f t="shared" si="27"/>
        <v>2.046759084772136E-4</v>
      </c>
      <c r="H189" s="233">
        <f t="shared" si="27"/>
        <v>2.0795842954666148E-4</v>
      </c>
      <c r="I189" s="233">
        <f t="shared" si="27"/>
        <v>2.1403023405258063E-4</v>
      </c>
      <c r="J189" s="233">
        <f t="shared" si="27"/>
        <v>2.1257508713841021E-4</v>
      </c>
      <c r="K189" s="233">
        <f t="shared" si="27"/>
        <v>2.1002035045424589E-4</v>
      </c>
      <c r="L189" s="233">
        <f t="shared" si="27"/>
        <v>2.0041317195379908E-4</v>
      </c>
      <c r="M189" s="233">
        <f t="shared" si="27"/>
        <v>2.03336042380184E-4</v>
      </c>
      <c r="N189" s="233">
        <f t="shared" si="27"/>
        <v>2.0391122897470636E-4</v>
      </c>
      <c r="O189" s="233">
        <f t="shared" si="27"/>
        <v>2.1202918175154553E-4</v>
      </c>
      <c r="P189" s="233">
        <f t="shared" si="27"/>
        <v>2.1397645859850851E-4</v>
      </c>
      <c r="Q189" s="233">
        <f t="shared" si="27"/>
        <v>2.1439493083378109E-4</v>
      </c>
      <c r="R189" s="233">
        <f t="shared" si="27"/>
        <v>2.1202206798378787E-4</v>
      </c>
      <c r="S189" s="233">
        <f t="shared" si="27"/>
        <v>2.0214380137045524E-4</v>
      </c>
      <c r="T189" s="233">
        <f t="shared" si="27"/>
        <v>2.1057504216820104E-4</v>
      </c>
      <c r="U189" s="233">
        <f t="shared" si="27"/>
        <v>2.1277827799551704E-4</v>
      </c>
      <c r="V189" s="233">
        <f t="shared" si="27"/>
        <v>2.1336334952040003E-4</v>
      </c>
      <c r="W189" s="233">
        <f t="shared" si="27"/>
        <v>2.1298557288227391E-4</v>
      </c>
      <c r="X189" s="233">
        <f t="shared" si="27"/>
        <v>2.1592734221005067E-4</v>
      </c>
      <c r="Y189" s="233">
        <f t="shared" si="27"/>
        <v>2.1557977575903289E-4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2.6918189461568119E-2</v>
      </c>
      <c r="C190" s="233">
        <f t="shared" si="28"/>
        <v>2.6340868330631248E-2</v>
      </c>
      <c r="D190" s="233">
        <f t="shared" si="28"/>
        <v>2.5854072902244882E-2</v>
      </c>
      <c r="E190" s="233">
        <f t="shared" si="28"/>
        <v>2.5758724542722947E-2</v>
      </c>
      <c r="F190" s="233">
        <f t="shared" si="28"/>
        <v>2.5695790358159915E-2</v>
      </c>
      <c r="G190" s="233">
        <f t="shared" si="28"/>
        <v>2.6348818957902732E-2</v>
      </c>
      <c r="H190" s="233">
        <f t="shared" si="28"/>
        <v>2.6771392156809602E-2</v>
      </c>
      <c r="I190" s="233">
        <f t="shared" si="28"/>
        <v>2.7553041931150553E-2</v>
      </c>
      <c r="J190" s="233">
        <f t="shared" si="28"/>
        <v>2.7365714546682639E-2</v>
      </c>
      <c r="K190" s="233">
        <f t="shared" si="28"/>
        <v>2.7036832193713143E-2</v>
      </c>
      <c r="L190" s="233">
        <f t="shared" si="28"/>
        <v>2.5800058364844499E-2</v>
      </c>
      <c r="M190" s="233">
        <f t="shared" si="28"/>
        <v>2.617633217388832E-2</v>
      </c>
      <c r="N190" s="233">
        <f t="shared" si="28"/>
        <v>2.6250378443226224E-2</v>
      </c>
      <c r="O190" s="233">
        <f t="shared" si="28"/>
        <v>2.7295437774425193E-2</v>
      </c>
      <c r="P190" s="233">
        <f t="shared" si="28"/>
        <v>2.7546119183308515E-2</v>
      </c>
      <c r="Q190" s="233">
        <f t="shared" si="28"/>
        <v>2.7599990932300093E-2</v>
      </c>
      <c r="R190" s="233">
        <f t="shared" si="28"/>
        <v>2.7294521988194407E-2</v>
      </c>
      <c r="S190" s="233">
        <f t="shared" si="28"/>
        <v>2.6022849808751886E-2</v>
      </c>
      <c r="T190" s="233">
        <f t="shared" si="28"/>
        <v>2.710824006803109E-2</v>
      </c>
      <c r="U190" s="233">
        <f t="shared" si="28"/>
        <v>2.7391872188525498E-2</v>
      </c>
      <c r="V190" s="233">
        <f t="shared" si="28"/>
        <v>2.7467190987895993E-2</v>
      </c>
      <c r="W190" s="233">
        <f t="shared" si="28"/>
        <v>2.7418558159936077E-2</v>
      </c>
      <c r="X190" s="233">
        <f t="shared" si="28"/>
        <v>2.7797264906666504E-2</v>
      </c>
      <c r="Y190" s="233">
        <f t="shared" si="28"/>
        <v>2.7752521167347884E-2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5.1145967877044634E-4</v>
      </c>
      <c r="C191" s="233">
        <f t="shared" si="29"/>
        <v>5.0049027532680359E-4</v>
      </c>
      <c r="D191" s="233">
        <f t="shared" si="29"/>
        <v>4.9124090757921067E-4</v>
      </c>
      <c r="E191" s="233">
        <f t="shared" si="29"/>
        <v>4.8942923887831231E-4</v>
      </c>
      <c r="F191" s="233">
        <f t="shared" si="29"/>
        <v>4.8823345645519485E-4</v>
      </c>
      <c r="G191" s="233">
        <f t="shared" si="29"/>
        <v>5.0064134140337228E-4</v>
      </c>
      <c r="H191" s="233">
        <f t="shared" si="29"/>
        <v>5.0867045320074919E-4</v>
      </c>
      <c r="I191" s="233">
        <f t="shared" si="29"/>
        <v>5.235222077389285E-4</v>
      </c>
      <c r="J191" s="233">
        <f t="shared" si="29"/>
        <v>5.1996288945633574E-4</v>
      </c>
      <c r="K191" s="233">
        <f t="shared" si="29"/>
        <v>5.1371395273482176E-4</v>
      </c>
      <c r="L191" s="233">
        <f t="shared" si="29"/>
        <v>4.9021460311742069E-4</v>
      </c>
      <c r="M191" s="233">
        <f t="shared" si="29"/>
        <v>4.9736400229146392E-4</v>
      </c>
      <c r="N191" s="233">
        <f t="shared" si="29"/>
        <v>4.9877092013724943E-4</v>
      </c>
      <c r="O191" s="233">
        <f t="shared" si="29"/>
        <v>5.1862759402663606E-4</v>
      </c>
      <c r="P191" s="233">
        <f t="shared" si="29"/>
        <v>5.2339067190913043E-4</v>
      </c>
      <c r="Q191" s="233">
        <f t="shared" si="29"/>
        <v>5.2441426331647134E-4</v>
      </c>
      <c r="R191" s="233">
        <f t="shared" si="29"/>
        <v>5.1861019360926802E-4</v>
      </c>
      <c r="S191" s="233">
        <f t="shared" si="29"/>
        <v>4.9444775707810416E-4</v>
      </c>
      <c r="T191" s="233">
        <f t="shared" si="29"/>
        <v>5.1507073969527071E-4</v>
      </c>
      <c r="U191" s="233">
        <f t="shared" si="29"/>
        <v>5.204598983325619E-4</v>
      </c>
      <c r="V191" s="233">
        <f t="shared" si="29"/>
        <v>5.2189099491453715E-4</v>
      </c>
      <c r="W191" s="233">
        <f t="shared" si="29"/>
        <v>5.2096694574690656E-4</v>
      </c>
      <c r="X191" s="233">
        <f t="shared" si="29"/>
        <v>5.2816257200949325E-4</v>
      </c>
      <c r="Y191" s="233">
        <f t="shared" si="29"/>
        <v>5.2731241756015458E-4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3.6566144495471186E-3</v>
      </c>
      <c r="C192" s="300">
        <f t="shared" si="30"/>
        <v>3.6663491150468485E-3</v>
      </c>
      <c r="D192" s="300">
        <f t="shared" si="30"/>
        <v>3.7811972996380405E-3</v>
      </c>
      <c r="E192" s="300">
        <f t="shared" si="30"/>
        <v>3.7655139692444172E-3</v>
      </c>
      <c r="F192" s="300">
        <f t="shared" si="30"/>
        <v>3.7943055128153227E-3</v>
      </c>
      <c r="G192" s="300">
        <f t="shared" si="30"/>
        <v>3.6484732522902245E-3</v>
      </c>
      <c r="H192" s="300">
        <f t="shared" si="30"/>
        <v>3.5422897746439364E-3</v>
      </c>
      <c r="I192" s="300">
        <f t="shared" si="30"/>
        <v>3.1637987401945487E-3</v>
      </c>
      <c r="J192" s="300">
        <f t="shared" si="30"/>
        <v>3.1660519770600739E-3</v>
      </c>
      <c r="K192" s="300">
        <f t="shared" si="30"/>
        <v>3.3214704867944762E-3</v>
      </c>
      <c r="L192" s="300">
        <f t="shared" si="30"/>
        <v>3.5704028655174232E-3</v>
      </c>
      <c r="M192" s="300">
        <f t="shared" si="30"/>
        <v>3.4995444177993722E-3</v>
      </c>
      <c r="N192" s="300">
        <f t="shared" si="30"/>
        <v>3.4603798647483796E-3</v>
      </c>
      <c r="O192" s="300">
        <f t="shared" si="30"/>
        <v>3.3130119690122977E-3</v>
      </c>
      <c r="P192" s="300">
        <f t="shared" si="30"/>
        <v>3.2748918938123343E-3</v>
      </c>
      <c r="Q192" s="300">
        <f t="shared" si="30"/>
        <v>3.2220704099118749E-3</v>
      </c>
      <c r="R192" s="300">
        <f t="shared" si="30"/>
        <v>3.2633754765727342E-3</v>
      </c>
      <c r="S192" s="300">
        <f t="shared" si="30"/>
        <v>3.4996447931752526E-3</v>
      </c>
      <c r="T192" s="300">
        <f t="shared" si="30"/>
        <v>3.4483829827287025E-3</v>
      </c>
      <c r="U192" s="300">
        <f t="shared" si="30"/>
        <v>3.3654191393901853E-3</v>
      </c>
      <c r="V192" s="300">
        <f t="shared" si="30"/>
        <v>3.3452420767204065E-3</v>
      </c>
      <c r="W192" s="300">
        <f t="shared" si="30"/>
        <v>3.3705267889681907E-3</v>
      </c>
      <c r="X192" s="300">
        <f t="shared" si="30"/>
        <v>3.237884938842825E-3</v>
      </c>
      <c r="Y192" s="300">
        <f t="shared" si="30"/>
        <v>3.1492876656765189E-3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0.21299666674092607</v>
      </c>
      <c r="C193" s="301">
        <f t="shared" si="31"/>
        <v>0.21326555283593604</v>
      </c>
      <c r="D193" s="301">
        <f t="shared" si="31"/>
        <v>0.21851515568741989</v>
      </c>
      <c r="E193" s="301">
        <f t="shared" si="31"/>
        <v>0.21800877049936118</v>
      </c>
      <c r="F193" s="301">
        <f t="shared" si="31"/>
        <v>0.21916430720397995</v>
      </c>
      <c r="G193" s="301">
        <f t="shared" si="31"/>
        <v>0.21213490290588904</v>
      </c>
      <c r="H193" s="301">
        <f t="shared" si="31"/>
        <v>0.20779078812065144</v>
      </c>
      <c r="I193" s="301">
        <f t="shared" si="31"/>
        <v>0.18556147333869522</v>
      </c>
      <c r="J193" s="301">
        <f t="shared" si="31"/>
        <v>0.18521601030152124</v>
      </c>
      <c r="K193" s="301">
        <f t="shared" si="31"/>
        <v>0.19539223319973717</v>
      </c>
      <c r="L193" s="301">
        <f t="shared" si="31"/>
        <v>0.20796891009900437</v>
      </c>
      <c r="M193" s="301">
        <f t="shared" si="31"/>
        <v>0.20390413812330394</v>
      </c>
      <c r="N193" s="301">
        <f t="shared" si="31"/>
        <v>0.20163075610000736</v>
      </c>
      <c r="O193" s="301">
        <f t="shared" si="31"/>
        <v>0.19329738867307569</v>
      </c>
      <c r="P193" s="301">
        <f t="shared" si="31"/>
        <v>0.19105599246006616</v>
      </c>
      <c r="Q193" s="301">
        <f t="shared" si="31"/>
        <v>0.18794867940088614</v>
      </c>
      <c r="R193" s="301">
        <f t="shared" si="31"/>
        <v>0.19029533681195573</v>
      </c>
      <c r="S193" s="301">
        <f t="shared" si="31"/>
        <v>0.20385041130087897</v>
      </c>
      <c r="T193" s="301">
        <f t="shared" si="31"/>
        <v>0.20109388485574414</v>
      </c>
      <c r="U193" s="301">
        <f t="shared" si="31"/>
        <v>0.19627082556271236</v>
      </c>
      <c r="V193" s="301">
        <f t="shared" si="31"/>
        <v>0.19510151955520938</v>
      </c>
      <c r="W193" s="301">
        <f t="shared" si="31"/>
        <v>0.19670365192155376</v>
      </c>
      <c r="X193" s="301">
        <f t="shared" si="31"/>
        <v>0.18896092717133159</v>
      </c>
      <c r="Y193" s="301">
        <f t="shared" si="31"/>
        <v>0.1837638781585878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0.15055359711240654</v>
      </c>
      <c r="C194" s="302">
        <f t="shared" si="32"/>
        <v>0.12702481397107809</v>
      </c>
      <c r="D194" s="302">
        <f t="shared" si="32"/>
        <v>0.10554541815303169</v>
      </c>
      <c r="E194" s="302">
        <f t="shared" si="32"/>
        <v>0.10325899630759261</v>
      </c>
      <c r="F194" s="302">
        <f t="shared" si="32"/>
        <v>9.5256237602378654E-2</v>
      </c>
      <c r="G194" s="302">
        <f t="shared" si="32"/>
        <v>0.110781202963084</v>
      </c>
      <c r="H194" s="302">
        <f t="shared" si="32"/>
        <v>0.12407434409289285</v>
      </c>
      <c r="I194" s="302">
        <f t="shared" si="32"/>
        <v>0.16463625461916295</v>
      </c>
      <c r="J194" s="302">
        <f t="shared" si="32"/>
        <v>0.16213349482214021</v>
      </c>
      <c r="K194" s="302">
        <f t="shared" si="32"/>
        <v>0.15138460548678292</v>
      </c>
      <c r="L194" s="302">
        <f t="shared" si="32"/>
        <v>0.1035583321834169</v>
      </c>
      <c r="M194" s="302">
        <f t="shared" si="32"/>
        <v>0.1169777478304431</v>
      </c>
      <c r="N194" s="302">
        <f t="shared" si="32"/>
        <v>0.11905366415797367</v>
      </c>
      <c r="O194" s="302">
        <f t="shared" si="32"/>
        <v>0.16054297001583434</v>
      </c>
      <c r="P194" s="302">
        <f t="shared" si="32"/>
        <v>0.17021020151139946</v>
      </c>
      <c r="Q194" s="302">
        <f t="shared" si="32"/>
        <v>0.16543288064025644</v>
      </c>
      <c r="R194" s="302">
        <f t="shared" si="32"/>
        <v>0.15058213980961521</v>
      </c>
      <c r="S194" s="302">
        <f t="shared" si="32"/>
        <v>0.10272637155446498</v>
      </c>
      <c r="T194" s="302">
        <f t="shared" si="32"/>
        <v>0.16281595525939455</v>
      </c>
      <c r="U194" s="302">
        <f t="shared" si="32"/>
        <v>0.16897667569170338</v>
      </c>
      <c r="V194" s="302">
        <f t="shared" si="32"/>
        <v>0.17193103926704212</v>
      </c>
      <c r="W194" s="302">
        <f t="shared" si="32"/>
        <v>0.16995187099490569</v>
      </c>
      <c r="X194" s="302">
        <f t="shared" si="32"/>
        <v>0.17822953657712848</v>
      </c>
      <c r="Y194" s="302">
        <f t="shared" si="32"/>
        <v>0.17574943040383695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6.2443069628519456E-2</v>
      </c>
      <c r="C195" s="302">
        <f t="shared" si="33"/>
        <v>8.6240738864858002E-2</v>
      </c>
      <c r="D195" s="302">
        <f t="shared" si="33"/>
        <v>0.1129697375343882</v>
      </c>
      <c r="E195" s="302">
        <f t="shared" si="33"/>
        <v>0.11474977419176853</v>
      </c>
      <c r="F195" s="302">
        <f t="shared" si="33"/>
        <v>0.12390806960160135</v>
      </c>
      <c r="G195" s="302">
        <f t="shared" si="33"/>
        <v>0.1013536999428051</v>
      </c>
      <c r="H195" s="302">
        <f t="shared" si="33"/>
        <v>8.3716444027758546E-2</v>
      </c>
      <c r="I195" s="302">
        <f t="shared" si="33"/>
        <v>2.0925218719532242E-2</v>
      </c>
      <c r="J195" s="302">
        <f t="shared" si="33"/>
        <v>2.3082515479381022E-2</v>
      </c>
      <c r="K195" s="302">
        <f t="shared" si="33"/>
        <v>4.4007627712954328E-2</v>
      </c>
      <c r="L195" s="302">
        <f t="shared" si="33"/>
        <v>0.10441057791558747</v>
      </c>
      <c r="M195" s="302">
        <f t="shared" si="33"/>
        <v>8.6926390292860825E-2</v>
      </c>
      <c r="N195" s="302">
        <f t="shared" si="33"/>
        <v>8.2577091942033679E-2</v>
      </c>
      <c r="O195" s="302">
        <f t="shared" si="33"/>
        <v>3.2754418657241421E-2</v>
      </c>
      <c r="P195" s="302">
        <f t="shared" si="33"/>
        <v>2.08457909486667E-2</v>
      </c>
      <c r="Q195" s="302">
        <f t="shared" si="33"/>
        <v>2.2515798760629768E-2</v>
      </c>
      <c r="R195" s="302">
        <f t="shared" si="33"/>
        <v>3.9713197002340446E-2</v>
      </c>
      <c r="S195" s="302">
        <f t="shared" si="33"/>
        <v>0.10112403974641401</v>
      </c>
      <c r="T195" s="302">
        <f t="shared" si="33"/>
        <v>3.8277929596349611E-2</v>
      </c>
      <c r="U195" s="302">
        <f t="shared" si="33"/>
        <v>2.7294149871008911E-2</v>
      </c>
      <c r="V195" s="302">
        <f t="shared" si="33"/>
        <v>2.3170480288167237E-2</v>
      </c>
      <c r="W195" s="302">
        <f t="shared" si="33"/>
        <v>2.675178092664807E-2</v>
      </c>
      <c r="X195" s="302">
        <f t="shared" si="33"/>
        <v>1.0731390594203121E-2</v>
      </c>
      <c r="Y195" s="302">
        <f t="shared" si="33"/>
        <v>8.0144477547508322E-3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0.42052782355830198</v>
      </c>
      <c r="C196" s="301">
        <f t="shared" si="34"/>
        <v>0.42105869611161378</v>
      </c>
      <c r="D196" s="301">
        <f t="shared" si="34"/>
        <v>0.43142319662450274</v>
      </c>
      <c r="E196" s="301">
        <f t="shared" si="34"/>
        <v>0.43042342012905399</v>
      </c>
      <c r="F196" s="301">
        <f t="shared" si="34"/>
        <v>0.43270484238260554</v>
      </c>
      <c r="G196" s="301">
        <f t="shared" si="34"/>
        <v>0.41882640881076438</v>
      </c>
      <c r="H196" s="301">
        <f t="shared" si="34"/>
        <v>0.41024964954088611</v>
      </c>
      <c r="I196" s="301">
        <f t="shared" si="34"/>
        <v>0.36636142580723158</v>
      </c>
      <c r="J196" s="301">
        <f t="shared" si="34"/>
        <v>0.36567936433948423</v>
      </c>
      <c r="K196" s="301">
        <f t="shared" si="34"/>
        <v>0.3857706875179639</v>
      </c>
      <c r="L196" s="301">
        <f t="shared" si="34"/>
        <v>0.41060132287470286</v>
      </c>
      <c r="M196" s="301">
        <f t="shared" si="34"/>
        <v>0.4025760812671374</v>
      </c>
      <c r="N196" s="301">
        <f t="shared" si="34"/>
        <v>0.39808765236821786</v>
      </c>
      <c r="O196" s="301">
        <f t="shared" si="34"/>
        <v>0.3816347523271964</v>
      </c>
      <c r="P196" s="301">
        <f t="shared" si="34"/>
        <v>0.37720947429063822</v>
      </c>
      <c r="Q196" s="301">
        <f t="shared" si="34"/>
        <v>0.37107458205084276</v>
      </c>
      <c r="R196" s="301">
        <f t="shared" si="34"/>
        <v>0.37570768147354083</v>
      </c>
      <c r="S196" s="301">
        <f t="shared" si="34"/>
        <v>0.4024700062564493</v>
      </c>
      <c r="T196" s="301">
        <f t="shared" si="34"/>
        <v>0.3970276860347744</v>
      </c>
      <c r="U196" s="301">
        <f t="shared" si="34"/>
        <v>0.38750532750012984</v>
      </c>
      <c r="V196" s="301">
        <f t="shared" si="34"/>
        <v>0.38519671996212096</v>
      </c>
      <c r="W196" s="301">
        <f t="shared" si="34"/>
        <v>0.38835987386203907</v>
      </c>
      <c r="X196" s="301">
        <f t="shared" si="34"/>
        <v>0.37307310324049531</v>
      </c>
      <c r="Y196" s="301">
        <f t="shared" si="34"/>
        <v>0.36281236186977117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0.29724397799878233</v>
      </c>
      <c r="C197" s="302">
        <f t="shared" si="35"/>
        <v>0.2507901619987738</v>
      </c>
      <c r="D197" s="302">
        <f t="shared" si="35"/>
        <v>0.20838253321791084</v>
      </c>
      <c r="E197" s="302">
        <f t="shared" si="35"/>
        <v>0.20386835927748884</v>
      </c>
      <c r="F197" s="302">
        <f t="shared" si="35"/>
        <v>0.18806819323611459</v>
      </c>
      <c r="G197" s="302">
        <f t="shared" si="35"/>
        <v>0.21871975221988244</v>
      </c>
      <c r="H197" s="302">
        <f t="shared" si="35"/>
        <v>0.2449649315135628</v>
      </c>
      <c r="I197" s="302">
        <f t="shared" si="35"/>
        <v>0.32504793099883833</v>
      </c>
      <c r="J197" s="302">
        <f t="shared" si="35"/>
        <v>0.32010663240278381</v>
      </c>
      <c r="K197" s="302">
        <f t="shared" si="35"/>
        <v>0.29888467101235061</v>
      </c>
      <c r="L197" s="302">
        <f t="shared" si="35"/>
        <v>0.204459350048844</v>
      </c>
      <c r="M197" s="302">
        <f t="shared" si="35"/>
        <v>0.23095383816368484</v>
      </c>
      <c r="N197" s="302">
        <f t="shared" si="35"/>
        <v>0.23505240265515348</v>
      </c>
      <c r="O197" s="302">
        <f t="shared" si="35"/>
        <v>0.31696639577210978</v>
      </c>
      <c r="P197" s="302">
        <f t="shared" si="35"/>
        <v>0.33605279690161244</v>
      </c>
      <c r="Q197" s="302">
        <f t="shared" si="35"/>
        <v>0.32662074155952103</v>
      </c>
      <c r="R197" s="302">
        <f t="shared" si="35"/>
        <v>0.29730033098551845</v>
      </c>
      <c r="S197" s="302">
        <f t="shared" si="35"/>
        <v>0.20281677696104602</v>
      </c>
      <c r="T197" s="302">
        <f t="shared" si="35"/>
        <v>0.3214540412929533</v>
      </c>
      <c r="U197" s="302">
        <f t="shared" si="35"/>
        <v>0.33361739762425796</v>
      </c>
      <c r="V197" s="302">
        <f t="shared" si="35"/>
        <v>0.33945031559122435</v>
      </c>
      <c r="W197" s="302">
        <f t="shared" si="35"/>
        <v>0.33554276464842242</v>
      </c>
      <c r="X197" s="302">
        <f t="shared" si="35"/>
        <v>0.351885690313403</v>
      </c>
      <c r="Y197" s="302">
        <f t="shared" si="35"/>
        <v>0.34698911767118246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0.12328384555951963</v>
      </c>
      <c r="C198" s="302">
        <f t="shared" si="36"/>
        <v>0.17026853411284013</v>
      </c>
      <c r="D198" s="302">
        <f t="shared" si="36"/>
        <v>0.22304066340659182</v>
      </c>
      <c r="E198" s="302">
        <f t="shared" si="36"/>
        <v>0.22655506085156521</v>
      </c>
      <c r="F198" s="302">
        <f t="shared" si="36"/>
        <v>0.24463664914649097</v>
      </c>
      <c r="G198" s="302">
        <f t="shared" si="36"/>
        <v>0.200106656590882</v>
      </c>
      <c r="H198" s="302">
        <f t="shared" si="36"/>
        <v>0.16528471802732331</v>
      </c>
      <c r="I198" s="302">
        <f t="shared" si="36"/>
        <v>4.1313494808393331E-2</v>
      </c>
      <c r="J198" s="302">
        <f t="shared" si="36"/>
        <v>4.5572731936700334E-2</v>
      </c>
      <c r="K198" s="302">
        <f t="shared" si="36"/>
        <v>8.6886016505613228E-2</v>
      </c>
      <c r="L198" s="302">
        <f t="shared" si="36"/>
        <v>0.20614197282585886</v>
      </c>
      <c r="M198" s="302">
        <f t="shared" si="36"/>
        <v>0.17162224310345253</v>
      </c>
      <c r="N198" s="302">
        <f t="shared" si="36"/>
        <v>0.16303524971306427</v>
      </c>
      <c r="O198" s="302">
        <f t="shared" si="36"/>
        <v>6.4668356555086626E-2</v>
      </c>
      <c r="P198" s="302">
        <f t="shared" si="36"/>
        <v>4.1156677389025904E-2</v>
      </c>
      <c r="Q198" s="302">
        <f t="shared" si="36"/>
        <v>4.4453840491321783E-2</v>
      </c>
      <c r="R198" s="302">
        <f t="shared" si="36"/>
        <v>7.8407350488022498E-2</v>
      </c>
      <c r="S198" s="302">
        <f t="shared" si="36"/>
        <v>0.19965322929540327</v>
      </c>
      <c r="T198" s="302">
        <f t="shared" si="36"/>
        <v>7.5573644741821142E-2</v>
      </c>
      <c r="U198" s="302">
        <f t="shared" si="36"/>
        <v>5.3887929875871904E-2</v>
      </c>
      <c r="V198" s="302">
        <f t="shared" si="36"/>
        <v>4.5746404370896616E-2</v>
      </c>
      <c r="W198" s="302">
        <f t="shared" si="36"/>
        <v>5.2817109213616681E-2</v>
      </c>
      <c r="X198" s="302">
        <f t="shared" si="36"/>
        <v>2.1187412927092322E-2</v>
      </c>
      <c r="Y198" s="302">
        <f t="shared" si="36"/>
        <v>1.5823244198588698E-2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0.33363134901451263</v>
      </c>
      <c r="C199" s="301">
        <f t="shared" si="37"/>
        <v>0.33344784829304969</v>
      </c>
      <c r="D199" s="301">
        <f t="shared" si="37"/>
        <v>0.31824673180127416</v>
      </c>
      <c r="E199" s="301">
        <f t="shared" si="37"/>
        <v>0.31987196358478337</v>
      </c>
      <c r="F199" s="301">
        <f t="shared" si="37"/>
        <v>0.31647445297801835</v>
      </c>
      <c r="G199" s="301">
        <f t="shared" si="37"/>
        <v>0.33682004047624275</v>
      </c>
      <c r="H199" s="301">
        <f t="shared" si="37"/>
        <v>0.34938889948123636</v>
      </c>
      <c r="I199" s="301">
        <f t="shared" si="37"/>
        <v>0.41503738172644994</v>
      </c>
      <c r="J199" s="301">
        <f t="shared" si="37"/>
        <v>0.41626577314504026</v>
      </c>
      <c r="K199" s="301">
        <f t="shared" si="37"/>
        <v>0.38619941756819659</v>
      </c>
      <c r="L199" s="301">
        <f t="shared" si="37"/>
        <v>0.34988421384433521</v>
      </c>
      <c r="M199" s="301">
        <f t="shared" si="37"/>
        <v>0.36163709003983391</v>
      </c>
      <c r="N199" s="301">
        <f t="shared" si="37"/>
        <v>0.36835777672327691</v>
      </c>
      <c r="O199" s="301">
        <f t="shared" si="37"/>
        <v>0.39215824829847951</v>
      </c>
      <c r="P199" s="301">
        <f t="shared" si="37"/>
        <v>0.39859122734299168</v>
      </c>
      <c r="Q199" s="301">
        <f t="shared" si="37"/>
        <v>0.40782784068142752</v>
      </c>
      <c r="R199" s="301">
        <f t="shared" si="37"/>
        <v>0.40113800049792364</v>
      </c>
      <c r="S199" s="301">
        <f t="shared" si="37"/>
        <v>0.36196321330076603</v>
      </c>
      <c r="T199" s="301">
        <f t="shared" si="37"/>
        <v>0.36903642693437699</v>
      </c>
      <c r="U199" s="301">
        <f t="shared" si="37"/>
        <v>0.38315726468075451</v>
      </c>
      <c r="V199" s="301">
        <f t="shared" si="37"/>
        <v>0.38657368668554548</v>
      </c>
      <c r="W199" s="301">
        <f t="shared" si="37"/>
        <v>0.38183584855954505</v>
      </c>
      <c r="X199" s="301">
        <f t="shared" si="37"/>
        <v>0.40458735189775258</v>
      </c>
      <c r="Y199" s="301">
        <f t="shared" si="37"/>
        <v>0.42018225544591864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8.1997248159644376E-2</v>
      </c>
      <c r="C200" s="302">
        <f t="shared" si="38"/>
        <v>6.8612609064326327E-2</v>
      </c>
      <c r="D200" s="302">
        <f t="shared" si="38"/>
        <v>5.484397690405951E-2</v>
      </c>
      <c r="E200" s="302">
        <f t="shared" si="38"/>
        <v>5.4236539551694572E-2</v>
      </c>
      <c r="F200" s="302">
        <f t="shared" si="38"/>
        <v>4.9200754943036058E-2</v>
      </c>
      <c r="G200" s="302">
        <f t="shared" si="38"/>
        <v>5.8365700875427272E-2</v>
      </c>
      <c r="H200" s="302">
        <f t="shared" si="38"/>
        <v>6.6661508993846527E-2</v>
      </c>
      <c r="I200" s="302">
        <f t="shared" si="38"/>
        <v>0.1060961183087874</v>
      </c>
      <c r="J200" s="302">
        <f t="shared" si="38"/>
        <v>0.1042966011226876</v>
      </c>
      <c r="K200" s="302">
        <f t="shared" si="38"/>
        <v>9.1964211202154297E-2</v>
      </c>
      <c r="L200" s="302">
        <f t="shared" si="38"/>
        <v>6.0578384425738478E-2</v>
      </c>
      <c r="M200" s="302">
        <f t="shared" si="38"/>
        <v>6.9666764094519107E-2</v>
      </c>
      <c r="N200" s="302">
        <f t="shared" si="38"/>
        <v>7.1656101192171168E-2</v>
      </c>
      <c r="O200" s="302">
        <f t="shared" si="38"/>
        <v>9.9691197311789118E-2</v>
      </c>
      <c r="P200" s="302">
        <f t="shared" si="38"/>
        <v>0.10664408695090928</v>
      </c>
      <c r="Q200" s="302">
        <f t="shared" si="38"/>
        <v>0.10583150393869824</v>
      </c>
      <c r="R200" s="302">
        <f t="shared" si="38"/>
        <v>9.5784459250837381E-2</v>
      </c>
      <c r="S200" s="302">
        <f t="shared" si="38"/>
        <v>6.175738253029716E-2</v>
      </c>
      <c r="T200" s="302">
        <f t="shared" si="38"/>
        <v>9.6983958461979325E-2</v>
      </c>
      <c r="U200" s="302">
        <f t="shared" si="38"/>
        <v>0.10311287018925892</v>
      </c>
      <c r="V200" s="302">
        <f t="shared" si="38"/>
        <v>0.10542293916712327</v>
      </c>
      <c r="W200" s="302">
        <f t="shared" si="38"/>
        <v>0.10350854669421986</v>
      </c>
      <c r="X200" s="302">
        <f t="shared" si="38"/>
        <v>0.11278449353440267</v>
      </c>
      <c r="Y200" s="302">
        <f t="shared" si="38"/>
        <v>0.11388648771193381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0.21136356395735653</v>
      </c>
      <c r="C201" s="302">
        <f t="shared" si="39"/>
        <v>0.21108705604064146</v>
      </c>
      <c r="D201" s="302">
        <f t="shared" si="39"/>
        <v>0.19493210799265503</v>
      </c>
      <c r="E201" s="302">
        <f t="shared" si="39"/>
        <v>0.19692172432629831</v>
      </c>
      <c r="F201" s="302">
        <f t="shared" si="39"/>
        <v>0.19262423194286585</v>
      </c>
      <c r="G201" s="302">
        <f t="shared" si="39"/>
        <v>0.2117606917716448</v>
      </c>
      <c r="H201" s="302">
        <f t="shared" si="39"/>
        <v>0.22410670839502014</v>
      </c>
      <c r="I201" s="302">
        <f t="shared" si="39"/>
        <v>0.29515156540260262</v>
      </c>
      <c r="J201" s="302">
        <f t="shared" si="39"/>
        <v>0.29690259260692325</v>
      </c>
      <c r="K201" s="302">
        <f t="shared" si="39"/>
        <v>0.26559465473500443</v>
      </c>
      <c r="L201" s="302">
        <f t="shared" si="39"/>
        <v>0.22822890790269748</v>
      </c>
      <c r="M201" s="302">
        <f t="shared" si="39"/>
        <v>0.24020081902252202</v>
      </c>
      <c r="N201" s="302">
        <f t="shared" si="39"/>
        <v>0.24700011868946123</v>
      </c>
      <c r="O201" s="302">
        <f t="shared" si="39"/>
        <v>0.27206740748433761</v>
      </c>
      <c r="P201" s="302">
        <f t="shared" si="39"/>
        <v>0.27888634660445971</v>
      </c>
      <c r="Q201" s="302">
        <f t="shared" si="39"/>
        <v>0.28759242359078313</v>
      </c>
      <c r="R201" s="302">
        <f t="shared" si="39"/>
        <v>0.28009219813693703</v>
      </c>
      <c r="S201" s="302">
        <f t="shared" si="39"/>
        <v>0.23941174341854565</v>
      </c>
      <c r="T201" s="302">
        <f t="shared" si="39"/>
        <v>0.24925160028924864</v>
      </c>
      <c r="U201" s="302">
        <f t="shared" si="39"/>
        <v>0.26338897077070744</v>
      </c>
      <c r="V201" s="302">
        <f t="shared" si="39"/>
        <v>0.26694330630067614</v>
      </c>
      <c r="W201" s="302">
        <f t="shared" si="39"/>
        <v>0.26203423048582569</v>
      </c>
      <c r="X201" s="302">
        <f t="shared" si="39"/>
        <v>0.28499523816956873</v>
      </c>
      <c r="Y201" s="302">
        <f t="shared" si="39"/>
        <v>0.30110236651702454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4.0270536897511748E-2</v>
      </c>
      <c r="C202" s="303">
        <f t="shared" si="40"/>
        <v>5.3748183188081868E-2</v>
      </c>
      <c r="D202" s="303">
        <f t="shared" si="40"/>
        <v>6.8470646904559632E-2</v>
      </c>
      <c r="E202" s="303">
        <f t="shared" si="40"/>
        <v>6.8713699706790449E-2</v>
      </c>
      <c r="F202" s="303">
        <f t="shared" si="40"/>
        <v>7.4649466092116423E-2</v>
      </c>
      <c r="G202" s="303">
        <f t="shared" si="40"/>
        <v>6.6693647829170602E-2</v>
      </c>
      <c r="H202" s="303">
        <f t="shared" si="40"/>
        <v>5.8620682092369703E-2</v>
      </c>
      <c r="I202" s="303">
        <f t="shared" si="40"/>
        <v>1.3789698015059904E-2</v>
      </c>
      <c r="J202" s="303">
        <f t="shared" si="40"/>
        <v>1.5066579415429455E-2</v>
      </c>
      <c r="K202" s="303">
        <f t="shared" si="40"/>
        <v>2.8640551631037871E-2</v>
      </c>
      <c r="L202" s="303">
        <f t="shared" si="40"/>
        <v>6.1076921515899232E-2</v>
      </c>
      <c r="M202" s="303">
        <f t="shared" si="40"/>
        <v>5.1769506922792724E-2</v>
      </c>
      <c r="N202" s="303">
        <f t="shared" si="40"/>
        <v>4.9701556841644526E-2</v>
      </c>
      <c r="O202" s="303">
        <f t="shared" si="40"/>
        <v>2.0399643502352773E-2</v>
      </c>
      <c r="P202" s="303">
        <f t="shared" si="40"/>
        <v>1.3060793787622668E-2</v>
      </c>
      <c r="Q202" s="303">
        <f t="shared" si="40"/>
        <v>1.4403913151946144E-2</v>
      </c>
      <c r="R202" s="303">
        <f t="shared" si="40"/>
        <v>2.5261343110149246E-2</v>
      </c>
      <c r="S202" s="303">
        <f t="shared" si="40"/>
        <v>6.0794087351923209E-2</v>
      </c>
      <c r="T202" s="303">
        <f t="shared" si="40"/>
        <v>2.2800868183149005E-2</v>
      </c>
      <c r="U202" s="303">
        <f t="shared" si="40"/>
        <v>1.6655423720788123E-2</v>
      </c>
      <c r="V202" s="303">
        <f t="shared" si="40"/>
        <v>1.4207441217746027E-2</v>
      </c>
      <c r="W202" s="303">
        <f t="shared" si="40"/>
        <v>1.6293071379499507E-2</v>
      </c>
      <c r="X202" s="303">
        <f t="shared" si="40"/>
        <v>6.8076201937811442E-3</v>
      </c>
      <c r="Y202" s="303">
        <f t="shared" si="40"/>
        <v>5.1934012169603007E-3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1.0000000000000002</v>
      </c>
      <c r="C204" s="232">
        <f t="shared" si="41"/>
        <v>1</v>
      </c>
      <c r="D204" s="232">
        <f t="shared" si="41"/>
        <v>0.99999999999999989</v>
      </c>
      <c r="E204" s="232">
        <f t="shared" si="41"/>
        <v>0.99999999999999978</v>
      </c>
      <c r="F204" s="232">
        <f t="shared" si="41"/>
        <v>1</v>
      </c>
      <c r="G204" s="232">
        <f t="shared" si="41"/>
        <v>0.99999999999999989</v>
      </c>
      <c r="H204" s="232">
        <f t="shared" si="41"/>
        <v>0.99999999999999978</v>
      </c>
      <c r="I204" s="232">
        <f t="shared" si="41"/>
        <v>0.99999999999999989</v>
      </c>
      <c r="J204" s="232">
        <f t="shared" si="41"/>
        <v>1</v>
      </c>
      <c r="K204" s="232">
        <f t="shared" si="41"/>
        <v>0.99999999999999989</v>
      </c>
      <c r="L204" s="232">
        <f t="shared" si="41"/>
        <v>0.99999999999999967</v>
      </c>
      <c r="M204" s="232">
        <f t="shared" si="41"/>
        <v>1</v>
      </c>
      <c r="N204" s="232">
        <f t="shared" si="41"/>
        <v>1.0000000000000002</v>
      </c>
      <c r="O204" s="232">
        <f t="shared" si="41"/>
        <v>1.0000000000000002</v>
      </c>
      <c r="P204" s="232">
        <f t="shared" si="41"/>
        <v>1.0000000000000002</v>
      </c>
      <c r="Q204" s="232">
        <f t="shared" si="41"/>
        <v>1</v>
      </c>
      <c r="R204" s="232">
        <f t="shared" si="41"/>
        <v>1.0000000000000002</v>
      </c>
      <c r="S204" s="232">
        <f t="shared" si="41"/>
        <v>1.0000000000000002</v>
      </c>
      <c r="T204" s="232">
        <f t="shared" si="41"/>
        <v>0.99999999999999989</v>
      </c>
      <c r="U204" s="232">
        <f t="shared" si="41"/>
        <v>0.99999999999999967</v>
      </c>
      <c r="V204" s="232">
        <f t="shared" si="41"/>
        <v>0.99999999999999967</v>
      </c>
      <c r="W204" s="232">
        <f t="shared" si="41"/>
        <v>0.99999999999999967</v>
      </c>
      <c r="X204" s="232">
        <f t="shared" si="41"/>
        <v>1</v>
      </c>
      <c r="Y204" s="232">
        <f t="shared" si="41"/>
        <v>1.0000000000000002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1.9223230857108107E-3</v>
      </c>
      <c r="C205" s="299">
        <f t="shared" si="42"/>
        <v>1.8761958575493848E-3</v>
      </c>
      <c r="D205" s="299">
        <f t="shared" si="42"/>
        <v>1.8381887410006245E-3</v>
      </c>
      <c r="E205" s="299">
        <f t="shared" si="42"/>
        <v>1.8306145886791089E-3</v>
      </c>
      <c r="F205" s="299">
        <f t="shared" si="42"/>
        <v>1.8357467426610603E-3</v>
      </c>
      <c r="G205" s="299">
        <f t="shared" si="42"/>
        <v>1.9134691736295225E-3</v>
      </c>
      <c r="H205" s="299">
        <f t="shared" si="42"/>
        <v>1.9504915445858087E-3</v>
      </c>
      <c r="I205" s="299">
        <f t="shared" si="42"/>
        <v>2.0554980797697934E-3</v>
      </c>
      <c r="J205" s="299">
        <f t="shared" si="42"/>
        <v>2.0141870468023087E-3</v>
      </c>
      <c r="K205" s="299">
        <f t="shared" si="42"/>
        <v>1.9668542033722445E-3</v>
      </c>
      <c r="L205" s="299">
        <f t="shared" si="42"/>
        <v>1.8673065115880486E-3</v>
      </c>
      <c r="M205" s="299">
        <f t="shared" si="42"/>
        <v>1.9143412844293405E-3</v>
      </c>
      <c r="N205" s="299">
        <f t="shared" si="42"/>
        <v>1.9219032407643681E-3</v>
      </c>
      <c r="O205" s="299">
        <f t="shared" si="42"/>
        <v>2.041229050566893E-3</v>
      </c>
      <c r="P205" s="299">
        <f t="shared" si="42"/>
        <v>2.0687194504012264E-3</v>
      </c>
      <c r="Q205" s="299">
        <f t="shared" si="42"/>
        <v>2.0964114289598814E-3</v>
      </c>
      <c r="R205" s="299">
        <f t="shared" si="42"/>
        <v>2.0695521842876339E-3</v>
      </c>
      <c r="S205" s="299">
        <f t="shared" si="42"/>
        <v>1.8666001723517726E-3</v>
      </c>
      <c r="T205" s="299">
        <f t="shared" si="42"/>
        <v>1.8945845915994308E-3</v>
      </c>
      <c r="U205" s="299">
        <f t="shared" si="42"/>
        <v>1.8973012868955838E-3</v>
      </c>
      <c r="V205" s="299">
        <f t="shared" si="42"/>
        <v>1.8851945308704452E-3</v>
      </c>
      <c r="W205" s="299">
        <f t="shared" si="42"/>
        <v>1.8828273259629403E-3</v>
      </c>
      <c r="X205" s="299">
        <f t="shared" si="42"/>
        <v>1.9023719669317147E-3</v>
      </c>
      <c r="Y205" s="299">
        <f t="shared" si="42"/>
        <v>1.8606639064759583E-3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2.4900899159908783E-4</v>
      </c>
      <c r="C206" s="233">
        <f t="shared" si="43"/>
        <v>2.430338802064623E-4</v>
      </c>
      <c r="D206" s="233">
        <f t="shared" si="43"/>
        <v>2.3811061114948365E-4</v>
      </c>
      <c r="E206" s="233">
        <f t="shared" si="43"/>
        <v>2.371294898979012E-4</v>
      </c>
      <c r="F206" s="233">
        <f t="shared" si="43"/>
        <v>2.377942857884964E-4</v>
      </c>
      <c r="G206" s="233">
        <f t="shared" si="43"/>
        <v>2.4786209608737249E-4</v>
      </c>
      <c r="H206" s="233">
        <f t="shared" si="43"/>
        <v>2.5265780567800206E-4</v>
      </c>
      <c r="I206" s="233">
        <f t="shared" si="43"/>
        <v>2.6625987477442041E-4</v>
      </c>
      <c r="J206" s="233">
        <f t="shared" si="43"/>
        <v>2.6090863140767567E-4</v>
      </c>
      <c r="K206" s="233">
        <f t="shared" si="43"/>
        <v>2.5477735009515906E-4</v>
      </c>
      <c r="L206" s="233">
        <f t="shared" si="43"/>
        <v>2.4188239475104553E-4</v>
      </c>
      <c r="M206" s="233">
        <f t="shared" si="43"/>
        <v>2.4797506535483824E-4</v>
      </c>
      <c r="N206" s="233">
        <f t="shared" si="43"/>
        <v>2.4895460679378689E-4</v>
      </c>
      <c r="O206" s="233">
        <f t="shared" si="43"/>
        <v>2.6441152961364904E-4</v>
      </c>
      <c r="P206" s="233">
        <f t="shared" si="43"/>
        <v>2.6797251100761285E-4</v>
      </c>
      <c r="Q206" s="233">
        <f t="shared" si="43"/>
        <v>2.7155960399293427E-4</v>
      </c>
      <c r="R206" s="233">
        <f t="shared" si="43"/>
        <v>2.6808037956876468E-4</v>
      </c>
      <c r="S206" s="233">
        <f t="shared" si="43"/>
        <v>2.4627016332214242E-4</v>
      </c>
      <c r="T206" s="233">
        <f t="shared" si="43"/>
        <v>2.540052357070541E-4</v>
      </c>
      <c r="U206" s="233">
        <f t="shared" si="43"/>
        <v>2.5797438739483882E-4</v>
      </c>
      <c r="V206" s="233">
        <f t="shared" si="43"/>
        <v>2.5952110883162727E-4</v>
      </c>
      <c r="W206" s="233">
        <f t="shared" si="43"/>
        <v>2.6204057474433563E-4</v>
      </c>
      <c r="X206" s="233">
        <f t="shared" si="43"/>
        <v>2.6732815915334973E-4</v>
      </c>
      <c r="Y206" s="233">
        <f t="shared" si="43"/>
        <v>2.637116604115807E-4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3.4788852570741907E-2</v>
      </c>
      <c r="C207" s="233">
        <f t="shared" si="44"/>
        <v>3.3954074404712958E-2</v>
      </c>
      <c r="D207" s="233">
        <f t="shared" si="44"/>
        <v>3.3266248313416284E-2</v>
      </c>
      <c r="E207" s="233">
        <f t="shared" si="44"/>
        <v>3.3129176626341315E-2</v>
      </c>
      <c r="F207" s="233">
        <f t="shared" si="44"/>
        <v>3.3222054743227918E-2</v>
      </c>
      <c r="G207" s="233">
        <f t="shared" si="44"/>
        <v>3.4628620690700607E-2</v>
      </c>
      <c r="H207" s="233">
        <f t="shared" si="44"/>
        <v>3.529862554815219E-2</v>
      </c>
      <c r="I207" s="233">
        <f t="shared" si="44"/>
        <v>3.7198960043760325E-2</v>
      </c>
      <c r="J207" s="233">
        <f t="shared" si="44"/>
        <v>3.6451341994466875E-2</v>
      </c>
      <c r="K207" s="233">
        <f t="shared" si="44"/>
        <v>3.5594745450377788E-2</v>
      </c>
      <c r="L207" s="233">
        <f t="shared" si="44"/>
        <v>3.3793201267206571E-2</v>
      </c>
      <c r="M207" s="233">
        <f t="shared" si="44"/>
        <v>3.464440353920601E-2</v>
      </c>
      <c r="N207" s="233">
        <f t="shared" si="44"/>
        <v>3.4781254511886468E-2</v>
      </c>
      <c r="O207" s="233">
        <f t="shared" si="44"/>
        <v>3.6940729178742207E-2</v>
      </c>
      <c r="P207" s="233">
        <f t="shared" si="44"/>
        <v>3.7438231120042451E-2</v>
      </c>
      <c r="Q207" s="233">
        <f t="shared" si="44"/>
        <v>3.7939381091465177E-2</v>
      </c>
      <c r="R207" s="233">
        <f t="shared" si="44"/>
        <v>3.7453301352835408E-2</v>
      </c>
      <c r="S207" s="233">
        <f t="shared" si="44"/>
        <v>3.3697163742319611E-2</v>
      </c>
      <c r="T207" s="233">
        <f t="shared" si="44"/>
        <v>3.4127212990357696E-2</v>
      </c>
      <c r="U207" s="233">
        <f t="shared" si="44"/>
        <v>3.4109145258926228E-2</v>
      </c>
      <c r="V207" s="233">
        <f t="shared" si="44"/>
        <v>3.3832148614976826E-2</v>
      </c>
      <c r="W207" s="233">
        <f t="shared" si="44"/>
        <v>3.3736780710717437E-2</v>
      </c>
      <c r="X207" s="233">
        <f t="shared" si="44"/>
        <v>3.4039263571039889E-2</v>
      </c>
      <c r="Y207" s="233">
        <f t="shared" si="44"/>
        <v>3.3251261342371413E-2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6.3490743145053913E-4</v>
      </c>
      <c r="C208" s="233">
        <f t="shared" si="45"/>
        <v>6.1967246903990233E-4</v>
      </c>
      <c r="D208" s="233">
        <f t="shared" si="45"/>
        <v>6.0711942791784139E-4</v>
      </c>
      <c r="E208" s="233">
        <f t="shared" si="45"/>
        <v>6.0461782679177968E-4</v>
      </c>
      <c r="F208" s="233">
        <f t="shared" si="45"/>
        <v>6.0631288145075464E-4</v>
      </c>
      <c r="G208" s="233">
        <f t="shared" si="45"/>
        <v>6.3198314956493652E-4</v>
      </c>
      <c r="H208" s="233">
        <f t="shared" si="45"/>
        <v>6.4421094759992343E-4</v>
      </c>
      <c r="I208" s="233">
        <f t="shared" si="45"/>
        <v>6.7889264602760094E-4</v>
      </c>
      <c r="J208" s="233">
        <f t="shared" si="45"/>
        <v>6.6524838298622163E-4</v>
      </c>
      <c r="K208" s="233">
        <f t="shared" si="45"/>
        <v>6.4961522835741943E-4</v>
      </c>
      <c r="L208" s="233">
        <f t="shared" si="45"/>
        <v>6.167364840051593E-4</v>
      </c>
      <c r="M208" s="233">
        <f t="shared" si="45"/>
        <v>6.3227119148253545E-4</v>
      </c>
      <c r="N208" s="233">
        <f t="shared" si="45"/>
        <v>6.3476876450192061E-4</v>
      </c>
      <c r="O208" s="233">
        <f t="shared" si="45"/>
        <v>6.7417985204003001E-4</v>
      </c>
      <c r="P208" s="233">
        <f t="shared" si="45"/>
        <v>6.8325941794552495E-4</v>
      </c>
      <c r="Q208" s="233">
        <f t="shared" si="45"/>
        <v>6.9240556154081883E-4</v>
      </c>
      <c r="R208" s="233">
        <f t="shared" si="45"/>
        <v>6.8353445440366798E-4</v>
      </c>
      <c r="S208" s="233">
        <f t="shared" si="45"/>
        <v>6.2924314308362994E-4</v>
      </c>
      <c r="T208" s="233">
        <f t="shared" si="45"/>
        <v>6.5017583842762346E-4</v>
      </c>
      <c r="U208" s="233">
        <f t="shared" si="45"/>
        <v>6.613612962713465E-4</v>
      </c>
      <c r="V208" s="233">
        <f t="shared" si="45"/>
        <v>6.6622229199729316E-4</v>
      </c>
      <c r="W208" s="233">
        <f t="shared" si="45"/>
        <v>6.734784663006728E-4</v>
      </c>
      <c r="X208" s="233">
        <f t="shared" si="45"/>
        <v>6.8777193048257163E-4</v>
      </c>
      <c r="Y208" s="233">
        <f t="shared" si="45"/>
        <v>6.790767822619717E-4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4.6602221695533552E-3</v>
      </c>
      <c r="C209" s="300">
        <f t="shared" si="46"/>
        <v>4.6723724413512873E-3</v>
      </c>
      <c r="D209" s="300">
        <f t="shared" si="46"/>
        <v>4.7623733318642482E-3</v>
      </c>
      <c r="E209" s="300">
        <f t="shared" si="46"/>
        <v>4.7482175599390941E-3</v>
      </c>
      <c r="F209" s="300">
        <f t="shared" si="46"/>
        <v>4.7721336536975748E-3</v>
      </c>
      <c r="G209" s="300">
        <f t="shared" si="46"/>
        <v>4.6235917395255682E-3</v>
      </c>
      <c r="H209" s="300">
        <f t="shared" si="46"/>
        <v>4.5082856934867436E-3</v>
      </c>
      <c r="I209" s="300">
        <f t="shared" si="46"/>
        <v>3.9945941373982835E-3</v>
      </c>
      <c r="J209" s="300">
        <f t="shared" si="46"/>
        <v>4.099735362801487E-3</v>
      </c>
      <c r="K209" s="300">
        <f t="shared" si="46"/>
        <v>4.3073295960987627E-3</v>
      </c>
      <c r="L209" s="300">
        <f t="shared" si="46"/>
        <v>4.5609422233293673E-3</v>
      </c>
      <c r="M209" s="300">
        <f t="shared" si="46"/>
        <v>4.4641089557814128E-3</v>
      </c>
      <c r="N209" s="300">
        <f t="shared" si="46"/>
        <v>4.4234248893685758E-3</v>
      </c>
      <c r="O209" s="300">
        <f t="shared" si="46"/>
        <v>4.1437800809686386E-3</v>
      </c>
      <c r="P209" s="300">
        <f t="shared" si="46"/>
        <v>4.0599050510921218E-3</v>
      </c>
      <c r="Q209" s="300">
        <f t="shared" si="46"/>
        <v>3.9289041794908766E-3</v>
      </c>
      <c r="R209" s="300">
        <f t="shared" si="46"/>
        <v>4.0112554181152092E-3</v>
      </c>
      <c r="S209" s="300">
        <f t="shared" si="46"/>
        <v>4.6134383971510656E-3</v>
      </c>
      <c r="T209" s="300">
        <f t="shared" si="46"/>
        <v>4.5931311401097722E-3</v>
      </c>
      <c r="U209" s="300">
        <f t="shared" si="46"/>
        <v>4.3203700115277133E-3</v>
      </c>
      <c r="V209" s="300">
        <f t="shared" si="46"/>
        <v>4.2185653464737669E-3</v>
      </c>
      <c r="W209" s="300">
        <f t="shared" si="46"/>
        <v>4.2331707087976261E-3</v>
      </c>
      <c r="X209" s="300">
        <f t="shared" si="46"/>
        <v>4.1145979610873792E-3</v>
      </c>
      <c r="Y209" s="300">
        <f t="shared" si="46"/>
        <v>3.9867970974099207E-3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0.4768012015188926</v>
      </c>
      <c r="C210" s="301">
        <f t="shared" si="47"/>
        <v>0.47735136356595592</v>
      </c>
      <c r="D210" s="301">
        <f t="shared" si="47"/>
        <v>0.48338839435678049</v>
      </c>
      <c r="E210" s="301">
        <f t="shared" si="47"/>
        <v>0.48282987044657144</v>
      </c>
      <c r="F210" s="301">
        <f t="shared" si="47"/>
        <v>0.48424989162089327</v>
      </c>
      <c r="G210" s="301">
        <f t="shared" si="47"/>
        <v>0.48095262453522813</v>
      </c>
      <c r="H210" s="301">
        <f t="shared" si="47"/>
        <v>0.47922174438258852</v>
      </c>
      <c r="I210" s="301">
        <f t="shared" si="47"/>
        <v>0.48011173973872573</v>
      </c>
      <c r="J210" s="301">
        <f t="shared" si="47"/>
        <v>0.46817968463628878</v>
      </c>
      <c r="K210" s="301">
        <f t="shared" si="47"/>
        <v>0.46834155364378477</v>
      </c>
      <c r="L210" s="301">
        <f t="shared" si="47"/>
        <v>0.47616217367666386</v>
      </c>
      <c r="M210" s="301">
        <f t="shared" si="47"/>
        <v>0.4763510071219218</v>
      </c>
      <c r="N210" s="301">
        <f t="shared" si="47"/>
        <v>0.47536642026595394</v>
      </c>
      <c r="O210" s="301">
        <f t="shared" si="47"/>
        <v>0.48411095575654833</v>
      </c>
      <c r="P210" s="301">
        <f t="shared" si="47"/>
        <v>0.48788083322492609</v>
      </c>
      <c r="Q210" s="301">
        <f t="shared" si="47"/>
        <v>0.49561979997336292</v>
      </c>
      <c r="R210" s="301">
        <f t="shared" si="47"/>
        <v>0.49250672586871758</v>
      </c>
      <c r="S210" s="301">
        <f t="shared" si="47"/>
        <v>0.48083775967368092</v>
      </c>
      <c r="T210" s="301">
        <f t="shared" si="47"/>
        <v>0.4817973910061526</v>
      </c>
      <c r="U210" s="301">
        <f t="shared" si="47"/>
        <v>0.48823849308848599</v>
      </c>
      <c r="V210" s="301">
        <f t="shared" si="47"/>
        <v>0.48817341480482351</v>
      </c>
      <c r="W210" s="301">
        <f t="shared" si="47"/>
        <v>0.48741053243972604</v>
      </c>
      <c r="X210" s="301">
        <f t="shared" si="47"/>
        <v>0.50087465419979471</v>
      </c>
      <c r="Y210" s="301">
        <f t="shared" si="47"/>
        <v>0.4962107891821228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0.33708126385864828</v>
      </c>
      <c r="C211" s="302">
        <f t="shared" si="48"/>
        <v>0.28431909114948589</v>
      </c>
      <c r="D211" s="302">
        <f t="shared" si="48"/>
        <v>0.2337014343007511</v>
      </c>
      <c r="E211" s="302">
        <f t="shared" si="48"/>
        <v>0.22869046825702843</v>
      </c>
      <c r="F211" s="302">
        <f t="shared" si="48"/>
        <v>0.221429748992506</v>
      </c>
      <c r="G211" s="302">
        <f t="shared" si="48"/>
        <v>0.28503316759971692</v>
      </c>
      <c r="H211" s="302">
        <f t="shared" si="48"/>
        <v>0.31869925734836507</v>
      </c>
      <c r="I211" s="302">
        <f t="shared" si="48"/>
        <v>0.44584495047002393</v>
      </c>
      <c r="J211" s="302">
        <f t="shared" si="48"/>
        <v>0.42588057357448061</v>
      </c>
      <c r="K211" s="302">
        <f t="shared" si="48"/>
        <v>0.38064412431450534</v>
      </c>
      <c r="L211" s="302">
        <f t="shared" si="48"/>
        <v>0.26934239737145299</v>
      </c>
      <c r="M211" s="302">
        <f t="shared" si="48"/>
        <v>0.31432453908883806</v>
      </c>
      <c r="N211" s="302">
        <f t="shared" si="48"/>
        <v>0.32206239488649469</v>
      </c>
      <c r="O211" s="302">
        <f t="shared" si="48"/>
        <v>0.43207980849790906</v>
      </c>
      <c r="P211" s="302">
        <f t="shared" si="48"/>
        <v>0.45597546891267626</v>
      </c>
      <c r="Q211" s="302">
        <f t="shared" si="48"/>
        <v>0.4647821974163685</v>
      </c>
      <c r="R211" s="302">
        <f t="shared" si="48"/>
        <v>0.43712137583963789</v>
      </c>
      <c r="S211" s="302">
        <f t="shared" si="48"/>
        <v>0.30342006029726482</v>
      </c>
      <c r="T211" s="302">
        <f t="shared" si="48"/>
        <v>0.41314619441906253</v>
      </c>
      <c r="U211" s="302">
        <f t="shared" si="48"/>
        <v>0.44370027201298229</v>
      </c>
      <c r="V211" s="302">
        <f t="shared" si="48"/>
        <v>0.45064620825543461</v>
      </c>
      <c r="W211" s="302">
        <f t="shared" si="48"/>
        <v>0.44377344449652162</v>
      </c>
      <c r="X211" s="302">
        <f t="shared" si="48"/>
        <v>0.48551653691536839</v>
      </c>
      <c r="Y211" s="302">
        <f t="shared" si="48"/>
        <v>0.48376583643871618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0.13971993766024407</v>
      </c>
      <c r="C212" s="302">
        <f t="shared" si="49"/>
        <v>0.19303227241646997</v>
      </c>
      <c r="D212" s="302">
        <f t="shared" si="49"/>
        <v>0.24968696005602944</v>
      </c>
      <c r="E212" s="302">
        <f t="shared" si="49"/>
        <v>0.25413940218954317</v>
      </c>
      <c r="F212" s="302">
        <f t="shared" si="49"/>
        <v>0.26282014262838743</v>
      </c>
      <c r="G212" s="302">
        <f t="shared" si="49"/>
        <v>0.19591945693551124</v>
      </c>
      <c r="H212" s="302">
        <f t="shared" si="49"/>
        <v>0.16052248703422348</v>
      </c>
      <c r="I212" s="302">
        <f t="shared" si="49"/>
        <v>3.42667892687019E-2</v>
      </c>
      <c r="J212" s="302">
        <f t="shared" si="49"/>
        <v>4.2299111061808239E-2</v>
      </c>
      <c r="K212" s="302">
        <f t="shared" si="49"/>
        <v>8.7697429329279222E-2</v>
      </c>
      <c r="L212" s="302">
        <f t="shared" si="49"/>
        <v>0.20681977630521081</v>
      </c>
      <c r="M212" s="302">
        <f t="shared" si="49"/>
        <v>0.1620264680330836</v>
      </c>
      <c r="N212" s="302">
        <f t="shared" si="49"/>
        <v>0.15330402537945922</v>
      </c>
      <c r="O212" s="302">
        <f t="shared" si="49"/>
        <v>5.2031147258639304E-2</v>
      </c>
      <c r="P212" s="302">
        <f t="shared" si="49"/>
        <v>3.1905364312249912E-2</v>
      </c>
      <c r="Q212" s="302">
        <f t="shared" si="49"/>
        <v>3.0837602556994369E-2</v>
      </c>
      <c r="R212" s="302">
        <f t="shared" si="49"/>
        <v>5.5385350029079579E-2</v>
      </c>
      <c r="S212" s="302">
        <f t="shared" si="49"/>
        <v>0.1774176993764161</v>
      </c>
      <c r="T212" s="302">
        <f t="shared" si="49"/>
        <v>6.8651196587090166E-2</v>
      </c>
      <c r="U212" s="302">
        <f t="shared" si="49"/>
        <v>4.4538221075503724E-2</v>
      </c>
      <c r="V212" s="302">
        <f t="shared" si="49"/>
        <v>3.7527206549388847E-2</v>
      </c>
      <c r="W212" s="302">
        <f t="shared" si="49"/>
        <v>4.363708794320445E-2</v>
      </c>
      <c r="X212" s="302">
        <f t="shared" si="49"/>
        <v>1.5358117284426322E-2</v>
      </c>
      <c r="Y212" s="302">
        <f t="shared" si="49"/>
        <v>1.2444952743406665E-2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0.32574253895119776</v>
      </c>
      <c r="C213" s="301">
        <f t="shared" si="50"/>
        <v>0.32613587158555246</v>
      </c>
      <c r="D213" s="301">
        <f t="shared" si="50"/>
        <v>0.3302553654676561</v>
      </c>
      <c r="E213" s="301">
        <f t="shared" si="50"/>
        <v>0.32987889559861827</v>
      </c>
      <c r="F213" s="301">
        <f t="shared" si="50"/>
        <v>0.33076865570247083</v>
      </c>
      <c r="G213" s="301">
        <f t="shared" si="50"/>
        <v>0.32259279370641636</v>
      </c>
      <c r="H213" s="301">
        <f t="shared" si="50"/>
        <v>0.31734221900355936</v>
      </c>
      <c r="I213" s="301">
        <f t="shared" si="50"/>
        <v>0.28114207325900603</v>
      </c>
      <c r="J213" s="301">
        <f t="shared" si="50"/>
        <v>0.28779982669406545</v>
      </c>
      <c r="K213" s="301">
        <f t="shared" si="50"/>
        <v>0.30405995263060731</v>
      </c>
      <c r="L213" s="301">
        <f t="shared" si="50"/>
        <v>0.31879388606179954</v>
      </c>
      <c r="M213" s="301">
        <f t="shared" si="50"/>
        <v>0.312121391890058</v>
      </c>
      <c r="N213" s="301">
        <f t="shared" si="50"/>
        <v>0.30929000047543742</v>
      </c>
      <c r="O213" s="301">
        <f t="shared" si="50"/>
        <v>0.29011748245904001</v>
      </c>
      <c r="P213" s="301">
        <f t="shared" si="50"/>
        <v>0.28421944826219098</v>
      </c>
      <c r="Q213" s="301">
        <f t="shared" si="50"/>
        <v>0.2750109008272747</v>
      </c>
      <c r="R213" s="301">
        <f t="shared" si="50"/>
        <v>0.28068269429805204</v>
      </c>
      <c r="S213" s="301">
        <f t="shared" si="50"/>
        <v>0.31071291007120533</v>
      </c>
      <c r="T213" s="301">
        <f t="shared" si="50"/>
        <v>0.30613504888595744</v>
      </c>
      <c r="U213" s="301">
        <f t="shared" si="50"/>
        <v>0.29590996229713007</v>
      </c>
      <c r="V213" s="301">
        <f t="shared" si="50"/>
        <v>0.29475078864486093</v>
      </c>
      <c r="W213" s="301">
        <f t="shared" si="50"/>
        <v>0.29645272237782017</v>
      </c>
      <c r="X213" s="301">
        <f t="shared" si="50"/>
        <v>0.27753014033004286</v>
      </c>
      <c r="Y213" s="301">
        <f t="shared" si="50"/>
        <v>0.27395069788703807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0.23024637766412503</v>
      </c>
      <c r="C214" s="302">
        <f t="shared" si="51"/>
        <v>0.19425241379380215</v>
      </c>
      <c r="D214" s="302">
        <f t="shared" si="51"/>
        <v>0.15951726797123403</v>
      </c>
      <c r="E214" s="302">
        <f t="shared" si="51"/>
        <v>0.15624584086478432</v>
      </c>
      <c r="F214" s="302">
        <f t="shared" si="51"/>
        <v>0.14376327085819282</v>
      </c>
      <c r="G214" s="302">
        <f t="shared" si="51"/>
        <v>0.16846458203944484</v>
      </c>
      <c r="H214" s="302">
        <f t="shared" si="51"/>
        <v>0.18948880280962066</v>
      </c>
      <c r="I214" s="302">
        <f t="shared" si="51"/>
        <v>0.24943851287893942</v>
      </c>
      <c r="J214" s="302">
        <f t="shared" si="51"/>
        <v>0.25193281960426639</v>
      </c>
      <c r="K214" s="302">
        <f t="shared" si="51"/>
        <v>0.23557740867960095</v>
      </c>
      <c r="L214" s="302">
        <f t="shared" si="51"/>
        <v>0.15874374268304767</v>
      </c>
      <c r="M214" s="302">
        <f t="shared" si="51"/>
        <v>0.17906089503158198</v>
      </c>
      <c r="N214" s="302">
        <f t="shared" si="51"/>
        <v>0.1826214837272086</v>
      </c>
      <c r="O214" s="302">
        <f t="shared" si="51"/>
        <v>0.24095681068028105</v>
      </c>
      <c r="P214" s="302">
        <f t="shared" si="51"/>
        <v>0.25320875278108795</v>
      </c>
      <c r="Q214" s="302">
        <f t="shared" si="51"/>
        <v>0.24206525779458823</v>
      </c>
      <c r="R214" s="302">
        <f t="shared" si="51"/>
        <v>0.22210633966661306</v>
      </c>
      <c r="S214" s="302">
        <f t="shared" si="51"/>
        <v>0.15702302098370283</v>
      </c>
      <c r="T214" s="302">
        <f t="shared" si="51"/>
        <v>0.24836021731908803</v>
      </c>
      <c r="U214" s="302">
        <f t="shared" si="51"/>
        <v>0.25528042821371982</v>
      </c>
      <c r="V214" s="302">
        <f t="shared" si="51"/>
        <v>0.26017566720349228</v>
      </c>
      <c r="W214" s="302">
        <f t="shared" si="51"/>
        <v>0.25613502513789993</v>
      </c>
      <c r="X214" s="302">
        <f t="shared" si="51"/>
        <v>0.2618472335464509</v>
      </c>
      <c r="Y214" s="302">
        <f t="shared" si="51"/>
        <v>0.2621135511675885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9.5496161287072723E-2</v>
      </c>
      <c r="C215" s="302">
        <f t="shared" si="52"/>
        <v>0.13188345779175042</v>
      </c>
      <c r="D215" s="302">
        <f t="shared" si="52"/>
        <v>0.17073809749642216</v>
      </c>
      <c r="E215" s="302">
        <f t="shared" si="52"/>
        <v>0.17363305473383403</v>
      </c>
      <c r="F215" s="302">
        <f t="shared" si="52"/>
        <v>0.18700538484427809</v>
      </c>
      <c r="G215" s="302">
        <f t="shared" si="52"/>
        <v>0.15412821166697163</v>
      </c>
      <c r="H215" s="302">
        <f t="shared" si="52"/>
        <v>0.12785341619393861</v>
      </c>
      <c r="I215" s="302">
        <f t="shared" si="52"/>
        <v>3.1703560380066664E-2</v>
      </c>
      <c r="J215" s="302">
        <f t="shared" si="52"/>
        <v>3.5867007089798952E-2</v>
      </c>
      <c r="K215" s="302">
        <f t="shared" si="52"/>
        <v>6.8482543951006419E-2</v>
      </c>
      <c r="L215" s="302">
        <f t="shared" si="52"/>
        <v>0.16005014337875198</v>
      </c>
      <c r="M215" s="302">
        <f t="shared" si="52"/>
        <v>0.13306049685847601</v>
      </c>
      <c r="N215" s="302">
        <f t="shared" si="52"/>
        <v>0.12666851674822882</v>
      </c>
      <c r="O215" s="302">
        <f t="shared" si="52"/>
        <v>4.9160671778759012E-2</v>
      </c>
      <c r="P215" s="302">
        <f t="shared" si="52"/>
        <v>3.1010695481103003E-2</v>
      </c>
      <c r="Q215" s="302">
        <f t="shared" si="52"/>
        <v>3.2945643032686461E-2</v>
      </c>
      <c r="R215" s="302">
        <f t="shared" si="52"/>
        <v>5.8576354631438947E-2</v>
      </c>
      <c r="S215" s="302">
        <f t="shared" si="52"/>
        <v>0.15368988908750253</v>
      </c>
      <c r="T215" s="302">
        <f t="shared" si="52"/>
        <v>5.777483156686939E-2</v>
      </c>
      <c r="U215" s="302">
        <f t="shared" si="52"/>
        <v>4.0629534083410253E-2</v>
      </c>
      <c r="V215" s="302">
        <f t="shared" si="52"/>
        <v>3.4575121441368588E-2</v>
      </c>
      <c r="W215" s="302">
        <f t="shared" si="52"/>
        <v>4.0317697239920257E-2</v>
      </c>
      <c r="X215" s="302">
        <f t="shared" si="52"/>
        <v>1.5682906783592004E-2</v>
      </c>
      <c r="Y215" s="302">
        <f t="shared" si="52"/>
        <v>1.1837146719449574E-2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0.15520094528085415</v>
      </c>
      <c r="C216" s="301">
        <f t="shared" si="53"/>
        <v>0.15514741579563149</v>
      </c>
      <c r="D216" s="301">
        <f t="shared" si="53"/>
        <v>0.14564419975021475</v>
      </c>
      <c r="E216" s="301">
        <f t="shared" si="53"/>
        <v>0.14674147786316072</v>
      </c>
      <c r="F216" s="301">
        <f t="shared" si="53"/>
        <v>0.14430741036980993</v>
      </c>
      <c r="G216" s="301">
        <f t="shared" si="53"/>
        <v>0.15440905490884729</v>
      </c>
      <c r="H216" s="301">
        <f t="shared" si="53"/>
        <v>0.1607817650743493</v>
      </c>
      <c r="I216" s="301">
        <f t="shared" si="53"/>
        <v>0.19455198222053754</v>
      </c>
      <c r="J216" s="301">
        <f t="shared" si="53"/>
        <v>0.20052906725118122</v>
      </c>
      <c r="K216" s="301">
        <f t="shared" si="53"/>
        <v>0.18482517189730649</v>
      </c>
      <c r="L216" s="301">
        <f t="shared" si="53"/>
        <v>0.16396387138065596</v>
      </c>
      <c r="M216" s="301">
        <f t="shared" si="53"/>
        <v>0.16962450095176615</v>
      </c>
      <c r="N216" s="301">
        <f t="shared" si="53"/>
        <v>0.1733332732452936</v>
      </c>
      <c r="O216" s="301">
        <f t="shared" si="53"/>
        <v>0.18170723209248019</v>
      </c>
      <c r="P216" s="301">
        <f t="shared" si="53"/>
        <v>0.18338163096239415</v>
      </c>
      <c r="Q216" s="301">
        <f t="shared" si="53"/>
        <v>0.18444063733391272</v>
      </c>
      <c r="R216" s="301">
        <f t="shared" si="53"/>
        <v>0.18232485604401974</v>
      </c>
      <c r="S216" s="301">
        <f t="shared" si="53"/>
        <v>0.16739661463688579</v>
      </c>
      <c r="T216" s="301">
        <f t="shared" si="53"/>
        <v>0.17054845031168844</v>
      </c>
      <c r="U216" s="301">
        <f t="shared" si="53"/>
        <v>0.17460539237336795</v>
      </c>
      <c r="V216" s="301">
        <f t="shared" si="53"/>
        <v>0.17621414465716537</v>
      </c>
      <c r="W216" s="301">
        <f t="shared" si="53"/>
        <v>0.17534844739593025</v>
      </c>
      <c r="X216" s="301">
        <f t="shared" si="53"/>
        <v>0.18058387188146754</v>
      </c>
      <c r="Y216" s="301">
        <f t="shared" si="53"/>
        <v>0.18979700214190839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2.5749447810014658E-2</v>
      </c>
      <c r="C217" s="302">
        <f t="shared" si="54"/>
        <v>2.1580815581457965E-2</v>
      </c>
      <c r="D217" s="302">
        <f t="shared" si="54"/>
        <v>1.7432198831417067E-2</v>
      </c>
      <c r="E217" s="302">
        <f t="shared" si="54"/>
        <v>1.723883004606103E-2</v>
      </c>
      <c r="F217" s="302">
        <f t="shared" si="54"/>
        <v>1.5599737089275204E-2</v>
      </c>
      <c r="G217" s="302">
        <f t="shared" si="54"/>
        <v>1.7761750274839509E-2</v>
      </c>
      <c r="H217" s="302">
        <f t="shared" si="54"/>
        <v>1.9750282536959325E-2</v>
      </c>
      <c r="I217" s="302">
        <f t="shared" si="54"/>
        <v>2.9185861750628317E-2</v>
      </c>
      <c r="J217" s="302">
        <f t="shared" si="54"/>
        <v>2.9541142009900455E-2</v>
      </c>
      <c r="K217" s="302">
        <f t="shared" si="54"/>
        <v>2.7063856759792101E-2</v>
      </c>
      <c r="L217" s="302">
        <f t="shared" si="54"/>
        <v>1.8695342958062758E-2</v>
      </c>
      <c r="M217" s="302">
        <f t="shared" si="54"/>
        <v>2.1088105813890416E-2</v>
      </c>
      <c r="N217" s="302">
        <f t="shared" si="54"/>
        <v>2.1507438416689409E-2</v>
      </c>
      <c r="O217" s="302">
        <f t="shared" si="54"/>
        <v>2.8352600281174437E-2</v>
      </c>
      <c r="P217" s="302">
        <f t="shared" si="54"/>
        <v>2.9820542172030406E-2</v>
      </c>
      <c r="Q217" s="302">
        <f t="shared" si="54"/>
        <v>2.8508166282418038E-2</v>
      </c>
      <c r="R217" s="302">
        <f t="shared" si="54"/>
        <v>2.6157592879223091E-2</v>
      </c>
      <c r="S217" s="302">
        <f t="shared" si="54"/>
        <v>1.8492692562142202E-2</v>
      </c>
      <c r="T217" s="302">
        <f t="shared" si="54"/>
        <v>2.9249527329023962E-2</v>
      </c>
      <c r="U217" s="302">
        <f t="shared" si="54"/>
        <v>3.006452459336072E-2</v>
      </c>
      <c r="V217" s="302">
        <f t="shared" si="54"/>
        <v>3.0641039738012483E-2</v>
      </c>
      <c r="W217" s="302">
        <f t="shared" si="54"/>
        <v>3.0165170970461414E-2</v>
      </c>
      <c r="X217" s="302">
        <f t="shared" si="54"/>
        <v>3.08186742261377E-2</v>
      </c>
      <c r="Y217" s="302">
        <f t="shared" si="54"/>
        <v>3.0869265460232227E-2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0.11680541346927799</v>
      </c>
      <c r="C218" s="302">
        <f t="shared" si="55"/>
        <v>0.11666111235941279</v>
      </c>
      <c r="D218" s="302">
        <f t="shared" si="55"/>
        <v>0.10644855489729507</v>
      </c>
      <c r="E218" s="302">
        <f t="shared" si="55"/>
        <v>0.10766232022849299</v>
      </c>
      <c r="F218" s="302">
        <f t="shared" si="55"/>
        <v>0.10503909245814623</v>
      </c>
      <c r="G218" s="302">
        <f t="shared" si="55"/>
        <v>0.11635120778445295</v>
      </c>
      <c r="H218" s="302">
        <f t="shared" si="55"/>
        <v>0.12366351335534752</v>
      </c>
      <c r="I218" s="302">
        <f t="shared" si="55"/>
        <v>0.16157272796633901</v>
      </c>
      <c r="J218" s="302">
        <f t="shared" si="55"/>
        <v>0.16672044233844793</v>
      </c>
      <c r="K218" s="302">
        <f t="shared" si="55"/>
        <v>0.14933277781053211</v>
      </c>
      <c r="L218" s="302">
        <f t="shared" si="55"/>
        <v>0.12641932989432625</v>
      </c>
      <c r="M218" s="302">
        <f t="shared" si="55"/>
        <v>0.13286578298715757</v>
      </c>
      <c r="N218" s="302">
        <f t="shared" si="55"/>
        <v>0.13690800989533741</v>
      </c>
      <c r="O218" s="302">
        <f t="shared" si="55"/>
        <v>0.14755288648476761</v>
      </c>
      <c r="P218" s="302">
        <f t="shared" si="55"/>
        <v>0.14990894113661449</v>
      </c>
      <c r="Q218" s="302">
        <f t="shared" si="55"/>
        <v>0.15205244349853617</v>
      </c>
      <c r="R218" s="302">
        <f t="shared" si="55"/>
        <v>0.14926869179084096</v>
      </c>
      <c r="S218" s="302">
        <f t="shared" si="55"/>
        <v>0.13080377439576155</v>
      </c>
      <c r="T218" s="302">
        <f t="shared" si="55"/>
        <v>0.13449474744647638</v>
      </c>
      <c r="U218" s="302">
        <f t="shared" si="55"/>
        <v>0.13975590390629877</v>
      </c>
      <c r="V218" s="302">
        <f t="shared" si="55"/>
        <v>0.14150117274571491</v>
      </c>
      <c r="W218" s="302">
        <f t="shared" si="55"/>
        <v>0.1404350377582943</v>
      </c>
      <c r="X218" s="302">
        <f t="shared" si="55"/>
        <v>0.14791463932879267</v>
      </c>
      <c r="Y218" s="302">
        <f t="shared" si="55"/>
        <v>0.15753366902379767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1.2646084001561522E-2</v>
      </c>
      <c r="C219" s="303">
        <f t="shared" si="56"/>
        <v>1.6905487854760728E-2</v>
      </c>
      <c r="D219" s="303">
        <f t="shared" si="56"/>
        <v>2.1763446021502611E-2</v>
      </c>
      <c r="E219" s="303">
        <f t="shared" si="56"/>
        <v>2.1840327588606708E-2</v>
      </c>
      <c r="F219" s="303">
        <f t="shared" si="56"/>
        <v>2.3668580822388503E-2</v>
      </c>
      <c r="G219" s="303">
        <f t="shared" si="56"/>
        <v>2.0296096849554853E-2</v>
      </c>
      <c r="H219" s="303">
        <f t="shared" si="56"/>
        <v>1.7367969182042468E-2</v>
      </c>
      <c r="I219" s="303">
        <f t="shared" si="56"/>
        <v>3.7933925035702086E-3</v>
      </c>
      <c r="J219" s="303">
        <f t="shared" si="56"/>
        <v>4.2674829028328289E-3</v>
      </c>
      <c r="K219" s="303">
        <f t="shared" si="56"/>
        <v>8.4285373269822744E-3</v>
      </c>
      <c r="L219" s="303">
        <f t="shared" si="56"/>
        <v>1.8849198528266935E-2</v>
      </c>
      <c r="M219" s="303">
        <f t="shared" si="56"/>
        <v>1.5670612150718143E-2</v>
      </c>
      <c r="N219" s="303">
        <f t="shared" si="56"/>
        <v>1.4917824933266781E-2</v>
      </c>
      <c r="O219" s="303">
        <f t="shared" si="56"/>
        <v>5.8017453265381564E-3</v>
      </c>
      <c r="P219" s="303">
        <f t="shared" si="56"/>
        <v>3.6521476537492523E-3</v>
      </c>
      <c r="Q219" s="303">
        <f t="shared" si="56"/>
        <v>3.8800275529585326E-3</v>
      </c>
      <c r="R219" s="303">
        <f t="shared" si="56"/>
        <v>6.8985713739556824E-3</v>
      </c>
      <c r="S219" s="303">
        <f t="shared" si="56"/>
        <v>1.8100147678982038E-2</v>
      </c>
      <c r="T219" s="303">
        <f t="shared" si="56"/>
        <v>6.8041755361881165E-3</v>
      </c>
      <c r="U219" s="303">
        <f t="shared" si="56"/>
        <v>4.784963873708456E-3</v>
      </c>
      <c r="V219" s="303">
        <f t="shared" si="56"/>
        <v>4.0719321734379371E-3</v>
      </c>
      <c r="W219" s="303">
        <f t="shared" si="56"/>
        <v>4.7482386671745206E-3</v>
      </c>
      <c r="X219" s="303">
        <f t="shared" si="56"/>
        <v>1.850558326537187E-3</v>
      </c>
      <c r="Y219" s="303">
        <f t="shared" si="56"/>
        <v>1.3940676578784604E-3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0.4551216680729912</v>
      </c>
      <c r="C224" s="304">
        <f>IF(C$5=0,0,C$5/NFM_fec!C$5)</f>
        <v>0.46090951088333609</v>
      </c>
      <c r="D224" s="304">
        <f>IF(D$5=0,0,D$5/NFM_fec!D$5)</f>
        <v>0.46281479996769481</v>
      </c>
      <c r="E224" s="304">
        <f>IF(E$5=0,0,E$5/NFM_fec!E$5)</f>
        <v>0.4650673932475699</v>
      </c>
      <c r="F224" s="304">
        <f>IF(F$5=0,0,F$5/NFM_fec!F$5)</f>
        <v>0.46870788772573635</v>
      </c>
      <c r="G224" s="304">
        <f>IF(G$5=0,0,G$5/NFM_fec!G$5)</f>
        <v>0.46273013642388716</v>
      </c>
      <c r="H224" s="304">
        <f>IF(H$5=0,0,H$5/NFM_fec!H$5)</f>
        <v>0.45908030240706826</v>
      </c>
      <c r="I224" s="304">
        <f>IF(I$5=0,0,I$5/NFM_fec!I$5)</f>
        <v>0.45803359102804048</v>
      </c>
      <c r="J224" s="304">
        <f>IF(J$5=0,0,J$5/NFM_fec!J$5)</f>
        <v>0.46307160483560839</v>
      </c>
      <c r="K224" s="304">
        <f>IF(K$5=0,0,K$5/NFM_fec!K$5)</f>
        <v>0.4677827337996428</v>
      </c>
      <c r="L224" s="304">
        <f>IF(L$5=0,0,L$5/NFM_fec!L$5)</f>
        <v>0.47619655237674624</v>
      </c>
      <c r="M224" s="304">
        <f>IF(M$5=0,0,M$5/NFM_fec!M$5)</f>
        <v>0.47076625159229024</v>
      </c>
      <c r="N224" s="304">
        <f>IF(N$5=0,0,N$5/NFM_fec!N$5)</f>
        <v>0.4701567693917218</v>
      </c>
      <c r="O224" s="304">
        <f>IF(O$5=0,0,O$5/NFM_fec!O$5)</f>
        <v>0.45960841332299834</v>
      </c>
      <c r="P224" s="304">
        <f>IF(P$5=0,0,P$5/NFM_fec!P$5)</f>
        <v>0.45728333191383624</v>
      </c>
      <c r="Q224" s="304">
        <f>IF(Q$5=0,0,Q$5/NFM_fec!Q$5)</f>
        <v>0.45322006737711901</v>
      </c>
      <c r="R224" s="304">
        <f>IF(R$5=0,0,R$5/NFM_fec!R$5)</f>
        <v>0.45402645217790893</v>
      </c>
      <c r="S224" s="304">
        <f>IF(S$5=0,0,S$5/NFM_fec!S$5)</f>
        <v>0.46661765019714957</v>
      </c>
      <c r="T224" s="304">
        <f>IF(T$5=0,0,T$5/NFM_fec!T$5)</f>
        <v>0.47968623878612626</v>
      </c>
      <c r="U224" s="304">
        <f>IF(U$5=0,0,U$5/NFM_fec!U$5)</f>
        <v>0.47748446760997332</v>
      </c>
      <c r="V224" s="304">
        <f>IF(V$5=0,0,V$5/NFM_fec!V$5)</f>
        <v>0.47704181381308669</v>
      </c>
      <c r="W224" s="304">
        <f>IF(W$5=0,0,W$5/NFM_fec!W$5)</f>
        <v>0.47692923458143316</v>
      </c>
      <c r="X224" s="304">
        <f>IF(X$5=0,0,X$5/NFM_fec!X$5)</f>
        <v>0.47124078395814534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0.46048698651920772</v>
      </c>
      <c r="C225" s="305">
        <f>IF(C$6=0,0,C$6/NFM_fec!C$6)</f>
        <v>0.46048698651920733</v>
      </c>
      <c r="D225" s="305">
        <f>IF(D$6=0,0,D$6/NFM_fec!D$6)</f>
        <v>0.46048698651920733</v>
      </c>
      <c r="E225" s="305">
        <f>IF(E$6=0,0,E$6/NFM_fec!E$6)</f>
        <v>0.4604869865192075</v>
      </c>
      <c r="F225" s="305">
        <f>IF(F$6=0,0,F$6/NFM_fec!F$6)</f>
        <v>0.46857158287894957</v>
      </c>
      <c r="G225" s="305">
        <f>IF(G$6=0,0,G$6/NFM_fec!G$6)</f>
        <v>0.47509824158520597</v>
      </c>
      <c r="H225" s="305">
        <f>IF(H$6=0,0,H$6/NFM_fec!H$6)</f>
        <v>0.47509824158520608</v>
      </c>
      <c r="I225" s="305">
        <f>IF(I$6=0,0,I$6/NFM_fec!I$6)</f>
        <v>0.47509824158520614</v>
      </c>
      <c r="J225" s="305">
        <f>IF(J$6=0,0,J$6/NFM_fec!J$6)</f>
        <v>0.47509824158520597</v>
      </c>
      <c r="K225" s="305">
        <f>IF(K$6=0,0,K$6/NFM_fec!K$6)</f>
        <v>0.47509824158520608</v>
      </c>
      <c r="L225" s="305">
        <f>IF(L$6=0,0,L$6/NFM_fec!L$6)</f>
        <v>0.47509824158520619</v>
      </c>
      <c r="M225" s="305">
        <f>IF(M$6=0,0,M$6/NFM_fec!M$6)</f>
        <v>0.47509824158520597</v>
      </c>
      <c r="N225" s="305">
        <f>IF(N$6=0,0,N$6/NFM_fec!N$6)</f>
        <v>0.47509824158520625</v>
      </c>
      <c r="O225" s="305">
        <f>IF(O$6=0,0,O$6/NFM_fec!O$6)</f>
        <v>0.47509824158520614</v>
      </c>
      <c r="P225" s="305">
        <f>IF(P$6=0,0,P$6/NFM_fec!P$6)</f>
        <v>0.47509824158520625</v>
      </c>
      <c r="Q225" s="305">
        <f>IF(Q$6=0,0,Q$6/NFM_fec!Q$6)</f>
        <v>0.47509824158520614</v>
      </c>
      <c r="R225" s="305">
        <f>IF(R$6=0,0,R$6/NFM_fec!R$6)</f>
        <v>0.47509824158520619</v>
      </c>
      <c r="S225" s="305">
        <f>IF(S$6=0,0,S$6/NFM_fec!S$6)</f>
        <v>0.47509824158520625</v>
      </c>
      <c r="T225" s="305">
        <f>IF(T$6=0,0,T$6/NFM_fec!T$6)</f>
        <v>0.48258841742668579</v>
      </c>
      <c r="U225" s="305">
        <f>IF(U$6=0,0,U$6/NFM_fec!U$6)</f>
        <v>0.4893295756840168</v>
      </c>
      <c r="V225" s="305">
        <f>IF(V$6=0,0,V$6/NFM_fec!V$6)</f>
        <v>0.49331970360828808</v>
      </c>
      <c r="W225" s="305">
        <f>IF(W$6=0,0,W$6/NFM_fec!W$6)</f>
        <v>0.49331970360828847</v>
      </c>
      <c r="X225" s="305">
        <f>IF(X$6=0,0,X$6/NFM_fec!X$6)</f>
        <v>0.49331970360828836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0.11952648118241525</v>
      </c>
      <c r="C226" s="306">
        <f>IF(C$7=0,0,C$7/NFM_fec!C$7)</f>
        <v>0.11952648118241532</v>
      </c>
      <c r="D226" s="306">
        <f>IF(D$7=0,0,D$7/NFM_fec!D$7)</f>
        <v>0.11952648118241534</v>
      </c>
      <c r="E226" s="306">
        <f>IF(E$7=0,0,E$7/NFM_fec!E$7)</f>
        <v>0.11952648118241525</v>
      </c>
      <c r="F226" s="306">
        <f>IF(F$7=0,0,F$7/NFM_fec!F$7)</f>
        <v>0.12162496253574197</v>
      </c>
      <c r="G226" s="306">
        <f>IF(G$7=0,0,G$7/NFM_fec!G$7)</f>
        <v>0.12331905720481</v>
      </c>
      <c r="H226" s="306">
        <f>IF(H$7=0,0,H$7/NFM_fec!H$7)</f>
        <v>0.12331905720481005</v>
      </c>
      <c r="I226" s="306">
        <f>IF(I$7=0,0,I$7/NFM_fec!I$7)</f>
        <v>0.12331905720481003</v>
      </c>
      <c r="J226" s="306">
        <f>IF(J$7=0,0,J$7/NFM_fec!J$7)</f>
        <v>0.12331905720481003</v>
      </c>
      <c r="K226" s="306">
        <f>IF(K$7=0,0,K$7/NFM_fec!K$7)</f>
        <v>0.12331905720481012</v>
      </c>
      <c r="L226" s="306">
        <f>IF(L$7=0,0,L$7/NFM_fec!L$7)</f>
        <v>0.12331905720480996</v>
      </c>
      <c r="M226" s="306">
        <f>IF(M$7=0,0,M$7/NFM_fec!M$7)</f>
        <v>0.12331905720481001</v>
      </c>
      <c r="N226" s="306">
        <f>IF(N$7=0,0,N$7/NFM_fec!N$7)</f>
        <v>0.12331905720481011</v>
      </c>
      <c r="O226" s="306">
        <f>IF(O$7=0,0,O$7/NFM_fec!O$7)</f>
        <v>0.1233190572048101</v>
      </c>
      <c r="P226" s="306">
        <f>IF(P$7=0,0,P$7/NFM_fec!P$7)</f>
        <v>0.12331905720481001</v>
      </c>
      <c r="Q226" s="306">
        <f>IF(Q$7=0,0,Q$7/NFM_fec!Q$7)</f>
        <v>0.12331905720481</v>
      </c>
      <c r="R226" s="306">
        <f>IF(R$7=0,0,R$7/NFM_fec!R$7)</f>
        <v>0.12331905720481001</v>
      </c>
      <c r="S226" s="306">
        <f>IF(S$7=0,0,S$7/NFM_fec!S$7)</f>
        <v>0.12331905720481003</v>
      </c>
      <c r="T226" s="306">
        <f>IF(T$7=0,0,T$7/NFM_fec!T$7)</f>
        <v>0.12776253763958653</v>
      </c>
      <c r="U226" s="306">
        <f>IF(U$7=0,0,U$7/NFM_fec!U$7)</f>
        <v>0.1280487179799841</v>
      </c>
      <c r="V226" s="306">
        <f>IF(V$7=0,0,V$7/NFM_fec!V$7)</f>
        <v>0.12804871797998416</v>
      </c>
      <c r="W226" s="306">
        <f>IF(W$7=0,0,W$7/NFM_fec!W$7)</f>
        <v>0.1280487179799841</v>
      </c>
      <c r="X226" s="306">
        <f>IF(X$7=0,0,X$7/NFM_fec!X$7)</f>
        <v>0.12804871797998413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0.65719007011781272</v>
      </c>
      <c r="C227" s="306">
        <f>IF(C$8=0,0,C$8/NFM_fec!C$8)</f>
        <v>0.65719007011781261</v>
      </c>
      <c r="D227" s="306">
        <f>IF(D$8=0,0,D$8/NFM_fec!D$8)</f>
        <v>0.65719007011781283</v>
      </c>
      <c r="E227" s="306">
        <f>IF(E$8=0,0,E$8/NFM_fec!E$8)</f>
        <v>0.65719007011781261</v>
      </c>
      <c r="F227" s="306">
        <f>IF(F$8=0,0,F$8/NFM_fec!F$8)</f>
        <v>0.66808706502176451</v>
      </c>
      <c r="G227" s="306">
        <f>IF(G$8=0,0,G$8/NFM_fec!G$8)</f>
        <v>0.67789436043532125</v>
      </c>
      <c r="H227" s="306">
        <f>IF(H$8=0,0,H$8/NFM_fec!H$8)</f>
        <v>0.67804271530094085</v>
      </c>
      <c r="I227" s="306">
        <f>IF(I$8=0,0,I$8/NFM_fec!I$8)</f>
        <v>0.67804271530094073</v>
      </c>
      <c r="J227" s="306">
        <f>IF(J$8=0,0,J$8/NFM_fec!J$8)</f>
        <v>0.67804271530094073</v>
      </c>
      <c r="K227" s="306">
        <f>IF(K$8=0,0,K$8/NFM_fec!K$8)</f>
        <v>0.67804271530094073</v>
      </c>
      <c r="L227" s="306">
        <f>IF(L$8=0,0,L$8/NFM_fec!L$8)</f>
        <v>0.67804271530094085</v>
      </c>
      <c r="M227" s="306">
        <f>IF(M$8=0,0,M$8/NFM_fec!M$8)</f>
        <v>0.67804271530094096</v>
      </c>
      <c r="N227" s="306">
        <f>IF(N$8=0,0,N$8/NFM_fec!N$8)</f>
        <v>0.67804271530094096</v>
      </c>
      <c r="O227" s="306">
        <f>IF(O$8=0,0,O$8/NFM_fec!O$8)</f>
        <v>0.67804271530094096</v>
      </c>
      <c r="P227" s="306">
        <f>IF(P$8=0,0,P$8/NFM_fec!P$8)</f>
        <v>0.67804271530094073</v>
      </c>
      <c r="Q227" s="306">
        <f>IF(Q$8=0,0,Q$8/NFM_fec!Q$8)</f>
        <v>0.67804271530094085</v>
      </c>
      <c r="R227" s="306">
        <f>IF(R$8=0,0,R$8/NFM_fec!R$8)</f>
        <v>0.67804271530094073</v>
      </c>
      <c r="S227" s="306">
        <f>IF(S$8=0,0,S$8/NFM_fec!S$8)</f>
        <v>0.67804271530094073</v>
      </c>
      <c r="T227" s="306">
        <f>IF(T$8=0,0,T$8/NFM_fec!T$8)</f>
        <v>0.68685444568657972</v>
      </c>
      <c r="U227" s="306">
        <f>IF(U$8=0,0,U$8/NFM_fec!U$8)</f>
        <v>0.69478500303365454</v>
      </c>
      <c r="V227" s="306">
        <f>IF(V$8=0,0,V$8/NFM_fec!V$8)</f>
        <v>0.70192250464602235</v>
      </c>
      <c r="W227" s="306">
        <f>IF(W$8=0,0,W$8/NFM_fec!W$8)</f>
        <v>0.70404771491041174</v>
      </c>
      <c r="X227" s="306">
        <f>IF(X$8=0,0,X$8/NFM_fec!X$8)</f>
        <v>0.70404771491041163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0.456401091809225</v>
      </c>
      <c r="C228" s="306">
        <f>IF(C$9=0,0,C$9/NFM_fec!C$9)</f>
        <v>0.456401091809225</v>
      </c>
      <c r="D228" s="306">
        <f>IF(D$9=0,0,D$9/NFM_fec!D$9)</f>
        <v>0.45640109180922506</v>
      </c>
      <c r="E228" s="306">
        <f>IF(E$9=0,0,E$9/NFM_fec!E$9)</f>
        <v>0.45640109180922506</v>
      </c>
      <c r="F228" s="306">
        <f>IF(F$9=0,0,F$9/NFM_fec!F$9)</f>
        <v>0.46441395365644961</v>
      </c>
      <c r="G228" s="306">
        <f>IF(G$9=0,0,G$9/NFM_fec!G$9)</f>
        <v>0.47088270140960137</v>
      </c>
      <c r="H228" s="306">
        <f>IF(H$9=0,0,H$9/NFM_fec!H$9)</f>
        <v>0.4708827014096012</v>
      </c>
      <c r="I228" s="306">
        <f>IF(I$9=0,0,I$9/NFM_fec!I$9)</f>
        <v>0.47088270140960126</v>
      </c>
      <c r="J228" s="306">
        <f>IF(J$9=0,0,J$9/NFM_fec!J$9)</f>
        <v>0.47088270140960126</v>
      </c>
      <c r="K228" s="306">
        <f>IF(K$9=0,0,K$9/NFM_fec!K$9)</f>
        <v>0.4708827014096012</v>
      </c>
      <c r="L228" s="306">
        <f>IF(L$9=0,0,L$9/NFM_fec!L$9)</f>
        <v>0.47088270140960131</v>
      </c>
      <c r="M228" s="306">
        <f>IF(M$9=0,0,M$9/NFM_fec!M$9)</f>
        <v>0.47088270140960131</v>
      </c>
      <c r="N228" s="306">
        <f>IF(N$9=0,0,N$9/NFM_fec!N$9)</f>
        <v>0.4708827014096012</v>
      </c>
      <c r="O228" s="306">
        <f>IF(O$9=0,0,O$9/NFM_fec!O$9)</f>
        <v>0.4708827014096012</v>
      </c>
      <c r="P228" s="306">
        <f>IF(P$9=0,0,P$9/NFM_fec!P$9)</f>
        <v>0.47088270140960131</v>
      </c>
      <c r="Q228" s="306">
        <f>IF(Q$9=0,0,Q$9/NFM_fec!Q$9)</f>
        <v>0.47088270140960126</v>
      </c>
      <c r="R228" s="306">
        <f>IF(R$9=0,0,R$9/NFM_fec!R$9)</f>
        <v>0.4708827014096012</v>
      </c>
      <c r="S228" s="306">
        <f>IF(S$9=0,0,S$9/NFM_fec!S$9)</f>
        <v>0.47088270140960126</v>
      </c>
      <c r="T228" s="306">
        <f>IF(T$9=0,0,T$9/NFM_fec!T$9)</f>
        <v>0.48894248465029022</v>
      </c>
      <c r="U228" s="306">
        <f>IF(U$9=0,0,U$9/NFM_fec!U$9)</f>
        <v>0.48894248465029033</v>
      </c>
      <c r="V228" s="306">
        <f>IF(V$9=0,0,V$9/NFM_fec!V$9)</f>
        <v>0.48894248465029044</v>
      </c>
      <c r="W228" s="306">
        <f>IF(W$9=0,0,W$9/NFM_fec!W$9)</f>
        <v>0.48894248465029022</v>
      </c>
      <c r="X228" s="306">
        <f>IF(X$9=0,0,X$9/NFM_fec!X$9)</f>
        <v>0.48894248465029028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0.69928665940372603</v>
      </c>
      <c r="C229" s="307">
        <f>IF(C$10=0,0,C$10/NFM_fec!C$10)</f>
        <v>0.71533019323225655</v>
      </c>
      <c r="D229" s="307">
        <f>IF(D$10=0,0,D$10/NFM_fec!D$10)</f>
        <v>0.73507955977775752</v>
      </c>
      <c r="E229" s="307">
        <f>IF(E$10=0,0,E$10/NFM_fec!E$10)</f>
        <v>0.7356200349354598</v>
      </c>
      <c r="F229" s="307">
        <f>IF(F$10=0,0,F$10/NFM_fec!F$10)</f>
        <v>0.75600871283035953</v>
      </c>
      <c r="G229" s="307">
        <f>IF(G$10=0,0,G$10/NFM_fec!G$10)</f>
        <v>0.75460458945260589</v>
      </c>
      <c r="H229" s="307">
        <f>IF(H$10=0,0,H$10/NFM_fec!H$10)</f>
        <v>0.74382620213505257</v>
      </c>
      <c r="I229" s="307">
        <f>IF(I$10=0,0,I$10/NFM_fec!I$10)</f>
        <v>0.69092140892684961</v>
      </c>
      <c r="J229" s="307">
        <f>IF(J$10=0,0,J$10/NFM_fec!J$10)</f>
        <v>0.6925108142390668</v>
      </c>
      <c r="K229" s="307">
        <f>IF(K$10=0,0,K$10/NFM_fec!K$10)</f>
        <v>0.70845233289978671</v>
      </c>
      <c r="L229" s="307">
        <f>IF(L$10=0,0,L$10/NFM_fec!L$10)</f>
        <v>0.74963059604702909</v>
      </c>
      <c r="M229" s="307">
        <f>IF(M$10=0,0,M$10/NFM_fec!M$10)</f>
        <v>0.73729829669979896</v>
      </c>
      <c r="N229" s="307">
        <f>IF(N$10=0,0,N$10/NFM_fec!N$10)</f>
        <v>0.73471134504704094</v>
      </c>
      <c r="O229" s="307">
        <f>IF(O$10=0,0,O$10/NFM_fec!O$10)</f>
        <v>0.69855357945073626</v>
      </c>
      <c r="P229" s="307">
        <f>IF(P$10=0,0,P$10/NFM_fec!P$10)</f>
        <v>0.68977249230552862</v>
      </c>
      <c r="Q229" s="307">
        <f>IF(Q$10=0,0,Q$10/NFM_fec!Q$10)</f>
        <v>0.69157192347306051</v>
      </c>
      <c r="R229" s="307">
        <f>IF(R$10=0,0,R$10/NFM_fec!R$10)</f>
        <v>0.70425715953460444</v>
      </c>
      <c r="S229" s="307">
        <f>IF(S$10=0,0,S$10/NFM_fec!S$10)</f>
        <v>0.74867645347315681</v>
      </c>
      <c r="T229" s="307">
        <f>IF(T$10=0,0,T$10/NFM_fec!T$10)</f>
        <v>0.72859241757771875</v>
      </c>
      <c r="U229" s="307">
        <f>IF(U$10=0,0,U$10/NFM_fec!U$10)</f>
        <v>0.72078526505451179</v>
      </c>
      <c r="V229" s="307">
        <f>IF(V$10=0,0,V$10/NFM_fec!V$10)</f>
        <v>0.71796006826642855</v>
      </c>
      <c r="W229" s="307">
        <f>IF(W$10=0,0,W$10/NFM_fec!W$10)</f>
        <v>0.72040835000028669</v>
      </c>
      <c r="X229" s="307">
        <f>IF(X$10=0,0,X$10/NFM_fec!X$10)</f>
        <v>0.70903926671190021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0.48860677025973354</v>
      </c>
      <c r="C230" s="308">
        <f>IF(C$16=0,0,C$16/NFM_fec!C$16)</f>
        <v>0.49072349676916105</v>
      </c>
      <c r="D230" s="308">
        <f>IF(D$16=0,0,D$16/NFM_fec!D$16)</f>
        <v>0.48913508283356333</v>
      </c>
      <c r="E230" s="308">
        <f>IF(E$16=0,0,E$16/NFM_fec!E$16)</f>
        <v>0.49156951011718936</v>
      </c>
      <c r="F230" s="308">
        <f>IF(F$16=0,0,F$16/NFM_fec!F$16)</f>
        <v>0.49034759881434975</v>
      </c>
      <c r="G230" s="308">
        <f>IF(G$16=0,0,G$16/NFM_fec!G$16)</f>
        <v>0.48022864147025851</v>
      </c>
      <c r="H230" s="308">
        <f>IF(H$16=0,0,H$16/NFM_fec!H$16)</f>
        <v>0.47810150484353453</v>
      </c>
      <c r="I230" s="308">
        <f>IF(I$16=0,0,I$16/NFM_fec!I$16)</f>
        <v>0.47570079783705277</v>
      </c>
      <c r="J230" s="308">
        <f>IF(J$16=0,0,J$16/NFM_fec!J$16)</f>
        <v>0.48233180512085388</v>
      </c>
      <c r="K230" s="308">
        <f>IF(K$16=0,0,K$16/NFM_fec!K$16)</f>
        <v>0.49107329814831635</v>
      </c>
      <c r="L230" s="308">
        <f>IF(L$16=0,0,L$16/NFM_fec!L$16)</f>
        <v>0.49411441679784174</v>
      </c>
      <c r="M230" s="308">
        <f>IF(M$16=0,0,M$16/NFM_fec!M$16)</f>
        <v>0.48785976956724819</v>
      </c>
      <c r="N230" s="308">
        <f>IF(N$16=0,0,N$16/NFM_fec!N$16)</f>
        <v>0.48685892985014267</v>
      </c>
      <c r="O230" s="308">
        <f>IF(O$16=0,0,O$16/NFM_fec!O$16)</f>
        <v>0.47819156878873564</v>
      </c>
      <c r="P230" s="308">
        <f>IF(P$16=0,0,P$16/NFM_fec!P$16)</f>
        <v>0.47614453810461177</v>
      </c>
      <c r="Q230" s="308">
        <f>IF(Q$16=0,0,Q$16/NFM_fec!Q$16)</f>
        <v>0.46854774801538968</v>
      </c>
      <c r="R230" s="308">
        <f>IF(R$16=0,0,R$16/NFM_fec!R$16)</f>
        <v>0.46722020760119815</v>
      </c>
      <c r="S230" s="308">
        <f>IF(S$16=0,0,S$16/NFM_fec!S$16)</f>
        <v>0.47785962243889174</v>
      </c>
      <c r="T230" s="308">
        <f>IF(T$16=0,0,T$16/NFM_fec!T$16)</f>
        <v>0.50343591981524849</v>
      </c>
      <c r="U230" s="308">
        <f>IF(U$16=0,0,U$16/NFM_fec!U$16)</f>
        <v>0.49966418449346456</v>
      </c>
      <c r="V230" s="308">
        <f>IF(V$16=0,0,V$16/NFM_fec!V$16)</f>
        <v>0.49909145761127327</v>
      </c>
      <c r="W230" s="308">
        <f>IF(W$16=0,0,W$16/NFM_fec!W$16)</f>
        <v>0.49887367711706604</v>
      </c>
      <c r="X230" s="308">
        <f>IF(X$16=0,0,X$16/NFM_fec!X$16)</f>
        <v>0.49026899818980735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0.39081517428231399</v>
      </c>
      <c r="C231" s="309">
        <f>IF(C$27=0,0,C$27/NFM_fec!C$27)</f>
        <v>0.40167438073171763</v>
      </c>
      <c r="D231" s="309">
        <f>IF(D$27=0,0,D$27/NFM_fec!D$27)</f>
        <v>0.41261834458191926</v>
      </c>
      <c r="E231" s="309">
        <f>IF(E$27=0,0,E$27/NFM_fec!E$27)</f>
        <v>0.4142134224300465</v>
      </c>
      <c r="F231" s="309">
        <f>IF(F$27=0,0,F$27/NFM_fec!F$27)</f>
        <v>0.4247977785914675</v>
      </c>
      <c r="G231" s="309">
        <f>IF(G$27=0,0,G$27/NFM_fec!G$27)</f>
        <v>0.41953232647991123</v>
      </c>
      <c r="H231" s="309">
        <f>IF(H$27=0,0,H$27/NFM_fec!H$27)</f>
        <v>0.41054734723637731</v>
      </c>
      <c r="I231" s="309">
        <f>IF(I$27=0,0,I$27/NFM_fec!I$27)</f>
        <v>0.39498111453770107</v>
      </c>
      <c r="J231" s="309">
        <f>IF(J$27=0,0,J$27/NFM_fec!J$27)</f>
        <v>0.39645156234231987</v>
      </c>
      <c r="K231" s="309">
        <f>IF(K$27=0,0,K$27/NFM_fec!K$27)</f>
        <v>0.40191551179421703</v>
      </c>
      <c r="L231" s="309">
        <f>IF(L$27=0,0,L$27/NFM_fec!L$27)</f>
        <v>0.42962070686074921</v>
      </c>
      <c r="M231" s="309">
        <f>IF(M$27=0,0,M$27/NFM_fec!M$27)</f>
        <v>0.42268269527979291</v>
      </c>
      <c r="N231" s="309">
        <f>IF(N$27=0,0,N$27/NFM_fec!N$27)</f>
        <v>0.42121754875984568</v>
      </c>
      <c r="O231" s="309">
        <f>IF(O$27=0,0,O$27/NFM_fec!O$27)</f>
        <v>0.40066382617636476</v>
      </c>
      <c r="P231" s="309">
        <f>IF(P$27=0,0,P$27/NFM_fec!P$27)</f>
        <v>0.39593717000399137</v>
      </c>
      <c r="Q231" s="309">
        <f>IF(Q$27=0,0,Q$27/NFM_fec!Q$27)</f>
        <v>0.39691573256284607</v>
      </c>
      <c r="R231" s="309">
        <f>IF(R$27=0,0,R$27/NFM_fec!R$27)</f>
        <v>0.4040629955377078</v>
      </c>
      <c r="S231" s="309">
        <f>IF(S$27=0,0,S$27/NFM_fec!S$27)</f>
        <v>0.42908023307869836</v>
      </c>
      <c r="T231" s="309">
        <f>IF(T$27=0,0,T$27/NFM_fec!T$27)</f>
        <v>0.41804242948917414</v>
      </c>
      <c r="U231" s="309">
        <f>IF(U$27=0,0,U$27/NFM_fec!U$27)</f>
        <v>0.41365666278615448</v>
      </c>
      <c r="V231" s="309">
        <f>IF(V$27=0,0,V$27/NFM_fec!V$27)</f>
        <v>0.41204733891576573</v>
      </c>
      <c r="W231" s="309">
        <f>IF(W$27=0,0,W$27/NFM_fec!W$27)</f>
        <v>0.41336904170429539</v>
      </c>
      <c r="X231" s="309">
        <f>IF(X$27=0,0,X$27/NFM_fec!X$27)</f>
        <v>0.40685965271013441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0.45491260226415697</v>
      </c>
      <c r="C233" s="304">
        <f>IF(C$34=0,0,C$34/NFM_fec!C$34)</f>
        <v>0.45759321859009727</v>
      </c>
      <c r="D233" s="304">
        <f>IF(D$34=0,0,D$34/NFM_fec!D$34)</f>
        <v>0.46010231910543542</v>
      </c>
      <c r="E233" s="304">
        <f>IF(E$34=0,0,E$34/NFM_fec!E$34)</f>
        <v>0.46026861304947925</v>
      </c>
      <c r="F233" s="304">
        <f>IF(F$34=0,0,F$34/NFM_fec!F$34)</f>
        <v>0.46079187717426928</v>
      </c>
      <c r="G233" s="304">
        <f>IF(G$34=0,0,G$34/NFM_fec!G$34)</f>
        <v>0.45821722874481252</v>
      </c>
      <c r="H233" s="304">
        <f>IF(H$34=0,0,H$34/NFM_fec!H$34)</f>
        <v>0.46349503161321315</v>
      </c>
      <c r="I233" s="304">
        <f>IF(I$34=0,0,I$34/NFM_fec!I$34)</f>
        <v>0.45205740883128065</v>
      </c>
      <c r="J233" s="304">
        <f>IF(J$34=0,0,J$34/NFM_fec!J$34)</f>
        <v>0.45737705316267235</v>
      </c>
      <c r="K233" s="304">
        <f>IF(K$34=0,0,K$34/NFM_fec!K$34)</f>
        <v>0.4645198413549792</v>
      </c>
      <c r="L233" s="304">
        <f>IF(L$34=0,0,L$34/NFM_fec!L$34)</f>
        <v>0.47426522968095491</v>
      </c>
      <c r="M233" s="304">
        <f>IF(M$34=0,0,M$34/NFM_fec!M$34)</f>
        <v>0.47233911298849102</v>
      </c>
      <c r="N233" s="304">
        <f>IF(N$34=0,0,N$34/NFM_fec!N$34)</f>
        <v>0.47834321566058718</v>
      </c>
      <c r="O233" s="304">
        <f>IF(O$34=0,0,O$34/NFM_fec!O$34)</f>
        <v>0.46830587459307532</v>
      </c>
      <c r="P233" s="304">
        <f>IF(P$34=0,0,P$34/NFM_fec!P$34)</f>
        <v>0.47636068134621723</v>
      </c>
      <c r="Q233" s="304">
        <f>IF(Q$34=0,0,Q$34/NFM_fec!Q$34)</f>
        <v>0.47696973267616988</v>
      </c>
      <c r="R233" s="304">
        <f>IF(R$34=0,0,R$34/NFM_fec!R$34)</f>
        <v>0.49063455536228912</v>
      </c>
      <c r="S233" s="304">
        <f>IF(S$34=0,0,S$34/NFM_fec!S$34)</f>
        <v>0.50131491915711857</v>
      </c>
      <c r="T233" s="304">
        <f>IF(T$34=0,0,T$34/NFM_fec!T$34)</f>
        <v>0.49946293751819387</v>
      </c>
      <c r="U233" s="304">
        <f>IF(U$34=0,0,U$34/NFM_fec!U$34)</f>
        <v>0.49494613001724774</v>
      </c>
      <c r="V233" s="304">
        <f>IF(V$34=0,0,V$34/NFM_fec!V$34)</f>
        <v>0.50153148854300578</v>
      </c>
      <c r="W233" s="304">
        <f>IF(W$34=0,0,W$34/NFM_fec!W$34)</f>
        <v>0.51153310930714835</v>
      </c>
      <c r="X233" s="304">
        <f>IF(X$34=0,0,X$34/NFM_fec!X$34)</f>
        <v>0.4986452012912978</v>
      </c>
      <c r="Y233" s="304">
        <f>IF(Y$34=0,0,Y$34/NFM_fec!Y$34)</f>
        <v>0.49378678026371153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0.38852629251861787</v>
      </c>
      <c r="C234" s="305">
        <f>IF(C$35=0,0,C$35/NFM_fec!C$35)</f>
        <v>0.38852629251861814</v>
      </c>
      <c r="D234" s="305">
        <f>IF(D$35=0,0,D$35/NFM_fec!D$35)</f>
        <v>0.38852629251861814</v>
      </c>
      <c r="E234" s="305">
        <f>IF(E$35=0,0,E$35/NFM_fec!E$35)</f>
        <v>0.38852629251861798</v>
      </c>
      <c r="F234" s="305">
        <f>IF(F$35=0,0,F$35/NFM_fec!F$35)</f>
        <v>0.38852629251861803</v>
      </c>
      <c r="G234" s="305">
        <f>IF(G$35=0,0,G$35/NFM_fec!G$35)</f>
        <v>0.38852629251861776</v>
      </c>
      <c r="H234" s="305">
        <f>IF(H$35=0,0,H$35/NFM_fec!H$35)</f>
        <v>0.39496042127590891</v>
      </c>
      <c r="I234" s="305">
        <f>IF(I$35=0,0,I$35/NFM_fec!I$35)</f>
        <v>0.39792290930236562</v>
      </c>
      <c r="J234" s="305">
        <f>IF(J$35=0,0,J$35/NFM_fec!J$35)</f>
        <v>0.40117539547602005</v>
      </c>
      <c r="K234" s="305">
        <f>IF(K$35=0,0,K$35/NFM_fec!K$35)</f>
        <v>0.40117539547601982</v>
      </c>
      <c r="L234" s="305">
        <f>IF(L$35=0,0,L$35/NFM_fec!L$35)</f>
        <v>0.40117539547602005</v>
      </c>
      <c r="M234" s="305">
        <f>IF(M$35=0,0,M$35/NFM_fec!M$35)</f>
        <v>0.40117539547601999</v>
      </c>
      <c r="N234" s="305">
        <f>IF(N$35=0,0,N$35/NFM_fec!N$35)</f>
        <v>0.40681147529470324</v>
      </c>
      <c r="O234" s="305">
        <f>IF(O$35=0,0,O$35/NFM_fec!O$35)</f>
        <v>0.40681147529470324</v>
      </c>
      <c r="P234" s="305">
        <f>IF(P$35=0,0,P$35/NFM_fec!P$35)</f>
        <v>0.41856860048105049</v>
      </c>
      <c r="Q234" s="305">
        <f>IF(Q$35=0,0,Q$35/NFM_fec!Q$35)</f>
        <v>0.41856860048105055</v>
      </c>
      <c r="R234" s="305">
        <f>IF(R$35=0,0,R$35/NFM_fec!R$35)</f>
        <v>0.4246859319014229</v>
      </c>
      <c r="S234" s="305">
        <f>IF(S$35=0,0,S$35/NFM_fec!S$35)</f>
        <v>0.42468593190142301</v>
      </c>
      <c r="T234" s="305">
        <f>IF(T$35=0,0,T$35/NFM_fec!T$35)</f>
        <v>0.43153081007698713</v>
      </c>
      <c r="U234" s="305">
        <f>IF(U$35=0,0,U$35/NFM_fec!U$35)</f>
        <v>0.43153081007698707</v>
      </c>
      <c r="V234" s="305">
        <f>IF(V$35=0,0,V$35/NFM_fec!V$35)</f>
        <v>0.4390822513155006</v>
      </c>
      <c r="W234" s="305">
        <f>IF(W$35=0,0,W$35/NFM_fec!W$35)</f>
        <v>0.44610648764081789</v>
      </c>
      <c r="X234" s="305">
        <f>IF(X$35=0,0,X$35/NFM_fec!X$35)</f>
        <v>0.44610648764081795</v>
      </c>
      <c r="Y234" s="305">
        <f>IF(Y$35=0,0,Y$35/NFM_fec!Y$35)</f>
        <v>0.44610648764081789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0.10081542047792953</v>
      </c>
      <c r="C235" s="306">
        <f>IF(C$36=0,0,C$36/NFM_fec!C$36)</f>
        <v>0.10081542047792949</v>
      </c>
      <c r="D235" s="306">
        <f>IF(D$36=0,0,D$36/NFM_fec!D$36)</f>
        <v>0.10081542047792955</v>
      </c>
      <c r="E235" s="306">
        <f>IF(E$36=0,0,E$36/NFM_fec!E$36)</f>
        <v>0.10081542047792956</v>
      </c>
      <c r="F235" s="306">
        <f>IF(F$36=0,0,F$36/NFM_fec!F$36)</f>
        <v>0.10081542047792953</v>
      </c>
      <c r="G235" s="306">
        <f>IF(G$36=0,0,G$36/NFM_fec!G$36)</f>
        <v>0.10081542047792957</v>
      </c>
      <c r="H235" s="306">
        <f>IF(H$36=0,0,H$36/NFM_fec!H$36)</f>
        <v>0.1024849584437401</v>
      </c>
      <c r="I235" s="306">
        <f>IF(I$36=0,0,I$36/NFM_fec!I$36)</f>
        <v>0.10325366954978121</v>
      </c>
      <c r="J235" s="306">
        <f>IF(J$36=0,0,J$36/NFM_fec!J$36)</f>
        <v>0.10409762983640687</v>
      </c>
      <c r="K235" s="306">
        <f>IF(K$36=0,0,K$36/NFM_fec!K$36)</f>
        <v>0.1040976298364069</v>
      </c>
      <c r="L235" s="306">
        <f>IF(L$36=0,0,L$36/NFM_fec!L$36)</f>
        <v>0.10409762983640687</v>
      </c>
      <c r="M235" s="306">
        <f>IF(M$36=0,0,M$36/NFM_fec!M$36)</f>
        <v>0.10409762983640689</v>
      </c>
      <c r="N235" s="306">
        <f>IF(N$36=0,0,N$36/NFM_fec!N$36)</f>
        <v>0.10556008879403453</v>
      </c>
      <c r="O235" s="306">
        <f>IF(O$36=0,0,O$36/NFM_fec!O$36)</f>
        <v>0.10556008879403456</v>
      </c>
      <c r="P235" s="306">
        <f>IF(P$36=0,0,P$36/NFM_fec!P$36)</f>
        <v>0.10861084634145711</v>
      </c>
      <c r="Q235" s="306">
        <f>IF(Q$36=0,0,Q$36/NFM_fec!Q$36)</f>
        <v>0.10861084634145711</v>
      </c>
      <c r="R235" s="306">
        <f>IF(R$36=0,0,R$36/NFM_fec!R$36)</f>
        <v>0.11019818123030027</v>
      </c>
      <c r="S235" s="306">
        <f>IF(S$36=0,0,S$36/NFM_fec!S$36)</f>
        <v>0.11019818123030029</v>
      </c>
      <c r="T235" s="306">
        <f>IF(T$36=0,0,T$36/NFM_fec!T$36)</f>
        <v>0.11197430110861357</v>
      </c>
      <c r="U235" s="306">
        <f>IF(U$36=0,0,U$36/NFM_fec!U$36)</f>
        <v>0.11197430110861357</v>
      </c>
      <c r="V235" s="306">
        <f>IF(V$36=0,0,V$36/NFM_fec!V$36)</f>
        <v>0.11393376109455164</v>
      </c>
      <c r="W235" s="306">
        <f>IF(W$36=0,0,W$36/NFM_fec!W$36)</f>
        <v>0.11575642111089869</v>
      </c>
      <c r="X235" s="306">
        <f>IF(X$36=0,0,X$36/NFM_fec!X$36)</f>
        <v>0.11575642111089862</v>
      </c>
      <c r="Y235" s="306">
        <f>IF(Y$36=0,0,Y$36/NFM_fec!Y$36)</f>
        <v>0.11575642111089861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0.55241493255927798</v>
      </c>
      <c r="C236" s="306">
        <f>IF(C$37=0,0,C$37/NFM_fec!C$37)</f>
        <v>0.55241493255927809</v>
      </c>
      <c r="D236" s="306">
        <f>IF(D$37=0,0,D$37/NFM_fec!D$37)</f>
        <v>0.55241493255927798</v>
      </c>
      <c r="E236" s="306">
        <f>IF(E$37=0,0,E$37/NFM_fec!E$37)</f>
        <v>0.55241493255927809</v>
      </c>
      <c r="F236" s="306">
        <f>IF(F$37=0,0,F$37/NFM_fec!F$37)</f>
        <v>0.55241493255927809</v>
      </c>
      <c r="G236" s="306">
        <f>IF(G$37=0,0,G$37/NFM_fec!G$37)</f>
        <v>0.55241493255927809</v>
      </c>
      <c r="H236" s="306">
        <f>IF(H$37=0,0,H$37/NFM_fec!H$37)</f>
        <v>0.5615631134468464</v>
      </c>
      <c r="I236" s="306">
        <f>IF(I$37=0,0,I$37/NFM_fec!I$37)</f>
        <v>0.56577524182748695</v>
      </c>
      <c r="J236" s="306">
        <f>IF(J$37=0,0,J$37/NFM_fec!J$37)</f>
        <v>0.57039969573155114</v>
      </c>
      <c r="K236" s="306">
        <f>IF(K$37=0,0,K$37/NFM_fec!K$37)</f>
        <v>0.57039969573155103</v>
      </c>
      <c r="L236" s="306">
        <f>IF(L$37=0,0,L$37/NFM_fec!L$37)</f>
        <v>0.57039969573155103</v>
      </c>
      <c r="M236" s="306">
        <f>IF(M$37=0,0,M$37/NFM_fec!M$37)</f>
        <v>0.57039969573155114</v>
      </c>
      <c r="N236" s="306">
        <f>IF(N$37=0,0,N$37/NFM_fec!N$37)</f>
        <v>0.57841319369266364</v>
      </c>
      <c r="O236" s="306">
        <f>IF(O$37=0,0,O$37/NFM_fec!O$37)</f>
        <v>0.57841319369266364</v>
      </c>
      <c r="P236" s="306">
        <f>IF(P$37=0,0,P$37/NFM_fec!P$37)</f>
        <v>0.59512972393005004</v>
      </c>
      <c r="Q236" s="306">
        <f>IF(Q$37=0,0,Q$37/NFM_fec!Q$37)</f>
        <v>0.59512972393005015</v>
      </c>
      <c r="R236" s="306">
        <f>IF(R$37=0,0,R$37/NFM_fec!R$37)</f>
        <v>0.6038274756372034</v>
      </c>
      <c r="S236" s="306">
        <f>IF(S$37=0,0,S$37/NFM_fec!S$37)</f>
        <v>0.6038274756372034</v>
      </c>
      <c r="T236" s="306">
        <f>IF(T$37=0,0,T$37/NFM_fec!T$37)</f>
        <v>0.61355966876940826</v>
      </c>
      <c r="U236" s="306">
        <f>IF(U$37=0,0,U$37/NFM_fec!U$37)</f>
        <v>0.61355966876940826</v>
      </c>
      <c r="V236" s="306">
        <f>IF(V$37=0,0,V$37/NFM_fec!V$37)</f>
        <v>0.62429646826747276</v>
      </c>
      <c r="W236" s="306">
        <f>IF(W$37=0,0,W$37/NFM_fec!W$37)</f>
        <v>0.63428367662543661</v>
      </c>
      <c r="X236" s="306">
        <f>IF(X$37=0,0,X$37/NFM_fec!X$37)</f>
        <v>0.6342836766254365</v>
      </c>
      <c r="Y236" s="306">
        <f>IF(Y$37=0,0,Y$37/NFM_fec!Y$37)</f>
        <v>0.63428367662543672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0.38538818704464201</v>
      </c>
      <c r="C237" s="306">
        <f>IF(C$38=0,0,C$38/NFM_fec!C$38)</f>
        <v>0.38538818704464195</v>
      </c>
      <c r="D237" s="306">
        <f>IF(D$38=0,0,D$38/NFM_fec!D$38)</f>
        <v>0.38538818704464184</v>
      </c>
      <c r="E237" s="306">
        <f>IF(E$38=0,0,E$38/NFM_fec!E$38)</f>
        <v>0.38538818704464178</v>
      </c>
      <c r="F237" s="306">
        <f>IF(F$38=0,0,F$38/NFM_fec!F$38)</f>
        <v>0.38538818704464189</v>
      </c>
      <c r="G237" s="306">
        <f>IF(G$38=0,0,G$38/NFM_fec!G$38)</f>
        <v>0.38538818704464189</v>
      </c>
      <c r="H237" s="306">
        <f>IF(H$38=0,0,H$38/NFM_fec!H$38)</f>
        <v>0.39177034769819746</v>
      </c>
      <c r="I237" s="306">
        <f>IF(I$38=0,0,I$38/NFM_fec!I$38)</f>
        <v>0.39470890787196722</v>
      </c>
      <c r="J237" s="306">
        <f>IF(J$38=0,0,J$38/NFM_fec!J$38)</f>
        <v>0.39793512389386582</v>
      </c>
      <c r="K237" s="306">
        <f>IF(K$38=0,0,K$38/NFM_fec!K$38)</f>
        <v>0.39793512389386565</v>
      </c>
      <c r="L237" s="306">
        <f>IF(L$38=0,0,L$38/NFM_fec!L$38)</f>
        <v>0.39793512389386576</v>
      </c>
      <c r="M237" s="306">
        <f>IF(M$38=0,0,M$38/NFM_fec!M$38)</f>
        <v>0.39793512389386576</v>
      </c>
      <c r="N237" s="306">
        <f>IF(N$38=0,0,N$38/NFM_fec!N$38)</f>
        <v>0.40352568140615325</v>
      </c>
      <c r="O237" s="306">
        <f>IF(O$38=0,0,O$38/NFM_fec!O$38)</f>
        <v>0.40352568140615314</v>
      </c>
      <c r="P237" s="306">
        <f>IF(P$38=0,0,P$38/NFM_fec!P$38)</f>
        <v>0.41518784493967087</v>
      </c>
      <c r="Q237" s="306">
        <f>IF(Q$38=0,0,Q$38/NFM_fec!Q$38)</f>
        <v>0.41518784493967059</v>
      </c>
      <c r="R237" s="306">
        <f>IF(R$38=0,0,R$38/NFM_fec!R$38)</f>
        <v>0.42125576701095646</v>
      </c>
      <c r="S237" s="306">
        <f>IF(S$38=0,0,S$38/NFM_fec!S$38)</f>
        <v>0.42125576701095668</v>
      </c>
      <c r="T237" s="306">
        <f>IF(T$38=0,0,T$38/NFM_fec!T$38)</f>
        <v>0.42804535948234795</v>
      </c>
      <c r="U237" s="306">
        <f>IF(U$38=0,0,U$38/NFM_fec!U$38)</f>
        <v>0.42804535948234795</v>
      </c>
      <c r="V237" s="306">
        <f>IF(V$38=0,0,V$38/NFM_fec!V$38)</f>
        <v>0.4355358081457299</v>
      </c>
      <c r="W237" s="306">
        <f>IF(W$38=0,0,W$38/NFM_fec!W$38)</f>
        <v>0.44250331010097405</v>
      </c>
      <c r="X237" s="306">
        <f>IF(X$38=0,0,X$38/NFM_fec!X$38)</f>
        <v>0.44250331010097393</v>
      </c>
      <c r="Y237" s="306">
        <f>IF(Y$38=0,0,Y$38/NFM_fec!Y$38)</f>
        <v>0.44250331010097405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0.58729605462877887</v>
      </c>
      <c r="C238" s="307">
        <f>IF(C$39=0,0,C$39/NFM_fec!C$39)</f>
        <v>0.60077022004162051</v>
      </c>
      <c r="D238" s="307">
        <f>IF(D$39=0,0,D$39/NFM_fec!D$39)</f>
        <v>0.61735672987648627</v>
      </c>
      <c r="E238" s="307">
        <f>IF(E$39=0,0,E$39/NFM_fec!E$39)</f>
        <v>0.61781064805649888</v>
      </c>
      <c r="F238" s="307">
        <f>IF(F$39=0,0,F$39/NFM_fec!F$39)</f>
        <v>0.62397911762068425</v>
      </c>
      <c r="G238" s="307">
        <f>IF(G$39=0,0,G$39/NFM_fec!G$39)</f>
        <v>0.61426422257864655</v>
      </c>
      <c r="H238" s="307">
        <f>IF(H$39=0,0,H$39/NFM_fec!H$39)</f>
        <v>0.61551751413272415</v>
      </c>
      <c r="I238" s="307">
        <f>IF(I$39=0,0,I$39/NFM_fec!I$39)</f>
        <v>0.57602715566534668</v>
      </c>
      <c r="J238" s="307">
        <f>IF(J$39=0,0,J$39/NFM_fec!J$39)</f>
        <v>0.58207133709920156</v>
      </c>
      <c r="K238" s="307">
        <f>IF(K$39=0,0,K$39/NFM_fec!K$39)</f>
        <v>0.59547055179945496</v>
      </c>
      <c r="L238" s="307">
        <f>IF(L$39=0,0,L$39/NFM_fec!L$39)</f>
        <v>0.63008183323608513</v>
      </c>
      <c r="M238" s="307">
        <f>IF(M$39=0,0,M$39/NFM_fec!M$39)</f>
        <v>0.61971625074559755</v>
      </c>
      <c r="N238" s="307">
        <f>IF(N$39=0,0,N$39/NFM_fec!N$39)</f>
        <v>0.62621765240610949</v>
      </c>
      <c r="O238" s="307">
        <f>IF(O$39=0,0,O$39/NFM_fec!O$39)</f>
        <v>0.59539924836129621</v>
      </c>
      <c r="P238" s="307">
        <f>IF(P$39=0,0,P$39/NFM_fec!P$39)</f>
        <v>0.60490598534702589</v>
      </c>
      <c r="Q238" s="307">
        <f>IF(Q$39=0,0,Q$39/NFM_fec!Q$39)</f>
        <v>0.60648402259206213</v>
      </c>
      <c r="R238" s="307">
        <f>IF(R$39=0,0,R$39/NFM_fec!R$39)</f>
        <v>0.62663480098756408</v>
      </c>
      <c r="S238" s="307">
        <f>IF(S$39=0,0,S$39/NFM_fec!S$39)</f>
        <v>0.66615825494234815</v>
      </c>
      <c r="T238" s="307">
        <f>IF(T$39=0,0,T$39/NFM_fec!T$39)</f>
        <v>0.63440526951265808</v>
      </c>
      <c r="U238" s="307">
        <f>IF(U$39=0,0,U$39/NFM_fec!U$39)</f>
        <v>0.62760736909382342</v>
      </c>
      <c r="V238" s="307">
        <f>IF(V$39=0,0,V$39/NFM_fec!V$39)</f>
        <v>0.63608696860782765</v>
      </c>
      <c r="W238" s="307">
        <f>IF(W$39=0,0,W$39/NFM_fec!W$39)</f>
        <v>0.64846658622906095</v>
      </c>
      <c r="X238" s="307">
        <f>IF(X$39=0,0,X$39/NFM_fec!X$39)</f>
        <v>0.63823284778256628</v>
      </c>
      <c r="Y238" s="307">
        <f>IF(Y$39=0,0,Y$39/NFM_fec!Y$39)</f>
        <v>0.63645382899566172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0.46996566837762555</v>
      </c>
      <c r="C239" s="308">
        <f>IF(C$45=0,0,C$45/NFM_fec!C$45)</f>
        <v>0.46996566837762571</v>
      </c>
      <c r="D239" s="308">
        <f>IF(D$45=0,0,D$45/NFM_fec!D$45)</f>
        <v>0.46996566837762549</v>
      </c>
      <c r="E239" s="308">
        <f>IF(E$45=0,0,E$45/NFM_fec!E$45)</f>
        <v>0.46996566837762588</v>
      </c>
      <c r="F239" s="308">
        <f>IF(F$45=0,0,F$45/NFM_fec!F$45)</f>
        <v>0.46996566837762582</v>
      </c>
      <c r="G239" s="308">
        <f>IF(G$45=0,0,G$45/NFM_fec!G$45)</f>
        <v>0.46996566837762604</v>
      </c>
      <c r="H239" s="308">
        <f>IF(H$45=0,0,H$45/NFM_fec!H$45)</f>
        <v>0.47774846115143293</v>
      </c>
      <c r="I239" s="308">
        <f>IF(I$45=0,0,I$45/NFM_fec!I$45)</f>
        <v>0.48133191918818269</v>
      </c>
      <c r="J239" s="308">
        <f>IF(J$45=0,0,J$45/NFM_fec!J$45)</f>
        <v>0.4852661621671624</v>
      </c>
      <c r="K239" s="308">
        <f>IF(K$45=0,0,K$45/NFM_fec!K$45)</f>
        <v>0.48526616216716262</v>
      </c>
      <c r="L239" s="308">
        <f>IF(L$45=0,0,L$45/NFM_fec!L$45)</f>
        <v>0.48526616216716273</v>
      </c>
      <c r="M239" s="308">
        <f>IF(M$45=0,0,M$45/NFM_fec!M$45)</f>
        <v>0.48526616216716267</v>
      </c>
      <c r="N239" s="308">
        <f>IF(N$45=0,0,N$45/NFM_fec!N$45)</f>
        <v>0.49208362618445345</v>
      </c>
      <c r="O239" s="308">
        <f>IF(O$45=0,0,O$45/NFM_fec!O$45)</f>
        <v>0.49208362618445345</v>
      </c>
      <c r="P239" s="308">
        <f>IF(P$45=0,0,P$45/NFM_fec!P$45)</f>
        <v>0.50630517387066654</v>
      </c>
      <c r="Q239" s="308">
        <f>IF(Q$45=0,0,Q$45/NFM_fec!Q$45)</f>
        <v>0.50630517387066687</v>
      </c>
      <c r="R239" s="308">
        <f>IF(R$45=0,0,R$45/NFM_fec!R$45)</f>
        <v>0.5137047651081762</v>
      </c>
      <c r="S239" s="308">
        <f>IF(S$45=0,0,S$45/NFM_fec!S$45)</f>
        <v>0.51370476510817631</v>
      </c>
      <c r="T239" s="308">
        <f>IF(T$45=0,0,T$45/NFM_fec!T$45)</f>
        <v>0.52198440488722198</v>
      </c>
      <c r="U239" s="308">
        <f>IF(U$45=0,0,U$45/NFM_fec!U$45)</f>
        <v>0.5219844048872222</v>
      </c>
      <c r="V239" s="308">
        <f>IF(V$45=0,0,V$45/NFM_fec!V$45)</f>
        <v>0.5311187111033252</v>
      </c>
      <c r="W239" s="308">
        <f>IF(W$45=0,0,W$45/NFM_fec!W$45)</f>
        <v>0.53961530446917061</v>
      </c>
      <c r="X239" s="308">
        <f>IF(X$45=0,0,X$45/NFM_fec!X$45)</f>
        <v>0.53961530446917072</v>
      </c>
      <c r="Y239" s="308">
        <f>IF(Y$45=0,0,Y$45/NFM_fec!Y$45)</f>
        <v>0.5396153044691705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0.3624777279442456</v>
      </c>
      <c r="C240" s="308">
        <f>IF(C$46=0,0,C$46/NFM_fec!C$46)</f>
        <v>0.37254954894834458</v>
      </c>
      <c r="D240" s="308">
        <f>IF(D$46=0,0,D$46/NFM_fec!D$46)</f>
        <v>0.38269998171598202</v>
      </c>
      <c r="E240" s="308">
        <f>IF(E$46=0,0,E$46/NFM_fec!E$46)</f>
        <v>0.3841794027628877</v>
      </c>
      <c r="F240" s="308">
        <f>IF(F$46=0,0,F$46/NFM_fec!F$46)</f>
        <v>0.3871984060859246</v>
      </c>
      <c r="G240" s="308">
        <f>IF(G$46=0,0,G$46/NFM_fec!G$46)</f>
        <v>0.37714580198730541</v>
      </c>
      <c r="H240" s="308">
        <f>IF(H$46=0,0,H$46/NFM_fec!H$46)</f>
        <v>0.37518050302644851</v>
      </c>
      <c r="I240" s="308">
        <f>IF(I$46=0,0,I$46/NFM_fec!I$46)</f>
        <v>0.36366265724189062</v>
      </c>
      <c r="J240" s="308">
        <f>IF(J$46=0,0,J$46/NFM_fec!J$46)</f>
        <v>0.36800003223397798</v>
      </c>
      <c r="K240" s="308">
        <f>IF(K$46=0,0,K$46/NFM_fec!K$46)</f>
        <v>0.37307185882117322</v>
      </c>
      <c r="L240" s="308">
        <f>IF(L$46=0,0,L$46/NFM_fec!L$46)</f>
        <v>0.39878877772368743</v>
      </c>
      <c r="M240" s="308">
        <f>IF(M$46=0,0,M$46/NFM_fec!M$46)</f>
        <v>0.39234867575928423</v>
      </c>
      <c r="N240" s="308">
        <f>IF(N$46=0,0,N$46/NFM_fec!N$46)</f>
        <v>0.39648164360323113</v>
      </c>
      <c r="O240" s="308">
        <f>IF(O$46=0,0,O$46/NFM_fec!O$46)</f>
        <v>0.37713493372360646</v>
      </c>
      <c r="P240" s="308">
        <f>IF(P$46=0,0,P$46/NFM_fec!P$46)</f>
        <v>0.38345672101452688</v>
      </c>
      <c r="Q240" s="308">
        <f>IF(Q$46=0,0,Q$46/NFM_fec!Q$46)</f>
        <v>0.38440443802256191</v>
      </c>
      <c r="R240" s="308">
        <f>IF(R$46=0,0,R$46/NFM_fec!R$46)</f>
        <v>0.39704560004875783</v>
      </c>
      <c r="S240" s="308">
        <f>IF(S$46=0,0,S$46/NFM_fec!S$46)</f>
        <v>0.42162836115462554</v>
      </c>
      <c r="T240" s="308">
        <f>IF(T$46=0,0,T$46/NFM_fec!T$46)</f>
        <v>0.40198566511272876</v>
      </c>
      <c r="U240" s="308">
        <f>IF(U$46=0,0,U$46/NFM_fec!U$46)</f>
        <v>0.39776835313485875</v>
      </c>
      <c r="V240" s="308">
        <f>IF(V$46=0,0,V$46/NFM_fec!V$46)</f>
        <v>0.4031543877248725</v>
      </c>
      <c r="W240" s="308">
        <f>IF(W$46=0,0,W$46/NFM_fec!W$46)</f>
        <v>0.41091773156831729</v>
      </c>
      <c r="X240" s="308">
        <f>IF(X$46=0,0,X$46/NFM_fec!X$46)</f>
        <v>0.40444694375037082</v>
      </c>
      <c r="Y240" s="308">
        <f>IF(Y$46=0,0,Y$46/NFM_fec!Y$46)</f>
        <v>0.40352717740501426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0.41939768439278774</v>
      </c>
      <c r="C241" s="309">
        <f>IF(C$53=0,0,C$53/NFM_fec!C$53)</f>
        <v>0.42350355289583796</v>
      </c>
      <c r="D241" s="309">
        <f>IF(D$53=0,0,D$53/NFM_fec!D$53)</f>
        <v>0.42492751327688133</v>
      </c>
      <c r="E241" s="309">
        <f>IF(E$53=0,0,E$53/NFM_fec!E$53)</f>
        <v>0.42647754055315068</v>
      </c>
      <c r="F241" s="309">
        <f>IF(F$53=0,0,F$53/NFM_fec!F$53)</f>
        <v>0.42213318536803429</v>
      </c>
      <c r="G241" s="309">
        <f>IF(G$53=0,0,G$53/NFM_fec!G$53)</f>
        <v>0.40954974735659627</v>
      </c>
      <c r="H241" s="309">
        <f>IF(H$53=0,0,H$53/NFM_fec!H$53)</f>
        <v>0.41298122885604271</v>
      </c>
      <c r="I241" s="309">
        <f>IF(I$53=0,0,I$53/NFM_fec!I$53)</f>
        <v>0.40879416476757874</v>
      </c>
      <c r="J241" s="309">
        <f>IF(J$53=0,0,J$53/NFM_fec!J$53)</f>
        <v>0.41794936655928894</v>
      </c>
      <c r="K241" s="309">
        <f>IF(K$53=0,0,K$53/NFM_fec!K$53)</f>
        <v>0.4241377172983502</v>
      </c>
      <c r="L241" s="309">
        <f>IF(L$53=0,0,L$53/NFM_fec!L$53)</f>
        <v>0.43110048874200529</v>
      </c>
      <c r="M241" s="309">
        <f>IF(M$53=0,0,M$53/NFM_fec!M$53)</f>
        <v>0.4253069283620215</v>
      </c>
      <c r="N241" s="309">
        <f>IF(N$53=0,0,N$53/NFM_fec!N$53)</f>
        <v>0.43009439896499824</v>
      </c>
      <c r="O241" s="309">
        <f>IF(O$53=0,0,O$53/NFM_fec!O$53)</f>
        <v>0.42033934664124761</v>
      </c>
      <c r="P241" s="309">
        <f>IF(P$53=0,0,P$53/NFM_fec!P$53)</f>
        <v>0.43032900790268103</v>
      </c>
      <c r="Q241" s="309">
        <f>IF(Q$53=0,0,Q$53/NFM_fec!Q$53)</f>
        <v>0.42451385068816894</v>
      </c>
      <c r="R241" s="309">
        <f>IF(R$53=0,0,R$53/NFM_fec!R$53)</f>
        <v>0.43043405955663777</v>
      </c>
      <c r="S241" s="309">
        <f>IF(S$53=0,0,S$53/NFM_fec!S$53)</f>
        <v>0.44428137178402238</v>
      </c>
      <c r="T241" s="309">
        <f>IF(T$53=0,0,T$53/NFM_fec!T$53)</f>
        <v>0.45375051078174439</v>
      </c>
      <c r="U241" s="309">
        <f>IF(U$53=0,0,U$53/NFM_fec!U$53)</f>
        <v>0.44735057671521816</v>
      </c>
      <c r="V241" s="309">
        <f>IF(V$53=0,0,V$53/NFM_fec!V$53)</f>
        <v>0.454738877035121</v>
      </c>
      <c r="W241" s="309">
        <f>IF(W$53=0,0,W$53/NFM_fec!W$53)</f>
        <v>0.46185640247685833</v>
      </c>
      <c r="X241" s="309">
        <f>IF(X$53=0,0,X$53/NFM_fec!X$53)</f>
        <v>0.45502321678708557</v>
      </c>
      <c r="Y241" s="309">
        <f>IF(Y$53=0,0,Y$53/NFM_fec!Y$53)</f>
        <v>0.45788529727102734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0.3190458887769575</v>
      </c>
      <c r="C243" s="304">
        <f>IF(C$72=0,0,C$72/NFM_fec!C$72)</f>
        <v>0.32603851829161923</v>
      </c>
      <c r="D243" s="304">
        <f>IF(D$72=0,0,D$72/NFM_fec!D$72)</f>
        <v>0.33553050378934046</v>
      </c>
      <c r="E243" s="304">
        <f>IF(E$72=0,0,E$72/NFM_fec!E$72)</f>
        <v>0.34393341771929836</v>
      </c>
      <c r="F243" s="304">
        <f>IF(F$72=0,0,F$72/NFM_fec!F$72)</f>
        <v>0.34477578017980348</v>
      </c>
      <c r="G243" s="304">
        <f>IF(G$72=0,0,G$72/NFM_fec!G$72)</f>
        <v>0.33623086416982323</v>
      </c>
      <c r="H243" s="304">
        <f>IF(H$72=0,0,H$72/NFM_fec!H$72)</f>
        <v>0.33670497106410191</v>
      </c>
      <c r="I243" s="304">
        <f>IF(I$72=0,0,I$72/NFM_fec!I$72)</f>
        <v>0.329015949361535</v>
      </c>
      <c r="J243" s="304">
        <f>IF(J$72=0,0,J$72/NFM_fec!J$72)</f>
        <v>0.33233731021916002</v>
      </c>
      <c r="K243" s="304">
        <f>IF(K$72=0,0,K$72/NFM_fec!K$72)</f>
        <v>0.3363799390216039</v>
      </c>
      <c r="L243" s="304">
        <f>IF(L$72=0,0,L$72/NFM_fec!L$72)</f>
        <v>0.36439558781637815</v>
      </c>
      <c r="M243" s="304">
        <f>IF(M$72=0,0,M$72/NFM_fec!M$72)</f>
        <v>0.36587590408339077</v>
      </c>
      <c r="N243" s="304">
        <f>IF(N$72=0,0,N$72/NFM_fec!N$72)</f>
        <v>0.36484385245809176</v>
      </c>
      <c r="O243" s="304">
        <f>IF(O$72=0,0,O$72/NFM_fec!O$72)</f>
        <v>0.35087509051351518</v>
      </c>
      <c r="P243" s="304">
        <f>IF(P$72=0,0,P$72/NFM_fec!P$72)</f>
        <v>0.3476819778485582</v>
      </c>
      <c r="Q243" s="304">
        <f>IF(Q$72=0,0,Q$72/NFM_fec!Q$72)</f>
        <v>0.3470033458777747</v>
      </c>
      <c r="R243" s="304">
        <f>IF(R$72=0,0,R$72/NFM_fec!R$72)</f>
        <v>0.35088686308010425</v>
      </c>
      <c r="S243" s="304">
        <f>IF(S$72=0,0,S$72/NFM_fec!S$72)</f>
        <v>0.36803383449928617</v>
      </c>
      <c r="T243" s="304">
        <f>IF(T$72=0,0,T$72/NFM_fec!T$72)</f>
        <v>0.35329808116211764</v>
      </c>
      <c r="U243" s="304">
        <f>IF(U$72=0,0,U$72/NFM_fec!U$72)</f>
        <v>0.34963981774588204</v>
      </c>
      <c r="V243" s="304">
        <f>IF(V$72=0,0,V$72/NFM_fec!V$72)</f>
        <v>0.34868105748174216</v>
      </c>
      <c r="W243" s="304">
        <f>IF(W$72=0,0,W$72/NFM_fec!W$72)</f>
        <v>0.35767662219198948</v>
      </c>
      <c r="X243" s="304">
        <f>IF(X$72=0,0,X$72/NFM_fec!X$72)</f>
        <v>0.35770578397005204</v>
      </c>
      <c r="Y243" s="304">
        <f>IF(Y$72=0,0,Y$72/NFM_fec!Y$72)</f>
        <v>0.36812062471516793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0.29945832133764538</v>
      </c>
      <c r="C244" s="305">
        <f>IF(C$73=0,0,C$73/NFM_fec!C$73)</f>
        <v>0.29945832133764544</v>
      </c>
      <c r="D244" s="305">
        <f>IF(D$73=0,0,D$73/NFM_fec!D$73)</f>
        <v>0.30248118484849296</v>
      </c>
      <c r="E244" s="305">
        <f>IF(E$73=0,0,E$73/NFM_fec!E$73)</f>
        <v>0.30891295210587977</v>
      </c>
      <c r="F244" s="305">
        <f>IF(F$73=0,0,F$73/NFM_fec!F$73)</f>
        <v>0.30891295210587982</v>
      </c>
      <c r="G244" s="305">
        <f>IF(G$73=0,0,G$73/NFM_fec!G$73)</f>
        <v>0.3089129521058796</v>
      </c>
      <c r="H244" s="305">
        <f>IF(H$73=0,0,H$73/NFM_fec!H$73)</f>
        <v>0.31430976333841265</v>
      </c>
      <c r="I244" s="305">
        <f>IF(I$73=0,0,I$73/NFM_fec!I$73)</f>
        <v>0.3160995604634203</v>
      </c>
      <c r="J244" s="305">
        <f>IF(J$73=0,0,J$73/NFM_fec!J$73)</f>
        <v>0.3171197428139732</v>
      </c>
      <c r="K244" s="305">
        <f>IF(K$73=0,0,K$73/NFM_fec!K$73)</f>
        <v>0.31711974281397298</v>
      </c>
      <c r="L244" s="305">
        <f>IF(L$73=0,0,L$73/NFM_fec!L$73)</f>
        <v>0.3278167842662279</v>
      </c>
      <c r="M244" s="305">
        <f>IF(M$73=0,0,M$73/NFM_fec!M$73)</f>
        <v>0.33394887846836524</v>
      </c>
      <c r="N244" s="305">
        <f>IF(N$73=0,0,N$73/NFM_fec!N$73)</f>
        <v>0.33394887846836513</v>
      </c>
      <c r="O244" s="305">
        <f>IF(O$73=0,0,O$73/NFM_fec!O$73)</f>
        <v>0.33394887846836518</v>
      </c>
      <c r="P244" s="305">
        <f>IF(P$73=0,0,P$73/NFM_fec!P$73)</f>
        <v>0.33394887846836502</v>
      </c>
      <c r="Q244" s="305">
        <f>IF(Q$73=0,0,Q$73/NFM_fec!Q$73)</f>
        <v>0.33394887846836507</v>
      </c>
      <c r="R244" s="305">
        <f>IF(R$73=0,0,R$73/NFM_fec!R$73)</f>
        <v>0.33394887846836513</v>
      </c>
      <c r="S244" s="305">
        <f>IF(S$73=0,0,S$73/NFM_fec!S$73)</f>
        <v>0.33394887846836507</v>
      </c>
      <c r="T244" s="305">
        <f>IF(T$73=0,0,T$73/NFM_fec!T$73)</f>
        <v>0.33394887846836502</v>
      </c>
      <c r="U244" s="305">
        <f>IF(U$73=0,0,U$73/NFM_fec!U$73)</f>
        <v>0.33394887846836496</v>
      </c>
      <c r="V244" s="305">
        <f>IF(V$73=0,0,V$73/NFM_fec!V$73)</f>
        <v>0.33394887846836496</v>
      </c>
      <c r="W244" s="305">
        <f>IF(W$73=0,0,W$73/NFM_fec!W$73)</f>
        <v>0.34195783290303122</v>
      </c>
      <c r="X244" s="305">
        <f>IF(X$73=0,0,X$73/NFM_fec!X$73)</f>
        <v>0.34670924000444137</v>
      </c>
      <c r="Y244" s="305">
        <f>IF(Y$73=0,0,Y$73/NFM_fec!Y$73)</f>
        <v>0.35622958132486465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7.7722831394071198E-2</v>
      </c>
      <c r="C245" s="306">
        <f>IF(C$74=0,0,C$74/NFM_fec!C$74)</f>
        <v>7.7722831394071171E-2</v>
      </c>
      <c r="D245" s="306">
        <f>IF(D$74=0,0,D$74/NFM_fec!D$74)</f>
        <v>7.850739971039454E-2</v>
      </c>
      <c r="E245" s="306">
        <f>IF(E$74=0,0,E$74/NFM_fec!E$74)</f>
        <v>8.0176731054665801E-2</v>
      </c>
      <c r="F245" s="306">
        <f>IF(F$74=0,0,F$74/NFM_fec!F$74)</f>
        <v>8.0176731054665829E-2</v>
      </c>
      <c r="G245" s="306">
        <f>IF(G$74=0,0,G$74/NFM_fec!G$74)</f>
        <v>8.0176731054665815E-2</v>
      </c>
      <c r="H245" s="306">
        <f>IF(H$74=0,0,H$74/NFM_fec!H$74)</f>
        <v>8.1577445009175853E-2</v>
      </c>
      <c r="I245" s="306">
        <f>IF(I$74=0,0,I$74/NFM_fec!I$74)</f>
        <v>8.2041977434106211E-2</v>
      </c>
      <c r="J245" s="306">
        <f>IF(J$74=0,0,J$74/NFM_fec!J$74)</f>
        <v>8.2306760394449577E-2</v>
      </c>
      <c r="K245" s="306">
        <f>IF(K$74=0,0,K$74/NFM_fec!K$74)</f>
        <v>8.2306760394449549E-2</v>
      </c>
      <c r="L245" s="306">
        <f>IF(L$74=0,0,L$74/NFM_fec!L$74)</f>
        <v>8.5083121209855173E-2</v>
      </c>
      <c r="M245" s="306">
        <f>IF(M$74=0,0,M$74/NFM_fec!M$74)</f>
        <v>8.6674673989675571E-2</v>
      </c>
      <c r="N245" s="306">
        <f>IF(N$74=0,0,N$74/NFM_fec!N$74)</f>
        <v>8.6674673989675516E-2</v>
      </c>
      <c r="O245" s="306">
        <f>IF(O$74=0,0,O$74/NFM_fec!O$74)</f>
        <v>8.6674673989675516E-2</v>
      </c>
      <c r="P245" s="306">
        <f>IF(P$74=0,0,P$74/NFM_fec!P$74)</f>
        <v>8.6674673989675502E-2</v>
      </c>
      <c r="Q245" s="306">
        <f>IF(Q$74=0,0,Q$74/NFM_fec!Q$74)</f>
        <v>8.6674673989675516E-2</v>
      </c>
      <c r="R245" s="306">
        <f>IF(R$74=0,0,R$74/NFM_fec!R$74)</f>
        <v>8.6674673989675516E-2</v>
      </c>
      <c r="S245" s="306">
        <f>IF(S$74=0,0,S$74/NFM_fec!S$74)</f>
        <v>8.6674673989675516E-2</v>
      </c>
      <c r="T245" s="306">
        <f>IF(T$74=0,0,T$74/NFM_fec!T$74)</f>
        <v>8.667467398967553E-2</v>
      </c>
      <c r="U245" s="306">
        <f>IF(U$74=0,0,U$74/NFM_fec!U$74)</f>
        <v>8.6674673989675571E-2</v>
      </c>
      <c r="V245" s="306">
        <f>IF(V$74=0,0,V$74/NFM_fec!V$74)</f>
        <v>8.667467398967553E-2</v>
      </c>
      <c r="W245" s="306">
        <f>IF(W$74=0,0,W$74/NFM_fec!W$74)</f>
        <v>8.8753355965811034E-2</v>
      </c>
      <c r="X245" s="306">
        <f>IF(X$74=0,0,X$74/NFM_fec!X$74)</f>
        <v>8.99865586745483E-2</v>
      </c>
      <c r="Y245" s="306">
        <f>IF(Y$74=0,0,Y$74/NFM_fec!Y$74)</f>
        <v>9.2457513163159658E-2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0.42746377719716694</v>
      </c>
      <c r="C246" s="306">
        <f>IF(C$75=0,0,C$75/NFM_fec!C$75)</f>
        <v>0.42746377719716666</v>
      </c>
      <c r="D246" s="306">
        <f>IF(D$75=0,0,D$75/NFM_fec!D$75)</f>
        <v>0.43177878386830015</v>
      </c>
      <c r="E246" s="306">
        <f>IF(E$75=0,0,E$75/NFM_fec!E$75)</f>
        <v>0.44095985291862627</v>
      </c>
      <c r="F246" s="306">
        <f>IF(F$75=0,0,F$75/NFM_fec!F$75)</f>
        <v>0.44095985291862627</v>
      </c>
      <c r="G246" s="306">
        <f>IF(G$75=0,0,G$75/NFM_fec!G$75)</f>
        <v>0.44095985291862605</v>
      </c>
      <c r="H246" s="306">
        <f>IF(H$75=0,0,H$75/NFM_fec!H$75)</f>
        <v>0.44866356709151622</v>
      </c>
      <c r="I246" s="306">
        <f>IF(I$75=0,0,I$75/NFM_fec!I$75)</f>
        <v>0.45121842492967834</v>
      </c>
      <c r="J246" s="306">
        <f>IF(J$75=0,0,J$75/NFM_fec!J$75)</f>
        <v>0.4526746910272415</v>
      </c>
      <c r="K246" s="306">
        <f>IF(K$75=0,0,K$75/NFM_fec!K$75)</f>
        <v>0.45267469102724156</v>
      </c>
      <c r="L246" s="306">
        <f>IF(L$75=0,0,L$75/NFM_fec!L$75)</f>
        <v>0.4679442541624057</v>
      </c>
      <c r="M246" s="306">
        <f>IF(M$75=0,0,M$75/NFM_fec!M$75)</f>
        <v>0.47669755291218047</v>
      </c>
      <c r="N246" s="306">
        <f>IF(N$75=0,0,N$75/NFM_fec!N$75)</f>
        <v>0.4766975529121803</v>
      </c>
      <c r="O246" s="306">
        <f>IF(O$75=0,0,O$75/NFM_fec!O$75)</f>
        <v>0.47669755291218063</v>
      </c>
      <c r="P246" s="306">
        <f>IF(P$75=0,0,P$75/NFM_fec!P$75)</f>
        <v>0.47669755291218024</v>
      </c>
      <c r="Q246" s="306">
        <f>IF(Q$75=0,0,Q$75/NFM_fec!Q$75)</f>
        <v>0.47669755291218036</v>
      </c>
      <c r="R246" s="306">
        <f>IF(R$75=0,0,R$75/NFM_fec!R$75)</f>
        <v>0.47669755291218024</v>
      </c>
      <c r="S246" s="306">
        <f>IF(S$75=0,0,S$75/NFM_fec!S$75)</f>
        <v>0.47669755291218041</v>
      </c>
      <c r="T246" s="306">
        <f>IF(T$75=0,0,T$75/NFM_fec!T$75)</f>
        <v>0.4766975529121803</v>
      </c>
      <c r="U246" s="306">
        <f>IF(U$75=0,0,U$75/NFM_fec!U$75)</f>
        <v>0.47669755291218047</v>
      </c>
      <c r="V246" s="306">
        <f>IF(V$75=0,0,V$75/NFM_fec!V$75)</f>
        <v>0.47669755291218036</v>
      </c>
      <c r="W246" s="306">
        <f>IF(W$75=0,0,W$75/NFM_fec!W$75)</f>
        <v>0.48812998831337362</v>
      </c>
      <c r="X246" s="306">
        <f>IF(X$75=0,0,X$75/NFM_fec!X$75)</f>
        <v>0.49491241605656566</v>
      </c>
      <c r="Y246" s="306">
        <f>IF(Y$75=0,0,Y$75/NFM_fec!Y$75)</f>
        <v>0.50850229074382136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0.29667036321848472</v>
      </c>
      <c r="C247" s="306">
        <f>IF(C$76=0,0,C$76/NFM_fec!C$76)</f>
        <v>0.29667036321848467</v>
      </c>
      <c r="D247" s="306">
        <f>IF(D$76=0,0,D$76/NFM_fec!D$76)</f>
        <v>0.29966508385846263</v>
      </c>
      <c r="E247" s="306">
        <f>IF(E$76=0,0,E$76/NFM_fec!E$76)</f>
        <v>0.30603697133803714</v>
      </c>
      <c r="F247" s="306">
        <f>IF(F$76=0,0,F$76/NFM_fec!F$76)</f>
        <v>0.30603697133803714</v>
      </c>
      <c r="G247" s="306">
        <f>IF(G$76=0,0,G$76/NFM_fec!G$76)</f>
        <v>0.30603697133803714</v>
      </c>
      <c r="H247" s="306">
        <f>IF(H$76=0,0,H$76/NFM_fec!H$76)</f>
        <v>0.31138353823731485</v>
      </c>
      <c r="I247" s="306">
        <f>IF(I$76=0,0,I$76/NFM_fec!I$76)</f>
        <v>0.31315667234423022</v>
      </c>
      <c r="J247" s="306">
        <f>IF(J$76=0,0,J$76/NFM_fec!J$76)</f>
        <v>0.3141673567931903</v>
      </c>
      <c r="K247" s="306">
        <f>IF(K$76=0,0,K$76/NFM_fec!K$76)</f>
        <v>0.31416735679319019</v>
      </c>
      <c r="L247" s="306">
        <f>IF(L$76=0,0,L$76/NFM_fec!L$76)</f>
        <v>0.32476480874853414</v>
      </c>
      <c r="M247" s="306">
        <f>IF(M$76=0,0,M$76/NFM_fec!M$76)</f>
        <v>0.33083981313015154</v>
      </c>
      <c r="N247" s="306">
        <f>IF(N$76=0,0,N$76/NFM_fec!N$76)</f>
        <v>0.33083981313015159</v>
      </c>
      <c r="O247" s="306">
        <f>IF(O$76=0,0,O$76/NFM_fec!O$76)</f>
        <v>0.33083981313015143</v>
      </c>
      <c r="P247" s="306">
        <f>IF(P$76=0,0,P$76/NFM_fec!P$76)</f>
        <v>0.33083981313015148</v>
      </c>
      <c r="Q247" s="306">
        <f>IF(Q$76=0,0,Q$76/NFM_fec!Q$76)</f>
        <v>0.33083981313015148</v>
      </c>
      <c r="R247" s="306">
        <f>IF(R$76=0,0,R$76/NFM_fec!R$76)</f>
        <v>0.33083981313015137</v>
      </c>
      <c r="S247" s="306">
        <f>IF(S$76=0,0,S$76/NFM_fec!S$76)</f>
        <v>0.33083981313015143</v>
      </c>
      <c r="T247" s="306">
        <f>IF(T$76=0,0,T$76/NFM_fec!T$76)</f>
        <v>0.33083981313015154</v>
      </c>
      <c r="U247" s="306">
        <f>IF(U$76=0,0,U$76/NFM_fec!U$76)</f>
        <v>0.33083981313015148</v>
      </c>
      <c r="V247" s="306">
        <f>IF(V$76=0,0,V$76/NFM_fec!V$76)</f>
        <v>0.33083981313015165</v>
      </c>
      <c r="W247" s="306">
        <f>IF(W$76=0,0,W$76/NFM_fec!W$76)</f>
        <v>0.33877420416834103</v>
      </c>
      <c r="X247" s="306">
        <f>IF(X$76=0,0,X$76/NFM_fec!X$76)</f>
        <v>0.34348137565142989</v>
      </c>
      <c r="Y247" s="306">
        <f>IF(Y$76=0,0,Y$76/NFM_fec!Y$76)</f>
        <v>0.35291308255767884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0.45448434222631212</v>
      </c>
      <c r="C248" s="307">
        <f>IF(C$77=0,0,C$77/NFM_fec!C$77)</f>
        <v>0.46491144650606864</v>
      </c>
      <c r="D248" s="307">
        <f>IF(D$77=0,0,D$77/NFM_fec!D$77)</f>
        <v>0.48256965477953712</v>
      </c>
      <c r="E248" s="307">
        <f>IF(E$77=0,0,E$77/NFM_fec!E$77)</f>
        <v>0.49319306764165799</v>
      </c>
      <c r="F248" s="307">
        <f>IF(F$77=0,0,F$77/NFM_fec!F$77)</f>
        <v>0.49811730524841519</v>
      </c>
      <c r="G248" s="307">
        <f>IF(G$77=0,0,G$77/NFM_fec!G$77)</f>
        <v>0.4903619858756077</v>
      </c>
      <c r="H248" s="307">
        <f>IF(H$77=0,0,H$77/NFM_fec!H$77)</f>
        <v>0.49180232735778334</v>
      </c>
      <c r="I248" s="307">
        <f>IF(I$77=0,0,I$77/NFM_fec!I$77)</f>
        <v>0.45942410408712314</v>
      </c>
      <c r="J248" s="307">
        <f>IF(J$77=0,0,J$77/NFM_fec!J$77)</f>
        <v>0.46196712985994937</v>
      </c>
      <c r="K248" s="307">
        <f>IF(K$77=0,0,K$77/NFM_fec!K$77)</f>
        <v>0.47260155963328571</v>
      </c>
      <c r="L248" s="307">
        <f>IF(L$77=0,0,L$77/NFM_fec!L$77)</f>
        <v>0.51693950761181373</v>
      </c>
      <c r="M248" s="307">
        <f>IF(M$77=0,0,M$77/NFM_fec!M$77)</f>
        <v>0.51794596613980204</v>
      </c>
      <c r="N248" s="307">
        <f>IF(N$77=0,0,N$77/NFM_fec!N$77)</f>
        <v>0.51612865396216301</v>
      </c>
      <c r="O248" s="307">
        <f>IF(O$77=0,0,O$77/NFM_fec!O$77)</f>
        <v>0.49072812215697459</v>
      </c>
      <c r="P248" s="307">
        <f>IF(P$77=0,0,P$77/NFM_fec!P$77)</f>
        <v>0.48455948093599266</v>
      </c>
      <c r="Q248" s="307">
        <f>IF(Q$77=0,0,Q$77/NFM_fec!Q$77)</f>
        <v>0.48582356647469643</v>
      </c>
      <c r="R248" s="307">
        <f>IF(R$77=0,0,R$77/NFM_fec!R$77)</f>
        <v>0.49473484007592</v>
      </c>
      <c r="S248" s="307">
        <f>IF(S$77=0,0,S$77/NFM_fec!S$77)</f>
        <v>0.52593902733259945</v>
      </c>
      <c r="T248" s="307">
        <f>IF(T$77=0,0,T$77/NFM_fec!T$77)</f>
        <v>0.4929249860611068</v>
      </c>
      <c r="U248" s="307">
        <f>IF(U$77=0,0,U$77/NFM_fec!U$77)</f>
        <v>0.48764310217673595</v>
      </c>
      <c r="V248" s="307">
        <f>IF(V$77=0,0,V$77/NFM_fec!V$77)</f>
        <v>0.48573173163020206</v>
      </c>
      <c r="W248" s="307">
        <f>IF(W$77=0,0,W$77/NFM_fec!W$77)</f>
        <v>0.49907692479787424</v>
      </c>
      <c r="X248" s="307">
        <f>IF(X$77=0,0,X$77/NFM_fec!X$77)</f>
        <v>0.49802586616762429</v>
      </c>
      <c r="Y248" s="307">
        <f>IF(Y$77=0,0,Y$77/NFM_fec!Y$77)</f>
        <v>0.5102749106801977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0.2992874141898294</v>
      </c>
      <c r="C249" s="308">
        <f>IF(C$83=0,0,C$83/NFM_fec!C$83)</f>
        <v>0.30760342654621692</v>
      </c>
      <c r="D249" s="308">
        <f>IF(D$83=0,0,D$83/NFM_fec!D$83)</f>
        <v>0.31917403081917278</v>
      </c>
      <c r="E249" s="308">
        <f>IF(E$83=0,0,E$83/NFM_fec!E$83)</f>
        <v>0.32722082566905969</v>
      </c>
      <c r="F249" s="308">
        <f>IF(F$83=0,0,F$83/NFM_fec!F$83)</f>
        <v>0.32979223046837264</v>
      </c>
      <c r="G249" s="308">
        <f>IF(G$83=0,0,G$83/NFM_fec!G$83)</f>
        <v>0.32123002908636755</v>
      </c>
      <c r="H249" s="308">
        <f>IF(H$83=0,0,H$83/NFM_fec!H$83)</f>
        <v>0.31984216074389094</v>
      </c>
      <c r="I249" s="308">
        <f>IF(I$83=0,0,I$83/NFM_fec!I$83)</f>
        <v>0.30946733268901988</v>
      </c>
      <c r="J249" s="308">
        <f>IF(J$83=0,0,J$83/NFM_fec!J$83)</f>
        <v>0.31162192288720264</v>
      </c>
      <c r="K249" s="308">
        <f>IF(K$83=0,0,K$83/NFM_fec!K$83)</f>
        <v>0.31591673868941261</v>
      </c>
      <c r="L249" s="308">
        <f>IF(L$83=0,0,L$83/NFM_fec!L$83)</f>
        <v>0.34908483288460773</v>
      </c>
      <c r="M249" s="308">
        <f>IF(M$83=0,0,M$83/NFM_fec!M$83)</f>
        <v>0.3498718860750008</v>
      </c>
      <c r="N249" s="308">
        <f>IF(N$83=0,0,N$83/NFM_fec!N$83)</f>
        <v>0.34865912392023396</v>
      </c>
      <c r="O249" s="308">
        <f>IF(O$83=0,0,O$83/NFM_fec!O$83)</f>
        <v>0.33164596069767821</v>
      </c>
      <c r="P249" s="308">
        <f>IF(P$83=0,0,P$83/NFM_fec!P$83)</f>
        <v>0.32773351259340555</v>
      </c>
      <c r="Q249" s="308">
        <f>IF(Q$83=0,0,Q$83/NFM_fec!Q$83)</f>
        <v>0.32854350915094677</v>
      </c>
      <c r="R249" s="308">
        <f>IF(R$83=0,0,R$83/NFM_fec!R$83)</f>
        <v>0.33445959326135433</v>
      </c>
      <c r="S249" s="308">
        <f>IF(S$83=0,0,S$83/NFM_fec!S$83)</f>
        <v>0.3551673917603172</v>
      </c>
      <c r="T249" s="308">
        <f>IF(T$83=0,0,T$83/NFM_fec!T$83)</f>
        <v>0.33324980368716411</v>
      </c>
      <c r="U249" s="308">
        <f>IF(U$83=0,0,U$83/NFM_fec!U$83)</f>
        <v>0.32975361337321701</v>
      </c>
      <c r="V249" s="308">
        <f>IF(V$83=0,0,V$83/NFM_fec!V$83)</f>
        <v>0.32847071282043944</v>
      </c>
      <c r="W249" s="308">
        <f>IF(W$83=0,0,W$83/NFM_fec!W$83)</f>
        <v>0.33742717361129454</v>
      </c>
      <c r="X249" s="308">
        <f>IF(X$83=0,0,X$83/NFM_fec!X$83)</f>
        <v>0.33672827848689635</v>
      </c>
      <c r="Y249" s="308">
        <f>IF(Y$83=0,0,Y$83/NFM_fec!Y$83)</f>
        <v>0.3451877587613108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0.30808998519541264</v>
      </c>
      <c r="C250" s="308">
        <f>IF(C$90=0,0,C$90/NFM_fec!C$90)</f>
        <v>0.3166505861505175</v>
      </c>
      <c r="D250" s="308">
        <f>IF(D$90=0,0,D$90/NFM_fec!D$90)</f>
        <v>0.3285615023138545</v>
      </c>
      <c r="E250" s="308">
        <f>IF(E$90=0,0,E$90/NFM_fec!E$90)</f>
        <v>0.33684496760050248</v>
      </c>
      <c r="F250" s="308">
        <f>IF(F$90=0,0,F$90/NFM_fec!F$90)</f>
        <v>0.3394920019527366</v>
      </c>
      <c r="G250" s="308">
        <f>IF(G$90=0,0,G$90/NFM_fec!G$90)</f>
        <v>0.33067797111831954</v>
      </c>
      <c r="H250" s="308">
        <f>IF(H$90=0,0,H$90/NFM_fec!H$90)</f>
        <v>0.32924928311871116</v>
      </c>
      <c r="I250" s="308">
        <f>IF(I$90=0,0,I$90/NFM_fec!I$90)</f>
        <v>0.3185693130622263</v>
      </c>
      <c r="J250" s="308">
        <f>IF(J$90=0,0,J$90/NFM_fec!J$90)</f>
        <v>0.32078727356035563</v>
      </c>
      <c r="K250" s="308">
        <f>IF(K$90=0,0,K$90/NFM_fec!K$90)</f>
        <v>0.32520840747439539</v>
      </c>
      <c r="L250" s="308">
        <f>IF(L$90=0,0,L$90/NFM_fec!L$90)</f>
        <v>0.35935203385180192</v>
      </c>
      <c r="M250" s="308">
        <f>IF(M$90=0,0,M$90/NFM_fec!M$90)</f>
        <v>0.36016223566544203</v>
      </c>
      <c r="N250" s="308">
        <f>IF(N$90=0,0,N$90/NFM_fec!N$90)</f>
        <v>0.35891380403553491</v>
      </c>
      <c r="O250" s="308">
        <f>IF(O$90=0,0,O$90/NFM_fec!O$90)</f>
        <v>0.34140025365937471</v>
      </c>
      <c r="P250" s="308">
        <f>IF(P$90=0,0,P$90/NFM_fec!P$90)</f>
        <v>0.33737273355203512</v>
      </c>
      <c r="Q250" s="308">
        <f>IF(Q$90=0,0,Q$90/NFM_fec!Q$90)</f>
        <v>0.33820655353773954</v>
      </c>
      <c r="R250" s="308">
        <f>IF(R$90=0,0,R$90/NFM_fec!R$90)</f>
        <v>0.3442966401219823</v>
      </c>
      <c r="S250" s="308">
        <f>IF(S$90=0,0,S$90/NFM_fec!S$90)</f>
        <v>0.36561349151797379</v>
      </c>
      <c r="T250" s="308">
        <f>IF(T$90=0,0,T$90/NFM_fec!T$90)</f>
        <v>0.34305126850149242</v>
      </c>
      <c r="U250" s="308">
        <f>IF(U$90=0,0,U$90/NFM_fec!U$90)</f>
        <v>0.33945224906066468</v>
      </c>
      <c r="V250" s="308">
        <f>IF(V$90=0,0,V$90/NFM_fec!V$90)</f>
        <v>0.33813161613868764</v>
      </c>
      <c r="W250" s="308">
        <f>IF(W$90=0,0,W$90/NFM_fec!W$90)</f>
        <v>0.34735150224692068</v>
      </c>
      <c r="X250" s="308">
        <f>IF(X$90=0,0,X$90/NFM_fec!X$90)</f>
        <v>0.34663205138356978</v>
      </c>
      <c r="Y250" s="308">
        <f>IF(Y$90=0,0,Y$90/NFM_fec!Y$90)</f>
        <v>0.35534033990134911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0.34144674897776894</v>
      </c>
      <c r="C251" s="309">
        <f>IF(C$97=0,0,C$97/NFM_fec!C$97)</f>
        <v>0.34547226584712087</v>
      </c>
      <c r="D251" s="309">
        <f>IF(D$97=0,0,D$97/NFM_fec!D$97)</f>
        <v>0.35133076203026459</v>
      </c>
      <c r="E251" s="309">
        <f>IF(E$97=0,0,E$97/NFM_fec!E$97)</f>
        <v>0.35999541746579022</v>
      </c>
      <c r="F251" s="309">
        <f>IF(F$97=0,0,F$97/NFM_fec!F$97)</f>
        <v>0.35697029198227659</v>
      </c>
      <c r="G251" s="309">
        <f>IF(G$97=0,0,G$97/NFM_fec!G$97)</f>
        <v>0.34691351717789093</v>
      </c>
      <c r="H251" s="309">
        <f>IF(H$97=0,0,H$97/NFM_fec!H$97)</f>
        <v>0.34997624948029715</v>
      </c>
      <c r="I251" s="309">
        <f>IF(I$97=0,0,I$97/NFM_fec!I$97)</f>
        <v>0.34230349161626444</v>
      </c>
      <c r="J251" s="309">
        <f>IF(J$97=0,0,J$97/NFM_fec!J$97)</f>
        <v>0.34741605056817987</v>
      </c>
      <c r="K251" s="309">
        <f>IF(K$97=0,0,K$97/NFM_fec!K$97)</f>
        <v>0.35357738163337293</v>
      </c>
      <c r="L251" s="309">
        <f>IF(L$97=0,0,L$97/NFM_fec!L$97)</f>
        <v>0.37402175657025927</v>
      </c>
      <c r="M251" s="309">
        <f>IF(M$97=0,0,M$97/NFM_fec!M$97)</f>
        <v>0.37569574779978626</v>
      </c>
      <c r="N251" s="309">
        <f>IF(N$97=0,0,N$97/NFM_fec!N$97)</f>
        <v>0.37461572623032879</v>
      </c>
      <c r="O251" s="309">
        <f>IF(O$97=0,0,O$97/NFM_fec!O$97)</f>
        <v>0.36425766770204282</v>
      </c>
      <c r="P251" s="309">
        <f>IF(P$97=0,0,P$97/NFM_fec!P$97)</f>
        <v>0.36176028594381682</v>
      </c>
      <c r="Q251" s="309">
        <f>IF(Q$97=0,0,Q$97/NFM_fec!Q$97)</f>
        <v>0.35798787540536542</v>
      </c>
      <c r="R251" s="309">
        <f>IF(R$97=0,0,R$97/NFM_fec!R$97)</f>
        <v>0.35907096642159536</v>
      </c>
      <c r="S251" s="309">
        <f>IF(S$97=0,0,S$97/NFM_fec!S$97)</f>
        <v>0.37207469793017661</v>
      </c>
      <c r="T251" s="309">
        <f>IF(T$97=0,0,T$97/NFM_fec!T$97)</f>
        <v>0.37008129555407615</v>
      </c>
      <c r="U251" s="309">
        <f>IF(U$97=0,0,U$97/NFM_fec!U$97)</f>
        <v>0.36483857554741367</v>
      </c>
      <c r="V251" s="309">
        <f>IF(V$97=0,0,V$97/NFM_fec!V$97)</f>
        <v>0.36417297624796563</v>
      </c>
      <c r="W251" s="309">
        <f>IF(W$97=0,0,W$97/NFM_fec!W$97)</f>
        <v>0.37312893265884012</v>
      </c>
      <c r="X251" s="309">
        <f>IF(X$97=0,0,X$97/NFM_fec!X$97)</f>
        <v>0.3722299200550559</v>
      </c>
      <c r="Y251" s="309">
        <f>IF(Y$97=0,0,Y$97/NFM_fec!Y$97)</f>
        <v>0.3840588992280986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0.43402127339136259</v>
      </c>
      <c r="C253" s="304">
        <f>IF(C$115=0,0,C$115/NFM_fec!C$115)</f>
        <v>0.44469190685653537</v>
      </c>
      <c r="D253" s="304">
        <f>IF(D$115=0,0,D$115/NFM_fec!D$115)</f>
        <v>0.4538865323894179</v>
      </c>
      <c r="E253" s="304">
        <f>IF(E$115=0,0,E$115/NFM_fec!E$115)</f>
        <v>0.45576448406434333</v>
      </c>
      <c r="F253" s="304">
        <f>IF(F$115=0,0,F$115/NFM_fec!F$115)</f>
        <v>0.45449031401833895</v>
      </c>
      <c r="G253" s="304">
        <f>IF(G$115=0,0,G$115/NFM_fec!G$115)</f>
        <v>0.43602955565117268</v>
      </c>
      <c r="H253" s="304">
        <f>IF(H$115=0,0,H$115/NFM_fec!H$115)</f>
        <v>0.42775325832386635</v>
      </c>
      <c r="I253" s="304">
        <f>IF(I$115=0,0,I$115/NFM_fec!I$115)</f>
        <v>0.40590118849510182</v>
      </c>
      <c r="J253" s="304">
        <f>IF(J$115=0,0,J$115/NFM_fec!J$115)</f>
        <v>0.41422623328511954</v>
      </c>
      <c r="K253" s="304">
        <f>IF(K$115=0,0,K$115/NFM_fec!K$115)</f>
        <v>0.42419469226399237</v>
      </c>
      <c r="L253" s="304">
        <f>IF(L$115=0,0,L$115/NFM_fec!L$115)</f>
        <v>0.44680887061206204</v>
      </c>
      <c r="M253" s="304">
        <f>IF(M$115=0,0,M$115/NFM_fec!M$115)</f>
        <v>0.43583091495490084</v>
      </c>
      <c r="N253" s="304">
        <f>IF(N$115=0,0,N$115/NFM_fec!N$115)</f>
        <v>0.43411608650861749</v>
      </c>
      <c r="O253" s="304">
        <f>IF(O$115=0,0,O$115/NFM_fec!O$115)</f>
        <v>0.40873860446812915</v>
      </c>
      <c r="P253" s="304">
        <f>IF(P$115=0,0,P$115/NFM_fec!P$115)</f>
        <v>0.40330703777470023</v>
      </c>
      <c r="Q253" s="304">
        <f>IF(Q$115=0,0,Q$115/NFM_fec!Q$115)</f>
        <v>0.39797966277163888</v>
      </c>
      <c r="R253" s="304">
        <f>IF(R$115=0,0,R$115/NFM_fec!R$115)</f>
        <v>0.4031447575291085</v>
      </c>
      <c r="S253" s="304">
        <f>IF(S$115=0,0,S$115/NFM_fec!S$115)</f>
        <v>0.44981943180752165</v>
      </c>
      <c r="T253" s="304">
        <f>IF(T$115=0,0,T$115/NFM_fec!T$115)</f>
        <v>0.44569482753764916</v>
      </c>
      <c r="U253" s="304">
        <f>IF(U$115=0,0,U$115/NFM_fec!U$115)</f>
        <v>0.44732100808235353</v>
      </c>
      <c r="V253" s="304">
        <f>IF(V$115=0,0,V$115/NFM_fec!V$115)</f>
        <v>0.45224472311089653</v>
      </c>
      <c r="W253" s="304">
        <f>IF(W$115=0,0,W$115/NFM_fec!W$115)</f>
        <v>0.4546615431590722</v>
      </c>
      <c r="X253" s="304">
        <f>IF(X$115=0,0,X$115/NFM_fec!X$115)</f>
        <v>0.4516367468966252</v>
      </c>
      <c r="Y253" s="304">
        <f>IF(Y$115=0,0,Y$115/NFM_fec!Y$115)</f>
        <v>0.46327539414194369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0.51712578551813171</v>
      </c>
      <c r="C254" s="305">
        <f>IF(C$116=0,0,C$116/NFM_fec!C$116)</f>
        <v>0.51712578551813182</v>
      </c>
      <c r="D254" s="305">
        <f>IF(D$116=0,0,D$116/NFM_fec!D$116)</f>
        <v>0.5171257855181316</v>
      </c>
      <c r="E254" s="305">
        <f>IF(E$116=0,0,E$116/NFM_fec!E$116)</f>
        <v>0.51712578551813149</v>
      </c>
      <c r="F254" s="305">
        <f>IF(F$116=0,0,F$116/NFM_fec!F$116)</f>
        <v>0.5171257855181316</v>
      </c>
      <c r="G254" s="305">
        <f>IF(G$116=0,0,G$116/NFM_fec!G$116)</f>
        <v>0.51712578551813171</v>
      </c>
      <c r="H254" s="305">
        <f>IF(H$116=0,0,H$116/NFM_fec!H$116)</f>
        <v>0.5171257855181316</v>
      </c>
      <c r="I254" s="305">
        <f>IF(I$116=0,0,I$116/NFM_fec!I$116)</f>
        <v>0.51712578551813171</v>
      </c>
      <c r="J254" s="305">
        <f>IF(J$116=0,0,J$116/NFM_fec!J$116)</f>
        <v>0.5171257855181316</v>
      </c>
      <c r="K254" s="305">
        <f>IF(K$116=0,0,K$116/NFM_fec!K$116)</f>
        <v>0.51712578551813149</v>
      </c>
      <c r="L254" s="305">
        <f>IF(L$116=0,0,L$116/NFM_fec!L$116)</f>
        <v>0.5171257855181316</v>
      </c>
      <c r="M254" s="305">
        <f>IF(M$116=0,0,M$116/NFM_fec!M$116)</f>
        <v>0.51712578551813182</v>
      </c>
      <c r="N254" s="305">
        <f>IF(N$116=0,0,N$116/NFM_fec!N$116)</f>
        <v>0.51712578551813193</v>
      </c>
      <c r="O254" s="305">
        <f>IF(O$116=0,0,O$116/NFM_fec!O$116)</f>
        <v>0.51712578551813182</v>
      </c>
      <c r="P254" s="305">
        <f>IF(P$116=0,0,P$116/NFM_fec!P$116)</f>
        <v>0.51712578551813149</v>
      </c>
      <c r="Q254" s="305">
        <f>IF(Q$116=0,0,Q$116/NFM_fec!Q$116)</f>
        <v>0.5171257855181316</v>
      </c>
      <c r="R254" s="305">
        <f>IF(R$116=0,0,R$116/NFM_fec!R$116)</f>
        <v>0.5171257855181316</v>
      </c>
      <c r="S254" s="305">
        <f>IF(S$116=0,0,S$116/NFM_fec!S$116)</f>
        <v>0.52041320696631843</v>
      </c>
      <c r="T254" s="305">
        <f>IF(T$116=0,0,T$116/NFM_fec!T$116)</f>
        <v>0.52337188626968667</v>
      </c>
      <c r="U254" s="305">
        <f>IF(U$116=0,0,U$116/NFM_fec!U$116)</f>
        <v>0.52603469764271804</v>
      </c>
      <c r="V254" s="305">
        <f>IF(V$116=0,0,V$116/NFM_fec!V$116)</f>
        <v>0.5284312278784461</v>
      </c>
      <c r="W254" s="305">
        <f>IF(W$116=0,0,W$116/NFM_fec!W$116)</f>
        <v>0.53058810509060161</v>
      </c>
      <c r="X254" s="305">
        <f>IF(X$116=0,0,X$116/NFM_fec!X$116)</f>
        <v>0.53252929458154152</v>
      </c>
      <c r="Y254" s="305">
        <f>IF(Y$116=0,0,Y$116/NFM_fec!Y$116)</f>
        <v>0.53427636512338728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0.13420283764710408</v>
      </c>
      <c r="C255" s="306">
        <f>IF(C$117=0,0,C$117/NFM_fec!C$117)</f>
        <v>0.13420283764710408</v>
      </c>
      <c r="D255" s="306">
        <f>IF(D$117=0,0,D$117/NFM_fec!D$117)</f>
        <v>0.13420283764710411</v>
      </c>
      <c r="E255" s="306">
        <f>IF(E$117=0,0,E$117/NFM_fec!E$117)</f>
        <v>0.13420283764710408</v>
      </c>
      <c r="F255" s="306">
        <f>IF(F$117=0,0,F$117/NFM_fec!F$117)</f>
        <v>0.13420283764710406</v>
      </c>
      <c r="G255" s="306">
        <f>IF(G$117=0,0,G$117/NFM_fec!G$117)</f>
        <v>0.13420283764710411</v>
      </c>
      <c r="H255" s="306">
        <f>IF(H$117=0,0,H$117/NFM_fec!H$117)</f>
        <v>0.13420283764710408</v>
      </c>
      <c r="I255" s="306">
        <f>IF(I$117=0,0,I$117/NFM_fec!I$117)</f>
        <v>0.13420283764710414</v>
      </c>
      <c r="J255" s="306">
        <f>IF(J$117=0,0,J$117/NFM_fec!J$117)</f>
        <v>0.13420283764710406</v>
      </c>
      <c r="K255" s="306">
        <f>IF(K$117=0,0,K$117/NFM_fec!K$117)</f>
        <v>0.13420283764710408</v>
      </c>
      <c r="L255" s="306">
        <f>IF(L$117=0,0,L$117/NFM_fec!L$117)</f>
        <v>0.13420283764710411</v>
      </c>
      <c r="M255" s="306">
        <f>IF(M$117=0,0,M$117/NFM_fec!M$117)</f>
        <v>0.13420283764710411</v>
      </c>
      <c r="N255" s="306">
        <f>IF(N$117=0,0,N$117/NFM_fec!N$117)</f>
        <v>0.13420283764710408</v>
      </c>
      <c r="O255" s="306">
        <f>IF(O$117=0,0,O$117/NFM_fec!O$117)</f>
        <v>0.13420283764710406</v>
      </c>
      <c r="P255" s="306">
        <f>IF(P$117=0,0,P$117/NFM_fec!P$117)</f>
        <v>0.13420283764710411</v>
      </c>
      <c r="Q255" s="306">
        <f>IF(Q$117=0,0,Q$117/NFM_fec!Q$117)</f>
        <v>0.13420283764710411</v>
      </c>
      <c r="R255" s="306">
        <f>IF(R$117=0,0,R$117/NFM_fec!R$117)</f>
        <v>0.13420283764710408</v>
      </c>
      <c r="S255" s="306">
        <f>IF(S$117=0,0,S$117/NFM_fec!S$117)</f>
        <v>0.13755794003765112</v>
      </c>
      <c r="T255" s="306">
        <f>IF(T$117=0,0,T$117/NFM_fec!T$117)</f>
        <v>0.14057753218914346</v>
      </c>
      <c r="U255" s="306">
        <f>IF(U$117=0,0,U$117/NFM_fec!U$117)</f>
        <v>0.14329516512548657</v>
      </c>
      <c r="V255" s="306">
        <f>IF(V$117=0,0,V$117/NFM_fec!V$117)</f>
        <v>0.1457410347681953</v>
      </c>
      <c r="W255" s="306">
        <f>IF(W$117=0,0,W$117/NFM_fec!W$117)</f>
        <v>0.14794231744663319</v>
      </c>
      <c r="X255" s="306">
        <f>IF(X$117=0,0,X$117/NFM_fec!X$117)</f>
        <v>0.14992347185722732</v>
      </c>
      <c r="Y255" s="306">
        <f>IF(Y$117=0,0,Y$117/NFM_fec!Y$117)</f>
        <v>0.15170651082676201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0.73756570244960618</v>
      </c>
      <c r="C256" s="306">
        <f>IF(C$118=0,0,C$118/NFM_fec!C$118)</f>
        <v>0.73756570244960695</v>
      </c>
      <c r="D256" s="306">
        <f>IF(D$118=0,0,D$118/NFM_fec!D$118)</f>
        <v>0.73756570244960717</v>
      </c>
      <c r="E256" s="306">
        <f>IF(E$118=0,0,E$118/NFM_fec!E$118)</f>
        <v>0.73756570244960695</v>
      </c>
      <c r="F256" s="306">
        <f>IF(F$118=0,0,F$118/NFM_fec!F$118)</f>
        <v>0.73756570244960684</v>
      </c>
      <c r="G256" s="306">
        <f>IF(G$118=0,0,G$118/NFM_fec!G$118)</f>
        <v>0.73756570244960651</v>
      </c>
      <c r="H256" s="306">
        <f>IF(H$118=0,0,H$118/NFM_fec!H$118)</f>
        <v>0.7375657024496064</v>
      </c>
      <c r="I256" s="306">
        <f>IF(I$118=0,0,I$118/NFM_fec!I$118)</f>
        <v>0.73756570244960662</v>
      </c>
      <c r="J256" s="306">
        <f>IF(J$118=0,0,J$118/NFM_fec!J$118)</f>
        <v>0.73756570244960684</v>
      </c>
      <c r="K256" s="306">
        <f>IF(K$118=0,0,K$118/NFM_fec!K$118)</f>
        <v>0.73756570244960673</v>
      </c>
      <c r="L256" s="306">
        <f>IF(L$118=0,0,L$118/NFM_fec!L$118)</f>
        <v>0.73756570244960662</v>
      </c>
      <c r="M256" s="306">
        <f>IF(M$118=0,0,M$118/NFM_fec!M$118)</f>
        <v>0.73756570244960673</v>
      </c>
      <c r="N256" s="306">
        <f>IF(N$118=0,0,N$118/NFM_fec!N$118)</f>
        <v>0.73756570244960662</v>
      </c>
      <c r="O256" s="306">
        <f>IF(O$118=0,0,O$118/NFM_fec!O$118)</f>
        <v>0.73756570244960684</v>
      </c>
      <c r="P256" s="306">
        <f>IF(P$118=0,0,P$118/NFM_fec!P$118)</f>
        <v>0.73756570244960629</v>
      </c>
      <c r="Q256" s="306">
        <f>IF(Q$118=0,0,Q$118/NFM_fec!Q$118)</f>
        <v>0.73756570244960651</v>
      </c>
      <c r="R256" s="306">
        <f>IF(R$118=0,0,R$118/NFM_fec!R$118)</f>
        <v>0.73756570244960684</v>
      </c>
      <c r="S256" s="306">
        <f>IF(S$118=0,0,S$118/NFM_fec!S$118)</f>
        <v>0.74042513412037891</v>
      </c>
      <c r="T256" s="306">
        <f>IF(T$118=0,0,T$118/NFM_fec!T$118)</f>
        <v>0.74299862262407379</v>
      </c>
      <c r="U256" s="306">
        <f>IF(U$118=0,0,U$118/NFM_fec!U$118)</f>
        <v>0.74531476227739979</v>
      </c>
      <c r="V256" s="306">
        <f>IF(V$118=0,0,V$118/NFM_fec!V$118)</f>
        <v>0.7473992879653929</v>
      </c>
      <c r="W256" s="306">
        <f>IF(W$118=0,0,W$118/NFM_fec!W$118)</f>
        <v>0.74927536108458659</v>
      </c>
      <c r="X256" s="306">
        <f>IF(X$118=0,0,X$118/NFM_fec!X$118)</f>
        <v>0.75096382689186092</v>
      </c>
      <c r="Y256" s="306">
        <f>IF(Y$118=0,0,Y$118/NFM_fec!Y$118)</f>
        <v>0.75248344611840767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0.51239098150676599</v>
      </c>
      <c r="C257" s="306">
        <f>IF(C$119=0,0,C$119/NFM_fec!C$119)</f>
        <v>0.51239098150676632</v>
      </c>
      <c r="D257" s="306">
        <f>IF(D$119=0,0,D$119/NFM_fec!D$119)</f>
        <v>0.5123909815067661</v>
      </c>
      <c r="E257" s="306">
        <f>IF(E$119=0,0,E$119/NFM_fec!E$119)</f>
        <v>0.5123909815067661</v>
      </c>
      <c r="F257" s="306">
        <f>IF(F$119=0,0,F$119/NFM_fec!F$119)</f>
        <v>0.5123909815067661</v>
      </c>
      <c r="G257" s="306">
        <f>IF(G$119=0,0,G$119/NFM_fec!G$119)</f>
        <v>0.51239098150676621</v>
      </c>
      <c r="H257" s="306">
        <f>IF(H$119=0,0,H$119/NFM_fec!H$119)</f>
        <v>0.51239098150676599</v>
      </c>
      <c r="I257" s="306">
        <f>IF(I$119=0,0,I$119/NFM_fec!I$119)</f>
        <v>0.5123909815067661</v>
      </c>
      <c r="J257" s="306">
        <f>IF(J$119=0,0,J$119/NFM_fec!J$119)</f>
        <v>0.5123909815067661</v>
      </c>
      <c r="K257" s="306">
        <f>IF(K$119=0,0,K$119/NFM_fec!K$119)</f>
        <v>0.5123909815067661</v>
      </c>
      <c r="L257" s="306">
        <f>IF(L$119=0,0,L$119/NFM_fec!L$119)</f>
        <v>0.51239098150676621</v>
      </c>
      <c r="M257" s="306">
        <f>IF(M$119=0,0,M$119/NFM_fec!M$119)</f>
        <v>0.5123909815067661</v>
      </c>
      <c r="N257" s="306">
        <f>IF(N$119=0,0,N$119/NFM_fec!N$119)</f>
        <v>0.5123909815067661</v>
      </c>
      <c r="O257" s="306">
        <f>IF(O$119=0,0,O$119/NFM_fec!O$119)</f>
        <v>0.51239098150676621</v>
      </c>
      <c r="P257" s="306">
        <f>IF(P$119=0,0,P$119/NFM_fec!P$119)</f>
        <v>0.51239098150676621</v>
      </c>
      <c r="Q257" s="306">
        <f>IF(Q$119=0,0,Q$119/NFM_fec!Q$119)</f>
        <v>0.51239098150676643</v>
      </c>
      <c r="R257" s="306">
        <f>IF(R$119=0,0,R$119/NFM_fec!R$119)</f>
        <v>0.5123909815067661</v>
      </c>
      <c r="S257" s="306">
        <f>IF(S$119=0,0,S$119/NFM_fec!S$119)</f>
        <v>0.5263041012813181</v>
      </c>
      <c r="T257" s="306">
        <f>IF(T$119=0,0,T$119/NFM_fec!T$119)</f>
        <v>0.53882590907841477</v>
      </c>
      <c r="U257" s="306">
        <f>IF(U$119=0,0,U$119/NFM_fec!U$119)</f>
        <v>0.55009553609580197</v>
      </c>
      <c r="V257" s="306">
        <f>IF(V$119=0,0,V$119/NFM_fec!V$119)</f>
        <v>0.56023820041145034</v>
      </c>
      <c r="W257" s="306">
        <f>IF(W$119=0,0,W$119/NFM_fec!W$119)</f>
        <v>0.5693665982955336</v>
      </c>
      <c r="X257" s="306">
        <f>IF(X$119=0,0,X$119/NFM_fec!X$119)</f>
        <v>0.57758215639120924</v>
      </c>
      <c r="Y257" s="306">
        <f>IF(Y$119=0,0,Y$119/NFM_fec!Y$119)</f>
        <v>0.58497615867731689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0.78442623515117482</v>
      </c>
      <c r="C258" s="307">
        <f>IF(C$120=0,0,C$120/NFM_fec!C$120)</f>
        <v>0.80242310191589439</v>
      </c>
      <c r="D258" s="307">
        <f>IF(D$120=0,0,D$120/NFM_fec!D$120)</f>
        <v>0.82457699408240226</v>
      </c>
      <c r="E258" s="307">
        <f>IF(E$120=0,0,E$120/NFM_fec!E$120)</f>
        <v>0.82518327319190343</v>
      </c>
      <c r="F258" s="307">
        <f>IF(F$120=0,0,F$120/NFM_fec!F$120)</f>
        <v>0.83342223430656182</v>
      </c>
      <c r="G258" s="307">
        <f>IF(G$120=0,0,G$120/NFM_fec!G$120)</f>
        <v>0.82044646427941315</v>
      </c>
      <c r="H258" s="307">
        <f>IF(H$120=0,0,H$120/NFM_fec!H$120)</f>
        <v>0.80872762518285402</v>
      </c>
      <c r="I258" s="307">
        <f>IF(I$120=0,0,I$120/NFM_fec!I$120)</f>
        <v>0.75120670477261597</v>
      </c>
      <c r="J258" s="307">
        <f>IF(J$120=0,0,J$120/NFM_fec!J$120)</f>
        <v>0.7529347912260278</v>
      </c>
      <c r="K258" s="307">
        <f>IF(K$120=0,0,K$120/NFM_fec!K$120)</f>
        <v>0.77026726283201075</v>
      </c>
      <c r="L258" s="307">
        <f>IF(L$120=0,0,L$120/NFM_fec!L$120)</f>
        <v>0.81503847265042684</v>
      </c>
      <c r="M258" s="307">
        <f>IF(M$120=0,0,M$120/NFM_fec!M$120)</f>
        <v>0.8016301372953375</v>
      </c>
      <c r="N258" s="307">
        <f>IF(N$120=0,0,N$120/NFM_fec!N$120)</f>
        <v>0.79881746511386165</v>
      </c>
      <c r="O258" s="307">
        <f>IF(O$120=0,0,O$120/NFM_fec!O$120)</f>
        <v>0.75950480871821047</v>
      </c>
      <c r="P258" s="307">
        <f>IF(P$120=0,0,P$120/NFM_fec!P$120)</f>
        <v>0.7499575411803322</v>
      </c>
      <c r="Q258" s="307">
        <f>IF(Q$120=0,0,Q$120/NFM_fec!Q$120)</f>
        <v>0.7519139789753716</v>
      </c>
      <c r="R258" s="307">
        <f>IF(R$120=0,0,R$120/NFM_fec!R$120)</f>
        <v>0.76570604600055792</v>
      </c>
      <c r="S258" s="307">
        <f>IF(S$120=0,0,S$120/NFM_fec!S$120)</f>
        <v>0.87299707247847258</v>
      </c>
      <c r="T258" s="307">
        <f>IF(T$120=0,0,T$120/NFM_fec!T$120)</f>
        <v>0.85453710508886505</v>
      </c>
      <c r="U258" s="307">
        <f>IF(U$120=0,0,U$120/NFM_fec!U$120)</f>
        <v>0.84537860880809712</v>
      </c>
      <c r="V258" s="307">
        <f>IF(V$120=0,0,V$120/NFM_fec!V$120)</f>
        <v>0.84206502433139963</v>
      </c>
      <c r="W258" s="307">
        <f>IF(W$120=0,0,W$120/NFM_fec!W$120)</f>
        <v>0.84493677838414749</v>
      </c>
      <c r="X258" s="307">
        <f>IF(X$120=0,0,X$120/NFM_fec!X$120)</f>
        <v>0.88197502252393734</v>
      </c>
      <c r="Y258" s="307">
        <f>IF(Y$120=0,0,Y$120/NFM_fec!Y$120)</f>
        <v>0.87953493958098394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0.36617487168080542</v>
      </c>
      <c r="C259" s="308">
        <f>IF(C$126=0,0,C$126/NFM_fec!C$126)</f>
        <v>0.37639056973365953</v>
      </c>
      <c r="D259" s="308">
        <f>IF(D$126=0,0,D$126/NFM_fec!D$126)</f>
        <v>0.38653750014382865</v>
      </c>
      <c r="E259" s="308">
        <f>IF(E$126=0,0,E$126/NFM_fec!E$126)</f>
        <v>0.38814032843161428</v>
      </c>
      <c r="F259" s="308">
        <f>IF(F$126=0,0,F$126/NFM_fec!F$126)</f>
        <v>0.38601964685280227</v>
      </c>
      <c r="G259" s="308">
        <f>IF(G$126=0,0,G$126/NFM_fec!G$126)</f>
        <v>0.3648984314385349</v>
      </c>
      <c r="H259" s="308">
        <f>IF(H$126=0,0,H$126/NFM_fec!H$126)</f>
        <v>0.3565150744197596</v>
      </c>
      <c r="I259" s="308">
        <f>IF(I$126=0,0,I$126/NFM_fec!I$126)</f>
        <v>0.33148733314900158</v>
      </c>
      <c r="J259" s="308">
        <f>IF(J$126=0,0,J$126/NFM_fec!J$126)</f>
        <v>0.33878123287428319</v>
      </c>
      <c r="K259" s="308">
        <f>IF(K$126=0,0,K$126/NFM_fec!K$126)</f>
        <v>0.35052881110520834</v>
      </c>
      <c r="L259" s="308">
        <f>IF(L$126=0,0,L$126/NFM_fec!L$126)</f>
        <v>0.37351133539758713</v>
      </c>
      <c r="M259" s="308">
        <f>IF(M$126=0,0,M$126/NFM_fec!M$126)</f>
        <v>0.36127482740240918</v>
      </c>
      <c r="N259" s="308">
        <f>IF(N$126=0,0,N$126/NFM_fec!N$126)</f>
        <v>0.35925714797068842</v>
      </c>
      <c r="O259" s="308">
        <f>IF(O$126=0,0,O$126/NFM_fec!O$126)</f>
        <v>0.33436020561963714</v>
      </c>
      <c r="P259" s="308">
        <f>IF(P$126=0,0,P$126/NFM_fec!P$126)</f>
        <v>0.32963946060621319</v>
      </c>
      <c r="Q259" s="308">
        <f>IF(Q$126=0,0,Q$126/NFM_fec!Q$126)</f>
        <v>0.32461994827956658</v>
      </c>
      <c r="R259" s="308">
        <f>IF(R$126=0,0,R$126/NFM_fec!R$126)</f>
        <v>0.32876792873328031</v>
      </c>
      <c r="S259" s="308">
        <f>IF(S$126=0,0,S$126/NFM_fec!S$126)</f>
        <v>0.37333611289190272</v>
      </c>
      <c r="T259" s="308">
        <f>IF(T$126=0,0,T$126/NFM_fec!T$126)</f>
        <v>0.37036775632456526</v>
      </c>
      <c r="U259" s="308">
        <f>IF(U$126=0,0,U$126/NFM_fec!U$126)</f>
        <v>0.37074368444543426</v>
      </c>
      <c r="V259" s="308">
        <f>IF(V$126=0,0,V$126/NFM_fec!V$126)</f>
        <v>0.37371588406864492</v>
      </c>
      <c r="W259" s="308">
        <f>IF(W$126=0,0,W$126/NFM_fec!W$126)</f>
        <v>0.37505921562310646</v>
      </c>
      <c r="X259" s="308">
        <f>IF(X$126=0,0,X$126/NFM_fec!X$126)</f>
        <v>0.37296997601961196</v>
      </c>
      <c r="Y259" s="308">
        <f>IF(Y$126=0,0,Y$126/NFM_fec!Y$126)</f>
        <v>0.38355969062755335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0.48828654308070379</v>
      </c>
      <c r="C260" s="308">
        <f>IF(C$134=0,0,C$134/NFM_fec!C$134)</f>
        <v>0.5018540929782126</v>
      </c>
      <c r="D260" s="308">
        <f>IF(D$134=0,0,D$134/NFM_fec!D$134)</f>
        <v>0.51552753921997718</v>
      </c>
      <c r="E260" s="308">
        <f>IF(E$134=0,0,E$134/NFM_fec!E$134)</f>
        <v>0.51752043790881919</v>
      </c>
      <c r="F260" s="308">
        <f>IF(F$134=0,0,F$134/NFM_fec!F$134)</f>
        <v>0.52158727728268972</v>
      </c>
      <c r="G260" s="308">
        <f>IF(G$134=0,0,G$134/NFM_fec!G$134)</f>
        <v>0.50804561409661775</v>
      </c>
      <c r="H260" s="308">
        <f>IF(H$134=0,0,H$134/NFM_fec!H$134)</f>
        <v>0.49716497627848516</v>
      </c>
      <c r="I260" s="308">
        <f>IF(I$134=0,0,I$134/NFM_fec!I$134)</f>
        <v>0.47831456654504473</v>
      </c>
      <c r="J260" s="308">
        <f>IF(J$134=0,0,J$134/NFM_fec!J$134)</f>
        <v>0.48009525068007386</v>
      </c>
      <c r="K260" s="308">
        <f>IF(K$134=0,0,K$134/NFM_fec!K$134)</f>
        <v>0.48671198884176298</v>
      </c>
      <c r="L260" s="308">
        <f>IF(L$134=0,0,L$134/NFM_fec!L$134)</f>
        <v>0.52026244956392831</v>
      </c>
      <c r="M260" s="308">
        <f>IF(M$134=0,0,M$134/NFM_fec!M$134)</f>
        <v>0.51186065038952078</v>
      </c>
      <c r="N260" s="308">
        <f>IF(N$134=0,0,N$134/NFM_fec!N$134)</f>
        <v>0.51008638600871914</v>
      </c>
      <c r="O260" s="308">
        <f>IF(O$134=0,0,O$134/NFM_fec!O$134)</f>
        <v>0.48519622152601605</v>
      </c>
      <c r="P260" s="308">
        <f>IF(P$134=0,0,P$134/NFM_fec!P$134)</f>
        <v>0.47947233140802281</v>
      </c>
      <c r="Q260" s="308">
        <f>IF(Q$134=0,0,Q$134/NFM_fec!Q$134)</f>
        <v>0.48065735192912729</v>
      </c>
      <c r="R260" s="308">
        <f>IF(R$134=0,0,R$134/NFM_fec!R$134)</f>
        <v>0.48931255053477657</v>
      </c>
      <c r="S260" s="308">
        <f>IF(S$134=0,0,S$134/NFM_fec!S$134)</f>
        <v>0.53695305658660852</v>
      </c>
      <c r="T260" s="308">
        <f>IF(T$134=0,0,T$134/NFM_fec!T$134)</f>
        <v>0.52013937288402234</v>
      </c>
      <c r="U260" s="308">
        <f>IF(U$134=0,0,U$134/NFM_fec!U$134)</f>
        <v>0.52885873792584359</v>
      </c>
      <c r="V260" s="308">
        <f>IF(V$134=0,0,V$134/NFM_fec!V$134)</f>
        <v>0.53738036919340604</v>
      </c>
      <c r="W260" s="308">
        <f>IF(W$134=0,0,W$134/NFM_fec!W$134)</f>
        <v>0.53999619101439</v>
      </c>
      <c r="X260" s="308">
        <f>IF(X$134=0,0,X$134/NFM_fec!X$134)</f>
        <v>0.54291897833004588</v>
      </c>
      <c r="Y260" s="308">
        <f>IF(Y$134=0,0,Y$134/NFM_fec!Y$134)</f>
        <v>0.55192952505896387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0.56459762574004202</v>
      </c>
      <c r="C261" s="309">
        <f>IF(C$141=0,0,C$141/NFM_fec!C$141)</f>
        <v>0.57009043509805435</v>
      </c>
      <c r="D261" s="309">
        <f>IF(D$141=0,0,D$141/NFM_fec!D$141)</f>
        <v>0.57199429231485344</v>
      </c>
      <c r="E261" s="309">
        <f>IF(E$141=0,0,E$141/NFM_fec!E$141)</f>
        <v>0.57415365419247399</v>
      </c>
      <c r="F261" s="309">
        <f>IF(F$141=0,0,F$141/NFM_fec!F$141)</f>
        <v>0.56732273859350379</v>
      </c>
      <c r="G261" s="309">
        <f>IF(G$141=0,0,G$141/NFM_fec!G$141)</f>
        <v>0.54941377629206278</v>
      </c>
      <c r="H261" s="309">
        <f>IF(H$141=0,0,H$141/NFM_fec!H$141)</f>
        <v>0.54508857957174117</v>
      </c>
      <c r="I261" s="309">
        <f>IF(I$141=0,0,I$141/NFM_fec!I$141)</f>
        <v>0.53377242285341442</v>
      </c>
      <c r="J261" s="309">
        <f>IF(J$141=0,0,J$141/NFM_fec!J$141)</f>
        <v>0.54091889394264336</v>
      </c>
      <c r="K261" s="309">
        <f>IF(K$141=0,0,K$141/NFM_fec!K$141)</f>
        <v>0.55046143849100282</v>
      </c>
      <c r="L261" s="309">
        <f>IF(L$141=0,0,L$141/NFM_fec!L$141)</f>
        <v>0.56059697932897334</v>
      </c>
      <c r="M261" s="309">
        <f>IF(M$141=0,0,M$141/NFM_fec!M$141)</f>
        <v>0.55281455918111189</v>
      </c>
      <c r="N261" s="309">
        <f>IF(N$141=0,0,N$141/NFM_fec!N$141)</f>
        <v>0.55116426947467101</v>
      </c>
      <c r="O261" s="309">
        <f>IF(O$141=0,0,O$141/NFM_fec!O$141)</f>
        <v>0.53764850488704319</v>
      </c>
      <c r="P261" s="309">
        <f>IF(P$141=0,0,P$141/NFM_fec!P$141)</f>
        <v>0.53436322782228984</v>
      </c>
      <c r="Q261" s="309">
        <f>IF(Q$141=0,0,Q$141/NFM_fec!Q$141)</f>
        <v>0.52746551190723967</v>
      </c>
      <c r="R261" s="309">
        <f>IF(R$141=0,0,R$141/NFM_fec!R$141)</f>
        <v>0.52773977401393024</v>
      </c>
      <c r="S261" s="309">
        <f>IF(S$141=0,0,S$141/NFM_fec!S$141)</f>
        <v>0.55959585978125248</v>
      </c>
      <c r="T261" s="309">
        <f>IF(T$141=0,0,T$141/NFM_fec!T$141)</f>
        <v>0.5755513748135509</v>
      </c>
      <c r="U261" s="309">
        <f>IF(U$141=0,0,U$141/NFM_fec!U$141)</f>
        <v>0.57892213033746687</v>
      </c>
      <c r="V261" s="309">
        <f>IF(V$141=0,0,V$141/NFM_fec!V$141)</f>
        <v>0.58813718071525445</v>
      </c>
      <c r="W261" s="309">
        <f>IF(W$141=0,0,W$141/NFM_fec!W$141)</f>
        <v>0.59570785124666359</v>
      </c>
      <c r="X261" s="309">
        <f>IF(X$141=0,0,X$141/NFM_fec!X$141)</f>
        <v>0.59497929258025484</v>
      </c>
      <c r="Y261" s="309">
        <f>IF(Y$141=0,0,Y$141/NFM_fec!Y$141)</f>
        <v>0.60562530895520572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RO: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512.73690465334505</v>
      </c>
      <c r="C5" s="223">
        <v>424.88457520689718</v>
      </c>
      <c r="D5" s="223">
        <v>402.5307017841327</v>
      </c>
      <c r="E5" s="223">
        <v>360.39787987996039</v>
      </c>
      <c r="F5" s="223">
        <v>468.88157692524862</v>
      </c>
      <c r="G5" s="223">
        <v>535.20626127753701</v>
      </c>
      <c r="H5" s="223">
        <v>529.23846339819636</v>
      </c>
      <c r="I5" s="223">
        <v>27.17985205439868</v>
      </c>
      <c r="J5" s="223">
        <v>2.4031672474839638</v>
      </c>
      <c r="K5" s="223">
        <v>38.932198283058497</v>
      </c>
      <c r="L5" s="223">
        <v>300.32048681423407</v>
      </c>
      <c r="M5" s="223">
        <v>333.03306309240918</v>
      </c>
      <c r="N5" s="223">
        <v>297.73398812738691</v>
      </c>
      <c r="O5" s="223">
        <v>301.56374050771888</v>
      </c>
      <c r="P5" s="223">
        <v>309.23946381275948</v>
      </c>
      <c r="Q5" s="223">
        <v>361.19016768352918</v>
      </c>
      <c r="R5" s="223">
        <v>381.13407778055398</v>
      </c>
      <c r="S5" s="223">
        <v>384.9277347799266</v>
      </c>
      <c r="T5" s="223">
        <v>505.7278458792822</v>
      </c>
      <c r="U5" s="223">
        <v>418.33518478098381</v>
      </c>
      <c r="V5" s="223">
        <v>398.09096557006148</v>
      </c>
      <c r="W5" s="223">
        <v>449.04801012707111</v>
      </c>
      <c r="X5" s="223">
        <v>112.2429019232038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0.84612930202875591</v>
      </c>
      <c r="C10" s="260">
        <v>0.64038816820688294</v>
      </c>
      <c r="D10" s="260">
        <v>0.52828091175867364</v>
      </c>
      <c r="E10" s="260">
        <v>0.4772163220047323</v>
      </c>
      <c r="F10" s="260">
        <v>0.5404673097881989</v>
      </c>
      <c r="G10" s="260">
        <v>0.56069859636202712</v>
      </c>
      <c r="H10" s="260">
        <v>0.56591762062539475</v>
      </c>
      <c r="I10" s="260">
        <v>3.2038084295922448E-2</v>
      </c>
      <c r="J10" s="260">
        <v>2.8258459368018731E-3</v>
      </c>
      <c r="K10" s="260">
        <v>5.0658532492165273E-2</v>
      </c>
      <c r="L10" s="260">
        <v>0.35074372158697498</v>
      </c>
      <c r="M10" s="260">
        <v>0.39515495107760151</v>
      </c>
      <c r="N10" s="260">
        <v>0.34532433219249048</v>
      </c>
      <c r="O10" s="260">
        <v>0.38844996670653459</v>
      </c>
      <c r="P10" s="260">
        <v>0.40400716033344208</v>
      </c>
      <c r="Q10" s="260">
        <v>0.43205606989943529</v>
      </c>
      <c r="R10" s="260">
        <v>0.42341416600370962</v>
      </c>
      <c r="S10" s="260">
        <v>0.38012147895238962</v>
      </c>
      <c r="T10" s="260">
        <v>0.74681835303921573</v>
      </c>
      <c r="U10" s="260">
        <v>0.57871269403062231</v>
      </c>
      <c r="V10" s="260">
        <v>0.55291851158896554</v>
      </c>
      <c r="W10" s="260">
        <v>0.62612308143046069</v>
      </c>
      <c r="X10" s="260">
        <v>0.14582667670630101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1.931369824525523E-2</v>
      </c>
      <c r="C11" s="226">
        <v>2.8629091809627541E-2</v>
      </c>
      <c r="D11" s="226">
        <v>2.903077014740909E-3</v>
      </c>
      <c r="E11" s="226">
        <v>3.5449555232814258E-3</v>
      </c>
      <c r="F11" s="226">
        <v>1.8523329100160069E-3</v>
      </c>
      <c r="G11" s="226">
        <v>5.3836851538830227E-3</v>
      </c>
      <c r="H11" s="226">
        <v>5.5776928255068092E-3</v>
      </c>
      <c r="I11" s="226">
        <v>1.139714425287544E-4</v>
      </c>
      <c r="J11" s="226">
        <v>5.4192573002997409E-6</v>
      </c>
      <c r="K11" s="226">
        <v>1.4891338407485439E-4</v>
      </c>
      <c r="L11" s="226">
        <v>9.2732196082804695E-4</v>
      </c>
      <c r="M11" s="226">
        <v>1.9286106608611721E-3</v>
      </c>
      <c r="N11" s="226">
        <v>9.4184311678064054E-4</v>
      </c>
      <c r="O11" s="226">
        <v>1.8576639354258571E-3</v>
      </c>
      <c r="P11" s="226">
        <v>3.4804737992859161E-3</v>
      </c>
      <c r="Q11" s="226">
        <v>9.315761861525099E-4</v>
      </c>
      <c r="R11" s="226">
        <v>1.0773274855989019E-3</v>
      </c>
      <c r="S11" s="226">
        <v>6.5666795993613697E-4</v>
      </c>
      <c r="T11" s="226">
        <v>5.0922843072925556E-4</v>
      </c>
      <c r="U11" s="226">
        <v>3.1329636507942881E-3</v>
      </c>
      <c r="V11" s="226">
        <v>1.326757339088578E-3</v>
      </c>
      <c r="W11" s="226">
        <v>3.144424987746136E-3</v>
      </c>
      <c r="X11" s="226">
        <v>4.1467355197408981E-4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0.82681560378350072</v>
      </c>
      <c r="C12" s="226">
        <v>0.61175907639725535</v>
      </c>
      <c r="D12" s="226">
        <v>0.52537783474393274</v>
      </c>
      <c r="E12" s="226">
        <v>0.47367136648145092</v>
      </c>
      <c r="F12" s="226">
        <v>0.53861497687818294</v>
      </c>
      <c r="G12" s="226">
        <v>0.55531491120814414</v>
      </c>
      <c r="H12" s="226">
        <v>0.56033992779988795</v>
      </c>
      <c r="I12" s="226">
        <v>3.1924112853393687E-2</v>
      </c>
      <c r="J12" s="226">
        <v>2.8204266795015739E-3</v>
      </c>
      <c r="K12" s="226">
        <v>5.050961910809041E-2</v>
      </c>
      <c r="L12" s="226">
        <v>0.34981639962614691</v>
      </c>
      <c r="M12" s="226">
        <v>0.39322634041674032</v>
      </c>
      <c r="N12" s="226">
        <v>0.34438248907570979</v>
      </c>
      <c r="O12" s="226">
        <v>0.38659230277110879</v>
      </c>
      <c r="P12" s="226">
        <v>0.40052668653415618</v>
      </c>
      <c r="Q12" s="226">
        <v>0.43112449371328282</v>
      </c>
      <c r="R12" s="226">
        <v>0.42233683851811071</v>
      </c>
      <c r="S12" s="226">
        <v>0.37946481099245338</v>
      </c>
      <c r="T12" s="226">
        <v>0.74630912460848653</v>
      </c>
      <c r="U12" s="226">
        <v>0.57557973037982801</v>
      </c>
      <c r="V12" s="226">
        <v>0.55159175424987694</v>
      </c>
      <c r="W12" s="226">
        <v>0.62297865644271455</v>
      </c>
      <c r="X12" s="226">
        <v>0.1454120031543269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346.18613268222703</v>
      </c>
      <c r="C16" s="294">
        <v>299.6787215553332</v>
      </c>
      <c r="D16" s="294">
        <v>296.74712487922187</v>
      </c>
      <c r="E16" s="294">
        <v>266.78636490528288</v>
      </c>
      <c r="F16" s="294">
        <v>359.87885732360638</v>
      </c>
      <c r="G16" s="294">
        <v>415.26954323971489</v>
      </c>
      <c r="H16" s="294">
        <v>404.62305233282649</v>
      </c>
      <c r="I16" s="294">
        <v>21.566015379426389</v>
      </c>
      <c r="J16" s="294">
        <v>1.912374030565152</v>
      </c>
      <c r="K16" s="294">
        <v>29.68359391977484</v>
      </c>
      <c r="L16" s="294">
        <v>240.2380873063851</v>
      </c>
      <c r="M16" s="294">
        <v>265.3430199728158</v>
      </c>
      <c r="N16" s="294">
        <v>238.57993002281299</v>
      </c>
      <c r="O16" s="294">
        <v>234.84623647653979</v>
      </c>
      <c r="P16" s="294">
        <v>240.03303724764061</v>
      </c>
      <c r="Q16" s="294">
        <v>287.17896290975568</v>
      </c>
      <c r="R16" s="294">
        <v>308.6032311441183</v>
      </c>
      <c r="S16" s="294">
        <v>319.81292543538211</v>
      </c>
      <c r="T16" s="294">
        <v>377.7949328018546</v>
      </c>
      <c r="U16" s="294">
        <v>319.18498369071079</v>
      </c>
      <c r="V16" s="294">
        <v>303.3580590610959</v>
      </c>
      <c r="W16" s="294">
        <v>341.60073905151171</v>
      </c>
      <c r="X16" s="294">
        <v>87.208208526342162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0.38405590482769397</v>
      </c>
      <c r="C17" s="229">
        <v>0</v>
      </c>
      <c r="D17" s="229">
        <v>1.016615276178424</v>
      </c>
      <c r="E17" s="229">
        <v>0</v>
      </c>
      <c r="F17" s="229">
        <v>52.850331086042367</v>
      </c>
      <c r="G17" s="229">
        <v>150.12640574160139</v>
      </c>
      <c r="H17" s="229">
        <v>147.19517111624091</v>
      </c>
      <c r="I17" s="229">
        <v>11.075589513019491</v>
      </c>
      <c r="J17" s="229">
        <v>0.68017299080891613</v>
      </c>
      <c r="K17" s="229">
        <v>9.4569069584877123</v>
      </c>
      <c r="L17" s="229">
        <v>90.793554030590869</v>
      </c>
      <c r="M17" s="229">
        <v>122.2799825258444</v>
      </c>
      <c r="N17" s="229">
        <v>112.8801814720391</v>
      </c>
      <c r="O17" s="229">
        <v>136.61571425289429</v>
      </c>
      <c r="P17" s="229">
        <v>143.61414195034359</v>
      </c>
      <c r="Q17" s="229">
        <v>191.0134443714083</v>
      </c>
      <c r="R17" s="229">
        <v>208.02260986709001</v>
      </c>
      <c r="S17" s="229">
        <v>179.9171152312434</v>
      </c>
      <c r="T17" s="229">
        <v>165.7048965758292</v>
      </c>
      <c r="U17" s="229">
        <v>171.1007942414268</v>
      </c>
      <c r="V17" s="229">
        <v>165.33336252230771</v>
      </c>
      <c r="W17" s="229">
        <v>186.79144915519311</v>
      </c>
      <c r="X17" s="229">
        <v>55.509165294347767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5.6275232676873913E-2</v>
      </c>
      <c r="J19" s="229">
        <v>1.430945867368168E-3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1.0812457404712299E-2</v>
      </c>
      <c r="U19" s="229">
        <v>6.4138244012542254E-3</v>
      </c>
      <c r="V19" s="229">
        <v>1.235407832337689E-2</v>
      </c>
      <c r="W19" s="229">
        <v>0.60393597579578473</v>
      </c>
      <c r="X19" s="229">
        <v>3.2452648156874619E-3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5.9161968906337332</v>
      </c>
      <c r="C20" s="229">
        <v>10.412378486479289</v>
      </c>
      <c r="D20" s="229">
        <v>1.2405155977964151</v>
      </c>
      <c r="E20" s="229">
        <v>1.6006427107873029</v>
      </c>
      <c r="F20" s="229">
        <v>0.79986012567057641</v>
      </c>
      <c r="G20" s="229">
        <v>1.7402881556062011</v>
      </c>
      <c r="H20" s="229">
        <v>1.641131817660614</v>
      </c>
      <c r="I20" s="229">
        <v>2.9175184986821669E-2</v>
      </c>
      <c r="J20" s="229">
        <v>1.484316930460225E-3</v>
      </c>
      <c r="K20" s="229">
        <v>4.9298499524640577E-2</v>
      </c>
      <c r="L20" s="229">
        <v>0.38408702022383018</v>
      </c>
      <c r="M20" s="229">
        <v>0.67395941606575716</v>
      </c>
      <c r="N20" s="229">
        <v>0.33238746586867629</v>
      </c>
      <c r="O20" s="229">
        <v>0.46274312620522551</v>
      </c>
      <c r="P20" s="229">
        <v>0.81957384828118562</v>
      </c>
      <c r="Q20" s="229">
        <v>0.1971368164294228</v>
      </c>
      <c r="R20" s="229">
        <v>0.24363783266830469</v>
      </c>
      <c r="S20" s="229">
        <v>0.2330089721871379</v>
      </c>
      <c r="T20" s="229">
        <v>0.14329296134428149</v>
      </c>
      <c r="U20" s="229">
        <v>0.79479763557083583</v>
      </c>
      <c r="V20" s="229">
        <v>0.32977795702550422</v>
      </c>
      <c r="W20" s="229">
        <v>0.77194012145581725</v>
      </c>
      <c r="X20" s="229">
        <v>8.9102073848769031E-2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75.955876727084686</v>
      </c>
      <c r="C21" s="229">
        <v>56.642903150606408</v>
      </c>
      <c r="D21" s="229">
        <v>60.106796424786758</v>
      </c>
      <c r="E21" s="229">
        <v>48.259466407937737</v>
      </c>
      <c r="F21" s="229">
        <v>62.175896676444097</v>
      </c>
      <c r="G21" s="229">
        <v>72.112628145578199</v>
      </c>
      <c r="H21" s="229">
        <v>80.701067924104947</v>
      </c>
      <c r="I21" s="229">
        <v>0.29864096501449888</v>
      </c>
      <c r="J21" s="229">
        <v>1.8242755143167869E-2</v>
      </c>
      <c r="K21" s="229">
        <v>1.9150457492745669</v>
      </c>
      <c r="L21" s="229">
        <v>0</v>
      </c>
      <c r="M21" s="229">
        <v>0</v>
      </c>
      <c r="N21" s="229">
        <v>0</v>
      </c>
      <c r="O21" s="229">
        <v>0.45964144628652859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0.123737349300167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0.71184668208574098</v>
      </c>
      <c r="C22" s="229">
        <v>0</v>
      </c>
      <c r="D22" s="229">
        <v>0</v>
      </c>
      <c r="E22" s="229">
        <v>0</v>
      </c>
      <c r="F22" s="229">
        <v>0</v>
      </c>
      <c r="G22" s="229">
        <v>3.024485551724112</v>
      </c>
      <c r="H22" s="229">
        <v>3.0008316965883242</v>
      </c>
      <c r="I22" s="229">
        <v>0.89388221165522319</v>
      </c>
      <c r="J22" s="229">
        <v>0</v>
      </c>
      <c r="K22" s="229">
        <v>0.29218411464943461</v>
      </c>
      <c r="L22" s="229">
        <v>0.75982435007337867</v>
      </c>
      <c r="M22" s="229">
        <v>0.74894328362384877</v>
      </c>
      <c r="N22" s="229">
        <v>1.4963003448926999</v>
      </c>
      <c r="O22" s="229">
        <v>0</v>
      </c>
      <c r="P22" s="229">
        <v>0</v>
      </c>
      <c r="Q22" s="229">
        <v>3.528725687439545</v>
      </c>
      <c r="R22" s="229">
        <v>3.6898513084283961</v>
      </c>
      <c r="S22" s="229">
        <v>3.6034113087338229</v>
      </c>
      <c r="T22" s="229">
        <v>0.5011688854787073</v>
      </c>
      <c r="U22" s="229">
        <v>3.000833333070406E-2</v>
      </c>
      <c r="V22" s="229">
        <v>1.875148112132018E-2</v>
      </c>
      <c r="W22" s="229">
        <v>4.8677057217592627E-2</v>
      </c>
      <c r="X22" s="229">
        <v>3.6676494801500488E-2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253.27121932399001</v>
      </c>
      <c r="C23" s="229">
        <v>222.4963016062259</v>
      </c>
      <c r="D23" s="229">
        <v>224.49952082808289</v>
      </c>
      <c r="E23" s="229">
        <v>213.87535473657479</v>
      </c>
      <c r="F23" s="229">
        <v>232.58056948851319</v>
      </c>
      <c r="G23" s="229">
        <v>179.50677556060529</v>
      </c>
      <c r="H23" s="229">
        <v>164.86954606262131</v>
      </c>
      <c r="I23" s="229">
        <v>8.1721515264926747</v>
      </c>
      <c r="J23" s="229">
        <v>0.77250568473180725</v>
      </c>
      <c r="K23" s="229">
        <v>16.721454885064581</v>
      </c>
      <c r="L23" s="229">
        <v>144.89028000357001</v>
      </c>
      <c r="M23" s="229">
        <v>137.41425376680419</v>
      </c>
      <c r="N23" s="229">
        <v>121.5366134698657</v>
      </c>
      <c r="O23" s="229">
        <v>96.299942815098021</v>
      </c>
      <c r="P23" s="229">
        <v>94.3150894827766</v>
      </c>
      <c r="Q23" s="229">
        <v>91.233021451955977</v>
      </c>
      <c r="R23" s="229">
        <v>95.511562981551705</v>
      </c>
      <c r="S23" s="229">
        <v>134.6475098299864</v>
      </c>
      <c r="T23" s="229">
        <v>210.00564400982219</v>
      </c>
      <c r="U23" s="229">
        <v>146.01810291428239</v>
      </c>
      <c r="V23" s="229">
        <v>137.10329422680809</v>
      </c>
      <c r="W23" s="229">
        <v>152.9380480033243</v>
      </c>
      <c r="X23" s="229">
        <v>31.24508660336225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9.9469371536050737</v>
      </c>
      <c r="C25" s="229">
        <v>10.12713831202166</v>
      </c>
      <c r="D25" s="229">
        <v>9.8836767523774309</v>
      </c>
      <c r="E25" s="229">
        <v>3.0509010499829761</v>
      </c>
      <c r="F25" s="229">
        <v>11.47219994693608</v>
      </c>
      <c r="G25" s="229">
        <v>8.7589600845996074</v>
      </c>
      <c r="H25" s="229">
        <v>7.2153037156103714</v>
      </c>
      <c r="I25" s="229">
        <v>1.040300745580812</v>
      </c>
      <c r="J25" s="229">
        <v>0.43853733708343201</v>
      </c>
      <c r="K25" s="229">
        <v>1.2487037127739</v>
      </c>
      <c r="L25" s="229">
        <v>3.4103419019269432</v>
      </c>
      <c r="M25" s="229">
        <v>4.2258809804776316</v>
      </c>
      <c r="N25" s="229">
        <v>2.3344472701468861</v>
      </c>
      <c r="O25" s="229">
        <v>1.0081948360557289</v>
      </c>
      <c r="P25" s="229">
        <v>1.284231966239231</v>
      </c>
      <c r="Q25" s="229">
        <v>1.206634582522466</v>
      </c>
      <c r="R25" s="229">
        <v>1.135569154379906</v>
      </c>
      <c r="S25" s="229">
        <v>1.4118800932313229</v>
      </c>
      <c r="T25" s="229">
        <v>1.4291179119755539</v>
      </c>
      <c r="U25" s="229">
        <v>1.234866741698817</v>
      </c>
      <c r="V25" s="229">
        <v>0.56051879550994999</v>
      </c>
      <c r="W25" s="229">
        <v>0.44668873852511748</v>
      </c>
      <c r="X25" s="229">
        <v>0.20119544586600671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165.7046426690894</v>
      </c>
      <c r="C27" s="261">
        <v>124.5654654833571</v>
      </c>
      <c r="D27" s="261">
        <v>105.2552959931521</v>
      </c>
      <c r="E27" s="261">
        <v>93.13429865267284</v>
      </c>
      <c r="F27" s="261">
        <v>108.462252291854</v>
      </c>
      <c r="G27" s="261">
        <v>119.3760194414601</v>
      </c>
      <c r="H27" s="261">
        <v>124.0494934447445</v>
      </c>
      <c r="I27" s="261">
        <v>5.5817985906763603</v>
      </c>
      <c r="J27" s="261">
        <v>0.4879673709820101</v>
      </c>
      <c r="K27" s="261">
        <v>9.1979458307914896</v>
      </c>
      <c r="L27" s="261">
        <v>59.731655786262088</v>
      </c>
      <c r="M27" s="261">
        <v>67.294888168515783</v>
      </c>
      <c r="N27" s="261">
        <v>58.808733772381338</v>
      </c>
      <c r="O27" s="261">
        <v>66.329054064472544</v>
      </c>
      <c r="P27" s="261">
        <v>68.802419404785454</v>
      </c>
      <c r="Q27" s="261">
        <v>73.579148703874097</v>
      </c>
      <c r="R27" s="261">
        <v>72.107432470431988</v>
      </c>
      <c r="S27" s="261">
        <v>64.73468786559215</v>
      </c>
      <c r="T27" s="261">
        <v>127.1860947243884</v>
      </c>
      <c r="U27" s="261">
        <v>98.571488396242373</v>
      </c>
      <c r="V27" s="261">
        <v>94.179987997376614</v>
      </c>
      <c r="W27" s="261">
        <v>106.82114799412891</v>
      </c>
      <c r="X27" s="261">
        <v>24.88886672015537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3.6712026269038932E-2</v>
      </c>
      <c r="J28" s="295">
        <v>8.797868550189708E-4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6.5435661938993356E-3</v>
      </c>
      <c r="U28" s="295">
        <v>4.3061106792270229E-3</v>
      </c>
      <c r="V28" s="295">
        <v>8.4652285627538244E-3</v>
      </c>
      <c r="W28" s="295">
        <v>0.41806424550135202</v>
      </c>
      <c r="X28" s="295">
        <v>2.567322199206279E-3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2.925140715535524</v>
      </c>
      <c r="C29" s="295">
        <v>4.4794186874374358</v>
      </c>
      <c r="D29" s="295">
        <v>0.45678601763062843</v>
      </c>
      <c r="E29" s="295">
        <v>0.56524342264595617</v>
      </c>
      <c r="F29" s="295">
        <v>0.29352994008786032</v>
      </c>
      <c r="G29" s="295">
        <v>0.81997523430332275</v>
      </c>
      <c r="H29" s="295">
        <v>0.82351091366808016</v>
      </c>
      <c r="I29" s="295">
        <v>1.903288723460797E-2</v>
      </c>
      <c r="J29" s="295">
        <v>9.1260092633890159E-4</v>
      </c>
      <c r="K29" s="295">
        <v>2.4266820215635181E-2</v>
      </c>
      <c r="L29" s="295">
        <v>0.1579229299290171</v>
      </c>
      <c r="M29" s="295">
        <v>0.32844239554465893</v>
      </c>
      <c r="N29" s="295">
        <v>0.16039588278774369</v>
      </c>
      <c r="O29" s="295">
        <v>0.31570231510367419</v>
      </c>
      <c r="P29" s="295">
        <v>0.59272468801839373</v>
      </c>
      <c r="Q29" s="295">
        <v>0.15864742450177299</v>
      </c>
      <c r="R29" s="295">
        <v>0.18346887079749369</v>
      </c>
      <c r="S29" s="295">
        <v>0.1118305535771244</v>
      </c>
      <c r="T29" s="295">
        <v>8.6719137248810571E-2</v>
      </c>
      <c r="U29" s="295">
        <v>0.53361089612723045</v>
      </c>
      <c r="V29" s="295">
        <v>0.225969571189818</v>
      </c>
      <c r="W29" s="295">
        <v>0.53436221285445218</v>
      </c>
      <c r="X29" s="295">
        <v>7.048846401732059E-2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37.554806188134272</v>
      </c>
      <c r="C30" s="295">
        <v>24.367850171121411</v>
      </c>
      <c r="D30" s="295">
        <v>22.13268758585906</v>
      </c>
      <c r="E30" s="295">
        <v>17.042120508000789</v>
      </c>
      <c r="F30" s="295">
        <v>22.817098440861809</v>
      </c>
      <c r="G30" s="295">
        <v>33.977458830260034</v>
      </c>
      <c r="H30" s="295">
        <v>40.495351723119818</v>
      </c>
      <c r="I30" s="295">
        <v>0.1948230941234102</v>
      </c>
      <c r="J30" s="295">
        <v>1.12161728408412E-2</v>
      </c>
      <c r="K30" s="295">
        <v>0.94266704565996851</v>
      </c>
      <c r="L30" s="295">
        <v>0</v>
      </c>
      <c r="M30" s="295">
        <v>0</v>
      </c>
      <c r="N30" s="295">
        <v>0</v>
      </c>
      <c r="O30" s="295">
        <v>0.3135862220153266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9.7888357891054253E-2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125.2246957654196</v>
      </c>
      <c r="C31" s="295">
        <v>95.718196624798296</v>
      </c>
      <c r="D31" s="295">
        <v>82.665822389662409</v>
      </c>
      <c r="E31" s="295">
        <v>75.526934722026098</v>
      </c>
      <c r="F31" s="295">
        <v>85.351623910904337</v>
      </c>
      <c r="G31" s="295">
        <v>84.578585376896768</v>
      </c>
      <c r="H31" s="295">
        <v>82.730630807956572</v>
      </c>
      <c r="I31" s="295">
        <v>5.3312305830493028</v>
      </c>
      <c r="J31" s="295">
        <v>0.47495881035981102</v>
      </c>
      <c r="K31" s="295">
        <v>8.2310119649158864</v>
      </c>
      <c r="L31" s="295">
        <v>59.573732856333073</v>
      </c>
      <c r="M31" s="295">
        <v>66.966445772971127</v>
      </c>
      <c r="N31" s="295">
        <v>58.648337889593599</v>
      </c>
      <c r="O31" s="295">
        <v>65.699765527353549</v>
      </c>
      <c r="P31" s="295">
        <v>68.209694716767061</v>
      </c>
      <c r="Q31" s="295">
        <v>73.420501279372317</v>
      </c>
      <c r="R31" s="295">
        <v>71.92396359963449</v>
      </c>
      <c r="S31" s="295">
        <v>64.622857312015029</v>
      </c>
      <c r="T31" s="295">
        <v>127.09283202094571</v>
      </c>
      <c r="U31" s="295">
        <v>98.03357138943592</v>
      </c>
      <c r="V31" s="295">
        <v>93.945553197624037</v>
      </c>
      <c r="W31" s="295">
        <v>105.8687215357731</v>
      </c>
      <c r="X31" s="295">
        <v>24.717922576047791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365.37421199636549</v>
      </c>
      <c r="C34" s="223">
        <f t="shared" si="0"/>
        <v>371.45287957456117</v>
      </c>
      <c r="D34" s="223">
        <f t="shared" si="0"/>
        <v>355.98558966348941</v>
      </c>
      <c r="E34" s="223">
        <f t="shared" si="0"/>
        <v>393.7427187660453</v>
      </c>
      <c r="F34" s="223">
        <f t="shared" si="0"/>
        <v>424.69573967707254</v>
      </c>
      <c r="G34" s="223">
        <f t="shared" si="0"/>
        <v>462.91400103226823</v>
      </c>
      <c r="H34" s="223">
        <f t="shared" si="0"/>
        <v>515.67739675113978</v>
      </c>
      <c r="I34" s="223">
        <f t="shared" si="0"/>
        <v>747.22167310758823</v>
      </c>
      <c r="J34" s="223">
        <f t="shared" si="0"/>
        <v>704.39211536064727</v>
      </c>
      <c r="K34" s="223">
        <f t="shared" si="0"/>
        <v>435.26893096992814</v>
      </c>
      <c r="L34" s="223">
        <f t="shared" si="0"/>
        <v>385.93002296902671</v>
      </c>
      <c r="M34" s="223">
        <f t="shared" si="0"/>
        <v>425.15428094072729</v>
      </c>
      <c r="N34" s="223">
        <f t="shared" si="0"/>
        <v>426.65959960865518</v>
      </c>
      <c r="O34" s="223">
        <f t="shared" si="0"/>
        <v>476.31409690922669</v>
      </c>
      <c r="P34" s="223">
        <f t="shared" si="0"/>
        <v>529.92773944035662</v>
      </c>
      <c r="Q34" s="223">
        <f t="shared" si="0"/>
        <v>552.8384660816281</v>
      </c>
      <c r="R34" s="223">
        <f t="shared" si="0"/>
        <v>489.20882740836458</v>
      </c>
      <c r="S34" s="223">
        <f t="shared" si="0"/>
        <v>427.01459763824391</v>
      </c>
      <c r="T34" s="223">
        <f t="shared" si="0"/>
        <v>541.85779023633609</v>
      </c>
      <c r="U34" s="223">
        <f t="shared" si="0"/>
        <v>564.37907552789818</v>
      </c>
      <c r="V34" s="223">
        <f t="shared" si="0"/>
        <v>557.99092506039835</v>
      </c>
      <c r="W34" s="223">
        <f t="shared" si="0"/>
        <v>566.45754454451844</v>
      </c>
      <c r="X34" s="223">
        <f t="shared" si="0"/>
        <v>360.83159382996928</v>
      </c>
      <c r="Y34" s="223">
        <f t="shared" si="0"/>
        <v>352.7142941992775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1.173934801988209</v>
      </c>
      <c r="C39" s="260">
        <v>1.097618836863169</v>
      </c>
      <c r="D39" s="260">
        <v>0.71527415224057489</v>
      </c>
      <c r="E39" s="260">
        <v>0.74458896753429904</v>
      </c>
      <c r="F39" s="260">
        <v>0.75057618517209945</v>
      </c>
      <c r="G39" s="260">
        <v>1.0170862102280951</v>
      </c>
      <c r="H39" s="260">
        <v>1.3156508236554281</v>
      </c>
      <c r="I39" s="260">
        <v>4.6854879523266222</v>
      </c>
      <c r="J39" s="260">
        <v>4.153787345937145</v>
      </c>
      <c r="K39" s="260">
        <v>1.832940862381611</v>
      </c>
      <c r="L39" s="260">
        <v>0.96306146340699295</v>
      </c>
      <c r="M39" s="260">
        <v>1.214824820282616</v>
      </c>
      <c r="N39" s="260">
        <v>1.233277883728265</v>
      </c>
      <c r="O39" s="260">
        <v>2.2025228591749362</v>
      </c>
      <c r="P39" s="260">
        <v>3.0127290988191708</v>
      </c>
      <c r="Q39" s="260">
        <v>3.0281101019034251</v>
      </c>
      <c r="R39" s="260">
        <v>2.0649015211282551</v>
      </c>
      <c r="S39" s="260">
        <v>1.1902656097678499</v>
      </c>
      <c r="T39" s="260">
        <v>2.9486966972529021</v>
      </c>
      <c r="U39" s="260">
        <v>3.3790273495242071</v>
      </c>
      <c r="V39" s="260">
        <v>3.4985015895876681</v>
      </c>
      <c r="W39" s="260">
        <v>3.297042752258569</v>
      </c>
      <c r="X39" s="260">
        <v>3.425415759521893</v>
      </c>
      <c r="Y39" s="260">
        <v>3.4736736108823312</v>
      </c>
      <c r="DA39" s="68" t="s">
        <v>821</v>
      </c>
    </row>
    <row r="40" spans="1:105" ht="12" customHeight="1" x14ac:dyDescent="0.25">
      <c r="A40" s="37" t="s">
        <v>159</v>
      </c>
      <c r="B40" s="226">
        <v>2.6796167525271659E-2</v>
      </c>
      <c r="C40" s="226">
        <v>4.9069973513908731E-2</v>
      </c>
      <c r="D40" s="226">
        <v>3.9306662504521384E-3</v>
      </c>
      <c r="E40" s="226">
        <v>5.5311074900932537E-3</v>
      </c>
      <c r="F40" s="226">
        <v>2.572434898631321E-3</v>
      </c>
      <c r="G40" s="226">
        <v>9.7658028141177199E-3</v>
      </c>
      <c r="H40" s="226">
        <v>1.296707487543057E-2</v>
      </c>
      <c r="I40" s="226">
        <v>1.6668032206461521E-2</v>
      </c>
      <c r="J40" s="226">
        <v>7.9659128281560059E-3</v>
      </c>
      <c r="K40" s="226">
        <v>5.3880247452596716E-3</v>
      </c>
      <c r="L40" s="226">
        <v>2.5462124898593349E-3</v>
      </c>
      <c r="M40" s="226">
        <v>5.9291275310775562E-3</v>
      </c>
      <c r="N40" s="226">
        <v>3.3636618609886679E-3</v>
      </c>
      <c r="O40" s="226">
        <v>1.0533009739015879E-2</v>
      </c>
      <c r="P40" s="226">
        <v>2.595430408741304E-2</v>
      </c>
      <c r="Q40" s="226">
        <v>6.5290490205071588E-3</v>
      </c>
      <c r="R40" s="226">
        <v>5.2538987648017453E-3</v>
      </c>
      <c r="S40" s="226">
        <v>2.0562092200169849E-3</v>
      </c>
      <c r="T40" s="226">
        <v>2.010609655919619E-3</v>
      </c>
      <c r="U40" s="226">
        <v>1.829296293358814E-2</v>
      </c>
      <c r="V40" s="226">
        <v>8.3948404014533417E-3</v>
      </c>
      <c r="W40" s="226">
        <v>1.6557932335258541E-2</v>
      </c>
      <c r="X40" s="226">
        <v>9.7405313765035785E-3</v>
      </c>
      <c r="Y40" s="226">
        <v>1.4038528581407221E-2</v>
      </c>
      <c r="DA40" s="69" t="s">
        <v>822</v>
      </c>
    </row>
    <row r="41" spans="1:105" ht="12" customHeight="1" x14ac:dyDescent="0.25">
      <c r="A41" s="37" t="s">
        <v>35</v>
      </c>
      <c r="B41" s="226">
        <v>1.1471386344629371</v>
      </c>
      <c r="C41" s="226">
        <v>1.0485488633492599</v>
      </c>
      <c r="D41" s="226">
        <v>0.71134348599012276</v>
      </c>
      <c r="E41" s="226">
        <v>0.73905786004420582</v>
      </c>
      <c r="F41" s="226">
        <v>0.7480037502734681</v>
      </c>
      <c r="G41" s="226">
        <v>1.007320407413977</v>
      </c>
      <c r="H41" s="226">
        <v>1.3026837487799969</v>
      </c>
      <c r="I41" s="226">
        <v>4.6688199201201606</v>
      </c>
      <c r="J41" s="226">
        <v>4.1458214331089893</v>
      </c>
      <c r="K41" s="226">
        <v>1.827552837636351</v>
      </c>
      <c r="L41" s="226">
        <v>0.96051525091713363</v>
      </c>
      <c r="M41" s="226">
        <v>1.208895692751538</v>
      </c>
      <c r="N41" s="226">
        <v>1.2299142218672769</v>
      </c>
      <c r="O41" s="226">
        <v>2.1919898494359198</v>
      </c>
      <c r="P41" s="226">
        <v>2.9867747947317582</v>
      </c>
      <c r="Q41" s="226">
        <v>3.0215810528829179</v>
      </c>
      <c r="R41" s="226">
        <v>2.0596476223634528</v>
      </c>
      <c r="S41" s="226">
        <v>1.188209400547833</v>
      </c>
      <c r="T41" s="226">
        <v>2.9466860875969818</v>
      </c>
      <c r="U41" s="226">
        <v>3.360734386590619</v>
      </c>
      <c r="V41" s="226">
        <v>3.4901067491862152</v>
      </c>
      <c r="W41" s="226">
        <v>3.280484819923311</v>
      </c>
      <c r="X41" s="226">
        <v>3.4156752281453899</v>
      </c>
      <c r="Y41" s="226">
        <v>3.459635082300923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72.356673974257149</v>
      </c>
      <c r="C46" s="294">
        <v>67.195870414306711</v>
      </c>
      <c r="D46" s="294">
        <v>44.852664307124257</v>
      </c>
      <c r="E46" s="294">
        <v>45.734889343953469</v>
      </c>
      <c r="F46" s="294">
        <v>47.406800419726409</v>
      </c>
      <c r="G46" s="294">
        <v>68.152543236354404</v>
      </c>
      <c r="H46" s="294">
        <v>90.765143157615597</v>
      </c>
      <c r="I46" s="294">
        <v>256.9207161047546</v>
      </c>
      <c r="J46" s="294">
        <v>225.74764971027329</v>
      </c>
      <c r="K46" s="294">
        <v>104.74260538061409</v>
      </c>
      <c r="L46" s="294">
        <v>51.618493972896907</v>
      </c>
      <c r="M46" s="294">
        <v>65.112591507966286</v>
      </c>
      <c r="N46" s="294">
        <v>66.1016450423908</v>
      </c>
      <c r="O46" s="294">
        <v>118.3656850720981</v>
      </c>
      <c r="P46" s="294">
        <v>161.47727298652001</v>
      </c>
      <c r="Q46" s="294">
        <v>162.30166919088381</v>
      </c>
      <c r="R46" s="294">
        <v>110.6752899715398</v>
      </c>
      <c r="S46" s="294">
        <v>63.796258638150427</v>
      </c>
      <c r="T46" s="294">
        <v>158.04888267249851</v>
      </c>
      <c r="U46" s="294">
        <v>181.14096993816381</v>
      </c>
      <c r="V46" s="294">
        <v>187.5496475815666</v>
      </c>
      <c r="W46" s="294">
        <v>177.03485597564239</v>
      </c>
      <c r="X46" s="294">
        <v>184.00012213018829</v>
      </c>
      <c r="Y46" s="294">
        <v>186.18754366543109</v>
      </c>
      <c r="DA46" s="70" t="s">
        <v>828</v>
      </c>
    </row>
    <row r="47" spans="1:105" ht="12" customHeight="1" x14ac:dyDescent="0.25">
      <c r="A47" s="60" t="s">
        <v>519</v>
      </c>
      <c r="B47" s="262">
        <v>72.356673974257149</v>
      </c>
      <c r="C47" s="262">
        <v>67.195870414306711</v>
      </c>
      <c r="D47" s="262">
        <v>44.852664307124257</v>
      </c>
      <c r="E47" s="262">
        <v>45.734889343953469</v>
      </c>
      <c r="F47" s="262">
        <v>47.406800419726409</v>
      </c>
      <c r="G47" s="262">
        <v>68.152543236354404</v>
      </c>
      <c r="H47" s="262">
        <v>90.765143157615597</v>
      </c>
      <c r="I47" s="262">
        <v>256.9207161047546</v>
      </c>
      <c r="J47" s="262">
        <v>225.74764971027329</v>
      </c>
      <c r="K47" s="262">
        <v>104.74260538061409</v>
      </c>
      <c r="L47" s="262">
        <v>51.618493972896907</v>
      </c>
      <c r="M47" s="262">
        <v>65.112591507966286</v>
      </c>
      <c r="N47" s="262">
        <v>66.1016450423908</v>
      </c>
      <c r="O47" s="262">
        <v>118.3656850720981</v>
      </c>
      <c r="P47" s="262">
        <v>161.47727298652001</v>
      </c>
      <c r="Q47" s="262">
        <v>162.30166919088381</v>
      </c>
      <c r="R47" s="262">
        <v>110.6752899715398</v>
      </c>
      <c r="S47" s="262">
        <v>63.796258638150427</v>
      </c>
      <c r="T47" s="262">
        <v>158.04888267249851</v>
      </c>
      <c r="U47" s="262">
        <v>181.14096993816381</v>
      </c>
      <c r="V47" s="262">
        <v>187.5496475815666</v>
      </c>
      <c r="W47" s="262">
        <v>177.03485597564239</v>
      </c>
      <c r="X47" s="262">
        <v>184.00012213018829</v>
      </c>
      <c r="Y47" s="262">
        <v>186.18754366543109</v>
      </c>
      <c r="DA47" s="72" t="s">
        <v>829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1.689792264173247</v>
      </c>
      <c r="J48" s="297">
        <v>0.407014539449294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8.1314182016551193E-3</v>
      </c>
      <c r="U48" s="297">
        <v>7.9131712200665432E-3</v>
      </c>
      <c r="V48" s="297">
        <v>1.6857621957714789E-2</v>
      </c>
      <c r="W48" s="297">
        <v>0.69285852923959679</v>
      </c>
      <c r="X48" s="297">
        <v>1.8979875761838232E-2</v>
      </c>
      <c r="Y48" s="297">
        <v>1.0847122265544559E-2</v>
      </c>
      <c r="DA48" s="71" t="s">
        <v>830</v>
      </c>
    </row>
    <row r="49" spans="1:105" ht="12" customHeight="1" x14ac:dyDescent="0.25">
      <c r="A49" s="59" t="s">
        <v>159</v>
      </c>
      <c r="B49" s="297">
        <v>1.277293440145181</v>
      </c>
      <c r="C49" s="297">
        <v>2.4163875315240202</v>
      </c>
      <c r="D49" s="297">
        <v>0.19465120225691701</v>
      </c>
      <c r="E49" s="297">
        <v>0.27757062393864301</v>
      </c>
      <c r="F49" s="297">
        <v>0.12829638877049709</v>
      </c>
      <c r="G49" s="297">
        <v>0.46812917594392778</v>
      </c>
      <c r="H49" s="297">
        <v>0.60255051347095101</v>
      </c>
      <c r="I49" s="297">
        <v>0.87605149817202499</v>
      </c>
      <c r="J49" s="297">
        <v>0.42219526651920442</v>
      </c>
      <c r="K49" s="297">
        <v>0.27634104619094751</v>
      </c>
      <c r="L49" s="297">
        <v>0.13647275802788039</v>
      </c>
      <c r="M49" s="297">
        <v>0.3177913823327026</v>
      </c>
      <c r="N49" s="297">
        <v>0.1802866858404564</v>
      </c>
      <c r="O49" s="297">
        <v>0.5633778640921272</v>
      </c>
      <c r="P49" s="297">
        <v>1.3911075668705191</v>
      </c>
      <c r="Q49" s="297">
        <v>0.34994617718534088</v>
      </c>
      <c r="R49" s="297">
        <v>0.2816002425906643</v>
      </c>
      <c r="S49" s="297">
        <v>0.1102093970772946</v>
      </c>
      <c r="T49" s="297">
        <v>0.1077622736840697</v>
      </c>
      <c r="U49" s="297">
        <v>0.98059587885601984</v>
      </c>
      <c r="V49" s="297">
        <v>0.44999489108013691</v>
      </c>
      <c r="W49" s="297">
        <v>0.88559933279047831</v>
      </c>
      <c r="X49" s="297">
        <v>0.52111195474614236</v>
      </c>
      <c r="Y49" s="297">
        <v>0.75241579042578233</v>
      </c>
      <c r="DA49" s="71" t="s">
        <v>831</v>
      </c>
    </row>
    <row r="50" spans="1:105" ht="12" customHeight="1" x14ac:dyDescent="0.25">
      <c r="A50" s="59" t="s">
        <v>32</v>
      </c>
      <c r="B50" s="297">
        <v>16.398700867710449</v>
      </c>
      <c r="C50" s="297">
        <v>13.14504703225861</v>
      </c>
      <c r="D50" s="297">
        <v>9.4314494784906486</v>
      </c>
      <c r="E50" s="297">
        <v>8.3687696895258412</v>
      </c>
      <c r="F50" s="297">
        <v>9.9729224599960276</v>
      </c>
      <c r="G50" s="297">
        <v>19.3979514715374</v>
      </c>
      <c r="H50" s="297">
        <v>29.629838013036132</v>
      </c>
      <c r="I50" s="297">
        <v>8.9673763828632502</v>
      </c>
      <c r="J50" s="297">
        <v>5.1889220635152862</v>
      </c>
      <c r="K50" s="297">
        <v>10.734723185510971</v>
      </c>
      <c r="L50" s="297">
        <v>0</v>
      </c>
      <c r="M50" s="297">
        <v>0</v>
      </c>
      <c r="N50" s="297">
        <v>0</v>
      </c>
      <c r="O50" s="297">
        <v>0.5596016485013674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0.72367577076105327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54.680679666401517</v>
      </c>
      <c r="C51" s="297">
        <v>51.634435850524078</v>
      </c>
      <c r="D51" s="297">
        <v>35.226563626376702</v>
      </c>
      <c r="E51" s="297">
        <v>37.088549030488977</v>
      </c>
      <c r="F51" s="297">
        <v>37.305581570959887</v>
      </c>
      <c r="G51" s="297">
        <v>48.286462588873079</v>
      </c>
      <c r="H51" s="297">
        <v>60.53275463110851</v>
      </c>
      <c r="I51" s="297">
        <v>245.3874959595461</v>
      </c>
      <c r="J51" s="297">
        <v>219.7295178407895</v>
      </c>
      <c r="K51" s="297">
        <v>93.731541148912214</v>
      </c>
      <c r="L51" s="297">
        <v>51.482021214869029</v>
      </c>
      <c r="M51" s="297">
        <v>64.794800125633586</v>
      </c>
      <c r="N51" s="297">
        <v>65.921358356550343</v>
      </c>
      <c r="O51" s="297">
        <v>117.2427055595046</v>
      </c>
      <c r="P51" s="297">
        <v>160.08616541964949</v>
      </c>
      <c r="Q51" s="297">
        <v>161.95172301369851</v>
      </c>
      <c r="R51" s="297">
        <v>110.3936897289492</v>
      </c>
      <c r="S51" s="297">
        <v>63.686049241073142</v>
      </c>
      <c r="T51" s="297">
        <v>157.93298898061281</v>
      </c>
      <c r="U51" s="297">
        <v>180.15246088808769</v>
      </c>
      <c r="V51" s="297">
        <v>187.08279506852881</v>
      </c>
      <c r="W51" s="297">
        <v>175.45639811361241</v>
      </c>
      <c r="X51" s="297">
        <v>182.73635452891929</v>
      </c>
      <c r="Y51" s="297">
        <v>185.4242807527398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14.610003220120136</v>
      </c>
      <c r="C53" s="294">
        <f t="shared" si="1"/>
        <v>15.447390323391271</v>
      </c>
      <c r="D53" s="294">
        <f t="shared" si="1"/>
        <v>11.873651204124609</v>
      </c>
      <c r="E53" s="294">
        <f t="shared" si="1"/>
        <v>12.301980454557546</v>
      </c>
      <c r="F53" s="294">
        <f t="shared" si="1"/>
        <v>14.392463072174028</v>
      </c>
      <c r="G53" s="294">
        <f t="shared" si="1"/>
        <v>21.129011585685703</v>
      </c>
      <c r="H53" s="294">
        <f t="shared" si="1"/>
        <v>26.289752769868727</v>
      </c>
      <c r="I53" s="294">
        <f t="shared" si="1"/>
        <v>83.480399050507074</v>
      </c>
      <c r="J53" s="294">
        <f t="shared" si="1"/>
        <v>74.560488304436859</v>
      </c>
      <c r="K53" s="294">
        <f t="shared" si="1"/>
        <v>29.657274726932418</v>
      </c>
      <c r="L53" s="294">
        <f t="shared" si="1"/>
        <v>18.597757532722746</v>
      </c>
      <c r="M53" s="294">
        <f t="shared" si="1"/>
        <v>22.851864612478387</v>
      </c>
      <c r="N53" s="294">
        <f t="shared" si="1"/>
        <v>23.697676682536105</v>
      </c>
      <c r="O53" s="294">
        <f t="shared" si="1"/>
        <v>36.17839897795367</v>
      </c>
      <c r="P53" s="294">
        <f t="shared" si="1"/>
        <v>47.929707355017456</v>
      </c>
      <c r="Q53" s="294">
        <f t="shared" si="1"/>
        <v>53.477006788840889</v>
      </c>
      <c r="R53" s="294">
        <f t="shared" si="1"/>
        <v>40.378375915696523</v>
      </c>
      <c r="S53" s="294">
        <f t="shared" si="1"/>
        <v>27.42240339032562</v>
      </c>
      <c r="T53" s="294">
        <f t="shared" si="1"/>
        <v>41.789240866584734</v>
      </c>
      <c r="U53" s="294">
        <f t="shared" si="1"/>
        <v>50.821398240210122</v>
      </c>
      <c r="V53" s="294">
        <f t="shared" si="1"/>
        <v>52.038805889244081</v>
      </c>
      <c r="W53" s="294">
        <f t="shared" si="1"/>
        <v>49.110345816617404</v>
      </c>
      <c r="X53" s="294">
        <f t="shared" si="1"/>
        <v>53.819915940259108</v>
      </c>
      <c r="Y53" s="294">
        <f t="shared" si="1"/>
        <v>56.81998692296407</v>
      </c>
      <c r="DA53" s="70"/>
    </row>
    <row r="54" spans="1:105" ht="12" customHeight="1" x14ac:dyDescent="0.25">
      <c r="A54" s="60" t="s">
        <v>528</v>
      </c>
      <c r="B54" s="262">
        <v>3.010911850492406</v>
      </c>
      <c r="C54" s="262">
        <v>3.0431200772928411</v>
      </c>
      <c r="D54" s="262">
        <v>2.1707593188994911</v>
      </c>
      <c r="E54" s="262">
        <v>2.2495287039905958</v>
      </c>
      <c r="F54" s="262">
        <v>2.3229779804203088</v>
      </c>
      <c r="G54" s="262">
        <v>2.9376403265261328</v>
      </c>
      <c r="H54" s="262">
        <v>3.5730598577504749</v>
      </c>
      <c r="I54" s="262">
        <v>7.3136786244281966</v>
      </c>
      <c r="J54" s="262">
        <v>6.6751986239895702</v>
      </c>
      <c r="K54" s="262">
        <v>3.7202957513659061</v>
      </c>
      <c r="L54" s="262">
        <v>2.6678585930795351</v>
      </c>
      <c r="M54" s="262">
        <v>3.1521036597475161</v>
      </c>
      <c r="N54" s="262">
        <v>3.1210238869403861</v>
      </c>
      <c r="O54" s="262">
        <v>4.02136381279922</v>
      </c>
      <c r="P54" s="262">
        <v>4.7033041451936599</v>
      </c>
      <c r="Q54" s="262">
        <v>4.8708555564600786</v>
      </c>
      <c r="R54" s="262">
        <v>4.0336423919306572</v>
      </c>
      <c r="S54" s="262">
        <v>3.2386031265416202</v>
      </c>
      <c r="T54" s="262">
        <v>5.7663709643064784</v>
      </c>
      <c r="U54" s="262">
        <v>5.8145905752324216</v>
      </c>
      <c r="V54" s="262">
        <v>5.6851980615816986</v>
      </c>
      <c r="W54" s="262">
        <v>5.6702548398530492</v>
      </c>
      <c r="X54" s="262">
        <v>4.3500495071693566</v>
      </c>
      <c r="Y54" s="262">
        <v>3.9865523848720019</v>
      </c>
      <c r="DA54" s="72" t="s">
        <v>835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4.9842432354690651E-2</v>
      </c>
      <c r="J55" s="230">
        <v>1.2318274242255371E-2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2.9667260548635441E-4</v>
      </c>
      <c r="U55" s="230">
        <v>2.5401128641469942E-4</v>
      </c>
      <c r="V55" s="230">
        <v>5.1100559725230201E-4</v>
      </c>
      <c r="W55" s="230">
        <v>2.21915871148833E-2</v>
      </c>
      <c r="X55" s="230">
        <v>4.5048559617968177E-4</v>
      </c>
      <c r="Y55" s="230">
        <v>2.3225302985042601E-4</v>
      </c>
      <c r="DA55" s="71" t="s">
        <v>836</v>
      </c>
    </row>
    <row r="56" spans="1:105" ht="12" customHeight="1" x14ac:dyDescent="0.25">
      <c r="A56" s="59" t="s">
        <v>159</v>
      </c>
      <c r="B56" s="230">
        <v>6.8726898813270348E-2</v>
      </c>
      <c r="C56" s="230">
        <v>0.13604524319130171</v>
      </c>
      <c r="D56" s="230">
        <v>1.192903499437915E-2</v>
      </c>
      <c r="E56" s="230">
        <v>1.6710407495057329E-2</v>
      </c>
      <c r="F56" s="230">
        <v>7.961496439185773E-3</v>
      </c>
      <c r="G56" s="230">
        <v>2.820647441598963E-2</v>
      </c>
      <c r="H56" s="230">
        <v>3.5216133245077649E-2</v>
      </c>
      <c r="I56" s="230">
        <v>2.5840180750400121E-2</v>
      </c>
      <c r="J56" s="230">
        <v>1.2777718171450139E-2</v>
      </c>
      <c r="K56" s="230">
        <v>1.093600234434112E-2</v>
      </c>
      <c r="L56" s="230">
        <v>7.0534801037999278E-3</v>
      </c>
      <c r="M56" s="230">
        <v>1.5384295972378529E-2</v>
      </c>
      <c r="N56" s="230">
        <v>8.5123305576515866E-3</v>
      </c>
      <c r="O56" s="230">
        <v>1.9231157591802311E-2</v>
      </c>
      <c r="P56" s="230">
        <v>4.051840772799381E-2</v>
      </c>
      <c r="Q56" s="230">
        <v>1.0502278196538241E-2</v>
      </c>
      <c r="R56" s="230">
        <v>1.0263128078397179E-2</v>
      </c>
      <c r="S56" s="230">
        <v>5.5947559554119517E-3</v>
      </c>
      <c r="T56" s="230">
        <v>3.9316775640046639E-3</v>
      </c>
      <c r="U56" s="230">
        <v>3.1476940623948207E-2</v>
      </c>
      <c r="V56" s="230">
        <v>1.364070855626554E-2</v>
      </c>
      <c r="W56" s="230">
        <v>2.8364888232048149E-2</v>
      </c>
      <c r="X56" s="230">
        <v>1.236854405981839E-2</v>
      </c>
      <c r="Y56" s="230">
        <v>1.6110341780582672E-2</v>
      </c>
      <c r="DA56" s="71" t="s">
        <v>837</v>
      </c>
    </row>
    <row r="57" spans="1:105" ht="12" customHeight="1" x14ac:dyDescent="0.25">
      <c r="A57" s="59" t="s">
        <v>35</v>
      </c>
      <c r="B57" s="230">
        <v>2.9421849516791352</v>
      </c>
      <c r="C57" s="230">
        <v>2.9070748341015391</v>
      </c>
      <c r="D57" s="230">
        <v>2.1588302839051119</v>
      </c>
      <c r="E57" s="230">
        <v>2.2328182964955392</v>
      </c>
      <c r="F57" s="230">
        <v>2.315016483981124</v>
      </c>
      <c r="G57" s="230">
        <v>2.9094338521101442</v>
      </c>
      <c r="H57" s="230">
        <v>3.537843724505398</v>
      </c>
      <c r="I57" s="230">
        <v>7.2379960113231059</v>
      </c>
      <c r="J57" s="230">
        <v>6.6501026315758649</v>
      </c>
      <c r="K57" s="230">
        <v>3.709359749021564</v>
      </c>
      <c r="L57" s="230">
        <v>2.6608051129757349</v>
      </c>
      <c r="M57" s="230">
        <v>3.1367193637751378</v>
      </c>
      <c r="N57" s="230">
        <v>3.112511556382735</v>
      </c>
      <c r="O57" s="230">
        <v>4.0021326552074177</v>
      </c>
      <c r="P57" s="230">
        <v>4.6627857374656658</v>
      </c>
      <c r="Q57" s="230">
        <v>4.8603532782635401</v>
      </c>
      <c r="R57" s="230">
        <v>4.0233792638522603</v>
      </c>
      <c r="S57" s="230">
        <v>3.2330083705862078</v>
      </c>
      <c r="T57" s="230">
        <v>5.7621426141369874</v>
      </c>
      <c r="U57" s="230">
        <v>5.7828596233220591</v>
      </c>
      <c r="V57" s="230">
        <v>5.6710463474281809</v>
      </c>
      <c r="W57" s="230">
        <v>5.6196983645061174</v>
      </c>
      <c r="X57" s="230">
        <v>4.3372304775133594</v>
      </c>
      <c r="Y57" s="230">
        <v>3.9702097900615692</v>
      </c>
      <c r="DA57" s="71" t="s">
        <v>838</v>
      </c>
    </row>
    <row r="58" spans="1:105" ht="12" customHeight="1" x14ac:dyDescent="0.25">
      <c r="A58" s="60" t="s">
        <v>533</v>
      </c>
      <c r="B58" s="262">
        <v>11.599091369627731</v>
      </c>
      <c r="C58" s="262">
        <v>12.404270246098431</v>
      </c>
      <c r="D58" s="262">
        <v>9.7028918852251191</v>
      </c>
      <c r="E58" s="262">
        <v>10.05245175056695</v>
      </c>
      <c r="F58" s="262">
        <v>12.06948509175372</v>
      </c>
      <c r="G58" s="262">
        <v>18.19137125915957</v>
      </c>
      <c r="H58" s="262">
        <v>22.716692912118251</v>
      </c>
      <c r="I58" s="262">
        <v>76.166720426078882</v>
      </c>
      <c r="J58" s="262">
        <v>67.885289680447286</v>
      </c>
      <c r="K58" s="262">
        <v>25.936978975566511</v>
      </c>
      <c r="L58" s="262">
        <v>15.929898939643209</v>
      </c>
      <c r="M58" s="262">
        <v>19.69976095273087</v>
      </c>
      <c r="N58" s="262">
        <v>20.57665279559572</v>
      </c>
      <c r="O58" s="262">
        <v>32.157035165154447</v>
      </c>
      <c r="P58" s="262">
        <v>43.226403209823793</v>
      </c>
      <c r="Q58" s="262">
        <v>48.60615123238081</v>
      </c>
      <c r="R58" s="262">
        <v>36.344733523765868</v>
      </c>
      <c r="S58" s="262">
        <v>24.183800263784001</v>
      </c>
      <c r="T58" s="262">
        <v>36.022869902278252</v>
      </c>
      <c r="U58" s="262">
        <v>45.0068076649777</v>
      </c>
      <c r="V58" s="262">
        <v>46.35360782766238</v>
      </c>
      <c r="W58" s="262">
        <v>43.440090976764353</v>
      </c>
      <c r="X58" s="262">
        <v>49.469866433089749</v>
      </c>
      <c r="Y58" s="262">
        <v>52.833434538092071</v>
      </c>
      <c r="DA58" s="72" t="s">
        <v>839</v>
      </c>
    </row>
    <row r="59" spans="1:105" ht="12" customHeight="1" x14ac:dyDescent="0.25">
      <c r="A59" s="64" t="s">
        <v>28</v>
      </c>
      <c r="B59" s="229">
        <v>1.286793175863736E-2</v>
      </c>
      <c r="C59" s="229">
        <v>0</v>
      </c>
      <c r="D59" s="229">
        <v>3.3240787480728833E-2</v>
      </c>
      <c r="E59" s="229">
        <v>0</v>
      </c>
      <c r="F59" s="229">
        <v>1.7724750152900819</v>
      </c>
      <c r="G59" s="229">
        <v>6.5764639548155346</v>
      </c>
      <c r="H59" s="229">
        <v>8.2639569869189788</v>
      </c>
      <c r="I59" s="229">
        <v>39.116698896400592</v>
      </c>
      <c r="J59" s="229">
        <v>24.144722620100659</v>
      </c>
      <c r="K59" s="229">
        <v>8.2632715438402347</v>
      </c>
      <c r="L59" s="229">
        <v>6.0204114855184621</v>
      </c>
      <c r="M59" s="229">
        <v>9.0783862538009519</v>
      </c>
      <c r="N59" s="229">
        <v>9.7355058383657394</v>
      </c>
      <c r="O59" s="229">
        <v>18.706522162137659</v>
      </c>
      <c r="P59" s="229">
        <v>25.862784880623529</v>
      </c>
      <c r="Q59" s="229">
        <v>32.329764932858993</v>
      </c>
      <c r="R59" s="229">
        <v>24.49918069395364</v>
      </c>
      <c r="S59" s="229">
        <v>13.605077320953161</v>
      </c>
      <c r="T59" s="229">
        <v>15.800015863770909</v>
      </c>
      <c r="U59" s="229">
        <v>24.12613666440766</v>
      </c>
      <c r="V59" s="229">
        <v>25.263208338382409</v>
      </c>
      <c r="W59" s="229">
        <v>23.753571398917991</v>
      </c>
      <c r="X59" s="229">
        <v>31.488216984691491</v>
      </c>
      <c r="Y59" s="229">
        <v>31.381661424249721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0.19875252051897591</v>
      </c>
      <c r="J61" s="229">
        <v>5.0795593942791512E-2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1.0309713354947471E-3</v>
      </c>
      <c r="U61" s="229">
        <v>9.0438390267101598E-4</v>
      </c>
      <c r="V61" s="229">
        <v>1.8877233835370251E-3</v>
      </c>
      <c r="W61" s="229">
        <v>7.6800283879812456E-2</v>
      </c>
      <c r="X61" s="229">
        <v>1.8409140571162021E-3</v>
      </c>
      <c r="Y61" s="229">
        <v>1.229566737390018E-3</v>
      </c>
      <c r="DA61" s="73" t="s">
        <v>842</v>
      </c>
    </row>
    <row r="62" spans="1:105" ht="12" customHeight="1" x14ac:dyDescent="0.25">
      <c r="A62" s="64" t="s">
        <v>159</v>
      </c>
      <c r="B62" s="229">
        <v>0.19822431292520451</v>
      </c>
      <c r="C62" s="229">
        <v>0.43098807943593842</v>
      </c>
      <c r="D62" s="229">
        <v>4.0561770336453952E-2</v>
      </c>
      <c r="E62" s="229">
        <v>6.0311866484625727E-2</v>
      </c>
      <c r="F62" s="229">
        <v>2.682541545803677E-2</v>
      </c>
      <c r="G62" s="229">
        <v>7.6235371584368078E-2</v>
      </c>
      <c r="H62" s="229">
        <v>9.2137823871282318E-2</v>
      </c>
      <c r="I62" s="229">
        <v>0.10304073882791991</v>
      </c>
      <c r="J62" s="229">
        <v>5.2690155373060973E-2</v>
      </c>
      <c r="K62" s="229">
        <v>4.3076123098616928E-2</v>
      </c>
      <c r="L62" s="229">
        <v>2.5468348856737238E-2</v>
      </c>
      <c r="M62" s="229">
        <v>5.0036512698535297E-2</v>
      </c>
      <c r="N62" s="229">
        <v>2.8667212192298369E-2</v>
      </c>
      <c r="O62" s="229">
        <v>6.336250989187743E-2</v>
      </c>
      <c r="P62" s="229">
        <v>0.1475931398121644</v>
      </c>
      <c r="Q62" s="229">
        <v>3.3366169359173151E-2</v>
      </c>
      <c r="R62" s="229">
        <v>2.8693646763867219E-2</v>
      </c>
      <c r="S62" s="229">
        <v>1.761980831566452E-2</v>
      </c>
      <c r="T62" s="229">
        <v>1.3663030539174821E-2</v>
      </c>
      <c r="U62" s="229">
        <v>0.11207076192336771</v>
      </c>
      <c r="V62" s="229">
        <v>5.039061146909983E-2</v>
      </c>
      <c r="W62" s="229">
        <v>9.8164744015962424E-2</v>
      </c>
      <c r="X62" s="229">
        <v>5.0544183474179043E-2</v>
      </c>
      <c r="Y62" s="229">
        <v>8.5289481020532729E-2</v>
      </c>
      <c r="DA62" s="73" t="s">
        <v>843</v>
      </c>
    </row>
    <row r="63" spans="1:105" ht="12" customHeight="1" x14ac:dyDescent="0.25">
      <c r="A63" s="64" t="s">
        <v>32</v>
      </c>
      <c r="B63" s="229">
        <v>2.5449290744015598</v>
      </c>
      <c r="C63" s="229">
        <v>2.3445571128878768</v>
      </c>
      <c r="D63" s="229">
        <v>1.965342537065226</v>
      </c>
      <c r="E63" s="229">
        <v>1.818406115867784</v>
      </c>
      <c r="F63" s="229">
        <v>2.0852324128837818</v>
      </c>
      <c r="G63" s="229">
        <v>3.1589785777106201</v>
      </c>
      <c r="H63" s="229">
        <v>4.5307882661216308</v>
      </c>
      <c r="I63" s="229">
        <v>1.0547383227656191</v>
      </c>
      <c r="J63" s="229">
        <v>0.64757976089930458</v>
      </c>
      <c r="K63" s="229">
        <v>1.6733317896217621</v>
      </c>
      <c r="L63" s="229">
        <v>0</v>
      </c>
      <c r="M63" s="229">
        <v>0</v>
      </c>
      <c r="N63" s="229">
        <v>0</v>
      </c>
      <c r="O63" s="229">
        <v>6.2937802935900497E-2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7.0191444659877852E-2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2.3850680102943219E-2</v>
      </c>
      <c r="C64" s="229">
        <v>0</v>
      </c>
      <c r="D64" s="229">
        <v>0</v>
      </c>
      <c r="E64" s="229">
        <v>0</v>
      </c>
      <c r="F64" s="229">
        <v>0</v>
      </c>
      <c r="G64" s="229">
        <v>0.132491150470954</v>
      </c>
      <c r="H64" s="229">
        <v>0.16847525552319431</v>
      </c>
      <c r="I64" s="229">
        <v>3.1570076952620312</v>
      </c>
      <c r="J64" s="229">
        <v>0</v>
      </c>
      <c r="K64" s="229">
        <v>0.25530511093564989</v>
      </c>
      <c r="L64" s="229">
        <v>5.0383039776338193E-2</v>
      </c>
      <c r="M64" s="229">
        <v>5.5603511470000873E-2</v>
      </c>
      <c r="N64" s="229">
        <v>0.1290504724007723</v>
      </c>
      <c r="O64" s="229">
        <v>0</v>
      </c>
      <c r="P64" s="229">
        <v>0</v>
      </c>
      <c r="Q64" s="229">
        <v>0.5972504834038691</v>
      </c>
      <c r="R64" s="229">
        <v>0.43456013746181688</v>
      </c>
      <c r="S64" s="229">
        <v>0.27248485732727729</v>
      </c>
      <c r="T64" s="229">
        <v>4.7786616476769843E-2</v>
      </c>
      <c r="U64" s="229">
        <v>4.2313371730239163E-3</v>
      </c>
      <c r="V64" s="229">
        <v>2.8652569995196169E-3</v>
      </c>
      <c r="W64" s="229">
        <v>6.1900796815738896E-3</v>
      </c>
      <c r="X64" s="229">
        <v>2.0805166505812201E-2</v>
      </c>
      <c r="Y64" s="229">
        <v>3.6553696946542952E-2</v>
      </c>
      <c r="DA64" s="73" t="s">
        <v>845</v>
      </c>
    </row>
    <row r="65" spans="1:105" ht="12" customHeight="1" x14ac:dyDescent="0.25">
      <c r="A65" s="64" t="s">
        <v>35</v>
      </c>
      <c r="B65" s="229">
        <v>8.4859436496625609</v>
      </c>
      <c r="C65" s="229">
        <v>9.2095436057559912</v>
      </c>
      <c r="D65" s="229">
        <v>7.3405751774892964</v>
      </c>
      <c r="E65" s="229">
        <v>8.0587764854028965</v>
      </c>
      <c r="F65" s="229">
        <v>7.8002018149930006</v>
      </c>
      <c r="G65" s="229">
        <v>7.8635056457116699</v>
      </c>
      <c r="H65" s="229">
        <v>9.2562468373259623</v>
      </c>
      <c r="I65" s="229">
        <v>28.862354479804551</v>
      </c>
      <c r="J65" s="229">
        <v>27.42234068735667</v>
      </c>
      <c r="K65" s="229">
        <v>14.610900046906909</v>
      </c>
      <c r="L65" s="229">
        <v>9.6075003912676138</v>
      </c>
      <c r="M65" s="229">
        <v>10.201994199739159</v>
      </c>
      <c r="N65" s="229">
        <v>10.482091670840971</v>
      </c>
      <c r="O65" s="229">
        <v>13.186162546048809</v>
      </c>
      <c r="P65" s="229">
        <v>16.98475398845617</v>
      </c>
      <c r="Q65" s="229">
        <v>15.441542072405641</v>
      </c>
      <c r="R65" s="229">
        <v>11.248561112381079</v>
      </c>
      <c r="S65" s="229">
        <v>10.18185390509557</v>
      </c>
      <c r="T65" s="229">
        <v>20.024106561740641</v>
      </c>
      <c r="U65" s="229">
        <v>20.589341633427491</v>
      </c>
      <c r="V65" s="229">
        <v>20.949607708263109</v>
      </c>
      <c r="W65" s="229">
        <v>19.448560730635108</v>
      </c>
      <c r="X65" s="229">
        <v>17.724137292554989</v>
      </c>
      <c r="Y65" s="229">
        <v>21.018618794612721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0.33327572077682288</v>
      </c>
      <c r="C67" s="229">
        <v>0.41918144801862078</v>
      </c>
      <c r="D67" s="229">
        <v>0.32317161285341228</v>
      </c>
      <c r="E67" s="229">
        <v>0.1149572828116473</v>
      </c>
      <c r="F67" s="229">
        <v>0.38475043312882129</v>
      </c>
      <c r="G67" s="229">
        <v>0.38369655886642628</v>
      </c>
      <c r="H67" s="229">
        <v>0.40508774235720679</v>
      </c>
      <c r="I67" s="229">
        <v>3.674127772499185</v>
      </c>
      <c r="J67" s="229">
        <v>15.5671608627748</v>
      </c>
      <c r="K67" s="229">
        <v>1.0910943611633319</v>
      </c>
      <c r="L67" s="229">
        <v>0.22613567422405509</v>
      </c>
      <c r="M67" s="229">
        <v>0.31374047502221869</v>
      </c>
      <c r="N67" s="229">
        <v>0.20133760179594989</v>
      </c>
      <c r="O67" s="229">
        <v>0.13805014414020589</v>
      </c>
      <c r="P67" s="229">
        <v>0.23127120093193529</v>
      </c>
      <c r="Q67" s="229">
        <v>0.20422757435313249</v>
      </c>
      <c r="R67" s="229">
        <v>0.13373793320547481</v>
      </c>
      <c r="S67" s="229">
        <v>0.10676437209232791</v>
      </c>
      <c r="T67" s="229">
        <v>0.13626685841525449</v>
      </c>
      <c r="U67" s="229">
        <v>0.17412288414348059</v>
      </c>
      <c r="V67" s="229">
        <v>8.5648189164703042E-2</v>
      </c>
      <c r="W67" s="229">
        <v>5.6803739633892167E-2</v>
      </c>
      <c r="X67" s="229">
        <v>0.114130447146278</v>
      </c>
      <c r="Y67" s="229">
        <v>0.31008157452516139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277.23360000000002</v>
      </c>
      <c r="C70" s="279">
        <v>287.71199999999999</v>
      </c>
      <c r="D70" s="279">
        <v>298.54399999999998</v>
      </c>
      <c r="E70" s="279">
        <v>334.96125999999998</v>
      </c>
      <c r="F70" s="279">
        <v>362.14589999999998</v>
      </c>
      <c r="G70" s="279">
        <v>372.61536000000001</v>
      </c>
      <c r="H70" s="279">
        <v>397.30685</v>
      </c>
      <c r="I70" s="279">
        <v>402.13506999999998</v>
      </c>
      <c r="J70" s="279">
        <v>399.93018999999998</v>
      </c>
      <c r="K70" s="279">
        <v>299.03611000000001</v>
      </c>
      <c r="L70" s="279">
        <v>314.75071000000003</v>
      </c>
      <c r="M70" s="279">
        <v>335.97500000000002</v>
      </c>
      <c r="N70" s="279">
        <v>335.62700000000001</v>
      </c>
      <c r="O70" s="279">
        <v>319.56749000000002</v>
      </c>
      <c r="P70" s="279">
        <v>317.50803000000002</v>
      </c>
      <c r="Q70" s="279">
        <v>334.03167999999999</v>
      </c>
      <c r="R70" s="279">
        <v>336.09026</v>
      </c>
      <c r="S70" s="279">
        <v>334.60566999999998</v>
      </c>
      <c r="T70" s="279">
        <v>339.07096999999999</v>
      </c>
      <c r="U70" s="279">
        <v>329.03768000000002</v>
      </c>
      <c r="V70" s="279">
        <v>314.90397000000002</v>
      </c>
      <c r="W70" s="279">
        <v>337.01530000000002</v>
      </c>
      <c r="X70" s="279">
        <v>119.58614</v>
      </c>
      <c r="Y70" s="279">
        <v>106.23309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1.063893804127005</v>
      </c>
      <c r="C72" s="223">
        <v>0.32362142536343641</v>
      </c>
      <c r="D72" s="223">
        <v>1.085669933161594</v>
      </c>
      <c r="E72" s="223">
        <v>2.4090542493504721</v>
      </c>
      <c r="F72" s="223">
        <v>1.955118198850827</v>
      </c>
      <c r="G72" s="223">
        <v>2.5801150781110209</v>
      </c>
      <c r="H72" s="223">
        <v>4.2778306801066446</v>
      </c>
      <c r="I72" s="223">
        <v>7.1742796744799406</v>
      </c>
      <c r="J72" s="223">
        <v>7.432077376241331</v>
      </c>
      <c r="K72" s="223">
        <v>4.7813679905986692</v>
      </c>
      <c r="L72" s="223">
        <v>5.0258061794644373</v>
      </c>
      <c r="M72" s="223">
        <v>7.0251912341962539</v>
      </c>
      <c r="N72" s="223">
        <v>5.2160087738754637</v>
      </c>
      <c r="O72" s="223">
        <v>5.3131661673998671</v>
      </c>
      <c r="P72" s="223">
        <v>3.375422434238371</v>
      </c>
      <c r="Q72" s="223">
        <v>3.933017028055751</v>
      </c>
      <c r="R72" s="223">
        <v>4.8797138680469354</v>
      </c>
      <c r="S72" s="223">
        <v>4.4081344687940209</v>
      </c>
      <c r="T72" s="223">
        <v>6.8949492893119606</v>
      </c>
      <c r="U72" s="223">
        <v>5.9276181018675178</v>
      </c>
      <c r="V72" s="223">
        <v>9.3318811163194564</v>
      </c>
      <c r="W72" s="223">
        <v>12.203166778072831</v>
      </c>
      <c r="X72" s="223">
        <v>14.84414323897443</v>
      </c>
      <c r="Y72" s="223">
        <v>14.16458143058701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2.3767962926635709E-3</v>
      </c>
      <c r="C77" s="260">
        <v>7.0101169171121617E-4</v>
      </c>
      <c r="D77" s="260">
        <v>2.2011161448941031E-3</v>
      </c>
      <c r="E77" s="260">
        <v>4.9515071763058319E-3</v>
      </c>
      <c r="F77" s="260">
        <v>3.7321973350381869E-3</v>
      </c>
      <c r="G77" s="260">
        <v>4.5702555707554122E-3</v>
      </c>
      <c r="H77" s="260">
        <v>7.5271853601340498E-3</v>
      </c>
      <c r="I77" s="260">
        <v>1.452659270137305E-2</v>
      </c>
      <c r="J77" s="260">
        <v>1.509795165068502E-2</v>
      </c>
      <c r="K77" s="260">
        <v>9.9880715108907458E-3</v>
      </c>
      <c r="L77" s="260">
        <v>1.033925808625078E-2</v>
      </c>
      <c r="M77" s="260">
        <v>1.453718719562863E-2</v>
      </c>
      <c r="N77" s="260">
        <v>1.0665503204956151E-2</v>
      </c>
      <c r="O77" s="260">
        <v>1.135995020347867E-2</v>
      </c>
      <c r="P77" s="260">
        <v>7.2654078359146073E-3</v>
      </c>
      <c r="Q77" s="260">
        <v>8.1110260743398888E-3</v>
      </c>
      <c r="R77" s="260">
        <v>9.7180058905073016E-3</v>
      </c>
      <c r="S77" s="260">
        <v>8.3159190073612971E-3</v>
      </c>
      <c r="T77" s="260">
        <v>1.5740194646153751E-2</v>
      </c>
      <c r="U77" s="260">
        <v>1.312244673299107E-2</v>
      </c>
      <c r="V77" s="260">
        <v>2.0683927106548091E-2</v>
      </c>
      <c r="W77" s="260">
        <v>2.7088943969849968E-2</v>
      </c>
      <c r="X77" s="260">
        <v>3.1804054423552851E-2</v>
      </c>
      <c r="Y77" s="260">
        <v>2.9754989268810421E-2</v>
      </c>
      <c r="DA77" s="68" t="s">
        <v>857</v>
      </c>
    </row>
    <row r="78" spans="1:105" ht="12" customHeight="1" x14ac:dyDescent="0.25">
      <c r="A78" s="37" t="s">
        <v>159</v>
      </c>
      <c r="B78" s="226">
        <v>5.4252613964414487E-5</v>
      </c>
      <c r="C78" s="226">
        <v>3.1339317429642392E-5</v>
      </c>
      <c r="D78" s="226">
        <v>1.209585571764183E-5</v>
      </c>
      <c r="E78" s="226">
        <v>3.6781794552783382E-5</v>
      </c>
      <c r="F78" s="226">
        <v>1.2791286031849879E-5</v>
      </c>
      <c r="G78" s="226">
        <v>4.3882430284951967E-5</v>
      </c>
      <c r="H78" s="226">
        <v>7.4188055380008795E-5</v>
      </c>
      <c r="I78" s="226">
        <v>5.16765206655591E-5</v>
      </c>
      <c r="J78" s="226">
        <v>2.8954050055236229E-5</v>
      </c>
      <c r="K78" s="226">
        <v>2.9360454318300991E-5</v>
      </c>
      <c r="L78" s="226">
        <v>2.733568840140105E-5</v>
      </c>
      <c r="M78" s="226">
        <v>7.0950836192149895E-5</v>
      </c>
      <c r="N78" s="226">
        <v>2.9089264335391241E-5</v>
      </c>
      <c r="O78" s="226">
        <v>5.4326095018509257E-5</v>
      </c>
      <c r="P78" s="226">
        <v>6.2590627337290306E-5</v>
      </c>
      <c r="Q78" s="226">
        <v>1.7488560542329261E-5</v>
      </c>
      <c r="R78" s="226">
        <v>2.472632162940867E-5</v>
      </c>
      <c r="S78" s="226">
        <v>1.436592739933556E-5</v>
      </c>
      <c r="T78" s="226">
        <v>1.073266957944326E-5</v>
      </c>
      <c r="U78" s="226">
        <v>7.1040689184830377E-5</v>
      </c>
      <c r="V78" s="226">
        <v>4.9632181803647768E-5</v>
      </c>
      <c r="W78" s="226">
        <v>1.360421853732788E-4</v>
      </c>
      <c r="X78" s="226">
        <v>9.043818670813935E-5</v>
      </c>
      <c r="Y78" s="226">
        <v>1.202520196431346E-4</v>
      </c>
      <c r="DA78" s="69" t="s">
        <v>858</v>
      </c>
    </row>
    <row r="79" spans="1:105" ht="12" customHeight="1" x14ac:dyDescent="0.25">
      <c r="A79" s="37" t="s">
        <v>35</v>
      </c>
      <c r="B79" s="226">
        <v>2.322543678699157E-3</v>
      </c>
      <c r="C79" s="226">
        <v>6.6967237428157379E-4</v>
      </c>
      <c r="D79" s="226">
        <v>2.1890202891764608E-3</v>
      </c>
      <c r="E79" s="226">
        <v>4.9147253817530476E-3</v>
      </c>
      <c r="F79" s="226">
        <v>3.7194060490063369E-3</v>
      </c>
      <c r="G79" s="226">
        <v>4.5263731404704601E-3</v>
      </c>
      <c r="H79" s="226">
        <v>7.4529973047540408E-3</v>
      </c>
      <c r="I79" s="226">
        <v>1.447491618070749E-2</v>
      </c>
      <c r="J79" s="226">
        <v>1.506899760062979E-2</v>
      </c>
      <c r="K79" s="226">
        <v>9.9587110565724449E-3</v>
      </c>
      <c r="L79" s="226">
        <v>1.031192239784938E-2</v>
      </c>
      <c r="M79" s="226">
        <v>1.4466236359436479E-2</v>
      </c>
      <c r="N79" s="226">
        <v>1.0636413940620751E-2</v>
      </c>
      <c r="O79" s="226">
        <v>1.1305624108460159E-2</v>
      </c>
      <c r="P79" s="226">
        <v>7.2028172085773171E-3</v>
      </c>
      <c r="Q79" s="226">
        <v>8.0935375137975597E-3</v>
      </c>
      <c r="R79" s="226">
        <v>9.6932795688778935E-3</v>
      </c>
      <c r="S79" s="226">
        <v>8.3015530799619621E-3</v>
      </c>
      <c r="T79" s="226">
        <v>1.5729461976574311E-2</v>
      </c>
      <c r="U79" s="226">
        <v>1.305140604380624E-2</v>
      </c>
      <c r="V79" s="226">
        <v>2.0634294924744442E-2</v>
      </c>
      <c r="W79" s="226">
        <v>2.695290178447669E-2</v>
      </c>
      <c r="X79" s="226">
        <v>3.1713616236844711E-2</v>
      </c>
      <c r="Y79" s="226">
        <v>2.9634737249167278E-2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0.23575732386191769</v>
      </c>
      <c r="C83" s="261">
        <v>6.9064505667071341E-2</v>
      </c>
      <c r="D83" s="261">
        <v>0.222124921768624</v>
      </c>
      <c r="E83" s="261">
        <v>0.48944856826544098</v>
      </c>
      <c r="F83" s="261">
        <v>0.37935785122304078</v>
      </c>
      <c r="G83" s="261">
        <v>0.49283710926858187</v>
      </c>
      <c r="H83" s="261">
        <v>0.83569861018738312</v>
      </c>
      <c r="I83" s="261">
        <v>1.28187793548034</v>
      </c>
      <c r="J83" s="261">
        <v>1.3204915390654199</v>
      </c>
      <c r="K83" s="261">
        <v>0.91853387255414554</v>
      </c>
      <c r="L83" s="261">
        <v>0.89182432660139999</v>
      </c>
      <c r="M83" s="261">
        <v>1.253921420015663</v>
      </c>
      <c r="N83" s="261">
        <v>0.9199649659847341</v>
      </c>
      <c r="O83" s="261">
        <v>0.9824725682686194</v>
      </c>
      <c r="P83" s="261">
        <v>0.62668591853466937</v>
      </c>
      <c r="Q83" s="261">
        <v>0.6996256700868968</v>
      </c>
      <c r="R83" s="261">
        <v>0.83823752022741616</v>
      </c>
      <c r="S83" s="261">
        <v>0.71729894030540486</v>
      </c>
      <c r="T83" s="261">
        <v>1.3577194491410329</v>
      </c>
      <c r="U83" s="261">
        <v>1.132083379832854</v>
      </c>
      <c r="V83" s="261">
        <v>1.7844557764861839</v>
      </c>
      <c r="W83" s="261">
        <v>2.3408031453118299</v>
      </c>
      <c r="X83" s="261">
        <v>2.7493239909065781</v>
      </c>
      <c r="Y83" s="261">
        <v>2.5666108452329568</v>
      </c>
      <c r="DA83" s="70" t="s">
        <v>863</v>
      </c>
    </row>
    <row r="84" spans="1:105" ht="12" customHeight="1" x14ac:dyDescent="0.25">
      <c r="A84" s="60" t="s">
        <v>560</v>
      </c>
      <c r="B84" s="262">
        <v>0.23575732386191769</v>
      </c>
      <c r="C84" s="262">
        <v>6.9064505667071341E-2</v>
      </c>
      <c r="D84" s="262">
        <v>0.222124921768624</v>
      </c>
      <c r="E84" s="262">
        <v>0.48944856826544098</v>
      </c>
      <c r="F84" s="262">
        <v>0.37935785122304078</v>
      </c>
      <c r="G84" s="262">
        <v>0.49283710926858187</v>
      </c>
      <c r="H84" s="262">
        <v>0.83569861018738312</v>
      </c>
      <c r="I84" s="262">
        <v>1.28187793548034</v>
      </c>
      <c r="J84" s="262">
        <v>1.3204915390654199</v>
      </c>
      <c r="K84" s="262">
        <v>0.91853387255414554</v>
      </c>
      <c r="L84" s="262">
        <v>0.89182432660139999</v>
      </c>
      <c r="M84" s="262">
        <v>1.253921420015663</v>
      </c>
      <c r="N84" s="262">
        <v>0.9199649659847341</v>
      </c>
      <c r="O84" s="262">
        <v>0.9824725682686194</v>
      </c>
      <c r="P84" s="262">
        <v>0.62668591853466937</v>
      </c>
      <c r="Q84" s="262">
        <v>0.6996256700868968</v>
      </c>
      <c r="R84" s="262">
        <v>0.83823752022741616</v>
      </c>
      <c r="S84" s="262">
        <v>0.71729894030540486</v>
      </c>
      <c r="T84" s="262">
        <v>1.3577194491410329</v>
      </c>
      <c r="U84" s="262">
        <v>1.132083379832854</v>
      </c>
      <c r="V84" s="262">
        <v>1.7844557764861839</v>
      </c>
      <c r="W84" s="262">
        <v>2.3408031453118299</v>
      </c>
      <c r="X84" s="262">
        <v>2.7493239909065781</v>
      </c>
      <c r="Y84" s="262">
        <v>2.5666108452329568</v>
      </c>
      <c r="DA84" s="72" t="s">
        <v>864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8.4310344912235952E-3</v>
      </c>
      <c r="J85" s="230">
        <v>2.3807966829740269E-3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6.985297494550159E-5</v>
      </c>
      <c r="U85" s="230">
        <v>4.9455237117627901E-5</v>
      </c>
      <c r="V85" s="230">
        <v>1.6039316132109371E-4</v>
      </c>
      <c r="W85" s="230">
        <v>9.1611644247239082E-3</v>
      </c>
      <c r="X85" s="230">
        <v>2.8359670185179082E-4</v>
      </c>
      <c r="Y85" s="230">
        <v>1.4952848669802599E-4</v>
      </c>
      <c r="DA85" s="71" t="s">
        <v>865</v>
      </c>
    </row>
    <row r="86" spans="1:105" ht="12" customHeight="1" x14ac:dyDescent="0.25">
      <c r="A86" s="59" t="s">
        <v>159</v>
      </c>
      <c r="B86" s="230">
        <v>4.1617623737396497E-3</v>
      </c>
      <c r="C86" s="230">
        <v>2.483584323498089E-3</v>
      </c>
      <c r="D86" s="230">
        <v>9.6397580258389924E-4</v>
      </c>
      <c r="E86" s="230">
        <v>2.970523082664359E-3</v>
      </c>
      <c r="F86" s="230">
        <v>1.026651069735545E-3</v>
      </c>
      <c r="G86" s="230">
        <v>3.3852211360092151E-3</v>
      </c>
      <c r="H86" s="230">
        <v>5.5478414858107089E-3</v>
      </c>
      <c r="I86" s="230">
        <v>4.3709635520139834E-3</v>
      </c>
      <c r="J86" s="230">
        <v>2.4695950455634291E-3</v>
      </c>
      <c r="K86" s="230">
        <v>2.423355905470095E-3</v>
      </c>
      <c r="L86" s="230">
        <v>2.357870525853695E-3</v>
      </c>
      <c r="M86" s="230">
        <v>6.1199441179454438E-3</v>
      </c>
      <c r="N86" s="230">
        <v>2.5091271888975229E-3</v>
      </c>
      <c r="O86" s="230">
        <v>4.6762141975787621E-3</v>
      </c>
      <c r="P86" s="230">
        <v>5.3988249070663734E-3</v>
      </c>
      <c r="Q86" s="230">
        <v>1.508495445106573E-3</v>
      </c>
      <c r="R86" s="230">
        <v>2.1327966622480682E-3</v>
      </c>
      <c r="S86" s="230">
        <v>1.239149213806199E-3</v>
      </c>
      <c r="T86" s="230">
        <v>9.2573216836780252E-4</v>
      </c>
      <c r="U86" s="230">
        <v>6.1284661176566058E-3</v>
      </c>
      <c r="V86" s="230">
        <v>4.2815115524436984E-3</v>
      </c>
      <c r="W86" s="230">
        <v>1.1709635892082329E-2</v>
      </c>
      <c r="X86" s="230">
        <v>7.7864383052859542E-3</v>
      </c>
      <c r="Y86" s="230">
        <v>1.0372114534694801E-2</v>
      </c>
      <c r="DA86" s="71" t="s">
        <v>866</v>
      </c>
    </row>
    <row r="87" spans="1:105" ht="12" customHeight="1" x14ac:dyDescent="0.25">
      <c r="A87" s="59" t="s">
        <v>32</v>
      </c>
      <c r="B87" s="230">
        <v>5.3431337000910198E-2</v>
      </c>
      <c r="C87" s="230">
        <v>1.3510594768038779E-2</v>
      </c>
      <c r="D87" s="230">
        <v>4.6707592735839062E-2</v>
      </c>
      <c r="E87" s="230">
        <v>8.9561435513195981E-2</v>
      </c>
      <c r="F87" s="230">
        <v>7.9805141906683613E-2</v>
      </c>
      <c r="G87" s="230">
        <v>0.14027400702876699</v>
      </c>
      <c r="H87" s="230">
        <v>0.27280973274699211</v>
      </c>
      <c r="I87" s="230">
        <v>4.4741747954855457E-2</v>
      </c>
      <c r="J87" s="230">
        <v>3.035215511893765E-2</v>
      </c>
      <c r="K87" s="230">
        <v>9.4137498514134776E-2</v>
      </c>
      <c r="L87" s="230">
        <v>0</v>
      </c>
      <c r="M87" s="230">
        <v>0</v>
      </c>
      <c r="N87" s="230">
        <v>0</v>
      </c>
      <c r="O87" s="230">
        <v>4.6448704155736152E-3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1.0813140421632049E-2</v>
      </c>
      <c r="Y87" s="230">
        <v>0</v>
      </c>
      <c r="DA87" s="71" t="s">
        <v>867</v>
      </c>
    </row>
    <row r="88" spans="1:105" ht="12" customHeight="1" x14ac:dyDescent="0.25">
      <c r="A88" s="59" t="s">
        <v>35</v>
      </c>
      <c r="B88" s="230">
        <v>0.17816422448726779</v>
      </c>
      <c r="C88" s="230">
        <v>5.3070326575534482E-2</v>
      </c>
      <c r="D88" s="230">
        <v>0.17445335323020111</v>
      </c>
      <c r="E88" s="230">
        <v>0.39691660966958059</v>
      </c>
      <c r="F88" s="230">
        <v>0.2985260582466216</v>
      </c>
      <c r="G88" s="230">
        <v>0.34917788110380571</v>
      </c>
      <c r="H88" s="230">
        <v>0.55734103595458029</v>
      </c>
      <c r="I88" s="230">
        <v>1.224334189482247</v>
      </c>
      <c r="J88" s="230">
        <v>1.2852889922179449</v>
      </c>
      <c r="K88" s="230">
        <v>0.82197301813454071</v>
      </c>
      <c r="L88" s="230">
        <v>0.88946645607554631</v>
      </c>
      <c r="M88" s="230">
        <v>1.2478014758977169</v>
      </c>
      <c r="N88" s="230">
        <v>0.91745583879583659</v>
      </c>
      <c r="O88" s="230">
        <v>0.973151483655467</v>
      </c>
      <c r="P88" s="230">
        <v>0.62128709362760304</v>
      </c>
      <c r="Q88" s="230">
        <v>0.69811717464179024</v>
      </c>
      <c r="R88" s="230">
        <v>0.83610472356516807</v>
      </c>
      <c r="S88" s="230">
        <v>0.71605979109159867</v>
      </c>
      <c r="T88" s="230">
        <v>1.3567238639977199</v>
      </c>
      <c r="U88" s="230">
        <v>1.125905458478079</v>
      </c>
      <c r="V88" s="230">
        <v>1.780013871772419</v>
      </c>
      <c r="W88" s="230">
        <v>2.3199323449950242</v>
      </c>
      <c r="X88" s="230">
        <v>2.7304408154778081</v>
      </c>
      <c r="Y88" s="230">
        <v>2.556089202211564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0.45216609489599502</v>
      </c>
      <c r="C90" s="294">
        <v>0.13246090221864101</v>
      </c>
      <c r="D90" s="294">
        <v>0.42602009901513388</v>
      </c>
      <c r="E90" s="294">
        <v>0.93872819787622874</v>
      </c>
      <c r="F90" s="294">
        <v>0.72758188524452538</v>
      </c>
      <c r="G90" s="294">
        <v>0.94522718305169029</v>
      </c>
      <c r="H90" s="294">
        <v>1.6028116153021801</v>
      </c>
      <c r="I90" s="294">
        <v>2.4585524246914532</v>
      </c>
      <c r="J90" s="294">
        <v>2.5326106217261022</v>
      </c>
      <c r="K90" s="294">
        <v>1.7616838678817079</v>
      </c>
      <c r="L90" s="294">
        <v>1.7104568226639241</v>
      </c>
      <c r="M90" s="294">
        <v>2.404933778969268</v>
      </c>
      <c r="N90" s="294">
        <v>1.764428605213048</v>
      </c>
      <c r="O90" s="294">
        <v>1.884313824314747</v>
      </c>
      <c r="P90" s="294">
        <v>1.20193985861537</v>
      </c>
      <c r="Q90" s="294">
        <v>1.3418332120085881</v>
      </c>
      <c r="R90" s="294">
        <v>1.6076810675817039</v>
      </c>
      <c r="S90" s="294">
        <v>1.375729310962549</v>
      </c>
      <c r="T90" s="294">
        <v>2.6040111553098999</v>
      </c>
      <c r="U90" s="294">
        <v>2.1712569203385299</v>
      </c>
      <c r="V90" s="294">
        <v>3.4224616514604649</v>
      </c>
      <c r="W90" s="294">
        <v>4.4894970802936021</v>
      </c>
      <c r="X90" s="294">
        <v>5.2730115536101403</v>
      </c>
      <c r="Y90" s="294">
        <v>4.9225804908034032</v>
      </c>
      <c r="DA90" s="70" t="s">
        <v>870</v>
      </c>
    </row>
    <row r="91" spans="1:105" ht="12" customHeight="1" x14ac:dyDescent="0.25">
      <c r="A91" s="60" t="s">
        <v>519</v>
      </c>
      <c r="B91" s="262">
        <v>0.45216609489599502</v>
      </c>
      <c r="C91" s="262">
        <v>0.13246090221864101</v>
      </c>
      <c r="D91" s="262">
        <v>0.42602009901513388</v>
      </c>
      <c r="E91" s="262">
        <v>0.93872819787622874</v>
      </c>
      <c r="F91" s="262">
        <v>0.72758188524452538</v>
      </c>
      <c r="G91" s="262">
        <v>0.94522718305169029</v>
      </c>
      <c r="H91" s="262">
        <v>1.6028116153021801</v>
      </c>
      <c r="I91" s="262">
        <v>2.4585524246914532</v>
      </c>
      <c r="J91" s="262">
        <v>2.5326106217261022</v>
      </c>
      <c r="K91" s="262">
        <v>1.7616838678817079</v>
      </c>
      <c r="L91" s="262">
        <v>1.7104568226639241</v>
      </c>
      <c r="M91" s="262">
        <v>2.404933778969268</v>
      </c>
      <c r="N91" s="262">
        <v>1.764428605213048</v>
      </c>
      <c r="O91" s="262">
        <v>1.884313824314747</v>
      </c>
      <c r="P91" s="262">
        <v>1.20193985861537</v>
      </c>
      <c r="Q91" s="262">
        <v>1.3418332120085881</v>
      </c>
      <c r="R91" s="262">
        <v>1.6076810675817039</v>
      </c>
      <c r="S91" s="262">
        <v>1.375729310962549</v>
      </c>
      <c r="T91" s="262">
        <v>2.6040111553098999</v>
      </c>
      <c r="U91" s="262">
        <v>2.1712569203385299</v>
      </c>
      <c r="V91" s="262">
        <v>3.4224616514604649</v>
      </c>
      <c r="W91" s="262">
        <v>4.4894970802936021</v>
      </c>
      <c r="X91" s="262">
        <v>5.2730115536101403</v>
      </c>
      <c r="Y91" s="262">
        <v>4.9225804908034032</v>
      </c>
      <c r="DA91" s="72" t="s">
        <v>871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1.6170135796344659E-2</v>
      </c>
      <c r="J92" s="297">
        <v>4.5662018945897796E-3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1.339731312715212E-4</v>
      </c>
      <c r="U92" s="297">
        <v>9.4851693569149152E-5</v>
      </c>
      <c r="V92" s="297">
        <v>3.0762289041361699E-4</v>
      </c>
      <c r="W92" s="297">
        <v>1.7570474056847099E-2</v>
      </c>
      <c r="X92" s="297">
        <v>5.4391868342047191E-4</v>
      </c>
      <c r="Y92" s="297">
        <v>2.867852026754178E-4</v>
      </c>
      <c r="DA92" s="71" t="s">
        <v>872</v>
      </c>
    </row>
    <row r="93" spans="1:105" ht="12" customHeight="1" x14ac:dyDescent="0.25">
      <c r="A93" s="59" t="s">
        <v>159</v>
      </c>
      <c r="B93" s="297">
        <v>7.9819698051930427E-3</v>
      </c>
      <c r="C93" s="297">
        <v>4.7633414161028396E-3</v>
      </c>
      <c r="D93" s="297">
        <v>1.8488383185240359E-3</v>
      </c>
      <c r="E93" s="297">
        <v>5.6972559752733153E-3</v>
      </c>
      <c r="F93" s="297">
        <v>1.9690451071416471E-3</v>
      </c>
      <c r="G93" s="297">
        <v>6.4926179019795206E-3</v>
      </c>
      <c r="H93" s="297">
        <v>1.064037281493011E-2</v>
      </c>
      <c r="I93" s="297">
        <v>8.3832030660666284E-3</v>
      </c>
      <c r="J93" s="297">
        <v>4.7365109572627389E-3</v>
      </c>
      <c r="K93" s="297">
        <v>4.6478275133515854E-3</v>
      </c>
      <c r="L93" s="297">
        <v>4.5222311251296356E-3</v>
      </c>
      <c r="M93" s="297">
        <v>1.173762573931262E-2</v>
      </c>
      <c r="N93" s="297">
        <v>4.8123308494359088E-3</v>
      </c>
      <c r="O93" s="297">
        <v>8.9686525024130753E-3</v>
      </c>
      <c r="P93" s="297">
        <v>1.03545694159865E-2</v>
      </c>
      <c r="Q93" s="297">
        <v>2.89318899370326E-3</v>
      </c>
      <c r="R93" s="297">
        <v>4.0905551614623652E-3</v>
      </c>
      <c r="S93" s="297">
        <v>2.3766017183345619E-3</v>
      </c>
      <c r="T93" s="297">
        <v>1.775489696920867E-3</v>
      </c>
      <c r="U93" s="297">
        <v>1.175397034005282E-2</v>
      </c>
      <c r="V93" s="297">
        <v>8.2116403732782391E-3</v>
      </c>
      <c r="W93" s="297">
        <v>2.2458264486739501E-2</v>
      </c>
      <c r="X93" s="297">
        <v>1.493384529471432E-2</v>
      </c>
      <c r="Y93" s="297">
        <v>1.989299186189358E-2</v>
      </c>
      <c r="DA93" s="71" t="s">
        <v>873</v>
      </c>
    </row>
    <row r="94" spans="1:105" ht="12" customHeight="1" x14ac:dyDescent="0.25">
      <c r="A94" s="59" t="s">
        <v>32</v>
      </c>
      <c r="B94" s="297">
        <v>0.1024775756740597</v>
      </c>
      <c r="C94" s="297">
        <v>2.5912377931318901E-2</v>
      </c>
      <c r="D94" s="297">
        <v>8.9581903388615741E-2</v>
      </c>
      <c r="E94" s="297">
        <v>0.17177258328992609</v>
      </c>
      <c r="F94" s="297">
        <v>0.153060692993363</v>
      </c>
      <c r="G94" s="297">
        <v>0.26903575649153549</v>
      </c>
      <c r="H94" s="297">
        <v>0.52323002944365071</v>
      </c>
      <c r="I94" s="297">
        <v>8.5811550284719609E-2</v>
      </c>
      <c r="J94" s="297">
        <v>5.8213315399888742E-2</v>
      </c>
      <c r="K94" s="297">
        <v>0.18054915278621211</v>
      </c>
      <c r="L94" s="297">
        <v>0</v>
      </c>
      <c r="M94" s="297">
        <v>0</v>
      </c>
      <c r="N94" s="297">
        <v>0</v>
      </c>
      <c r="O94" s="297">
        <v>8.9085373158458939E-3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2.0738848736148129E-2</v>
      </c>
      <c r="Y94" s="297">
        <v>0</v>
      </c>
      <c r="DA94" s="71" t="s">
        <v>874</v>
      </c>
    </row>
    <row r="95" spans="1:105" ht="12" customHeight="1" x14ac:dyDescent="0.25">
      <c r="A95" s="59" t="s">
        <v>35</v>
      </c>
      <c r="B95" s="297">
        <v>0.34170654941674228</v>
      </c>
      <c r="C95" s="297">
        <v>0.10178518287121931</v>
      </c>
      <c r="D95" s="297">
        <v>0.33458935730799411</v>
      </c>
      <c r="E95" s="297">
        <v>0.76125835861102931</v>
      </c>
      <c r="F95" s="297">
        <v>0.5725521471440207</v>
      </c>
      <c r="G95" s="297">
        <v>0.66969880865817522</v>
      </c>
      <c r="H95" s="297">
        <v>1.0689412130435989</v>
      </c>
      <c r="I95" s="297">
        <v>2.348187535544322</v>
      </c>
      <c r="J95" s="297">
        <v>2.4650945934743609</v>
      </c>
      <c r="K95" s="297">
        <v>1.5764868875821441</v>
      </c>
      <c r="L95" s="297">
        <v>1.7059345915387949</v>
      </c>
      <c r="M95" s="297">
        <v>2.393196153229955</v>
      </c>
      <c r="N95" s="297">
        <v>1.7596162743636119</v>
      </c>
      <c r="O95" s="297">
        <v>1.866436634496488</v>
      </c>
      <c r="P95" s="297">
        <v>1.191585289199383</v>
      </c>
      <c r="Q95" s="297">
        <v>1.3389400230148849</v>
      </c>
      <c r="R95" s="297">
        <v>1.6035905124202421</v>
      </c>
      <c r="S95" s="297">
        <v>1.3733527092442139</v>
      </c>
      <c r="T95" s="297">
        <v>2.6021016924817069</v>
      </c>
      <c r="U95" s="297">
        <v>2.1594080983049082</v>
      </c>
      <c r="V95" s="297">
        <v>3.413942388196773</v>
      </c>
      <c r="W95" s="297">
        <v>4.4494683417500154</v>
      </c>
      <c r="X95" s="297">
        <v>5.236794940895857</v>
      </c>
      <c r="Y95" s="297">
        <v>4.9024007137388343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0.37359358907642826</v>
      </c>
      <c r="C97" s="294">
        <f t="shared" si="2"/>
        <v>0.12139500578601281</v>
      </c>
      <c r="D97" s="294">
        <f t="shared" si="2"/>
        <v>0.43532379623294204</v>
      </c>
      <c r="E97" s="294">
        <f t="shared" si="2"/>
        <v>0.97592597603249687</v>
      </c>
      <c r="F97" s="294">
        <f t="shared" si="2"/>
        <v>0.84444626504822229</v>
      </c>
      <c r="G97" s="294">
        <f t="shared" si="2"/>
        <v>1.1374805302199933</v>
      </c>
      <c r="H97" s="294">
        <f t="shared" si="2"/>
        <v>1.8317932692569476</v>
      </c>
      <c r="I97" s="294">
        <f t="shared" si="2"/>
        <v>3.4193227216067745</v>
      </c>
      <c r="J97" s="294">
        <f t="shared" si="2"/>
        <v>3.5638772637991236</v>
      </c>
      <c r="K97" s="294">
        <f t="shared" si="2"/>
        <v>2.0911621786519246</v>
      </c>
      <c r="L97" s="294">
        <f t="shared" si="2"/>
        <v>2.4131857721128633</v>
      </c>
      <c r="M97" s="294">
        <f t="shared" si="2"/>
        <v>3.3517988480156951</v>
      </c>
      <c r="N97" s="294">
        <f t="shared" si="2"/>
        <v>2.5209496994727263</v>
      </c>
      <c r="O97" s="294">
        <f t="shared" si="2"/>
        <v>2.4350198246130215</v>
      </c>
      <c r="P97" s="294">
        <f t="shared" si="2"/>
        <v>1.539531249252418</v>
      </c>
      <c r="Q97" s="294">
        <f t="shared" si="2"/>
        <v>1.8834471198859253</v>
      </c>
      <c r="R97" s="294">
        <f t="shared" si="2"/>
        <v>2.4240772743473071</v>
      </c>
      <c r="S97" s="294">
        <f t="shared" si="2"/>
        <v>2.3067902985187061</v>
      </c>
      <c r="T97" s="294">
        <f t="shared" si="2"/>
        <v>2.917478490214874</v>
      </c>
      <c r="U97" s="294">
        <f t="shared" si="2"/>
        <v>2.6111553549631425</v>
      </c>
      <c r="V97" s="294">
        <f t="shared" si="2"/>
        <v>4.104279761266258</v>
      </c>
      <c r="W97" s="294">
        <f t="shared" si="2"/>
        <v>5.3457776084975457</v>
      </c>
      <c r="X97" s="294">
        <f t="shared" si="2"/>
        <v>6.7900036400341577</v>
      </c>
      <c r="Y97" s="294">
        <f t="shared" si="2"/>
        <v>6.6456351052818441</v>
      </c>
      <c r="DA97" s="70"/>
    </row>
    <row r="98" spans="1:105" ht="12" customHeight="1" x14ac:dyDescent="0.25">
      <c r="A98" s="60" t="s">
        <v>528</v>
      </c>
      <c r="B98" s="262">
        <v>0.10805103750656909</v>
      </c>
      <c r="C98" s="262">
        <v>3.1815822197259258E-2</v>
      </c>
      <c r="D98" s="262">
        <v>9.7699422875783343E-2</v>
      </c>
      <c r="E98" s="262">
        <v>0.22004226969434579</v>
      </c>
      <c r="F98" s="262">
        <v>0.16583552110274979</v>
      </c>
      <c r="G98" s="262">
        <v>0.21318611558435571</v>
      </c>
      <c r="H98" s="262">
        <v>0.36219291846652563</v>
      </c>
      <c r="I98" s="262">
        <v>0.74916840435926813</v>
      </c>
      <c r="J98" s="262">
        <v>0.77382963142893568</v>
      </c>
      <c r="K98" s="262">
        <v>0.49302243960043529</v>
      </c>
      <c r="L98" s="262">
        <v>0.47939019481924727</v>
      </c>
      <c r="M98" s="262">
        <v>0.68623031140542701</v>
      </c>
      <c r="N98" s="262">
        <v>0.5088138097357372</v>
      </c>
      <c r="O98" s="262">
        <v>0.55961868935186654</v>
      </c>
      <c r="P98" s="262">
        <v>0.3608097989911509</v>
      </c>
      <c r="Q98" s="262">
        <v>0.41127855459962342</v>
      </c>
      <c r="R98" s="262">
        <v>0.48996592388834209</v>
      </c>
      <c r="S98" s="262">
        <v>0.39626372225275591</v>
      </c>
      <c r="T98" s="262">
        <v>0.74317343415359483</v>
      </c>
      <c r="U98" s="262">
        <v>0.63480702096254571</v>
      </c>
      <c r="V98" s="262">
        <v>1.0054577226535819</v>
      </c>
      <c r="W98" s="262">
        <v>1.310063498041504</v>
      </c>
      <c r="X98" s="262">
        <v>1.596360505147262</v>
      </c>
      <c r="Y98" s="262">
        <v>1.528324204694512</v>
      </c>
      <c r="DA98" s="72" t="s">
        <v>877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5.1055532289631779E-3</v>
      </c>
      <c r="J99" s="230">
        <v>1.428009285366835E-3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3.8235347743553593E-5</v>
      </c>
      <c r="U99" s="230">
        <v>2.7731642655396041E-5</v>
      </c>
      <c r="V99" s="230">
        <v>9.0374076419351504E-5</v>
      </c>
      <c r="W99" s="230">
        <v>5.1271748914146226E-3</v>
      </c>
      <c r="X99" s="230">
        <v>1.6531706425265859E-4</v>
      </c>
      <c r="Y99" s="230">
        <v>8.9038821735046623E-5</v>
      </c>
      <c r="DA99" s="71" t="s">
        <v>878</v>
      </c>
    </row>
    <row r="100" spans="1:105" ht="12" customHeight="1" x14ac:dyDescent="0.25">
      <c r="A100" s="59" t="s">
        <v>159</v>
      </c>
      <c r="B100" s="230">
        <v>2.4663666989016629E-3</v>
      </c>
      <c r="C100" s="230">
        <v>1.4223530975510791E-3</v>
      </c>
      <c r="D100" s="230">
        <v>5.3689039787548597E-4</v>
      </c>
      <c r="E100" s="230">
        <v>1.634562824740553E-3</v>
      </c>
      <c r="F100" s="230">
        <v>5.6836479806458232E-4</v>
      </c>
      <c r="G100" s="230">
        <v>2.0469587991342689E-3</v>
      </c>
      <c r="H100" s="230">
        <v>3.569779008732035E-3</v>
      </c>
      <c r="I100" s="230">
        <v>2.6469097119571402E-3</v>
      </c>
      <c r="J100" s="230">
        <v>1.481270820553717E-3</v>
      </c>
      <c r="K100" s="230">
        <v>1.4492650357981829E-3</v>
      </c>
      <c r="L100" s="230">
        <v>1.2674469366126271E-3</v>
      </c>
      <c r="M100" s="230">
        <v>3.3492458863882031E-3</v>
      </c>
      <c r="N100" s="230">
        <v>1.3877469374368051E-3</v>
      </c>
      <c r="O100" s="230">
        <v>2.676235154847191E-3</v>
      </c>
      <c r="P100" s="230">
        <v>3.1083336515072379E-3</v>
      </c>
      <c r="Q100" s="230">
        <v>8.8677681910454898E-4</v>
      </c>
      <c r="R100" s="230">
        <v>1.2466605966299821E-3</v>
      </c>
      <c r="S100" s="230">
        <v>6.8455402942649551E-4</v>
      </c>
      <c r="T100" s="230">
        <v>5.0671702103671475E-4</v>
      </c>
      <c r="U100" s="230">
        <v>3.436490092976972E-3</v>
      </c>
      <c r="V100" s="230">
        <v>2.4124323571144408E-3</v>
      </c>
      <c r="W100" s="230">
        <v>6.5534628951167814E-3</v>
      </c>
      <c r="X100" s="230">
        <v>4.5389495477526163E-3</v>
      </c>
      <c r="Y100" s="230">
        <v>6.1762201802739707E-3</v>
      </c>
      <c r="DA100" s="71" t="s">
        <v>879</v>
      </c>
    </row>
    <row r="101" spans="1:105" ht="12" customHeight="1" x14ac:dyDescent="0.25">
      <c r="A101" s="59" t="s">
        <v>35</v>
      </c>
      <c r="B101" s="230">
        <v>0.1055846708076674</v>
      </c>
      <c r="C101" s="230">
        <v>3.0393469099708179E-2</v>
      </c>
      <c r="D101" s="230">
        <v>9.7162532477907862E-2</v>
      </c>
      <c r="E101" s="230">
        <v>0.2184077068696052</v>
      </c>
      <c r="F101" s="230">
        <v>0.16526715630468519</v>
      </c>
      <c r="G101" s="230">
        <v>0.21113915678522141</v>
      </c>
      <c r="H101" s="230">
        <v>0.35862313945779362</v>
      </c>
      <c r="I101" s="230">
        <v>0.74141594141834777</v>
      </c>
      <c r="J101" s="230">
        <v>0.77092035132301517</v>
      </c>
      <c r="K101" s="230">
        <v>0.49157317456463712</v>
      </c>
      <c r="L101" s="230">
        <v>0.47812274788263459</v>
      </c>
      <c r="M101" s="230">
        <v>0.68288106551903882</v>
      </c>
      <c r="N101" s="230">
        <v>0.50742606279830038</v>
      </c>
      <c r="O101" s="230">
        <v>0.55694245419701938</v>
      </c>
      <c r="P101" s="230">
        <v>0.35770146533964359</v>
      </c>
      <c r="Q101" s="230">
        <v>0.41039177778051888</v>
      </c>
      <c r="R101" s="230">
        <v>0.48871926329171222</v>
      </c>
      <c r="S101" s="230">
        <v>0.39557916822332928</v>
      </c>
      <c r="T101" s="230">
        <v>0.74262848178481455</v>
      </c>
      <c r="U101" s="230">
        <v>0.63134279922691339</v>
      </c>
      <c r="V101" s="230">
        <v>1.0029549162200491</v>
      </c>
      <c r="W101" s="230">
        <v>1.298382860254973</v>
      </c>
      <c r="X101" s="230">
        <v>1.5916562385352571</v>
      </c>
      <c r="Y101" s="230">
        <v>1.522058945692504</v>
      </c>
      <c r="DA101" s="71" t="s">
        <v>880</v>
      </c>
    </row>
    <row r="102" spans="1:105" ht="12" customHeight="1" x14ac:dyDescent="0.25">
      <c r="A102" s="60" t="s">
        <v>533</v>
      </c>
      <c r="B102" s="262">
        <v>0.26554255156985918</v>
      </c>
      <c r="C102" s="262">
        <v>8.9579183588753553E-2</v>
      </c>
      <c r="D102" s="262">
        <v>0.33762437335715872</v>
      </c>
      <c r="E102" s="262">
        <v>0.75588370633815105</v>
      </c>
      <c r="F102" s="262">
        <v>0.67861074394547249</v>
      </c>
      <c r="G102" s="262">
        <v>0.92429441463563755</v>
      </c>
      <c r="H102" s="262">
        <v>1.4696003507904221</v>
      </c>
      <c r="I102" s="262">
        <v>2.6701543172475062</v>
      </c>
      <c r="J102" s="262">
        <v>2.7900476323701882</v>
      </c>
      <c r="K102" s="262">
        <v>1.5981397390514891</v>
      </c>
      <c r="L102" s="262">
        <v>1.933795577293616</v>
      </c>
      <c r="M102" s="262">
        <v>2.6655685366102682</v>
      </c>
      <c r="N102" s="262">
        <v>2.0121358897369892</v>
      </c>
      <c r="O102" s="262">
        <v>1.875401135261155</v>
      </c>
      <c r="P102" s="262">
        <v>1.1787214502612671</v>
      </c>
      <c r="Q102" s="262">
        <v>1.4721685652863019</v>
      </c>
      <c r="R102" s="262">
        <v>1.9341113504589651</v>
      </c>
      <c r="S102" s="262">
        <v>1.91052657626595</v>
      </c>
      <c r="T102" s="262">
        <v>2.1743050560612791</v>
      </c>
      <c r="U102" s="262">
        <v>1.976348334000597</v>
      </c>
      <c r="V102" s="262">
        <v>3.0988220386126759</v>
      </c>
      <c r="W102" s="262">
        <v>4.0357141104560421</v>
      </c>
      <c r="X102" s="262">
        <v>5.1936431348868952</v>
      </c>
      <c r="Y102" s="262">
        <v>5.1173109005873316</v>
      </c>
      <c r="DA102" s="72" t="s">
        <v>881</v>
      </c>
    </row>
    <row r="103" spans="1:105" ht="12" customHeight="1" x14ac:dyDescent="0.25">
      <c r="A103" s="64" t="s">
        <v>28</v>
      </c>
      <c r="B103" s="229">
        <v>2.945906126373637E-4</v>
      </c>
      <c r="C103" s="229">
        <v>0</v>
      </c>
      <c r="D103" s="229">
        <v>1.156655167947301E-3</v>
      </c>
      <c r="E103" s="229">
        <v>0</v>
      </c>
      <c r="F103" s="229">
        <v>9.9657987031490966E-2</v>
      </c>
      <c r="G103" s="229">
        <v>0.33414682240779148</v>
      </c>
      <c r="H103" s="229">
        <v>0.53461629005049738</v>
      </c>
      <c r="I103" s="229">
        <v>1.371302608940121</v>
      </c>
      <c r="J103" s="229">
        <v>0.99233466480809018</v>
      </c>
      <c r="K103" s="229">
        <v>0.50915191939758231</v>
      </c>
      <c r="L103" s="229">
        <v>0.73084237058217316</v>
      </c>
      <c r="M103" s="229">
        <v>1.228393624643064</v>
      </c>
      <c r="N103" s="229">
        <v>0.9520090996681736</v>
      </c>
      <c r="O103" s="229">
        <v>1.090966027168955</v>
      </c>
      <c r="P103" s="229">
        <v>0.7052407102739372</v>
      </c>
      <c r="Q103" s="229">
        <v>0.97919424703479341</v>
      </c>
      <c r="R103" s="229">
        <v>1.30374166661963</v>
      </c>
      <c r="S103" s="229">
        <v>1.074804683727036</v>
      </c>
      <c r="T103" s="229">
        <v>0.95367344333308635</v>
      </c>
      <c r="U103" s="229">
        <v>1.0594319498842519</v>
      </c>
      <c r="V103" s="229">
        <v>1.6888909069624609</v>
      </c>
      <c r="W103" s="229">
        <v>2.2067776819255358</v>
      </c>
      <c r="X103" s="229">
        <v>3.305821781297213</v>
      </c>
      <c r="Y103" s="229">
        <v>3.039547201291096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6.9676086584641687E-3</v>
      </c>
      <c r="J105" s="229">
        <v>2.0876706467931969E-3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6.2228417488710596E-5</v>
      </c>
      <c r="U105" s="229">
        <v>3.9713494737190137E-5</v>
      </c>
      <c r="V105" s="229">
        <v>1.2619770278632109E-4</v>
      </c>
      <c r="W105" s="229">
        <v>7.1349756036785169E-3</v>
      </c>
      <c r="X105" s="229">
        <v>1.9327019343361491E-4</v>
      </c>
      <c r="Y105" s="229">
        <v>1.1909267915772261E-4</v>
      </c>
      <c r="DA105" s="73" t="s">
        <v>884</v>
      </c>
    </row>
    <row r="106" spans="1:105" ht="12" customHeight="1" x14ac:dyDescent="0.25">
      <c r="A106" s="64" t="s">
        <v>159</v>
      </c>
      <c r="B106" s="229">
        <v>4.5380270022849578E-3</v>
      </c>
      <c r="C106" s="229">
        <v>3.1124410808849989E-3</v>
      </c>
      <c r="D106" s="229">
        <v>1.4113980093868189E-3</v>
      </c>
      <c r="E106" s="229">
        <v>4.5350883849802522E-3</v>
      </c>
      <c r="F106" s="229">
        <v>1.508267751460442E-3</v>
      </c>
      <c r="G106" s="229">
        <v>3.873480847004558E-3</v>
      </c>
      <c r="H106" s="229">
        <v>5.96062898794878E-3</v>
      </c>
      <c r="I106" s="229">
        <v>3.6122688766777869E-3</v>
      </c>
      <c r="J106" s="229">
        <v>2.1655360673840979E-3</v>
      </c>
      <c r="K106" s="229">
        <v>2.6541897648536699E-3</v>
      </c>
      <c r="L106" s="229">
        <v>3.091707020034144E-3</v>
      </c>
      <c r="M106" s="229">
        <v>6.7704249940366227E-3</v>
      </c>
      <c r="N106" s="229">
        <v>2.803290072677701E-3</v>
      </c>
      <c r="O106" s="229">
        <v>3.6953071815833348E-3</v>
      </c>
      <c r="P106" s="229">
        <v>4.0246512985024621E-3</v>
      </c>
      <c r="Q106" s="229">
        <v>1.010584554200831E-3</v>
      </c>
      <c r="R106" s="229">
        <v>1.5269532202173491E-3</v>
      </c>
      <c r="S106" s="229">
        <v>1.3919694873679731E-3</v>
      </c>
      <c r="T106" s="229">
        <v>8.2468710746915353E-4</v>
      </c>
      <c r="U106" s="229">
        <v>4.9212746939565673E-3</v>
      </c>
      <c r="V106" s="229">
        <v>3.368702991580924E-3</v>
      </c>
      <c r="W106" s="229">
        <v>9.1197977183433941E-3</v>
      </c>
      <c r="X106" s="229">
        <v>5.3064313780630144E-3</v>
      </c>
      <c r="Y106" s="229">
        <v>8.2609202817797659E-3</v>
      </c>
      <c r="DA106" s="73" t="s">
        <v>885</v>
      </c>
    </row>
    <row r="107" spans="1:105" ht="12" customHeight="1" x14ac:dyDescent="0.25">
      <c r="A107" s="64" t="s">
        <v>32</v>
      </c>
      <c r="B107" s="229">
        <v>5.8262060229171173E-2</v>
      </c>
      <c r="C107" s="229">
        <v>1.6931549207077359E-2</v>
      </c>
      <c r="D107" s="229">
        <v>6.8386574884877288E-2</v>
      </c>
      <c r="E107" s="229">
        <v>0.13673316605698521</v>
      </c>
      <c r="F107" s="229">
        <v>0.1172428739294846</v>
      </c>
      <c r="G107" s="229">
        <v>0.16050611104214529</v>
      </c>
      <c r="H107" s="229">
        <v>0.2931081584369844</v>
      </c>
      <c r="I107" s="229">
        <v>3.6975651181309459E-2</v>
      </c>
      <c r="J107" s="229">
        <v>2.661516783934938E-2</v>
      </c>
      <c r="K107" s="229">
        <v>0.10310445299477181</v>
      </c>
      <c r="L107" s="229">
        <v>0</v>
      </c>
      <c r="M107" s="229">
        <v>0</v>
      </c>
      <c r="N107" s="229">
        <v>0</v>
      </c>
      <c r="O107" s="229">
        <v>3.670538234343588E-3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7.3691186366681956E-3</v>
      </c>
      <c r="Y107" s="229">
        <v>0</v>
      </c>
      <c r="DA107" s="73" t="s">
        <v>886</v>
      </c>
    </row>
    <row r="108" spans="1:105" ht="12" customHeight="1" x14ac:dyDescent="0.25">
      <c r="A108" s="64" t="s">
        <v>33</v>
      </c>
      <c r="B108" s="229">
        <v>5.4602298140317906E-4</v>
      </c>
      <c r="C108" s="229">
        <v>0</v>
      </c>
      <c r="D108" s="229">
        <v>0</v>
      </c>
      <c r="E108" s="229">
        <v>0</v>
      </c>
      <c r="F108" s="229">
        <v>0</v>
      </c>
      <c r="G108" s="229">
        <v>6.7318086484157748E-3</v>
      </c>
      <c r="H108" s="229">
        <v>1.0899090619141769E-2</v>
      </c>
      <c r="I108" s="229">
        <v>0.1106742902928147</v>
      </c>
      <c r="J108" s="229">
        <v>0</v>
      </c>
      <c r="K108" s="229">
        <v>1.5730947068028731E-2</v>
      </c>
      <c r="L108" s="229">
        <v>6.1162032389060041E-3</v>
      </c>
      <c r="M108" s="229">
        <v>7.523693868931757E-3</v>
      </c>
      <c r="N108" s="229">
        <v>1.261950083352169E-2</v>
      </c>
      <c r="O108" s="229">
        <v>0</v>
      </c>
      <c r="P108" s="229">
        <v>0</v>
      </c>
      <c r="Q108" s="229">
        <v>1.8089343940556168E-2</v>
      </c>
      <c r="R108" s="229">
        <v>2.3125432843586868E-2</v>
      </c>
      <c r="S108" s="229">
        <v>2.1526375337022539E-2</v>
      </c>
      <c r="T108" s="229">
        <v>2.884353248349339E-3</v>
      </c>
      <c r="U108" s="229">
        <v>1.8580736129410069E-4</v>
      </c>
      <c r="V108" s="229">
        <v>1.915475828637001E-4</v>
      </c>
      <c r="W108" s="229">
        <v>5.7507687838723187E-4</v>
      </c>
      <c r="X108" s="229">
        <v>2.1842511003994538E-3</v>
      </c>
      <c r="Y108" s="229">
        <v>3.5404972907155082E-3</v>
      </c>
      <c r="DA108" s="73" t="s">
        <v>887</v>
      </c>
    </row>
    <row r="109" spans="1:105" ht="12" customHeight="1" x14ac:dyDescent="0.25">
      <c r="A109" s="64" t="s">
        <v>35</v>
      </c>
      <c r="B109" s="229">
        <v>0.19427203885210559</v>
      </c>
      <c r="C109" s="229">
        <v>6.6508015470570156E-2</v>
      </c>
      <c r="D109" s="229">
        <v>0.25542458101123511</v>
      </c>
      <c r="E109" s="229">
        <v>0.60597135798175028</v>
      </c>
      <c r="F109" s="229">
        <v>0.43856889638264562</v>
      </c>
      <c r="G109" s="229">
        <v>0.39954076271888939</v>
      </c>
      <c r="H109" s="229">
        <v>0.59881003153766443</v>
      </c>
      <c r="I109" s="229">
        <v>1.011819072543275</v>
      </c>
      <c r="J109" s="229">
        <v>1.127042943603213</v>
      </c>
      <c r="K109" s="229">
        <v>0.90026907182474558</v>
      </c>
      <c r="L109" s="229">
        <v>1.166293762181025</v>
      </c>
      <c r="M109" s="229">
        <v>1.380428666863361</v>
      </c>
      <c r="N109" s="229">
        <v>1.02501573311898</v>
      </c>
      <c r="O109" s="229">
        <v>0.76901816605888207</v>
      </c>
      <c r="P109" s="229">
        <v>0.46314965777800388</v>
      </c>
      <c r="Q109" s="229">
        <v>0.46768880609080932</v>
      </c>
      <c r="R109" s="229">
        <v>0.59860033667770041</v>
      </c>
      <c r="S109" s="229">
        <v>0.80436913426188739</v>
      </c>
      <c r="T109" s="229">
        <v>1.2086354101828229</v>
      </c>
      <c r="U109" s="229">
        <v>0.90412346812720168</v>
      </c>
      <c r="V109" s="229">
        <v>1.4005189479105451</v>
      </c>
      <c r="W109" s="229">
        <v>1.8068293413719649</v>
      </c>
      <c r="X109" s="229">
        <v>1.860786183762527</v>
      </c>
      <c r="Y109" s="229">
        <v>2.03580948339471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7.6298118922570289E-3</v>
      </c>
      <c r="C111" s="229">
        <v>3.027177830221035E-3</v>
      </c>
      <c r="D111" s="229">
        <v>1.124516428371233E-2</v>
      </c>
      <c r="E111" s="229">
        <v>8.6440939144353645E-3</v>
      </c>
      <c r="F111" s="229">
        <v>2.1632718850390861E-2</v>
      </c>
      <c r="G111" s="229">
        <v>1.949542897139115E-2</v>
      </c>
      <c r="H111" s="229">
        <v>2.6206151158185469E-2</v>
      </c>
      <c r="I111" s="229">
        <v>0.1288028167548439</v>
      </c>
      <c r="J111" s="229">
        <v>0.63980164940535789</v>
      </c>
      <c r="K111" s="229">
        <v>6.7229158001506695E-2</v>
      </c>
      <c r="L111" s="229">
        <v>2.7451534271477441E-2</v>
      </c>
      <c r="M111" s="229">
        <v>4.2452126240874737E-2</v>
      </c>
      <c r="N111" s="229">
        <v>1.9688266043635522E-2</v>
      </c>
      <c r="O111" s="229">
        <v>8.0510966173913089E-3</v>
      </c>
      <c r="P111" s="229">
        <v>6.3064309108235642E-3</v>
      </c>
      <c r="Q111" s="229">
        <v>6.1855836659426462E-3</v>
      </c>
      <c r="R111" s="229">
        <v>7.1169610978297857E-3</v>
      </c>
      <c r="S111" s="229">
        <v>8.434413452636718E-3</v>
      </c>
      <c r="T111" s="229">
        <v>8.224933772062841E-3</v>
      </c>
      <c r="U111" s="229">
        <v>7.6461204391559531E-3</v>
      </c>
      <c r="V111" s="229">
        <v>5.7257354624392761E-3</v>
      </c>
      <c r="W111" s="229">
        <v>5.277236958131367E-3</v>
      </c>
      <c r="X111" s="229">
        <v>1.198209851859139E-2</v>
      </c>
      <c r="Y111" s="229">
        <v>3.003370564987301E-2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231.89166718210805</v>
      </c>
      <c r="C115" s="223">
        <f t="shared" si="3"/>
        <v>236.48179426165652</v>
      </c>
      <c r="D115" s="223">
        <f t="shared" si="3"/>
        <v>177.27735212969563</v>
      </c>
      <c r="E115" s="223">
        <f t="shared" si="3"/>
        <v>207.579316663062</v>
      </c>
      <c r="F115" s="223">
        <f t="shared" si="3"/>
        <v>239.61497167515103</v>
      </c>
      <c r="G115" s="223">
        <f t="shared" si="3"/>
        <v>280.61249034631288</v>
      </c>
      <c r="H115" s="223">
        <f t="shared" si="3"/>
        <v>244.5348286028279</v>
      </c>
      <c r="I115" s="223">
        <f t="shared" si="3"/>
        <v>386.62066846679437</v>
      </c>
      <c r="J115" s="223">
        <f t="shared" si="3"/>
        <v>370.0843496881709</v>
      </c>
      <c r="K115" s="223">
        <f t="shared" si="3"/>
        <v>195.59966511432316</v>
      </c>
      <c r="L115" s="223">
        <f t="shared" si="3"/>
        <v>44.234683111830506</v>
      </c>
      <c r="M115" s="223">
        <f t="shared" si="3"/>
        <v>59.356320016614333</v>
      </c>
      <c r="N115" s="223">
        <f t="shared" si="3"/>
        <v>36.566997628958937</v>
      </c>
      <c r="O115" s="223">
        <f t="shared" si="3"/>
        <v>45.76297354219377</v>
      </c>
      <c r="P115" s="223">
        <f t="shared" si="3"/>
        <v>22.998249582189462</v>
      </c>
      <c r="Q115" s="223">
        <f t="shared" si="3"/>
        <v>24.25928661336264</v>
      </c>
      <c r="R115" s="223">
        <f t="shared" si="3"/>
        <v>28.07978735588506</v>
      </c>
      <c r="S115" s="223">
        <f t="shared" si="3"/>
        <v>73.791963206541709</v>
      </c>
      <c r="T115" s="223">
        <f t="shared" si="3"/>
        <v>127.30513724980902</v>
      </c>
      <c r="U115" s="223">
        <f t="shared" si="3"/>
        <v>115.62737213495356</v>
      </c>
      <c r="V115" s="223">
        <f t="shared" si="3"/>
        <v>73.586616391277843</v>
      </c>
      <c r="W115" s="223">
        <f t="shared" si="3"/>
        <v>105.02068389570223</v>
      </c>
      <c r="X115" s="223">
        <f t="shared" si="3"/>
        <v>123.23626729890029</v>
      </c>
      <c r="Y115" s="223">
        <f t="shared" si="3"/>
        <v>30.453089932944792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0.2972580877542953</v>
      </c>
      <c r="C120" s="260">
        <v>0.3237146515924646</v>
      </c>
      <c r="D120" s="260">
        <v>0.21658513940081131</v>
      </c>
      <c r="E120" s="260">
        <v>0.23256922455490101</v>
      </c>
      <c r="F120" s="260">
        <v>0.26569132965734188</v>
      </c>
      <c r="G120" s="260">
        <v>0.26925161217340438</v>
      </c>
      <c r="H120" s="260">
        <v>0.24902730703858181</v>
      </c>
      <c r="I120" s="260">
        <v>0.46231107124134407</v>
      </c>
      <c r="J120" s="260">
        <v>0.46113662183408699</v>
      </c>
      <c r="K120" s="260">
        <v>0.37881550301975758</v>
      </c>
      <c r="L120" s="260">
        <v>7.3886978060560743E-2</v>
      </c>
      <c r="M120" s="260">
        <v>0.10239167595257</v>
      </c>
      <c r="N120" s="260">
        <v>6.4221111196064121E-2</v>
      </c>
      <c r="O120" s="260">
        <v>7.8535838167185901E-2</v>
      </c>
      <c r="P120" s="260">
        <v>3.8688644835926968E-2</v>
      </c>
      <c r="Q120" s="260">
        <v>3.7035764965413449E-2</v>
      </c>
      <c r="R120" s="260">
        <v>3.1525532459879109E-2</v>
      </c>
      <c r="S120" s="260">
        <v>0.10182452792852301</v>
      </c>
      <c r="T120" s="260">
        <v>0.2392853263133167</v>
      </c>
      <c r="U120" s="260">
        <v>0.1985291885487161</v>
      </c>
      <c r="V120" s="260">
        <v>0.12056328809373711</v>
      </c>
      <c r="W120" s="260">
        <v>0.18006596830843169</v>
      </c>
      <c r="X120" s="260">
        <v>0.19300872587810169</v>
      </c>
      <c r="Y120" s="260">
        <v>3.7939438318795531E-2</v>
      </c>
      <c r="DA120" s="68" t="s">
        <v>897</v>
      </c>
    </row>
    <row r="121" spans="1:105" ht="12" customHeight="1" x14ac:dyDescent="0.25">
      <c r="A121" s="37" t="s">
        <v>159</v>
      </c>
      <c r="B121" s="226">
        <v>6.7851958253691879E-3</v>
      </c>
      <c r="C121" s="226">
        <v>1.4471935836216549E-2</v>
      </c>
      <c r="D121" s="226">
        <v>1.1902064336107971E-3</v>
      </c>
      <c r="E121" s="226">
        <v>1.7276181033954641E-3</v>
      </c>
      <c r="F121" s="226">
        <v>9.1059863365847669E-4</v>
      </c>
      <c r="G121" s="226">
        <v>2.5852854216547429E-3</v>
      </c>
      <c r="H121" s="226">
        <v>2.4544169914508039E-3</v>
      </c>
      <c r="I121" s="226">
        <v>1.644613304581875E-3</v>
      </c>
      <c r="J121" s="226">
        <v>8.8434332946621267E-4</v>
      </c>
      <c r="K121" s="226">
        <v>1.113547821453665E-3</v>
      </c>
      <c r="L121" s="226">
        <v>1.9534780855025999E-4</v>
      </c>
      <c r="M121" s="226">
        <v>4.9973732402201049E-4</v>
      </c>
      <c r="N121" s="226">
        <v>1.751576876960438E-4</v>
      </c>
      <c r="O121" s="226">
        <v>3.7557782650511032E-4</v>
      </c>
      <c r="P121" s="226">
        <v>3.3329808949471708E-4</v>
      </c>
      <c r="Q121" s="226">
        <v>7.9854535282309903E-5</v>
      </c>
      <c r="R121" s="226">
        <v>8.021300500576681E-5</v>
      </c>
      <c r="S121" s="226">
        <v>1.7590404312474621E-4</v>
      </c>
      <c r="T121" s="226">
        <v>1.6316001169386051E-4</v>
      </c>
      <c r="U121" s="226">
        <v>1.074772918860323E-3</v>
      </c>
      <c r="V121" s="226">
        <v>2.8929801399365661E-4</v>
      </c>
      <c r="W121" s="226">
        <v>9.043013218713625E-4</v>
      </c>
      <c r="X121" s="226">
        <v>5.4884069039754511E-4</v>
      </c>
      <c r="Y121" s="226">
        <v>1.53328708699739E-4</v>
      </c>
      <c r="DA121" s="69" t="s">
        <v>898</v>
      </c>
    </row>
    <row r="122" spans="1:105" ht="12" customHeight="1" x14ac:dyDescent="0.25">
      <c r="A122" s="37" t="s">
        <v>35</v>
      </c>
      <c r="B122" s="226">
        <v>0.29047289192892611</v>
      </c>
      <c r="C122" s="226">
        <v>0.30924271575624812</v>
      </c>
      <c r="D122" s="226">
        <v>0.21539493296720061</v>
      </c>
      <c r="E122" s="226">
        <v>0.2308416064515055</v>
      </c>
      <c r="F122" s="226">
        <v>0.26478073102368338</v>
      </c>
      <c r="G122" s="226">
        <v>0.26666632675174962</v>
      </c>
      <c r="H122" s="226">
        <v>0.24657289004713101</v>
      </c>
      <c r="I122" s="226">
        <v>0.4606664579367622</v>
      </c>
      <c r="J122" s="226">
        <v>0.4602522785046208</v>
      </c>
      <c r="K122" s="226">
        <v>0.37770195519830402</v>
      </c>
      <c r="L122" s="226">
        <v>7.369163025201049E-2</v>
      </c>
      <c r="M122" s="226">
        <v>0.10189193862854801</v>
      </c>
      <c r="N122" s="226">
        <v>6.4045953508368073E-2</v>
      </c>
      <c r="O122" s="226">
        <v>7.8160260340680784E-2</v>
      </c>
      <c r="P122" s="226">
        <v>3.8355346746432248E-2</v>
      </c>
      <c r="Q122" s="226">
        <v>3.6955910430131141E-2</v>
      </c>
      <c r="R122" s="226">
        <v>3.144531945487334E-2</v>
      </c>
      <c r="S122" s="226">
        <v>0.1016486238853983</v>
      </c>
      <c r="T122" s="226">
        <v>0.23912216630162289</v>
      </c>
      <c r="U122" s="226">
        <v>0.1974544156298558</v>
      </c>
      <c r="V122" s="226">
        <v>0.1202739900797434</v>
      </c>
      <c r="W122" s="226">
        <v>0.1791616669865603</v>
      </c>
      <c r="X122" s="226">
        <v>0.19245988518770421</v>
      </c>
      <c r="Y122" s="226">
        <v>3.7786109610095792E-2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73.103237745145506</v>
      </c>
      <c r="C126" s="294">
        <v>79.011706188478172</v>
      </c>
      <c r="D126" s="294">
        <v>54.293779712858338</v>
      </c>
      <c r="E126" s="294">
        <v>56.953619815479342</v>
      </c>
      <c r="F126" s="294">
        <v>75.730778157721744</v>
      </c>
      <c r="G126" s="294">
        <v>99.487278013265723</v>
      </c>
      <c r="H126" s="294">
        <v>93.739545781908134</v>
      </c>
      <c r="I126" s="294">
        <v>171.2458891369416</v>
      </c>
      <c r="J126" s="294">
        <v>149.50509506303101</v>
      </c>
      <c r="K126" s="294">
        <v>113.7266572142034</v>
      </c>
      <c r="L126" s="294">
        <v>22.65174490932527</v>
      </c>
      <c r="M126" s="294">
        <v>34.322789514060183</v>
      </c>
      <c r="N126" s="294">
        <v>21.858648390685531</v>
      </c>
      <c r="O126" s="294">
        <v>29.266209212385728</v>
      </c>
      <c r="P126" s="294">
        <v>14.58437822034835</v>
      </c>
      <c r="Q126" s="294">
        <v>15.634931618153519</v>
      </c>
      <c r="R126" s="294">
        <v>13.80633631684122</v>
      </c>
      <c r="S126" s="294">
        <v>40.053093178950107</v>
      </c>
      <c r="T126" s="294">
        <v>74.244999074365666</v>
      </c>
      <c r="U126" s="294">
        <v>68.813497823854604</v>
      </c>
      <c r="V126" s="294">
        <v>42.094503579830658</v>
      </c>
      <c r="W126" s="294">
        <v>63.009754073183359</v>
      </c>
      <c r="X126" s="294">
        <v>76.45183242812459</v>
      </c>
      <c r="Y126" s="294">
        <v>14.48301835636703</v>
      </c>
      <c r="DA126" s="70" t="s">
        <v>903</v>
      </c>
    </row>
    <row r="127" spans="1:105" ht="12" customHeight="1" x14ac:dyDescent="0.25">
      <c r="A127" s="60" t="s">
        <v>604</v>
      </c>
      <c r="B127" s="262">
        <v>73.103237745145506</v>
      </c>
      <c r="C127" s="262">
        <v>79.011706188478172</v>
      </c>
      <c r="D127" s="262">
        <v>54.293779712858338</v>
      </c>
      <c r="E127" s="262">
        <v>56.953619815479342</v>
      </c>
      <c r="F127" s="262">
        <v>75.730778157721744</v>
      </c>
      <c r="G127" s="262">
        <v>99.487278013265723</v>
      </c>
      <c r="H127" s="262">
        <v>93.739545781908134</v>
      </c>
      <c r="I127" s="262">
        <v>171.2458891369416</v>
      </c>
      <c r="J127" s="262">
        <v>149.50509506303101</v>
      </c>
      <c r="K127" s="262">
        <v>113.7266572142034</v>
      </c>
      <c r="L127" s="262">
        <v>22.65174490932527</v>
      </c>
      <c r="M127" s="262">
        <v>34.322789514060183</v>
      </c>
      <c r="N127" s="262">
        <v>21.858648390685531</v>
      </c>
      <c r="O127" s="262">
        <v>29.266209212385728</v>
      </c>
      <c r="P127" s="262">
        <v>14.58437822034835</v>
      </c>
      <c r="Q127" s="262">
        <v>15.634931618153519</v>
      </c>
      <c r="R127" s="262">
        <v>13.80633631684122</v>
      </c>
      <c r="S127" s="262">
        <v>40.053093178950107</v>
      </c>
      <c r="T127" s="262">
        <v>74.244999074365666</v>
      </c>
      <c r="U127" s="262">
        <v>68.813497823854604</v>
      </c>
      <c r="V127" s="262">
        <v>42.094503579830658</v>
      </c>
      <c r="W127" s="262">
        <v>63.009754073183359</v>
      </c>
      <c r="X127" s="262">
        <v>76.45183242812459</v>
      </c>
      <c r="Y127" s="262">
        <v>14.48301835636703</v>
      </c>
      <c r="DA127" s="72" t="s">
        <v>904</v>
      </c>
    </row>
    <row r="128" spans="1:105" ht="12" customHeight="1" x14ac:dyDescent="0.25">
      <c r="A128" s="59" t="s">
        <v>28</v>
      </c>
      <c r="B128" s="230">
        <v>8.3676428209395248E-2</v>
      </c>
      <c r="C128" s="230">
        <v>0</v>
      </c>
      <c r="D128" s="230">
        <v>0.19241170744469191</v>
      </c>
      <c r="E128" s="230">
        <v>0</v>
      </c>
      <c r="F128" s="230">
        <v>11.48771590409692</v>
      </c>
      <c r="G128" s="230">
        <v>37.016560307433757</v>
      </c>
      <c r="H128" s="230">
        <v>34.98419497674135</v>
      </c>
      <c r="I128" s="230">
        <v>96.610908909806014</v>
      </c>
      <c r="J128" s="230">
        <v>68.99633324365621</v>
      </c>
      <c r="K128" s="230">
        <v>38.216027003417508</v>
      </c>
      <c r="L128" s="230">
        <v>8.7120368414570972</v>
      </c>
      <c r="M128" s="230">
        <v>16.119442279013509</v>
      </c>
      <c r="N128" s="230">
        <v>10.51082764918023</v>
      </c>
      <c r="O128" s="230">
        <v>17.098261886625831</v>
      </c>
      <c r="P128" s="230">
        <v>8.7729149535466693</v>
      </c>
      <c r="Q128" s="230">
        <v>10.573729101960449</v>
      </c>
      <c r="R128" s="230">
        <v>9.4543775494685907</v>
      </c>
      <c r="S128" s="230">
        <v>22.891649116015671</v>
      </c>
      <c r="T128" s="230">
        <v>32.73188905547201</v>
      </c>
      <c r="U128" s="230">
        <v>37.03460024425604</v>
      </c>
      <c r="V128" s="230">
        <v>22.985843389164831</v>
      </c>
      <c r="W128" s="230">
        <v>34.504537884887142</v>
      </c>
      <c r="X128" s="230">
        <v>48.795687931229189</v>
      </c>
      <c r="Y128" s="230">
        <v>8.6593426311241952</v>
      </c>
      <c r="DA128" s="71" t="s">
        <v>905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0.4908814444262834</v>
      </c>
      <c r="J129" s="230">
        <v>0.14515427582790261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2.1357978158847231E-3</v>
      </c>
      <c r="U129" s="230">
        <v>1.3882660439444861E-3</v>
      </c>
      <c r="V129" s="230">
        <v>1.717553585231792E-3</v>
      </c>
      <c r="W129" s="230">
        <v>0.11156041591378479</v>
      </c>
      <c r="X129" s="230">
        <v>2.8527708597449919E-3</v>
      </c>
      <c r="Y129" s="230">
        <v>3.3928221718261759E-4</v>
      </c>
      <c r="DA129" s="71" t="s">
        <v>906</v>
      </c>
    </row>
    <row r="130" spans="1:105" ht="12" customHeight="1" x14ac:dyDescent="0.25">
      <c r="A130" s="59" t="s">
        <v>159</v>
      </c>
      <c r="B130" s="230">
        <v>1.2889952170214971</v>
      </c>
      <c r="C130" s="230">
        <v>2.8412892116898369</v>
      </c>
      <c r="D130" s="230">
        <v>0.23478864608551189</v>
      </c>
      <c r="E130" s="230">
        <v>0.34565846806486039</v>
      </c>
      <c r="F130" s="230">
        <v>0.17386013858190399</v>
      </c>
      <c r="G130" s="230">
        <v>0.42910160371912748</v>
      </c>
      <c r="H130" s="230">
        <v>0.39005135193078389</v>
      </c>
      <c r="I130" s="230">
        <v>0.25449129690796318</v>
      </c>
      <c r="J130" s="230">
        <v>0.15056820390859321</v>
      </c>
      <c r="K130" s="230">
        <v>0.19921870832944141</v>
      </c>
      <c r="L130" s="230">
        <v>3.685482197764902E-2</v>
      </c>
      <c r="M130" s="230">
        <v>8.8844058375405002E-2</v>
      </c>
      <c r="N130" s="230">
        <v>3.0950228117402789E-2</v>
      </c>
      <c r="O130" s="230">
        <v>5.7915029770634681E-2</v>
      </c>
      <c r="P130" s="230">
        <v>5.006506721049693E-2</v>
      </c>
      <c r="Q130" s="230">
        <v>1.091269412897742E-2</v>
      </c>
      <c r="R130" s="230">
        <v>1.1073046611866489E-2</v>
      </c>
      <c r="S130" s="230">
        <v>2.9646760539350579E-2</v>
      </c>
      <c r="T130" s="230">
        <v>2.8304832325849408E-2</v>
      </c>
      <c r="U130" s="230">
        <v>0.172033174006851</v>
      </c>
      <c r="V130" s="230">
        <v>4.5848123801172938E-2</v>
      </c>
      <c r="W130" s="230">
        <v>0.14259452071334869</v>
      </c>
      <c r="X130" s="230">
        <v>7.8325749747719345E-2</v>
      </c>
      <c r="Y130" s="230">
        <v>2.3534472219397921E-2</v>
      </c>
      <c r="DA130" s="71" t="s">
        <v>907</v>
      </c>
    </row>
    <row r="131" spans="1:105" ht="12" customHeight="1" x14ac:dyDescent="0.25">
      <c r="A131" s="59" t="s">
        <v>32</v>
      </c>
      <c r="B131" s="230">
        <v>16.54893567874462</v>
      </c>
      <c r="C131" s="230">
        <v>15.45649438786662</v>
      </c>
      <c r="D131" s="230">
        <v>11.37623209106091</v>
      </c>
      <c r="E131" s="230">
        <v>10.421621962086951</v>
      </c>
      <c r="F131" s="230">
        <v>13.51475047410077</v>
      </c>
      <c r="G131" s="230">
        <v>17.780759057622841</v>
      </c>
      <c r="H131" s="230">
        <v>19.180397520368299</v>
      </c>
      <c r="I131" s="230">
        <v>2.6050058133552589</v>
      </c>
      <c r="J131" s="230">
        <v>1.850533952610359</v>
      </c>
      <c r="K131" s="230">
        <v>7.7388347361683349</v>
      </c>
      <c r="L131" s="230">
        <v>0</v>
      </c>
      <c r="M131" s="230">
        <v>0</v>
      </c>
      <c r="N131" s="230">
        <v>0</v>
      </c>
      <c r="O131" s="230">
        <v>5.7526836246716957E-2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0.1087721108734319</v>
      </c>
      <c r="Y131" s="230">
        <v>0</v>
      </c>
      <c r="DA131" s="71" t="s">
        <v>908</v>
      </c>
    </row>
    <row r="132" spans="1:105" ht="12" customHeight="1" x14ac:dyDescent="0.25">
      <c r="A132" s="59" t="s">
        <v>35</v>
      </c>
      <c r="B132" s="230">
        <v>55.181630421169992</v>
      </c>
      <c r="C132" s="230">
        <v>60.713922588921719</v>
      </c>
      <c r="D132" s="230">
        <v>42.490347268267229</v>
      </c>
      <c r="E132" s="230">
        <v>46.186339385327528</v>
      </c>
      <c r="F132" s="230">
        <v>50.554451640942162</v>
      </c>
      <c r="G132" s="230">
        <v>44.260857044489988</v>
      </c>
      <c r="H132" s="230">
        <v>39.18490193286771</v>
      </c>
      <c r="I132" s="230">
        <v>71.284601672446129</v>
      </c>
      <c r="J132" s="230">
        <v>78.362505387027952</v>
      </c>
      <c r="K132" s="230">
        <v>67.572576766288137</v>
      </c>
      <c r="L132" s="230">
        <v>13.902853245890521</v>
      </c>
      <c r="M132" s="230">
        <v>18.114503176671271</v>
      </c>
      <c r="N132" s="230">
        <v>11.316870513387901</v>
      </c>
      <c r="O132" s="230">
        <v>12.05250545974255</v>
      </c>
      <c r="P132" s="230">
        <v>5.7613981995911852</v>
      </c>
      <c r="Q132" s="230">
        <v>5.0502898220640908</v>
      </c>
      <c r="R132" s="230">
        <v>4.3408857207607641</v>
      </c>
      <c r="S132" s="230">
        <v>17.131797302395089</v>
      </c>
      <c r="T132" s="230">
        <v>41.482669388751923</v>
      </c>
      <c r="U132" s="230">
        <v>31.605476139547761</v>
      </c>
      <c r="V132" s="230">
        <v>19.061094513279428</v>
      </c>
      <c r="W132" s="230">
        <v>28.251061251669078</v>
      </c>
      <c r="X132" s="230">
        <v>27.4661938654145</v>
      </c>
      <c r="Y132" s="230">
        <v>5.7998019708062518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37.43070560332179</v>
      </c>
      <c r="C134" s="294">
        <v>40.48676765696586</v>
      </c>
      <c r="D134" s="294">
        <v>27.746236657068479</v>
      </c>
      <c r="E134" s="294">
        <v>29.183877730623291</v>
      </c>
      <c r="F134" s="294">
        <v>34.283327164827092</v>
      </c>
      <c r="G134" s="294">
        <v>36.858896579838223</v>
      </c>
      <c r="H134" s="294">
        <v>35.0982242063332</v>
      </c>
      <c r="I134" s="294">
        <v>51.789093447192549</v>
      </c>
      <c r="J134" s="294">
        <v>51.199805240830443</v>
      </c>
      <c r="K134" s="294">
        <v>44.224443849677307</v>
      </c>
      <c r="L134" s="294">
        <v>8.0905667537366224</v>
      </c>
      <c r="M134" s="294">
        <v>11.211809050334161</v>
      </c>
      <c r="N134" s="294">
        <v>7.0321618337811334</v>
      </c>
      <c r="O134" s="294">
        <v>8.6224957965479252</v>
      </c>
      <c r="P134" s="294">
        <v>4.2363765831662059</v>
      </c>
      <c r="Q134" s="294">
        <v>4.0553875201497673</v>
      </c>
      <c r="R134" s="294">
        <v>3.452021337300947</v>
      </c>
      <c r="S134" s="294">
        <v>11.14970678186622</v>
      </c>
      <c r="T134" s="294">
        <v>26.202160978897481</v>
      </c>
      <c r="U134" s="294">
        <v>21.742479344111871</v>
      </c>
      <c r="V134" s="294">
        <v>13.20410524970602</v>
      </c>
      <c r="W134" s="294">
        <v>19.752658750980672</v>
      </c>
      <c r="X134" s="294">
        <v>21.180757125330299</v>
      </c>
      <c r="Y134" s="294">
        <v>4.1544374712100733</v>
      </c>
      <c r="DA134" s="70" t="s">
        <v>911</v>
      </c>
    </row>
    <row r="135" spans="1:105" ht="12" customHeight="1" x14ac:dyDescent="0.25">
      <c r="A135" s="60" t="s">
        <v>615</v>
      </c>
      <c r="B135" s="262">
        <v>37.43070560332179</v>
      </c>
      <c r="C135" s="262">
        <v>40.48676765696586</v>
      </c>
      <c r="D135" s="262">
        <v>27.746236657068479</v>
      </c>
      <c r="E135" s="262">
        <v>29.183877730623291</v>
      </c>
      <c r="F135" s="262">
        <v>34.283327164827092</v>
      </c>
      <c r="G135" s="262">
        <v>36.858896579838223</v>
      </c>
      <c r="H135" s="262">
        <v>35.0982242063332</v>
      </c>
      <c r="I135" s="262">
        <v>51.789093447192549</v>
      </c>
      <c r="J135" s="262">
        <v>51.199805240830443</v>
      </c>
      <c r="K135" s="262">
        <v>44.224443849677307</v>
      </c>
      <c r="L135" s="262">
        <v>8.0905667537366224</v>
      </c>
      <c r="M135" s="262">
        <v>11.211809050334161</v>
      </c>
      <c r="N135" s="262">
        <v>7.0321618337811334</v>
      </c>
      <c r="O135" s="262">
        <v>8.6224957965479252</v>
      </c>
      <c r="P135" s="262">
        <v>4.2363765831662059</v>
      </c>
      <c r="Q135" s="262">
        <v>4.0553875201497673</v>
      </c>
      <c r="R135" s="262">
        <v>3.452021337300947</v>
      </c>
      <c r="S135" s="262">
        <v>11.14970678186622</v>
      </c>
      <c r="T135" s="262">
        <v>26.202160978897481</v>
      </c>
      <c r="U135" s="262">
        <v>21.742479344111871</v>
      </c>
      <c r="V135" s="262">
        <v>13.20410524970602</v>
      </c>
      <c r="W135" s="262">
        <v>19.752658750980672</v>
      </c>
      <c r="X135" s="262">
        <v>21.180757125330299</v>
      </c>
      <c r="Y135" s="262">
        <v>4.1544374712100733</v>
      </c>
      <c r="DA135" s="72" t="s">
        <v>912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0.34062184942661322</v>
      </c>
      <c r="J136" s="297">
        <v>9.2311327168788718E-2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1.348068553878985E-3</v>
      </c>
      <c r="U136" s="297">
        <v>9.4982356480397998E-4</v>
      </c>
      <c r="V136" s="297">
        <v>1.18683142015831E-3</v>
      </c>
      <c r="W136" s="297">
        <v>7.730566963976343E-2</v>
      </c>
      <c r="X136" s="297">
        <v>2.1848253910179481E-3</v>
      </c>
      <c r="Y136" s="297">
        <v>2.4203386707626591E-4</v>
      </c>
      <c r="DA136" s="71" t="s">
        <v>913</v>
      </c>
    </row>
    <row r="137" spans="1:105" ht="12" customHeight="1" x14ac:dyDescent="0.25">
      <c r="A137" s="59" t="s">
        <v>159</v>
      </c>
      <c r="B137" s="297">
        <v>0.66075445568625901</v>
      </c>
      <c r="C137" s="297">
        <v>1.455918644327477</v>
      </c>
      <c r="D137" s="297">
        <v>0.12041287639952911</v>
      </c>
      <c r="E137" s="297">
        <v>0.17712051492498351</v>
      </c>
      <c r="F137" s="297">
        <v>9.2780508942648943E-2</v>
      </c>
      <c r="G137" s="297">
        <v>0.2531780042643807</v>
      </c>
      <c r="H137" s="297">
        <v>0.23300192432594841</v>
      </c>
      <c r="I137" s="297">
        <v>0.17659110402325559</v>
      </c>
      <c r="J137" s="297">
        <v>9.5754332092167313E-2</v>
      </c>
      <c r="K137" s="297">
        <v>0.11667677194226569</v>
      </c>
      <c r="L137" s="297">
        <v>2.139043342626111E-2</v>
      </c>
      <c r="M137" s="297">
        <v>5.4720849132845167E-2</v>
      </c>
      <c r="N137" s="297">
        <v>1.9179630862334918E-2</v>
      </c>
      <c r="O137" s="297">
        <v>4.1039962401633663E-2</v>
      </c>
      <c r="P137" s="297">
        <v>3.6495882126071993E-2</v>
      </c>
      <c r="Q137" s="297">
        <v>8.7440096380799453E-3</v>
      </c>
      <c r="R137" s="297">
        <v>8.7832617945890999E-3</v>
      </c>
      <c r="S137" s="297">
        <v>1.9261356202529251E-2</v>
      </c>
      <c r="T137" s="297">
        <v>1.7865386928251459E-2</v>
      </c>
      <c r="U137" s="297">
        <v>0.11770162017033731</v>
      </c>
      <c r="V137" s="297">
        <v>3.168110407175255E-2</v>
      </c>
      <c r="W137" s="297">
        <v>9.881071902085356E-2</v>
      </c>
      <c r="X137" s="297">
        <v>5.9986621860906149E-2</v>
      </c>
      <c r="Y137" s="297">
        <v>1.678879420253818E-2</v>
      </c>
      <c r="DA137" s="71" t="s">
        <v>914</v>
      </c>
    </row>
    <row r="138" spans="1:105" ht="12" customHeight="1" x14ac:dyDescent="0.25">
      <c r="A138" s="59" t="s">
        <v>32</v>
      </c>
      <c r="B138" s="297">
        <v>8.4831835232585284</v>
      </c>
      <c r="C138" s="297">
        <v>7.9201364868641058</v>
      </c>
      <c r="D138" s="297">
        <v>5.8343742404577972</v>
      </c>
      <c r="E138" s="297">
        <v>5.3401933376965323</v>
      </c>
      <c r="F138" s="297">
        <v>7.2121501653426519</v>
      </c>
      <c r="G138" s="297">
        <v>10.49098174767342</v>
      </c>
      <c r="H138" s="297">
        <v>11.45764399856642</v>
      </c>
      <c r="I138" s="297">
        <v>1.8076093687941339</v>
      </c>
      <c r="J138" s="297">
        <v>1.176853001139974</v>
      </c>
      <c r="K138" s="297">
        <v>4.5324169762090358</v>
      </c>
      <c r="L138" s="297">
        <v>0</v>
      </c>
      <c r="M138" s="297">
        <v>0</v>
      </c>
      <c r="N138" s="297">
        <v>0</v>
      </c>
      <c r="O138" s="297">
        <v>4.0764879272276108E-2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8.33042965435144E-2</v>
      </c>
      <c r="Y138" s="297">
        <v>0</v>
      </c>
      <c r="DA138" s="71" t="s">
        <v>915</v>
      </c>
    </row>
    <row r="139" spans="1:105" ht="12" customHeight="1" x14ac:dyDescent="0.25">
      <c r="A139" s="59" t="s">
        <v>35</v>
      </c>
      <c r="B139" s="297">
        <v>28.286767624376999</v>
      </c>
      <c r="C139" s="297">
        <v>31.110712525774279</v>
      </c>
      <c r="D139" s="297">
        <v>21.791449540211161</v>
      </c>
      <c r="E139" s="297">
        <v>23.666563878001782</v>
      </c>
      <c r="F139" s="297">
        <v>26.97839649054179</v>
      </c>
      <c r="G139" s="297">
        <v>26.114736827900419</v>
      </c>
      <c r="H139" s="297">
        <v>23.407578283440831</v>
      </c>
      <c r="I139" s="297">
        <v>49.464271124948553</v>
      </c>
      <c r="J139" s="297">
        <v>49.834886580429512</v>
      </c>
      <c r="K139" s="297">
        <v>39.575350101526013</v>
      </c>
      <c r="L139" s="297">
        <v>8.0691763203103619</v>
      </c>
      <c r="M139" s="297">
        <v>11.15708820120132</v>
      </c>
      <c r="N139" s="297">
        <v>7.0129822029187983</v>
      </c>
      <c r="O139" s="297">
        <v>8.540690954874016</v>
      </c>
      <c r="P139" s="297">
        <v>4.1998807010401338</v>
      </c>
      <c r="Q139" s="297">
        <v>4.0466435105116876</v>
      </c>
      <c r="R139" s="297">
        <v>3.4432380755063581</v>
      </c>
      <c r="S139" s="297">
        <v>11.130445425663691</v>
      </c>
      <c r="T139" s="297">
        <v>26.182947523415351</v>
      </c>
      <c r="U139" s="297">
        <v>21.623827900376721</v>
      </c>
      <c r="V139" s="297">
        <v>13.17123731421411</v>
      </c>
      <c r="W139" s="297">
        <v>19.576542362320051</v>
      </c>
      <c r="X139" s="297">
        <v>21.035281381534858</v>
      </c>
      <c r="Y139" s="297">
        <v>4.1374066431404586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18.62046574588647</v>
      </c>
      <c r="C141" s="261">
        <f t="shared" si="4"/>
        <v>22.659605764620011</v>
      </c>
      <c r="D141" s="261">
        <f t="shared" si="4"/>
        <v>17.700750620368012</v>
      </c>
      <c r="E141" s="261">
        <f t="shared" si="4"/>
        <v>18.929249892404478</v>
      </c>
      <c r="F141" s="261">
        <f t="shared" si="4"/>
        <v>25.175175022944835</v>
      </c>
      <c r="G141" s="261">
        <f t="shared" si="4"/>
        <v>28.030504141035514</v>
      </c>
      <c r="H141" s="261">
        <f t="shared" si="4"/>
        <v>25.126271307548002</v>
      </c>
      <c r="I141" s="261">
        <f t="shared" si="4"/>
        <v>44.242494811418894</v>
      </c>
      <c r="J141" s="261">
        <f t="shared" si="4"/>
        <v>44.32623276247535</v>
      </c>
      <c r="K141" s="261">
        <f t="shared" si="4"/>
        <v>32.107508547422711</v>
      </c>
      <c r="L141" s="261">
        <f t="shared" si="4"/>
        <v>7.1773244707080721</v>
      </c>
      <c r="M141" s="261">
        <f t="shared" si="4"/>
        <v>9.7740097762674392</v>
      </c>
      <c r="N141" s="261">
        <f t="shared" si="4"/>
        <v>6.2861662932962483</v>
      </c>
      <c r="O141" s="261">
        <f t="shared" si="4"/>
        <v>6.8394126950929266</v>
      </c>
      <c r="P141" s="261">
        <f t="shared" si="4"/>
        <v>3.3187261338389606</v>
      </c>
      <c r="Q141" s="261">
        <f t="shared" si="4"/>
        <v>3.5037717100939236</v>
      </c>
      <c r="R141" s="261">
        <f t="shared" si="4"/>
        <v>3.2355041692830255</v>
      </c>
      <c r="S141" s="261">
        <f t="shared" si="4"/>
        <v>11.883258717796849</v>
      </c>
      <c r="T141" s="261">
        <f t="shared" si="4"/>
        <v>17.884371870232531</v>
      </c>
      <c r="U141" s="261">
        <f t="shared" si="4"/>
        <v>15.972705778438398</v>
      </c>
      <c r="V141" s="261">
        <f t="shared" si="4"/>
        <v>9.6563242736474333</v>
      </c>
      <c r="W141" s="261">
        <f t="shared" si="4"/>
        <v>14.356325103229786</v>
      </c>
      <c r="X141" s="261">
        <f t="shared" si="4"/>
        <v>16.650829019567293</v>
      </c>
      <c r="Y141" s="261">
        <f t="shared" si="4"/>
        <v>3.4238146670488883</v>
      </c>
      <c r="DA141" s="70"/>
    </row>
    <row r="142" spans="1:105" ht="12" customHeight="1" x14ac:dyDescent="0.25">
      <c r="A142" s="60" t="s">
        <v>624</v>
      </c>
      <c r="B142" s="262">
        <v>3.4074462929208811</v>
      </c>
      <c r="C142" s="262">
        <v>3.710715822287932</v>
      </c>
      <c r="D142" s="262">
        <v>2.482698573244734</v>
      </c>
      <c r="E142" s="262">
        <v>2.6659228956357648</v>
      </c>
      <c r="F142" s="262">
        <v>3.0455990050317752</v>
      </c>
      <c r="G142" s="262">
        <v>3.086410246040415</v>
      </c>
      <c r="H142" s="262">
        <v>2.8545806124746029</v>
      </c>
      <c r="I142" s="262">
        <v>5.3158946958039914</v>
      </c>
      <c r="J142" s="262">
        <v>5.2904601564487539</v>
      </c>
      <c r="K142" s="262">
        <v>4.3423325878775207</v>
      </c>
      <c r="L142" s="262">
        <v>0.84696067107747297</v>
      </c>
      <c r="M142" s="262">
        <v>1.173707801481003</v>
      </c>
      <c r="N142" s="262">
        <v>0.73616159252550495</v>
      </c>
      <c r="O142" s="262">
        <v>0.90025019216771485</v>
      </c>
      <c r="P142" s="262">
        <v>0.4434849205289858</v>
      </c>
      <c r="Q142" s="262">
        <v>0.42453808739158078</v>
      </c>
      <c r="R142" s="262">
        <v>0.36137472162427242</v>
      </c>
      <c r="S142" s="262">
        <v>1.16720662788241</v>
      </c>
      <c r="T142" s="262">
        <v>2.7429722196059418</v>
      </c>
      <c r="U142" s="262">
        <v>2.276110618291618</v>
      </c>
      <c r="V142" s="262">
        <v>1.3822712528888741</v>
      </c>
      <c r="W142" s="262">
        <v>2.067806325628335</v>
      </c>
      <c r="X142" s="262">
        <v>2.2128588810325538</v>
      </c>
      <c r="Y142" s="262">
        <v>0.43490712772877088</v>
      </c>
      <c r="DA142" s="72" t="s">
        <v>918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3.6227613405830278E-2</v>
      </c>
      <c r="J143" s="230">
        <v>9.7629063561723937E-3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1.4112250498699149E-4</v>
      </c>
      <c r="U143" s="230">
        <v>9.9432243542151743E-5</v>
      </c>
      <c r="V143" s="230">
        <v>1.242434018122231E-4</v>
      </c>
      <c r="W143" s="230">
        <v>8.0927410685966983E-3</v>
      </c>
      <c r="X143" s="230">
        <v>2.2916085222490399E-4</v>
      </c>
      <c r="Y143" s="230">
        <v>2.5337306114891639E-5</v>
      </c>
      <c r="DA143" s="71" t="s">
        <v>919</v>
      </c>
    </row>
    <row r="144" spans="1:105" ht="12" customHeight="1" x14ac:dyDescent="0.25">
      <c r="A144" s="59" t="s">
        <v>159</v>
      </c>
      <c r="B144" s="230">
        <v>7.777817093746138E-2</v>
      </c>
      <c r="C144" s="230">
        <v>0.16589067261061391</v>
      </c>
      <c r="D144" s="230">
        <v>1.364324358895124E-2</v>
      </c>
      <c r="E144" s="230">
        <v>1.9803551676157261E-2</v>
      </c>
      <c r="F144" s="230">
        <v>1.043812116951748E-2</v>
      </c>
      <c r="G144" s="230">
        <v>2.9634925302491E-2</v>
      </c>
      <c r="H144" s="230">
        <v>2.8134790686381309E-2</v>
      </c>
      <c r="I144" s="230">
        <v>1.8781749492090629E-2</v>
      </c>
      <c r="J144" s="230">
        <v>1.0127040809459189E-2</v>
      </c>
      <c r="K144" s="230">
        <v>1.2764511892233909E-2</v>
      </c>
      <c r="L144" s="230">
        <v>2.2392567048503571E-3</v>
      </c>
      <c r="M144" s="230">
        <v>5.7284499979038724E-3</v>
      </c>
      <c r="N144" s="230">
        <v>2.007818923028962E-3</v>
      </c>
      <c r="O144" s="230">
        <v>4.3052193543205892E-3</v>
      </c>
      <c r="P144" s="230">
        <v>3.8205700240698521E-3</v>
      </c>
      <c r="Q144" s="230">
        <v>9.15366314424846E-4</v>
      </c>
      <c r="R144" s="230">
        <v>9.1947542492725614E-4</v>
      </c>
      <c r="S144" s="230">
        <v>2.016374337140471E-3</v>
      </c>
      <c r="T144" s="230">
        <v>1.870237347071167E-3</v>
      </c>
      <c r="U144" s="230">
        <v>1.232158960437889E-2</v>
      </c>
      <c r="V144" s="230">
        <v>3.316535167662284E-3</v>
      </c>
      <c r="W144" s="230">
        <v>1.034399634029323E-2</v>
      </c>
      <c r="X144" s="230">
        <v>6.2918462245321709E-3</v>
      </c>
      <c r="Y144" s="230">
        <v>1.7575342787692931E-3</v>
      </c>
      <c r="DA144" s="71" t="s">
        <v>920</v>
      </c>
    </row>
    <row r="145" spans="1:105" ht="12" customHeight="1" x14ac:dyDescent="0.25">
      <c r="A145" s="59" t="s">
        <v>35</v>
      </c>
      <c r="B145" s="230">
        <v>3.3296681219834201</v>
      </c>
      <c r="C145" s="230">
        <v>3.544825149677318</v>
      </c>
      <c r="D145" s="230">
        <v>2.4690553296557831</v>
      </c>
      <c r="E145" s="230">
        <v>2.646119343959608</v>
      </c>
      <c r="F145" s="230">
        <v>3.035160883862257</v>
      </c>
      <c r="G145" s="230">
        <v>3.0567753207379238</v>
      </c>
      <c r="H145" s="230">
        <v>2.826445821788222</v>
      </c>
      <c r="I145" s="230">
        <v>5.2608853329060707</v>
      </c>
      <c r="J145" s="230">
        <v>5.2705702092831226</v>
      </c>
      <c r="K145" s="230">
        <v>4.3295680759852866</v>
      </c>
      <c r="L145" s="230">
        <v>0.8447214143726226</v>
      </c>
      <c r="M145" s="230">
        <v>1.1679793514830989</v>
      </c>
      <c r="N145" s="230">
        <v>0.73415377360247602</v>
      </c>
      <c r="O145" s="230">
        <v>0.89594497281339425</v>
      </c>
      <c r="P145" s="230">
        <v>0.43966435050491598</v>
      </c>
      <c r="Q145" s="230">
        <v>0.42362272107715598</v>
      </c>
      <c r="R145" s="230">
        <v>0.3604552461993451</v>
      </c>
      <c r="S145" s="230">
        <v>1.1651902535452701</v>
      </c>
      <c r="T145" s="230">
        <v>2.740960859753883</v>
      </c>
      <c r="U145" s="230">
        <v>2.2636895964436961</v>
      </c>
      <c r="V145" s="230">
        <v>1.3788304743194</v>
      </c>
      <c r="W145" s="230">
        <v>2.049369588219446</v>
      </c>
      <c r="X145" s="230">
        <v>2.2063378739557971</v>
      </c>
      <c r="Y145" s="230">
        <v>0.43312425614388672</v>
      </c>
      <c r="DA145" s="71" t="s">
        <v>921</v>
      </c>
    </row>
    <row r="146" spans="1:105" ht="12" customHeight="1" x14ac:dyDescent="0.25">
      <c r="A146" s="60" t="s">
        <v>629</v>
      </c>
      <c r="B146" s="262">
        <v>15.21301945296559</v>
      </c>
      <c r="C146" s="262">
        <v>18.94888994233208</v>
      </c>
      <c r="D146" s="262">
        <v>15.21805204712328</v>
      </c>
      <c r="E146" s="262">
        <v>16.263326996768711</v>
      </c>
      <c r="F146" s="262">
        <v>22.12957601791306</v>
      </c>
      <c r="G146" s="262">
        <v>24.944093894995099</v>
      </c>
      <c r="H146" s="262">
        <v>22.271690695073399</v>
      </c>
      <c r="I146" s="262">
        <v>38.926600115614903</v>
      </c>
      <c r="J146" s="262">
        <v>39.035772606026597</v>
      </c>
      <c r="K146" s="262">
        <v>27.765175959545189</v>
      </c>
      <c r="L146" s="262">
        <v>6.3303637996305993</v>
      </c>
      <c r="M146" s="262">
        <v>8.6003019747864364</v>
      </c>
      <c r="N146" s="262">
        <v>5.5500047007707431</v>
      </c>
      <c r="O146" s="262">
        <v>5.9391625029252122</v>
      </c>
      <c r="P146" s="262">
        <v>2.875241213309975</v>
      </c>
      <c r="Q146" s="262">
        <v>3.0792336227023429</v>
      </c>
      <c r="R146" s="262">
        <v>2.8741294476587531</v>
      </c>
      <c r="S146" s="262">
        <v>10.71605208991444</v>
      </c>
      <c r="T146" s="262">
        <v>15.141399650626591</v>
      </c>
      <c r="U146" s="262">
        <v>13.69659516014678</v>
      </c>
      <c r="V146" s="262">
        <v>8.2740530207585596</v>
      </c>
      <c r="W146" s="262">
        <v>12.28851877760145</v>
      </c>
      <c r="X146" s="262">
        <v>14.437970138534739</v>
      </c>
      <c r="Y146" s="262">
        <v>2.9889075393201172</v>
      </c>
      <c r="DA146" s="72" t="s">
        <v>922</v>
      </c>
    </row>
    <row r="147" spans="1:105" ht="12" customHeight="1" x14ac:dyDescent="0.25">
      <c r="A147" s="64" t="s">
        <v>28</v>
      </c>
      <c r="B147" s="229">
        <v>1.6877192352858131E-2</v>
      </c>
      <c r="C147" s="229">
        <v>0</v>
      </c>
      <c r="D147" s="229">
        <v>5.2134975835336647E-2</v>
      </c>
      <c r="E147" s="229">
        <v>0</v>
      </c>
      <c r="F147" s="229">
        <v>3.2498586553218201</v>
      </c>
      <c r="G147" s="229">
        <v>9.0176783294096889</v>
      </c>
      <c r="H147" s="229">
        <v>8.1020725438370107</v>
      </c>
      <c r="I147" s="229">
        <v>19.991409466827289</v>
      </c>
      <c r="J147" s="229">
        <v>13.88383118449449</v>
      </c>
      <c r="K147" s="229">
        <v>8.8457174843823765</v>
      </c>
      <c r="L147" s="229">
        <v>2.3924442377950168</v>
      </c>
      <c r="M147" s="229">
        <v>3.9633406422434279</v>
      </c>
      <c r="N147" s="229">
        <v>2.62589371089918</v>
      </c>
      <c r="O147" s="229">
        <v>3.4549539288963191</v>
      </c>
      <c r="P147" s="229">
        <v>1.7202852760795779</v>
      </c>
      <c r="Q147" s="229">
        <v>2.0481131846745151</v>
      </c>
      <c r="R147" s="229">
        <v>1.937387066821147</v>
      </c>
      <c r="S147" s="229">
        <v>6.0285280091804596</v>
      </c>
      <c r="T147" s="229">
        <v>6.6411797652042477</v>
      </c>
      <c r="U147" s="229">
        <v>7.3421320865621844</v>
      </c>
      <c r="V147" s="229">
        <v>4.5094467305197279</v>
      </c>
      <c r="W147" s="229">
        <v>6.7195118980490367</v>
      </c>
      <c r="X147" s="229">
        <v>9.1899568226160611</v>
      </c>
      <c r="Y147" s="229">
        <v>1.7753319512042181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0.1015766445625209</v>
      </c>
      <c r="J149" s="229">
        <v>2.9208761778473809E-2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4.3334551248730272E-4</v>
      </c>
      <c r="U149" s="229">
        <v>2.7522458994303411E-4</v>
      </c>
      <c r="V149" s="229">
        <v>3.3695593710809468E-4</v>
      </c>
      <c r="W149" s="229">
        <v>2.1725592865056521E-2</v>
      </c>
      <c r="X149" s="229">
        <v>5.3727782386883878E-4</v>
      </c>
      <c r="Y149" s="229">
        <v>6.9559386468290329E-5</v>
      </c>
      <c r="DA149" s="73" t="s">
        <v>925</v>
      </c>
    </row>
    <row r="150" spans="1:105" ht="12" customHeight="1" x14ac:dyDescent="0.25">
      <c r="A150" s="64" t="s">
        <v>159</v>
      </c>
      <c r="B150" s="229">
        <v>0.25998504818043</v>
      </c>
      <c r="C150" s="229">
        <v>0.65838179285535969</v>
      </c>
      <c r="D150" s="229">
        <v>6.3617232821438982E-2</v>
      </c>
      <c r="E150" s="229">
        <v>9.7575360793908147E-2</v>
      </c>
      <c r="F150" s="229">
        <v>4.9184788421199187E-2</v>
      </c>
      <c r="G150" s="229">
        <v>0.10453430034653539</v>
      </c>
      <c r="H150" s="229">
        <v>9.0332916085847731E-2</v>
      </c>
      <c r="I150" s="229">
        <v>5.2661130918256117E-2</v>
      </c>
      <c r="J150" s="229">
        <v>3.0298182911215159E-2</v>
      </c>
      <c r="K150" s="229">
        <v>4.6112391833097247E-2</v>
      </c>
      <c r="L150" s="229">
        <v>1.012083719111552E-2</v>
      </c>
      <c r="M150" s="229">
        <v>2.1844382782370029E-2</v>
      </c>
      <c r="N150" s="229">
        <v>7.7322178687538098E-3</v>
      </c>
      <c r="O150" s="229">
        <v>1.170257895071275E-2</v>
      </c>
      <c r="P150" s="229">
        <v>9.8172840411878959E-3</v>
      </c>
      <c r="Q150" s="229">
        <v>2.113770128812443E-3</v>
      </c>
      <c r="R150" s="229">
        <v>2.2690840495727472E-3</v>
      </c>
      <c r="S150" s="229">
        <v>7.8074902068937732E-3</v>
      </c>
      <c r="T150" s="229">
        <v>5.7429462559083393E-3</v>
      </c>
      <c r="U150" s="229">
        <v>3.4105681673308692E-2</v>
      </c>
      <c r="V150" s="229">
        <v>8.9946524247668733E-3</v>
      </c>
      <c r="W150" s="229">
        <v>2.776926274817958E-2</v>
      </c>
      <c r="X150" s="229">
        <v>1.475151368487816E-2</v>
      </c>
      <c r="Y150" s="229">
        <v>4.8250198965046516E-3</v>
      </c>
      <c r="DA150" s="73" t="s">
        <v>926</v>
      </c>
    </row>
    <row r="151" spans="1:105" ht="12" customHeight="1" x14ac:dyDescent="0.25">
      <c r="A151" s="64" t="s">
        <v>32</v>
      </c>
      <c r="B151" s="229">
        <v>3.3378524473621098</v>
      </c>
      <c r="C151" s="229">
        <v>3.581569396200313</v>
      </c>
      <c r="D151" s="229">
        <v>3.0824506109386598</v>
      </c>
      <c r="E151" s="229">
        <v>2.9419025337389919</v>
      </c>
      <c r="F151" s="229">
        <v>3.8233038812447711</v>
      </c>
      <c r="G151" s="229">
        <v>4.3316062946610536</v>
      </c>
      <c r="H151" s="229">
        <v>4.4420336735766313</v>
      </c>
      <c r="I151" s="229">
        <v>0.53904614360754188</v>
      </c>
      <c r="J151" s="229">
        <v>0.37237487546600639</v>
      </c>
      <c r="K151" s="229">
        <v>1.791278453104197</v>
      </c>
      <c r="L151" s="229">
        <v>0</v>
      </c>
      <c r="M151" s="229">
        <v>0</v>
      </c>
      <c r="N151" s="229">
        <v>0</v>
      </c>
      <c r="O151" s="229">
        <v>1.162413877068014E-2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2.0485642170686481E-2</v>
      </c>
      <c r="Y151" s="229">
        <v>0</v>
      </c>
      <c r="DA151" s="73" t="s">
        <v>927</v>
      </c>
    </row>
    <row r="152" spans="1:105" ht="12" customHeight="1" x14ac:dyDescent="0.25">
      <c r="A152" s="64" t="s">
        <v>33</v>
      </c>
      <c r="B152" s="229">
        <v>3.1281834827393017E-2</v>
      </c>
      <c r="C152" s="229">
        <v>0</v>
      </c>
      <c r="D152" s="229">
        <v>0</v>
      </c>
      <c r="E152" s="229">
        <v>0</v>
      </c>
      <c r="F152" s="229">
        <v>0</v>
      </c>
      <c r="G152" s="229">
        <v>0.18167248914450901</v>
      </c>
      <c r="H152" s="229">
        <v>0.1651749572572867</v>
      </c>
      <c r="I152" s="229">
        <v>1.613455002761377</v>
      </c>
      <c r="J152" s="229">
        <v>0</v>
      </c>
      <c r="K152" s="229">
        <v>0.27330057734083879</v>
      </c>
      <c r="L152" s="229">
        <v>2.0021656905917781E-2</v>
      </c>
      <c r="M152" s="229">
        <v>2.427476103126102E-2</v>
      </c>
      <c r="N152" s="229">
        <v>3.4807931862186781E-2</v>
      </c>
      <c r="O152" s="229">
        <v>0</v>
      </c>
      <c r="P152" s="229">
        <v>0</v>
      </c>
      <c r="Q152" s="229">
        <v>3.7836235189246052E-2</v>
      </c>
      <c r="R152" s="229">
        <v>3.436487124168712E-2</v>
      </c>
      <c r="S152" s="229">
        <v>0.1207404085785783</v>
      </c>
      <c r="T152" s="229">
        <v>2.008602479449393E-2</v>
      </c>
      <c r="U152" s="229">
        <v>1.2876921348520011E-3</v>
      </c>
      <c r="V152" s="229">
        <v>5.1144429620809625E-4</v>
      </c>
      <c r="W152" s="229">
        <v>1.751076222251868E-3</v>
      </c>
      <c r="X152" s="229">
        <v>6.0720675917822313E-3</v>
      </c>
      <c r="Y152" s="229">
        <v>2.067925762327138E-3</v>
      </c>
      <c r="DA152" s="73" t="s">
        <v>928</v>
      </c>
    </row>
    <row r="153" spans="1:105" ht="12" customHeight="1" x14ac:dyDescent="0.25">
      <c r="A153" s="64" t="s">
        <v>35</v>
      </c>
      <c r="B153" s="229">
        <v>11.12990851655216</v>
      </c>
      <c r="C153" s="229">
        <v>14.06859289118343</v>
      </c>
      <c r="D153" s="229">
        <v>11.512985657086039</v>
      </c>
      <c r="E153" s="229">
        <v>13.037865828959189</v>
      </c>
      <c r="F153" s="229">
        <v>14.301783191885081</v>
      </c>
      <c r="G153" s="229">
        <v>10.782475953905511</v>
      </c>
      <c r="H153" s="229">
        <v>9.0749242134713626</v>
      </c>
      <c r="I153" s="229">
        <v>14.75071166180599</v>
      </c>
      <c r="J153" s="229">
        <v>15.76854515073188</v>
      </c>
      <c r="K153" s="229">
        <v>15.640765684849271</v>
      </c>
      <c r="L153" s="229">
        <v>3.8179132781855261</v>
      </c>
      <c r="M153" s="229">
        <v>4.4538728705037176</v>
      </c>
      <c r="N153" s="229">
        <v>2.8272653781439741</v>
      </c>
      <c r="O153" s="229">
        <v>2.43538503312744</v>
      </c>
      <c r="P153" s="229">
        <v>1.1297554512803341</v>
      </c>
      <c r="Q153" s="229">
        <v>0.97823247326046936</v>
      </c>
      <c r="R153" s="229">
        <v>0.88953247423710047</v>
      </c>
      <c r="S153" s="229">
        <v>4.5116679607339254</v>
      </c>
      <c r="T153" s="229">
        <v>8.4166808730271132</v>
      </c>
      <c r="U153" s="229">
        <v>6.2658049214731237</v>
      </c>
      <c r="V153" s="229">
        <v>3.739475157720483</v>
      </c>
      <c r="W153" s="229">
        <v>5.5016920628358523</v>
      </c>
      <c r="X153" s="229">
        <v>5.1728574061811177</v>
      </c>
      <c r="Y153" s="229">
        <v>1.189071063249149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0.43711441369063547</v>
      </c>
      <c r="C155" s="229">
        <v>0.64034586209298372</v>
      </c>
      <c r="D155" s="229">
        <v>0.50686357044180352</v>
      </c>
      <c r="E155" s="229">
        <v>0.18598327327663081</v>
      </c>
      <c r="F155" s="229">
        <v>0.70544550104018322</v>
      </c>
      <c r="G155" s="229">
        <v>0.5261265275278002</v>
      </c>
      <c r="H155" s="229">
        <v>0.39715239084525811</v>
      </c>
      <c r="I155" s="229">
        <v>1.877740065131928</v>
      </c>
      <c r="J155" s="229">
        <v>8.9515144506445328</v>
      </c>
      <c r="K155" s="229">
        <v>1.168001368035414</v>
      </c>
      <c r="L155" s="229">
        <v>8.9863789553022697E-2</v>
      </c>
      <c r="M155" s="229">
        <v>0.1369693182256598</v>
      </c>
      <c r="N155" s="229">
        <v>5.4305461996647292E-2</v>
      </c>
      <c r="O155" s="229">
        <v>2.5496823180060541E-2</v>
      </c>
      <c r="P155" s="229">
        <v>1.538320190887572E-2</v>
      </c>
      <c r="Q155" s="229">
        <v>1.293795944930046E-2</v>
      </c>
      <c r="R155" s="229">
        <v>1.057595130924616E-2</v>
      </c>
      <c r="S155" s="229">
        <v>4.7308221214583383E-2</v>
      </c>
      <c r="T155" s="229">
        <v>5.7276695832339207E-2</v>
      </c>
      <c r="U155" s="229">
        <v>5.2989553713364328E-2</v>
      </c>
      <c r="V155" s="229">
        <v>1.528807986026509E-2</v>
      </c>
      <c r="W155" s="229">
        <v>1.6068884881075381E-2</v>
      </c>
      <c r="X155" s="229">
        <v>3.3309408466350353E-2</v>
      </c>
      <c r="Y155" s="229">
        <v>1.7542019821450299E-2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102.44</v>
      </c>
      <c r="C158" s="279">
        <v>94</v>
      </c>
      <c r="D158" s="279">
        <v>77.319999999999993</v>
      </c>
      <c r="E158" s="279">
        <v>102.28</v>
      </c>
      <c r="F158" s="279">
        <v>104.16</v>
      </c>
      <c r="G158" s="279">
        <v>115.96656</v>
      </c>
      <c r="H158" s="279">
        <v>90.321759999999983</v>
      </c>
      <c r="I158" s="279">
        <v>118.88088</v>
      </c>
      <c r="J158" s="279">
        <v>124.59208</v>
      </c>
      <c r="K158" s="279">
        <v>5.1622399999999971</v>
      </c>
      <c r="L158" s="279">
        <v>6.2411599999999794</v>
      </c>
      <c r="M158" s="279">
        <v>3.9453199999999811</v>
      </c>
      <c r="N158" s="279">
        <v>1.3257999999999579</v>
      </c>
      <c r="O158" s="279">
        <v>0.95632000000000517</v>
      </c>
      <c r="P158" s="279">
        <v>0.82008000000001857</v>
      </c>
      <c r="Q158" s="279">
        <v>1.028160000000014</v>
      </c>
      <c r="R158" s="279">
        <v>7.5543999999999869</v>
      </c>
      <c r="S158" s="279">
        <v>10.60408000000001</v>
      </c>
      <c r="T158" s="279">
        <v>8.7343200000000252</v>
      </c>
      <c r="U158" s="279">
        <v>8.9001599999999712</v>
      </c>
      <c r="V158" s="279">
        <v>8.5111200000000053</v>
      </c>
      <c r="W158" s="279">
        <v>7.7218799999999987</v>
      </c>
      <c r="X158" s="279">
        <v>8.759839999999997</v>
      </c>
      <c r="Y158" s="279">
        <v>8.3538800000000037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1.0000000000000002</v>
      </c>
      <c r="C162" s="232">
        <f t="shared" si="5"/>
        <v>1</v>
      </c>
      <c r="D162" s="232">
        <f t="shared" si="5"/>
        <v>0.99999999999999989</v>
      </c>
      <c r="E162" s="232">
        <f t="shared" si="5"/>
        <v>1.0000000000000002</v>
      </c>
      <c r="F162" s="232">
        <f t="shared" si="5"/>
        <v>0.99999999999999989</v>
      </c>
      <c r="G162" s="232">
        <f t="shared" si="5"/>
        <v>1</v>
      </c>
      <c r="H162" s="232">
        <f t="shared" si="5"/>
        <v>1</v>
      </c>
      <c r="I162" s="232">
        <f t="shared" si="5"/>
        <v>0.99999999999999978</v>
      </c>
      <c r="J162" s="232">
        <f t="shared" si="5"/>
        <v>1</v>
      </c>
      <c r="K162" s="232">
        <f t="shared" si="5"/>
        <v>1</v>
      </c>
      <c r="L162" s="232">
        <f t="shared" si="5"/>
        <v>1.0000000000000002</v>
      </c>
      <c r="M162" s="232">
        <f t="shared" si="5"/>
        <v>1</v>
      </c>
      <c r="N162" s="232">
        <f t="shared" si="5"/>
        <v>0.99999999999999967</v>
      </c>
      <c r="O162" s="232">
        <f t="shared" si="5"/>
        <v>1</v>
      </c>
      <c r="P162" s="232">
        <f t="shared" si="5"/>
        <v>1</v>
      </c>
      <c r="Q162" s="232">
        <f t="shared" si="5"/>
        <v>1.0000000000000002</v>
      </c>
      <c r="R162" s="232">
        <f t="shared" si="5"/>
        <v>1</v>
      </c>
      <c r="S162" s="232">
        <f t="shared" si="5"/>
        <v>1.0000000000000002</v>
      </c>
      <c r="T162" s="232">
        <f t="shared" si="5"/>
        <v>1</v>
      </c>
      <c r="U162" s="232">
        <f t="shared" si="5"/>
        <v>1</v>
      </c>
      <c r="V162" s="232">
        <f t="shared" si="5"/>
        <v>1</v>
      </c>
      <c r="W162" s="232">
        <f t="shared" si="5"/>
        <v>0.99999999999999989</v>
      </c>
      <c r="X162" s="232">
        <f t="shared" si="5"/>
        <v>1.0000000000000002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1.6502211842949227E-3</v>
      </c>
      <c r="C167" s="300">
        <f t="shared" si="10"/>
        <v>1.5072050283186826E-3</v>
      </c>
      <c r="D167" s="300">
        <f t="shared" si="10"/>
        <v>1.3123990528354224E-3</v>
      </c>
      <c r="E167" s="300">
        <f t="shared" si="10"/>
        <v>1.3241374287875423E-3</v>
      </c>
      <c r="F167" s="300">
        <f t="shared" si="10"/>
        <v>1.1526733750820046E-3</v>
      </c>
      <c r="G167" s="300">
        <f t="shared" si="10"/>
        <v>1.0476308610882839E-3</v>
      </c>
      <c r="H167" s="300">
        <f t="shared" si="10"/>
        <v>1.0693055394947763E-3</v>
      </c>
      <c r="I167" s="300">
        <f t="shared" si="10"/>
        <v>1.1787438810115793E-3</v>
      </c>
      <c r="J167" s="300">
        <f t="shared" si="10"/>
        <v>1.175884008805646E-3</v>
      </c>
      <c r="K167" s="300">
        <f t="shared" si="10"/>
        <v>1.3011988720454436E-3</v>
      </c>
      <c r="L167" s="300">
        <f t="shared" si="10"/>
        <v>1.1678980855006759E-3</v>
      </c>
      <c r="M167" s="300">
        <f t="shared" si="10"/>
        <v>1.1865336955086496E-3</v>
      </c>
      <c r="N167" s="300">
        <f t="shared" si="10"/>
        <v>1.1598418251286171E-3</v>
      </c>
      <c r="O167" s="300">
        <f t="shared" si="10"/>
        <v>1.2881189431213854E-3</v>
      </c>
      <c r="P167" s="300">
        <f t="shared" si="10"/>
        <v>1.3064540836808048E-3</v>
      </c>
      <c r="Q167" s="300">
        <f t="shared" si="10"/>
        <v>1.1962010834082229E-3</v>
      </c>
      <c r="R167" s="300">
        <f t="shared" si="10"/>
        <v>1.1109323219518023E-3</v>
      </c>
      <c r="S167" s="300">
        <f t="shared" si="10"/>
        <v>9.8751387496075118E-4</v>
      </c>
      <c r="T167" s="300">
        <f t="shared" si="10"/>
        <v>1.4767198585649605E-3</v>
      </c>
      <c r="U167" s="300">
        <f t="shared" si="10"/>
        <v>1.3833708353592179E-3</v>
      </c>
      <c r="V167" s="300">
        <f t="shared" si="10"/>
        <v>1.3889250432930396E-3</v>
      </c>
      <c r="W167" s="300">
        <f t="shared" si="10"/>
        <v>1.39433438587843E-3</v>
      </c>
      <c r="X167" s="300">
        <f t="shared" si="10"/>
        <v>1.2992062233572249E-3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0.67517303619149294</v>
      </c>
      <c r="C168" s="301">
        <f t="shared" si="11"/>
        <v>0.70531795937615505</v>
      </c>
      <c r="D168" s="301">
        <f t="shared" si="11"/>
        <v>0.73720370536695123</v>
      </c>
      <c r="E168" s="301">
        <f t="shared" si="11"/>
        <v>0.74025508971956999</v>
      </c>
      <c r="F168" s="301">
        <f t="shared" si="11"/>
        <v>0.76752611967302786</v>
      </c>
      <c r="G168" s="301">
        <f t="shared" si="11"/>
        <v>0.77590561487166976</v>
      </c>
      <c r="H168" s="301">
        <f t="shared" si="11"/>
        <v>0.7645382569792365</v>
      </c>
      <c r="I168" s="301">
        <f t="shared" si="11"/>
        <v>0.79345595171980454</v>
      </c>
      <c r="J168" s="301">
        <f t="shared" si="11"/>
        <v>0.79577234275614561</v>
      </c>
      <c r="K168" s="301">
        <f t="shared" si="11"/>
        <v>0.76244330474120114</v>
      </c>
      <c r="L168" s="301">
        <f t="shared" si="11"/>
        <v>0.79993905795373366</v>
      </c>
      <c r="M168" s="301">
        <f t="shared" si="11"/>
        <v>0.79674677795936755</v>
      </c>
      <c r="N168" s="301">
        <f t="shared" si="11"/>
        <v>0.80131909535546686</v>
      </c>
      <c r="O168" s="301">
        <f t="shared" si="11"/>
        <v>0.77876151848079567</v>
      </c>
      <c r="P168" s="301">
        <f t="shared" si="11"/>
        <v>0.77620441546547736</v>
      </c>
      <c r="Q168" s="301">
        <f t="shared" si="11"/>
        <v>0.79509075441217081</v>
      </c>
      <c r="R168" s="301">
        <f t="shared" si="11"/>
        <v>0.80969729324965567</v>
      </c>
      <c r="S168" s="301">
        <f t="shared" si="11"/>
        <v>0.83083887321922301</v>
      </c>
      <c r="T168" s="301">
        <f t="shared" si="11"/>
        <v>0.74703209617616084</v>
      </c>
      <c r="U168" s="301">
        <f t="shared" si="11"/>
        <v>0.76298861607306034</v>
      </c>
      <c r="V168" s="301">
        <f t="shared" si="11"/>
        <v>0.76203201101710716</v>
      </c>
      <c r="W168" s="301">
        <f t="shared" si="11"/>
        <v>0.76072208616367298</v>
      </c>
      <c r="X168" s="301">
        <f t="shared" si="11"/>
        <v>0.77695967434991753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0.32317674262421237</v>
      </c>
      <c r="C169" s="235">
        <f t="shared" si="12"/>
        <v>0.29317483559552626</v>
      </c>
      <c r="D169" s="235">
        <f t="shared" si="12"/>
        <v>0.26148389558021323</v>
      </c>
      <c r="E169" s="235">
        <f t="shared" si="12"/>
        <v>0.25842077285164267</v>
      </c>
      <c r="F169" s="235">
        <f t="shared" si="12"/>
        <v>0.23132120695189007</v>
      </c>
      <c r="G169" s="235">
        <f t="shared" si="12"/>
        <v>0.22304675426724196</v>
      </c>
      <c r="H169" s="235">
        <f t="shared" si="12"/>
        <v>0.23439243748126878</v>
      </c>
      <c r="I169" s="235">
        <f t="shared" si="12"/>
        <v>0.2053653043991836</v>
      </c>
      <c r="J169" s="235">
        <f t="shared" si="12"/>
        <v>0.20305177323504875</v>
      </c>
      <c r="K169" s="235">
        <f t="shared" si="12"/>
        <v>0.23625549638675331</v>
      </c>
      <c r="L169" s="235">
        <f t="shared" si="12"/>
        <v>0.19889304396076596</v>
      </c>
      <c r="M169" s="235">
        <f t="shared" si="12"/>
        <v>0.20206668834512376</v>
      </c>
      <c r="N169" s="235">
        <f t="shared" si="12"/>
        <v>0.19752106281940421</v>
      </c>
      <c r="O169" s="235">
        <f t="shared" si="12"/>
        <v>0.21995036257608289</v>
      </c>
      <c r="P169" s="235">
        <f t="shared" si="12"/>
        <v>0.22248913045084193</v>
      </c>
      <c r="Q169" s="235">
        <f t="shared" si="12"/>
        <v>0.2037130445044211</v>
      </c>
      <c r="R169" s="235">
        <f t="shared" si="12"/>
        <v>0.18919177442839255</v>
      </c>
      <c r="S169" s="235">
        <f t="shared" si="12"/>
        <v>0.16817361290581645</v>
      </c>
      <c r="T169" s="235">
        <f t="shared" si="12"/>
        <v>0.2514911839652742</v>
      </c>
      <c r="U169" s="235">
        <f t="shared" si="12"/>
        <v>0.23562801309158043</v>
      </c>
      <c r="V169" s="235">
        <f t="shared" si="12"/>
        <v>0.23657906393959985</v>
      </c>
      <c r="W169" s="235">
        <f t="shared" si="12"/>
        <v>0.23788357945044847</v>
      </c>
      <c r="X169" s="235">
        <f t="shared" si="12"/>
        <v>0.22174111942672547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1</v>
      </c>
      <c r="C171" s="232">
        <f t="shared" si="13"/>
        <v>0.99999999999999989</v>
      </c>
      <c r="D171" s="232">
        <f t="shared" si="13"/>
        <v>1</v>
      </c>
      <c r="E171" s="232">
        <f t="shared" si="13"/>
        <v>1</v>
      </c>
      <c r="F171" s="232">
        <f t="shared" si="13"/>
        <v>0.99999999999999989</v>
      </c>
      <c r="G171" s="232">
        <f t="shared" si="13"/>
        <v>1</v>
      </c>
      <c r="H171" s="232">
        <f t="shared" si="13"/>
        <v>1</v>
      </c>
      <c r="I171" s="232">
        <f t="shared" si="13"/>
        <v>1</v>
      </c>
      <c r="J171" s="232">
        <f t="shared" si="13"/>
        <v>1</v>
      </c>
      <c r="K171" s="232">
        <f t="shared" si="13"/>
        <v>1</v>
      </c>
      <c r="L171" s="232">
        <f t="shared" si="13"/>
        <v>0.99999999999999989</v>
      </c>
      <c r="M171" s="232">
        <f t="shared" si="13"/>
        <v>1</v>
      </c>
      <c r="N171" s="232">
        <f t="shared" si="13"/>
        <v>1</v>
      </c>
      <c r="O171" s="232">
        <f t="shared" si="13"/>
        <v>1</v>
      </c>
      <c r="P171" s="232">
        <f t="shared" si="13"/>
        <v>1</v>
      </c>
      <c r="Q171" s="232">
        <f t="shared" si="13"/>
        <v>1</v>
      </c>
      <c r="R171" s="232">
        <f t="shared" si="13"/>
        <v>1</v>
      </c>
      <c r="S171" s="232">
        <f t="shared" si="13"/>
        <v>0.99999999999999989</v>
      </c>
      <c r="T171" s="232">
        <f t="shared" si="13"/>
        <v>1</v>
      </c>
      <c r="U171" s="232">
        <f t="shared" si="13"/>
        <v>1</v>
      </c>
      <c r="V171" s="232">
        <f t="shared" si="13"/>
        <v>1</v>
      </c>
      <c r="W171" s="232">
        <f t="shared" si="13"/>
        <v>0.99999999999999989</v>
      </c>
      <c r="X171" s="232">
        <f t="shared" si="13"/>
        <v>1</v>
      </c>
      <c r="Y171" s="232">
        <f t="shared" si="13"/>
        <v>1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3.2129656758586086E-3</v>
      </c>
      <c r="C176" s="300">
        <f t="shared" si="18"/>
        <v>2.9549342520114874E-3</v>
      </c>
      <c r="D176" s="300">
        <f t="shared" si="18"/>
        <v>2.0092783893772732E-3</v>
      </c>
      <c r="E176" s="300">
        <f t="shared" si="18"/>
        <v>1.8910545695112145E-3</v>
      </c>
      <c r="F176" s="300">
        <f t="shared" si="18"/>
        <v>1.7673268532027607E-3</v>
      </c>
      <c r="G176" s="300">
        <f t="shared" si="18"/>
        <v>2.1971385785697962E-3</v>
      </c>
      <c r="H176" s="300">
        <f t="shared" si="18"/>
        <v>2.5513059752943694E-3</v>
      </c>
      <c r="I176" s="300">
        <f t="shared" si="18"/>
        <v>6.2705461056025676E-3</v>
      </c>
      <c r="J176" s="300">
        <f t="shared" si="18"/>
        <v>5.8969816035070394E-3</v>
      </c>
      <c r="K176" s="300">
        <f t="shared" si="18"/>
        <v>4.2110537462372779E-3</v>
      </c>
      <c r="L176" s="300">
        <f t="shared" si="18"/>
        <v>2.4954302751519402E-3</v>
      </c>
      <c r="M176" s="300">
        <f t="shared" si="18"/>
        <v>2.8573740751112893E-3</v>
      </c>
      <c r="N176" s="300">
        <f t="shared" si="18"/>
        <v>2.8905429172564356E-3</v>
      </c>
      <c r="O176" s="300">
        <f t="shared" si="18"/>
        <v>4.6240975723098971E-3</v>
      </c>
      <c r="P176" s="300">
        <f t="shared" si="18"/>
        <v>5.6851696459612371E-3</v>
      </c>
      <c r="Q176" s="300">
        <f t="shared" si="18"/>
        <v>5.4773867733297638E-3</v>
      </c>
      <c r="R176" s="300">
        <f t="shared" si="18"/>
        <v>4.2208999622253118E-3</v>
      </c>
      <c r="S176" s="300">
        <f t="shared" si="18"/>
        <v>2.7874119909507477E-3</v>
      </c>
      <c r="T176" s="300">
        <f t="shared" si="18"/>
        <v>5.441827635193363E-3</v>
      </c>
      <c r="U176" s="300">
        <f t="shared" si="18"/>
        <v>5.9871591560399307E-3</v>
      </c>
      <c r="V176" s="300">
        <f t="shared" si="18"/>
        <v>6.2698180785090395E-3</v>
      </c>
      <c r="W176" s="300">
        <f t="shared" si="18"/>
        <v>5.8204587157713308E-3</v>
      </c>
      <c r="X176" s="300">
        <f t="shared" si="18"/>
        <v>9.4931148438626312E-3</v>
      </c>
      <c r="Y176" s="300">
        <f t="shared" si="18"/>
        <v>9.8484061122846508E-3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0.19803443045120248</v>
      </c>
      <c r="C178" s="301">
        <f t="shared" si="20"/>
        <v>0.18090011979788298</v>
      </c>
      <c r="D178" s="301">
        <f t="shared" si="20"/>
        <v>0.12599573019099777</v>
      </c>
      <c r="E178" s="301">
        <f t="shared" si="20"/>
        <v>0.11615424784814447</v>
      </c>
      <c r="F178" s="301">
        <f t="shared" si="20"/>
        <v>0.11162532606466288</v>
      </c>
      <c r="G178" s="301">
        <f t="shared" si="20"/>
        <v>0.14722506358498264</v>
      </c>
      <c r="H178" s="301">
        <f t="shared" si="20"/>
        <v>0.17601148262354002</v>
      </c>
      <c r="I178" s="301">
        <f t="shared" si="20"/>
        <v>0.34383466828024145</v>
      </c>
      <c r="J178" s="301">
        <f t="shared" si="20"/>
        <v>0.32048577033644249</v>
      </c>
      <c r="K178" s="301">
        <f t="shared" si="20"/>
        <v>0.24063882792463898</v>
      </c>
      <c r="L178" s="301">
        <f t="shared" si="20"/>
        <v>0.1337509157120943</v>
      </c>
      <c r="M178" s="301">
        <f t="shared" si="20"/>
        <v>0.15315050189285034</v>
      </c>
      <c r="N178" s="301">
        <f t="shared" si="20"/>
        <v>0.15492829671012018</v>
      </c>
      <c r="O178" s="301">
        <f t="shared" si="20"/>
        <v>0.2485034262898492</v>
      </c>
      <c r="P178" s="301">
        <f t="shared" si="20"/>
        <v>0.3047156451123923</v>
      </c>
      <c r="Q178" s="301">
        <f t="shared" si="20"/>
        <v>0.29357882844374933</v>
      </c>
      <c r="R178" s="301">
        <f t="shared" si="20"/>
        <v>0.22623322346379937</v>
      </c>
      <c r="S178" s="301">
        <f t="shared" si="20"/>
        <v>0.14940065044848191</v>
      </c>
      <c r="T178" s="301">
        <f t="shared" si="20"/>
        <v>0.2916796353588717</v>
      </c>
      <c r="U178" s="301">
        <f t="shared" si="20"/>
        <v>0.32095621151215009</v>
      </c>
      <c r="V178" s="301">
        <f t="shared" si="20"/>
        <v>0.33611594590228461</v>
      </c>
      <c r="W178" s="301">
        <f t="shared" si="20"/>
        <v>0.31252978741415466</v>
      </c>
      <c r="X178" s="301">
        <f t="shared" si="20"/>
        <v>0.50993351268706433</v>
      </c>
      <c r="Y178" s="301">
        <f t="shared" si="20"/>
        <v>0.52787070648244927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0.19803443045120248</v>
      </c>
      <c r="C179" s="302">
        <f t="shared" si="21"/>
        <v>0.18090011979788298</v>
      </c>
      <c r="D179" s="302">
        <f t="shared" si="21"/>
        <v>0.12599573019099777</v>
      </c>
      <c r="E179" s="302">
        <f t="shared" si="21"/>
        <v>0.11615424784814447</v>
      </c>
      <c r="F179" s="302">
        <f t="shared" si="21"/>
        <v>0.11162532606466288</v>
      </c>
      <c r="G179" s="302">
        <f t="shared" si="21"/>
        <v>0.14722506358498264</v>
      </c>
      <c r="H179" s="302">
        <f t="shared" si="21"/>
        <v>0.17601148262354002</v>
      </c>
      <c r="I179" s="302">
        <f t="shared" si="21"/>
        <v>0.34383466828024145</v>
      </c>
      <c r="J179" s="302">
        <f t="shared" si="21"/>
        <v>0.32048577033644249</v>
      </c>
      <c r="K179" s="302">
        <f t="shared" si="21"/>
        <v>0.24063882792463898</v>
      </c>
      <c r="L179" s="302">
        <f t="shared" si="21"/>
        <v>0.1337509157120943</v>
      </c>
      <c r="M179" s="302">
        <f t="shared" si="21"/>
        <v>0.15315050189285034</v>
      </c>
      <c r="N179" s="302">
        <f t="shared" si="21"/>
        <v>0.15492829671012018</v>
      </c>
      <c r="O179" s="302">
        <f t="shared" si="21"/>
        <v>0.2485034262898492</v>
      </c>
      <c r="P179" s="302">
        <f t="shared" si="21"/>
        <v>0.3047156451123923</v>
      </c>
      <c r="Q179" s="302">
        <f t="shared" si="21"/>
        <v>0.29357882844374933</v>
      </c>
      <c r="R179" s="302">
        <f t="shared" si="21"/>
        <v>0.22623322346379937</v>
      </c>
      <c r="S179" s="302">
        <f t="shared" si="21"/>
        <v>0.14940065044848191</v>
      </c>
      <c r="T179" s="302">
        <f t="shared" si="21"/>
        <v>0.2916796353588717</v>
      </c>
      <c r="U179" s="302">
        <f t="shared" si="21"/>
        <v>0.32095621151215009</v>
      </c>
      <c r="V179" s="302">
        <f t="shared" si="21"/>
        <v>0.33611594590228461</v>
      </c>
      <c r="W179" s="302">
        <f t="shared" si="21"/>
        <v>0.31252978741415466</v>
      </c>
      <c r="X179" s="302">
        <f t="shared" si="21"/>
        <v>0.50993351268706433</v>
      </c>
      <c r="Y179" s="302">
        <f t="shared" si="21"/>
        <v>0.52787070648244927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3.9986410481168459E-2</v>
      </c>
      <c r="C181" s="301">
        <f t="shared" si="23"/>
        <v>4.158640617104313E-2</v>
      </c>
      <c r="D181" s="301">
        <f t="shared" si="23"/>
        <v>3.3354302951837701E-2</v>
      </c>
      <c r="E181" s="301">
        <f t="shared" si="23"/>
        <v>3.1243702723216978E-2</v>
      </c>
      <c r="F181" s="301">
        <f t="shared" si="23"/>
        <v>3.3888880267830511E-2</v>
      </c>
      <c r="G181" s="301">
        <f t="shared" si="23"/>
        <v>4.5643492179042705E-2</v>
      </c>
      <c r="H181" s="301">
        <f t="shared" si="23"/>
        <v>5.0981006605096309E-2</v>
      </c>
      <c r="I181" s="301">
        <f t="shared" si="23"/>
        <v>0.11172106224291382</v>
      </c>
      <c r="J181" s="301">
        <f t="shared" si="23"/>
        <v>0.10585082751282934</v>
      </c>
      <c r="K181" s="301">
        <f t="shared" si="23"/>
        <v>6.8135519484117238E-2</v>
      </c>
      <c r="L181" s="301">
        <f t="shared" si="23"/>
        <v>4.8189455149529353E-2</v>
      </c>
      <c r="M181" s="301">
        <f t="shared" si="23"/>
        <v>5.3749581356477671E-2</v>
      </c>
      <c r="N181" s="301">
        <f t="shared" si="23"/>
        <v>5.5542349695805078E-2</v>
      </c>
      <c r="O181" s="301">
        <f t="shared" si="23"/>
        <v>7.5954919689996805E-2</v>
      </c>
      <c r="P181" s="301">
        <f t="shared" si="23"/>
        <v>9.0445741537581739E-2</v>
      </c>
      <c r="Q181" s="301">
        <f t="shared" si="23"/>
        <v>9.6731703869797042E-2</v>
      </c>
      <c r="R181" s="301">
        <f t="shared" si="23"/>
        <v>8.2538117984512327E-2</v>
      </c>
      <c r="S181" s="301">
        <f t="shared" si="23"/>
        <v>6.4218889803756063E-2</v>
      </c>
      <c r="T181" s="301">
        <f t="shared" si="23"/>
        <v>7.7122155701328909E-2</v>
      </c>
      <c r="U181" s="301">
        <f t="shared" si="23"/>
        <v>9.0048338862800267E-2</v>
      </c>
      <c r="V181" s="301">
        <f t="shared" si="23"/>
        <v>9.3261025497164252E-2</v>
      </c>
      <c r="W181" s="301">
        <f t="shared" si="23"/>
        <v>8.6697310839255276E-2</v>
      </c>
      <c r="X181" s="301">
        <f t="shared" si="23"/>
        <v>0.14915522049773744</v>
      </c>
      <c r="Y181" s="301">
        <f t="shared" si="23"/>
        <v>0.16109351919506204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8.2406249582889467E-3</v>
      </c>
      <c r="C182" s="302">
        <f t="shared" si="24"/>
        <v>8.1924794358257235E-3</v>
      </c>
      <c r="D182" s="302">
        <f t="shared" si="24"/>
        <v>6.0978853693249048E-3</v>
      </c>
      <c r="E182" s="302">
        <f t="shared" si="24"/>
        <v>5.7131944205607637E-3</v>
      </c>
      <c r="F182" s="302">
        <f t="shared" si="24"/>
        <v>5.4697463699227124E-3</v>
      </c>
      <c r="G182" s="302">
        <f t="shared" si="24"/>
        <v>6.3459742413826004E-3</v>
      </c>
      <c r="H182" s="302">
        <f t="shared" si="24"/>
        <v>6.9288665360579963E-3</v>
      </c>
      <c r="I182" s="302">
        <f t="shared" si="24"/>
        <v>9.7878298872296505E-3</v>
      </c>
      <c r="J182" s="302">
        <f t="shared" si="24"/>
        <v>9.4765379657492082E-3</v>
      </c>
      <c r="K182" s="302">
        <f t="shared" si="24"/>
        <v>8.5471199221038227E-3</v>
      </c>
      <c r="L182" s="302">
        <f t="shared" si="24"/>
        <v>6.9128039652246679E-3</v>
      </c>
      <c r="M182" s="302">
        <f t="shared" si="24"/>
        <v>7.4140230995038839E-3</v>
      </c>
      <c r="N182" s="302">
        <f t="shared" si="24"/>
        <v>7.3150208967595748E-3</v>
      </c>
      <c r="O182" s="302">
        <f t="shared" si="24"/>
        <v>8.442672259531275E-3</v>
      </c>
      <c r="P182" s="302">
        <f t="shared" si="24"/>
        <v>8.875368838326337E-3</v>
      </c>
      <c r="Q182" s="302">
        <f t="shared" si="24"/>
        <v>8.8106306910649794E-3</v>
      </c>
      <c r="R182" s="302">
        <f t="shared" si="24"/>
        <v>8.2452363202424276E-3</v>
      </c>
      <c r="S182" s="302">
        <f t="shared" si="24"/>
        <v>7.5842913672128929E-3</v>
      </c>
      <c r="T182" s="302">
        <f t="shared" si="24"/>
        <v>1.0641853025295482E-2</v>
      </c>
      <c r="U182" s="302">
        <f t="shared" si="24"/>
        <v>1.0302633154486956E-2</v>
      </c>
      <c r="V182" s="302">
        <f t="shared" si="24"/>
        <v>1.018869269418014E-2</v>
      </c>
      <c r="W182" s="302">
        <f t="shared" si="24"/>
        <v>1.0010026160764495E-2</v>
      </c>
      <c r="X182" s="302">
        <f t="shared" si="24"/>
        <v>1.2055622571728524E-2</v>
      </c>
      <c r="Y182" s="302">
        <f t="shared" si="24"/>
        <v>1.1302497376586809E-2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3.1745785522879516E-2</v>
      </c>
      <c r="C183" s="302">
        <f t="shared" si="25"/>
        <v>3.3393926735217412E-2</v>
      </c>
      <c r="D183" s="302">
        <f t="shared" si="25"/>
        <v>2.72564175825128E-2</v>
      </c>
      <c r="E183" s="302">
        <f t="shared" si="25"/>
        <v>2.5530508302656213E-2</v>
      </c>
      <c r="F183" s="302">
        <f t="shared" si="25"/>
        <v>2.8419133897907803E-2</v>
      </c>
      <c r="G183" s="302">
        <f t="shared" si="25"/>
        <v>3.9297517937660106E-2</v>
      </c>
      <c r="H183" s="302">
        <f t="shared" si="25"/>
        <v>4.4052140069038313E-2</v>
      </c>
      <c r="I183" s="302">
        <f t="shared" si="25"/>
        <v>0.10193323235568419</v>
      </c>
      <c r="J183" s="302">
        <f t="shared" si="25"/>
        <v>9.6374289547080133E-2</v>
      </c>
      <c r="K183" s="302">
        <f t="shared" si="25"/>
        <v>5.9588399562013408E-2</v>
      </c>
      <c r="L183" s="302">
        <f t="shared" si="25"/>
        <v>4.127665118430468E-2</v>
      </c>
      <c r="M183" s="302">
        <f t="shared" si="25"/>
        <v>4.6335558256973788E-2</v>
      </c>
      <c r="N183" s="302">
        <f t="shared" si="25"/>
        <v>4.8227328799045503E-2</v>
      </c>
      <c r="O183" s="302">
        <f t="shared" si="25"/>
        <v>6.7512247430465522E-2</v>
      </c>
      <c r="P183" s="302">
        <f t="shared" si="25"/>
        <v>8.1570372699255392E-2</v>
      </c>
      <c r="Q183" s="302">
        <f t="shared" si="25"/>
        <v>8.7921073178732073E-2</v>
      </c>
      <c r="R183" s="302">
        <f t="shared" si="25"/>
        <v>7.4292881664269894E-2</v>
      </c>
      <c r="S183" s="302">
        <f t="shared" si="25"/>
        <v>5.6634598436543171E-2</v>
      </c>
      <c r="T183" s="302">
        <f t="shared" si="25"/>
        <v>6.6480302676033429E-2</v>
      </c>
      <c r="U183" s="302">
        <f t="shared" si="25"/>
        <v>7.9745705708313311E-2</v>
      </c>
      <c r="V183" s="302">
        <f t="shared" si="25"/>
        <v>8.3072332802984108E-2</v>
      </c>
      <c r="W183" s="302">
        <f t="shared" si="25"/>
        <v>7.6687284678490772E-2</v>
      </c>
      <c r="X183" s="302">
        <f t="shared" si="25"/>
        <v>0.13709959792600893</v>
      </c>
      <c r="Y183" s="302">
        <f t="shared" si="25"/>
        <v>0.14979102181847523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0.75876619339177054</v>
      </c>
      <c r="C185" s="310">
        <f t="shared" si="27"/>
        <v>0.77455853977906231</v>
      </c>
      <c r="D185" s="310">
        <f t="shared" si="27"/>
        <v>0.83864068846778728</v>
      </c>
      <c r="E185" s="310">
        <f t="shared" si="27"/>
        <v>0.85071099485912738</v>
      </c>
      <c r="F185" s="310">
        <f t="shared" si="27"/>
        <v>0.85271846681430374</v>
      </c>
      <c r="G185" s="310">
        <f t="shared" si="27"/>
        <v>0.80493430565740487</v>
      </c>
      <c r="H185" s="310">
        <f t="shared" si="27"/>
        <v>0.77045620479606924</v>
      </c>
      <c r="I185" s="310">
        <f t="shared" si="27"/>
        <v>0.53817372337124225</v>
      </c>
      <c r="J185" s="310">
        <f t="shared" si="27"/>
        <v>0.56776642054722115</v>
      </c>
      <c r="K185" s="310">
        <f t="shared" si="27"/>
        <v>0.68701459884500649</v>
      </c>
      <c r="L185" s="310">
        <f t="shared" si="27"/>
        <v>0.81556419886322429</v>
      </c>
      <c r="M185" s="310">
        <f t="shared" si="27"/>
        <v>0.79024254267556071</v>
      </c>
      <c r="N185" s="310">
        <f t="shared" si="27"/>
        <v>0.78663881067681829</v>
      </c>
      <c r="O185" s="310">
        <f t="shared" si="27"/>
        <v>0.67091755644784423</v>
      </c>
      <c r="P185" s="310">
        <f t="shared" si="27"/>
        <v>0.59915344370406476</v>
      </c>
      <c r="Q185" s="310">
        <f t="shared" si="27"/>
        <v>0.60421208091312395</v>
      </c>
      <c r="R185" s="310">
        <f t="shared" si="27"/>
        <v>0.68700775858946295</v>
      </c>
      <c r="S185" s="310">
        <f t="shared" si="27"/>
        <v>0.78359304775681116</v>
      </c>
      <c r="T185" s="310">
        <f t="shared" si="27"/>
        <v>0.62575638130460609</v>
      </c>
      <c r="U185" s="310">
        <f t="shared" si="27"/>
        <v>0.5830082904690097</v>
      </c>
      <c r="V185" s="310">
        <f t="shared" si="27"/>
        <v>0.56435321052204213</v>
      </c>
      <c r="W185" s="310">
        <f t="shared" si="27"/>
        <v>0.59495244303081862</v>
      </c>
      <c r="X185" s="310">
        <f t="shared" si="27"/>
        <v>0.33141815197133562</v>
      </c>
      <c r="Y185" s="310">
        <f t="shared" si="27"/>
        <v>0.30118736821020398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0.99999999999999956</v>
      </c>
      <c r="C187" s="232">
        <f t="shared" si="28"/>
        <v>0.99999999999999989</v>
      </c>
      <c r="D187" s="232">
        <f t="shared" si="28"/>
        <v>1</v>
      </c>
      <c r="E187" s="232">
        <f t="shared" si="28"/>
        <v>1.0000000000000002</v>
      </c>
      <c r="F187" s="232">
        <f t="shared" si="28"/>
        <v>0.99999999999999978</v>
      </c>
      <c r="G187" s="232">
        <f t="shared" si="28"/>
        <v>1</v>
      </c>
      <c r="H187" s="232">
        <f t="shared" si="28"/>
        <v>1</v>
      </c>
      <c r="I187" s="232">
        <f t="shared" si="28"/>
        <v>1</v>
      </c>
      <c r="J187" s="232">
        <f t="shared" si="28"/>
        <v>1</v>
      </c>
      <c r="K187" s="232">
        <f t="shared" si="28"/>
        <v>0.99999999999999978</v>
      </c>
      <c r="L187" s="232">
        <f t="shared" si="28"/>
        <v>1</v>
      </c>
      <c r="M187" s="232">
        <f t="shared" si="28"/>
        <v>1</v>
      </c>
      <c r="N187" s="232">
        <f t="shared" si="28"/>
        <v>1</v>
      </c>
      <c r="O187" s="232">
        <f t="shared" si="28"/>
        <v>0.99999999999999989</v>
      </c>
      <c r="P187" s="232">
        <f t="shared" si="28"/>
        <v>1.0000000000000002</v>
      </c>
      <c r="Q187" s="232">
        <f t="shared" si="28"/>
        <v>0.99999999999999978</v>
      </c>
      <c r="R187" s="232">
        <f t="shared" si="28"/>
        <v>0.99999999999999978</v>
      </c>
      <c r="S187" s="232">
        <f t="shared" si="28"/>
        <v>1</v>
      </c>
      <c r="T187" s="232">
        <f t="shared" si="28"/>
        <v>1</v>
      </c>
      <c r="U187" s="232">
        <f t="shared" si="28"/>
        <v>1</v>
      </c>
      <c r="V187" s="232">
        <f t="shared" si="28"/>
        <v>0.99999999999999978</v>
      </c>
      <c r="W187" s="232">
        <f t="shared" si="28"/>
        <v>0.99999999999999967</v>
      </c>
      <c r="X187" s="232">
        <f t="shared" si="28"/>
        <v>1</v>
      </c>
      <c r="Y187" s="232">
        <f t="shared" si="28"/>
        <v>1.0000000000000002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2.2340540789349637E-3</v>
      </c>
      <c r="C192" s="300">
        <f t="shared" si="33"/>
        <v>2.1661473461590478E-3</v>
      </c>
      <c r="D192" s="300">
        <f t="shared" si="33"/>
        <v>2.027426640143016E-3</v>
      </c>
      <c r="E192" s="300">
        <f t="shared" si="33"/>
        <v>2.0553738786251302E-3</v>
      </c>
      <c r="F192" s="300">
        <f t="shared" si="33"/>
        <v>1.9089369313997923E-3</v>
      </c>
      <c r="G192" s="300">
        <f t="shared" si="33"/>
        <v>1.7713378792784051E-3</v>
      </c>
      <c r="H192" s="300">
        <f t="shared" si="33"/>
        <v>1.7595800121631743E-3</v>
      </c>
      <c r="I192" s="300">
        <f t="shared" si="33"/>
        <v>2.0248155021118652E-3</v>
      </c>
      <c r="J192" s="300">
        <f t="shared" si="33"/>
        <v>2.0314578127173101E-3</v>
      </c>
      <c r="K192" s="300">
        <f t="shared" si="33"/>
        <v>2.088956869776541E-3</v>
      </c>
      <c r="L192" s="300">
        <f t="shared" si="33"/>
        <v>2.0572337485868899E-3</v>
      </c>
      <c r="M192" s="300">
        <f t="shared" si="33"/>
        <v>2.0692941602595133E-3</v>
      </c>
      <c r="N192" s="300">
        <f t="shared" si="33"/>
        <v>2.0447632792288698E-3</v>
      </c>
      <c r="O192" s="300">
        <f t="shared" si="33"/>
        <v>2.13807546114033E-3</v>
      </c>
      <c r="P192" s="300">
        <f t="shared" si="33"/>
        <v>2.1524440207004699E-3</v>
      </c>
      <c r="Q192" s="300">
        <f t="shared" si="33"/>
        <v>2.0622911155687255E-3</v>
      </c>
      <c r="R192" s="300">
        <f t="shared" si="33"/>
        <v>1.9915114191719711E-3</v>
      </c>
      <c r="S192" s="300">
        <f t="shared" si="33"/>
        <v>1.8864939502710699E-3</v>
      </c>
      <c r="T192" s="300">
        <f t="shared" si="33"/>
        <v>2.2828586528624707E-3</v>
      </c>
      <c r="U192" s="300">
        <f t="shared" si="33"/>
        <v>2.2137807307216358E-3</v>
      </c>
      <c r="V192" s="300">
        <f t="shared" si="33"/>
        <v>2.2164799196141005E-3</v>
      </c>
      <c r="W192" s="300">
        <f t="shared" si="33"/>
        <v>2.2198290380267961E-3</v>
      </c>
      <c r="X192" s="300">
        <f t="shared" si="33"/>
        <v>2.1425321698627159E-3</v>
      </c>
      <c r="Y192" s="300">
        <f t="shared" si="33"/>
        <v>2.1006613866158775E-3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0.22159854954261354</v>
      </c>
      <c r="C193" s="301">
        <f t="shared" si="34"/>
        <v>0.21341141300984587</v>
      </c>
      <c r="D193" s="301">
        <f t="shared" si="34"/>
        <v>0.20459710173769943</v>
      </c>
      <c r="E193" s="301">
        <f t="shared" si="34"/>
        <v>0.2031704219186454</v>
      </c>
      <c r="F193" s="301">
        <f t="shared" si="34"/>
        <v>0.19403320548395411</v>
      </c>
      <c r="G193" s="301">
        <f t="shared" si="34"/>
        <v>0.19101361541958919</v>
      </c>
      <c r="H193" s="301">
        <f t="shared" si="34"/>
        <v>0.1953557007465638</v>
      </c>
      <c r="I193" s="301">
        <f t="shared" si="34"/>
        <v>0.17867688376300475</v>
      </c>
      <c r="J193" s="301">
        <f t="shared" si="34"/>
        <v>0.17767462207628953</v>
      </c>
      <c r="K193" s="301">
        <f t="shared" si="34"/>
        <v>0.19210691884837272</v>
      </c>
      <c r="L193" s="301">
        <f t="shared" si="34"/>
        <v>0.17744900912522557</v>
      </c>
      <c r="M193" s="301">
        <f t="shared" si="34"/>
        <v>0.17848929348883741</v>
      </c>
      <c r="N193" s="301">
        <f t="shared" si="34"/>
        <v>0.17637335477509283</v>
      </c>
      <c r="O193" s="301">
        <f t="shared" si="34"/>
        <v>0.18491282548187596</v>
      </c>
      <c r="P193" s="301">
        <f t="shared" si="34"/>
        <v>0.18566147815394091</v>
      </c>
      <c r="Q193" s="301">
        <f t="shared" si="34"/>
        <v>0.17788523799825753</v>
      </c>
      <c r="R193" s="301">
        <f t="shared" si="34"/>
        <v>0.17178005573570929</v>
      </c>
      <c r="S193" s="301">
        <f t="shared" si="34"/>
        <v>0.16272165592571947</v>
      </c>
      <c r="T193" s="301">
        <f t="shared" si="34"/>
        <v>0.19691507394342536</v>
      </c>
      <c r="U193" s="301">
        <f t="shared" si="34"/>
        <v>0.19098453381741765</v>
      </c>
      <c r="V193" s="301">
        <f t="shared" si="34"/>
        <v>0.19122144337710795</v>
      </c>
      <c r="W193" s="301">
        <f t="shared" si="34"/>
        <v>0.19181931935224261</v>
      </c>
      <c r="X193" s="301">
        <f t="shared" si="34"/>
        <v>0.18521270959498817</v>
      </c>
      <c r="Y193" s="301">
        <f t="shared" si="34"/>
        <v>0.18119920153027713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0.22159854954261354</v>
      </c>
      <c r="C194" s="302">
        <f t="shared" si="35"/>
        <v>0.21341141300984587</v>
      </c>
      <c r="D194" s="302">
        <f t="shared" si="35"/>
        <v>0.20459710173769943</v>
      </c>
      <c r="E194" s="302">
        <f t="shared" si="35"/>
        <v>0.2031704219186454</v>
      </c>
      <c r="F194" s="302">
        <f t="shared" si="35"/>
        <v>0.19403320548395411</v>
      </c>
      <c r="G194" s="302">
        <f t="shared" si="35"/>
        <v>0.19101361541958919</v>
      </c>
      <c r="H194" s="302">
        <f t="shared" si="35"/>
        <v>0.1953557007465638</v>
      </c>
      <c r="I194" s="302">
        <f t="shared" si="35"/>
        <v>0.17867688376300475</v>
      </c>
      <c r="J194" s="302">
        <f t="shared" si="35"/>
        <v>0.17767462207628953</v>
      </c>
      <c r="K194" s="302">
        <f t="shared" si="35"/>
        <v>0.19210691884837272</v>
      </c>
      <c r="L194" s="302">
        <f t="shared" si="35"/>
        <v>0.17744900912522557</v>
      </c>
      <c r="M194" s="302">
        <f t="shared" si="35"/>
        <v>0.17848929348883741</v>
      </c>
      <c r="N194" s="302">
        <f t="shared" si="35"/>
        <v>0.17637335477509283</v>
      </c>
      <c r="O194" s="302">
        <f t="shared" si="35"/>
        <v>0.18491282548187596</v>
      </c>
      <c r="P194" s="302">
        <f t="shared" si="35"/>
        <v>0.18566147815394091</v>
      </c>
      <c r="Q194" s="302">
        <f t="shared" si="35"/>
        <v>0.17788523799825753</v>
      </c>
      <c r="R194" s="302">
        <f t="shared" si="35"/>
        <v>0.17178005573570929</v>
      </c>
      <c r="S194" s="302">
        <f t="shared" si="35"/>
        <v>0.16272165592571947</v>
      </c>
      <c r="T194" s="302">
        <f t="shared" si="35"/>
        <v>0.19691507394342536</v>
      </c>
      <c r="U194" s="302">
        <f t="shared" si="35"/>
        <v>0.19098453381741765</v>
      </c>
      <c r="V194" s="302">
        <f t="shared" si="35"/>
        <v>0.19122144337710795</v>
      </c>
      <c r="W194" s="302">
        <f t="shared" si="35"/>
        <v>0.19181931935224261</v>
      </c>
      <c r="X194" s="302">
        <f t="shared" si="35"/>
        <v>0.18521270959498817</v>
      </c>
      <c r="Y194" s="302">
        <f t="shared" si="35"/>
        <v>0.18119920153027713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0.42501055381841152</v>
      </c>
      <c r="C196" s="301">
        <f t="shared" si="37"/>
        <v>0.4093081972860218</v>
      </c>
      <c r="D196" s="301">
        <f t="shared" si="37"/>
        <v>0.39240296337075031</v>
      </c>
      <c r="E196" s="301">
        <f t="shared" si="37"/>
        <v>0.38966669103833096</v>
      </c>
      <c r="F196" s="301">
        <f t="shared" si="37"/>
        <v>0.37214214755516117</v>
      </c>
      <c r="G196" s="301">
        <f t="shared" si="37"/>
        <v>0.36635078453311443</v>
      </c>
      <c r="H196" s="301">
        <f t="shared" si="37"/>
        <v>0.37467860117881585</v>
      </c>
      <c r="I196" s="301">
        <f t="shared" si="37"/>
        <v>0.34268979413179518</v>
      </c>
      <c r="J196" s="301">
        <f t="shared" si="37"/>
        <v>0.34076752615927886</v>
      </c>
      <c r="K196" s="301">
        <f t="shared" si="37"/>
        <v>0.36844766421359038</v>
      </c>
      <c r="L196" s="301">
        <f t="shared" si="37"/>
        <v>0.34033481626348644</v>
      </c>
      <c r="M196" s="301">
        <f t="shared" si="37"/>
        <v>0.34233000907688665</v>
      </c>
      <c r="N196" s="301">
        <f t="shared" si="37"/>
        <v>0.33827178628422588</v>
      </c>
      <c r="O196" s="301">
        <f t="shared" si="37"/>
        <v>0.35464989517481699</v>
      </c>
      <c r="P196" s="301">
        <f t="shared" si="37"/>
        <v>0.35608575875528165</v>
      </c>
      <c r="Q196" s="301">
        <f t="shared" si="37"/>
        <v>0.34117147279982929</v>
      </c>
      <c r="R196" s="301">
        <f t="shared" si="37"/>
        <v>0.32946215926901568</v>
      </c>
      <c r="S196" s="301">
        <f t="shared" si="37"/>
        <v>0.31208878057182354</v>
      </c>
      <c r="T196" s="301">
        <f t="shared" si="37"/>
        <v>0.37766937014989294</v>
      </c>
      <c r="U196" s="301">
        <f t="shared" si="37"/>
        <v>0.36629500804960213</v>
      </c>
      <c r="V196" s="301">
        <f t="shared" si="37"/>
        <v>0.3667493840524087</v>
      </c>
      <c r="W196" s="301">
        <f t="shared" si="37"/>
        <v>0.36789606845007816</v>
      </c>
      <c r="X196" s="301">
        <f t="shared" si="37"/>
        <v>0.35522505197642168</v>
      </c>
      <c r="Y196" s="301">
        <f t="shared" si="37"/>
        <v>0.34752742359005245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0.42501055381841152</v>
      </c>
      <c r="C197" s="302">
        <f t="shared" si="38"/>
        <v>0.4093081972860218</v>
      </c>
      <c r="D197" s="302">
        <f t="shared" si="38"/>
        <v>0.39240296337075031</v>
      </c>
      <c r="E197" s="302">
        <f t="shared" si="38"/>
        <v>0.38966669103833096</v>
      </c>
      <c r="F197" s="302">
        <f t="shared" si="38"/>
        <v>0.37214214755516117</v>
      </c>
      <c r="G197" s="302">
        <f t="shared" si="38"/>
        <v>0.36635078453311443</v>
      </c>
      <c r="H197" s="302">
        <f t="shared" si="38"/>
        <v>0.37467860117881585</v>
      </c>
      <c r="I197" s="302">
        <f t="shared" si="38"/>
        <v>0.34268979413179518</v>
      </c>
      <c r="J197" s="302">
        <f t="shared" si="38"/>
        <v>0.34076752615927886</v>
      </c>
      <c r="K197" s="302">
        <f t="shared" si="38"/>
        <v>0.36844766421359038</v>
      </c>
      <c r="L197" s="302">
        <f t="shared" si="38"/>
        <v>0.34033481626348644</v>
      </c>
      <c r="M197" s="302">
        <f t="shared" si="38"/>
        <v>0.34233000907688665</v>
      </c>
      <c r="N197" s="302">
        <f t="shared" si="38"/>
        <v>0.33827178628422588</v>
      </c>
      <c r="O197" s="302">
        <f t="shared" si="38"/>
        <v>0.35464989517481699</v>
      </c>
      <c r="P197" s="302">
        <f t="shared" si="38"/>
        <v>0.35608575875528165</v>
      </c>
      <c r="Q197" s="302">
        <f t="shared" si="38"/>
        <v>0.34117147279982929</v>
      </c>
      <c r="R197" s="302">
        <f t="shared" si="38"/>
        <v>0.32946215926901568</v>
      </c>
      <c r="S197" s="302">
        <f t="shared" si="38"/>
        <v>0.31208878057182354</v>
      </c>
      <c r="T197" s="302">
        <f t="shared" si="38"/>
        <v>0.37766937014989294</v>
      </c>
      <c r="U197" s="302">
        <f t="shared" si="38"/>
        <v>0.36629500804960213</v>
      </c>
      <c r="V197" s="302">
        <f t="shared" si="38"/>
        <v>0.3667493840524087</v>
      </c>
      <c r="W197" s="302">
        <f t="shared" si="38"/>
        <v>0.36789606845007816</v>
      </c>
      <c r="X197" s="302">
        <f t="shared" si="38"/>
        <v>0.35522505197642168</v>
      </c>
      <c r="Y197" s="302">
        <f t="shared" si="38"/>
        <v>0.34752742359005245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0.35115684256003959</v>
      </c>
      <c r="C199" s="301">
        <f t="shared" si="40"/>
        <v>0.37511424235797319</v>
      </c>
      <c r="D199" s="301">
        <f t="shared" si="40"/>
        <v>0.40097250825140729</v>
      </c>
      <c r="E199" s="301">
        <f t="shared" si="40"/>
        <v>0.40510751316439864</v>
      </c>
      <c r="F199" s="301">
        <f t="shared" si="40"/>
        <v>0.43191571002948476</v>
      </c>
      <c r="G199" s="301">
        <f t="shared" si="40"/>
        <v>0.440864262168018</v>
      </c>
      <c r="H199" s="301">
        <f t="shared" si="40"/>
        <v>0.42820611806245723</v>
      </c>
      <c r="I199" s="301">
        <f t="shared" si="40"/>
        <v>0.47660850660308823</v>
      </c>
      <c r="J199" s="301">
        <f t="shared" si="40"/>
        <v>0.47952639395171431</v>
      </c>
      <c r="K199" s="301">
        <f t="shared" si="40"/>
        <v>0.43735646006826023</v>
      </c>
      <c r="L199" s="301">
        <f t="shared" si="40"/>
        <v>0.48015894086270128</v>
      </c>
      <c r="M199" s="301">
        <f t="shared" si="40"/>
        <v>0.47711140327401658</v>
      </c>
      <c r="N199" s="301">
        <f t="shared" si="40"/>
        <v>0.48331009566145255</v>
      </c>
      <c r="O199" s="301">
        <f t="shared" si="40"/>
        <v>0.45829920388216661</v>
      </c>
      <c r="P199" s="301">
        <f t="shared" si="40"/>
        <v>0.45610031907007731</v>
      </c>
      <c r="Q199" s="301">
        <f t="shared" si="40"/>
        <v>0.47888099808634421</v>
      </c>
      <c r="R199" s="301">
        <f t="shared" si="40"/>
        <v>0.49676627357610287</v>
      </c>
      <c r="S199" s="301">
        <f t="shared" si="40"/>
        <v>0.52330306955218597</v>
      </c>
      <c r="T199" s="301">
        <f t="shared" si="40"/>
        <v>0.42313269725381925</v>
      </c>
      <c r="U199" s="301">
        <f t="shared" si="40"/>
        <v>0.44050667740225852</v>
      </c>
      <c r="V199" s="301">
        <f t="shared" si="40"/>
        <v>0.43981269265086909</v>
      </c>
      <c r="W199" s="301">
        <f t="shared" si="40"/>
        <v>0.43806478315965214</v>
      </c>
      <c r="X199" s="301">
        <f t="shared" si="40"/>
        <v>0.45741970625872735</v>
      </c>
      <c r="Y199" s="301">
        <f t="shared" si="40"/>
        <v>0.46917271349305484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0.10156186368171595</v>
      </c>
      <c r="C200" s="302">
        <f t="shared" si="41"/>
        <v>9.831185361577699E-2</v>
      </c>
      <c r="D200" s="302">
        <f t="shared" si="41"/>
        <v>8.9989986727615767E-2</v>
      </c>
      <c r="E200" s="302">
        <f t="shared" si="41"/>
        <v>9.1339690566816192E-2</v>
      </c>
      <c r="F200" s="302">
        <f t="shared" si="41"/>
        <v>8.4821225233453437E-2</v>
      </c>
      <c r="G200" s="302">
        <f t="shared" si="41"/>
        <v>8.2626591888465536E-2</v>
      </c>
      <c r="H200" s="302">
        <f t="shared" si="41"/>
        <v>8.4667427383427044E-2</v>
      </c>
      <c r="I200" s="302">
        <f t="shared" si="41"/>
        <v>0.10442419843544432</v>
      </c>
      <c r="J200" s="302">
        <f t="shared" si="41"/>
        <v>0.10412023344949205</v>
      </c>
      <c r="K200" s="302">
        <f t="shared" si="41"/>
        <v>0.10311325975533303</v>
      </c>
      <c r="L200" s="302">
        <f t="shared" si="41"/>
        <v>9.5385730706855937E-2</v>
      </c>
      <c r="M200" s="302">
        <f t="shared" si="41"/>
        <v>9.76813710159362E-2</v>
      </c>
      <c r="N200" s="302">
        <f t="shared" si="41"/>
        <v>9.7548495754866515E-2</v>
      </c>
      <c r="O200" s="302">
        <f t="shared" si="41"/>
        <v>0.10532678100405246</v>
      </c>
      <c r="P200" s="302">
        <f t="shared" si="41"/>
        <v>0.10689322774278588</v>
      </c>
      <c r="Q200" s="302">
        <f t="shared" si="41"/>
        <v>0.10457075361378107</v>
      </c>
      <c r="R200" s="302">
        <f t="shared" si="41"/>
        <v>0.10040874058143226</v>
      </c>
      <c r="S200" s="302">
        <f t="shared" si="41"/>
        <v>8.9893746449428505E-2</v>
      </c>
      <c r="T200" s="302">
        <f t="shared" si="41"/>
        <v>0.10778519217039162</v>
      </c>
      <c r="U200" s="302">
        <f t="shared" si="41"/>
        <v>0.10709310384934337</v>
      </c>
      <c r="V200" s="302">
        <f t="shared" si="41"/>
        <v>0.10774437759341493</v>
      </c>
      <c r="W200" s="302">
        <f t="shared" si="41"/>
        <v>0.10735438774757072</v>
      </c>
      <c r="X200" s="302">
        <f t="shared" si="41"/>
        <v>0.1075414376867434</v>
      </c>
      <c r="Y200" s="302">
        <f t="shared" si="41"/>
        <v>0.10789759035125791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0.24959497887832363</v>
      </c>
      <c r="C201" s="302">
        <f t="shared" si="42"/>
        <v>0.2768023887421962</v>
      </c>
      <c r="D201" s="302">
        <f t="shared" si="42"/>
        <v>0.31098252152379152</v>
      </c>
      <c r="E201" s="302">
        <f t="shared" si="42"/>
        <v>0.31376782259758246</v>
      </c>
      <c r="F201" s="302">
        <f t="shared" si="42"/>
        <v>0.34709448479603128</v>
      </c>
      <c r="G201" s="302">
        <f t="shared" si="42"/>
        <v>0.35823767027955244</v>
      </c>
      <c r="H201" s="302">
        <f t="shared" si="42"/>
        <v>0.3435386906790302</v>
      </c>
      <c r="I201" s="302">
        <f t="shared" si="42"/>
        <v>0.37218430816764392</v>
      </c>
      <c r="J201" s="302">
        <f t="shared" si="42"/>
        <v>0.37540616050222225</v>
      </c>
      <c r="K201" s="302">
        <f t="shared" si="42"/>
        <v>0.33424320031292715</v>
      </c>
      <c r="L201" s="302">
        <f t="shared" si="42"/>
        <v>0.38477321015584531</v>
      </c>
      <c r="M201" s="302">
        <f t="shared" si="42"/>
        <v>0.37943003225808036</v>
      </c>
      <c r="N201" s="302">
        <f t="shared" si="42"/>
        <v>0.38576159990658609</v>
      </c>
      <c r="O201" s="302">
        <f t="shared" si="42"/>
        <v>0.35297242287811414</v>
      </c>
      <c r="P201" s="302">
        <f t="shared" si="42"/>
        <v>0.34920709132729139</v>
      </c>
      <c r="Q201" s="302">
        <f t="shared" si="42"/>
        <v>0.37431024447256317</v>
      </c>
      <c r="R201" s="302">
        <f t="shared" si="42"/>
        <v>0.39635753299467064</v>
      </c>
      <c r="S201" s="302">
        <f t="shared" si="42"/>
        <v>0.43340932310275748</v>
      </c>
      <c r="T201" s="302">
        <f t="shared" si="42"/>
        <v>0.31534750508342763</v>
      </c>
      <c r="U201" s="302">
        <f t="shared" si="42"/>
        <v>0.33341357355291518</v>
      </c>
      <c r="V201" s="302">
        <f t="shared" si="42"/>
        <v>0.3320683150574541</v>
      </c>
      <c r="W201" s="302">
        <f t="shared" si="42"/>
        <v>0.33071039541208147</v>
      </c>
      <c r="X201" s="302">
        <f t="shared" si="42"/>
        <v>0.34987826857198395</v>
      </c>
      <c r="Y201" s="302">
        <f t="shared" si="42"/>
        <v>0.36127512314179688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1</v>
      </c>
      <c r="C204" s="232">
        <f t="shared" si="44"/>
        <v>1</v>
      </c>
      <c r="D204" s="232">
        <f t="shared" si="44"/>
        <v>1</v>
      </c>
      <c r="E204" s="232">
        <f t="shared" si="44"/>
        <v>1</v>
      </c>
      <c r="F204" s="232">
        <f t="shared" si="44"/>
        <v>0.99999999999999978</v>
      </c>
      <c r="G204" s="232">
        <f t="shared" si="44"/>
        <v>0.99999999999999989</v>
      </c>
      <c r="H204" s="232">
        <f t="shared" si="44"/>
        <v>1</v>
      </c>
      <c r="I204" s="232">
        <f t="shared" si="44"/>
        <v>1</v>
      </c>
      <c r="J204" s="232">
        <f t="shared" si="44"/>
        <v>0.99999999999999989</v>
      </c>
      <c r="K204" s="232">
        <f t="shared" si="44"/>
        <v>1</v>
      </c>
      <c r="L204" s="232">
        <f t="shared" si="44"/>
        <v>1</v>
      </c>
      <c r="M204" s="232">
        <f t="shared" si="44"/>
        <v>1</v>
      </c>
      <c r="N204" s="232">
        <f t="shared" si="44"/>
        <v>1</v>
      </c>
      <c r="O204" s="232">
        <f t="shared" si="44"/>
        <v>1</v>
      </c>
      <c r="P204" s="232">
        <f t="shared" si="44"/>
        <v>1</v>
      </c>
      <c r="Q204" s="232">
        <f t="shared" si="44"/>
        <v>1</v>
      </c>
      <c r="R204" s="232">
        <f t="shared" si="44"/>
        <v>1</v>
      </c>
      <c r="S204" s="232">
        <f t="shared" si="44"/>
        <v>0.99999999999999989</v>
      </c>
      <c r="T204" s="232">
        <f t="shared" si="44"/>
        <v>1</v>
      </c>
      <c r="U204" s="232">
        <f t="shared" si="44"/>
        <v>1</v>
      </c>
      <c r="V204" s="232">
        <f t="shared" si="44"/>
        <v>1</v>
      </c>
      <c r="W204" s="232">
        <f t="shared" si="44"/>
        <v>1</v>
      </c>
      <c r="X204" s="232">
        <f t="shared" si="44"/>
        <v>1</v>
      </c>
      <c r="Y204" s="232">
        <f t="shared" si="44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1.28188343879064E-3</v>
      </c>
      <c r="C209" s="300">
        <f t="shared" si="49"/>
        <v>1.3688776871943421E-3</v>
      </c>
      <c r="D209" s="300">
        <f t="shared" si="49"/>
        <v>1.2217304511766298E-3</v>
      </c>
      <c r="E209" s="300">
        <f t="shared" si="49"/>
        <v>1.1203872731328144E-3</v>
      </c>
      <c r="F209" s="300">
        <f t="shared" si="49"/>
        <v>1.1088260796055052E-3</v>
      </c>
      <c r="G209" s="300">
        <f t="shared" si="49"/>
        <v>9.5951399683282923E-4</v>
      </c>
      <c r="H209" s="300">
        <f t="shared" si="49"/>
        <v>1.0183715279390756E-3</v>
      </c>
      <c r="I209" s="300">
        <f t="shared" si="49"/>
        <v>1.1957743311414571E-3</v>
      </c>
      <c r="J209" s="300">
        <f t="shared" si="49"/>
        <v>1.2460311337743294E-3</v>
      </c>
      <c r="K209" s="300">
        <f t="shared" si="49"/>
        <v>1.9366878915582464E-3</v>
      </c>
      <c r="L209" s="300">
        <f t="shared" si="49"/>
        <v>1.6703403949739108E-3</v>
      </c>
      <c r="M209" s="300">
        <f t="shared" si="49"/>
        <v>1.7250340978670797E-3</v>
      </c>
      <c r="N209" s="300">
        <f t="shared" si="49"/>
        <v>1.7562587950946439E-3</v>
      </c>
      <c r="O209" s="300">
        <f t="shared" si="49"/>
        <v>1.7161436875332266E-3</v>
      </c>
      <c r="P209" s="300">
        <f t="shared" si="49"/>
        <v>1.682243020177006E-3</v>
      </c>
      <c r="Q209" s="300">
        <f t="shared" si="49"/>
        <v>1.5266633992861603E-3</v>
      </c>
      <c r="R209" s="300">
        <f t="shared" si="49"/>
        <v>1.122712649505584E-3</v>
      </c>
      <c r="S209" s="300">
        <f t="shared" si="49"/>
        <v>1.3798864199278573E-3</v>
      </c>
      <c r="T209" s="300">
        <f t="shared" si="49"/>
        <v>1.8796203474787554E-3</v>
      </c>
      <c r="U209" s="300">
        <f t="shared" si="49"/>
        <v>1.7169739732301823E-3</v>
      </c>
      <c r="V209" s="300">
        <f t="shared" si="49"/>
        <v>1.6383860816846494E-3</v>
      </c>
      <c r="W209" s="300">
        <f t="shared" si="49"/>
        <v>1.7145762304048425E-3</v>
      </c>
      <c r="X209" s="300">
        <f t="shared" si="49"/>
        <v>1.5661682239204273E-3</v>
      </c>
      <c r="Y209" s="300">
        <f t="shared" si="49"/>
        <v>1.2458321438755498E-3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0.31524736802093206</v>
      </c>
      <c r="C210" s="301">
        <f t="shared" si="50"/>
        <v>0.33411327258898949</v>
      </c>
      <c r="D210" s="301">
        <f t="shared" si="50"/>
        <v>0.30626461339030581</v>
      </c>
      <c r="E210" s="301">
        <f t="shared" si="50"/>
        <v>0.27437039841462219</v>
      </c>
      <c r="F210" s="301">
        <f t="shared" si="50"/>
        <v>0.31605194628819311</v>
      </c>
      <c r="G210" s="301">
        <f t="shared" si="50"/>
        <v>0.35453617153849881</v>
      </c>
      <c r="H210" s="301">
        <f t="shared" si="50"/>
        <v>0.3833382194164226</v>
      </c>
      <c r="I210" s="301">
        <f t="shared" si="50"/>
        <v>0.44292999082548884</v>
      </c>
      <c r="J210" s="301">
        <f t="shared" si="50"/>
        <v>0.40397572928712711</v>
      </c>
      <c r="K210" s="301">
        <f t="shared" si="50"/>
        <v>0.58142562334006542</v>
      </c>
      <c r="L210" s="301">
        <f t="shared" si="50"/>
        <v>0.5120810937439968</v>
      </c>
      <c r="M210" s="301">
        <f t="shared" si="50"/>
        <v>0.57824995728261031</v>
      </c>
      <c r="N210" s="301">
        <f t="shared" si="50"/>
        <v>0.5977698418799019</v>
      </c>
      <c r="O210" s="301">
        <f t="shared" si="50"/>
        <v>0.63951721112270132</v>
      </c>
      <c r="P210" s="301">
        <f t="shared" si="50"/>
        <v>0.63415166307452076</v>
      </c>
      <c r="Q210" s="301">
        <f t="shared" si="50"/>
        <v>0.64449263769946952</v>
      </c>
      <c r="R210" s="301">
        <f t="shared" si="50"/>
        <v>0.49168236717247221</v>
      </c>
      <c r="S210" s="301">
        <f t="shared" si="50"/>
        <v>0.54278394879998759</v>
      </c>
      <c r="T210" s="301">
        <f t="shared" si="50"/>
        <v>0.58320505109448795</v>
      </c>
      <c r="U210" s="301">
        <f t="shared" si="50"/>
        <v>0.59513155538586038</v>
      </c>
      <c r="V210" s="301">
        <f t="shared" si="50"/>
        <v>0.57204021117106396</v>
      </c>
      <c r="W210" s="301">
        <f t="shared" si="50"/>
        <v>0.59997470722776269</v>
      </c>
      <c r="X210" s="301">
        <f t="shared" si="50"/>
        <v>0.62036796556565954</v>
      </c>
      <c r="Y210" s="301">
        <f t="shared" si="50"/>
        <v>0.47558452650477995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0.31524736802093206</v>
      </c>
      <c r="C211" s="302">
        <f t="shared" si="51"/>
        <v>0.33411327258898949</v>
      </c>
      <c r="D211" s="302">
        <f t="shared" si="51"/>
        <v>0.30626461339030581</v>
      </c>
      <c r="E211" s="302">
        <f t="shared" si="51"/>
        <v>0.27437039841462219</v>
      </c>
      <c r="F211" s="302">
        <f t="shared" si="51"/>
        <v>0.31605194628819311</v>
      </c>
      <c r="G211" s="302">
        <f t="shared" si="51"/>
        <v>0.35453617153849881</v>
      </c>
      <c r="H211" s="302">
        <f t="shared" si="51"/>
        <v>0.3833382194164226</v>
      </c>
      <c r="I211" s="302">
        <f t="shared" si="51"/>
        <v>0.44292999082548884</v>
      </c>
      <c r="J211" s="302">
        <f t="shared" si="51"/>
        <v>0.40397572928712711</v>
      </c>
      <c r="K211" s="302">
        <f t="shared" si="51"/>
        <v>0.58142562334006542</v>
      </c>
      <c r="L211" s="302">
        <f t="shared" si="51"/>
        <v>0.5120810937439968</v>
      </c>
      <c r="M211" s="302">
        <f t="shared" si="51"/>
        <v>0.57824995728261031</v>
      </c>
      <c r="N211" s="302">
        <f t="shared" si="51"/>
        <v>0.5977698418799019</v>
      </c>
      <c r="O211" s="302">
        <f t="shared" si="51"/>
        <v>0.63951721112270132</v>
      </c>
      <c r="P211" s="302">
        <f t="shared" si="51"/>
        <v>0.63415166307452076</v>
      </c>
      <c r="Q211" s="302">
        <f t="shared" si="51"/>
        <v>0.64449263769946952</v>
      </c>
      <c r="R211" s="302">
        <f t="shared" si="51"/>
        <v>0.49168236717247221</v>
      </c>
      <c r="S211" s="302">
        <f t="shared" si="51"/>
        <v>0.54278394879998759</v>
      </c>
      <c r="T211" s="302">
        <f t="shared" si="51"/>
        <v>0.58320505109448795</v>
      </c>
      <c r="U211" s="302">
        <f t="shared" si="51"/>
        <v>0.59513155538586038</v>
      </c>
      <c r="V211" s="302">
        <f t="shared" si="51"/>
        <v>0.57204021117106396</v>
      </c>
      <c r="W211" s="302">
        <f t="shared" si="51"/>
        <v>0.59997470722776269</v>
      </c>
      <c r="X211" s="302">
        <f t="shared" si="51"/>
        <v>0.62036796556565954</v>
      </c>
      <c r="Y211" s="302">
        <f t="shared" si="51"/>
        <v>0.47558452650477995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0.1614146211382701</v>
      </c>
      <c r="C213" s="301">
        <f t="shared" si="53"/>
        <v>0.17120458588947049</v>
      </c>
      <c r="D213" s="301">
        <f t="shared" si="53"/>
        <v>0.15651314916284065</v>
      </c>
      <c r="E213" s="301">
        <f t="shared" si="53"/>
        <v>0.14059145294323275</v>
      </c>
      <c r="F213" s="301">
        <f t="shared" si="53"/>
        <v>0.14307673233083876</v>
      </c>
      <c r="G213" s="301">
        <f t="shared" si="53"/>
        <v>0.13135158928367541</v>
      </c>
      <c r="H213" s="301">
        <f t="shared" si="53"/>
        <v>0.1435305735664327</v>
      </c>
      <c r="I213" s="301">
        <f t="shared" si="53"/>
        <v>0.13395324583284804</v>
      </c>
      <c r="J213" s="301">
        <f t="shared" si="53"/>
        <v>0.13834631289858879</v>
      </c>
      <c r="K213" s="301">
        <f t="shared" si="53"/>
        <v>0.22609672579873394</v>
      </c>
      <c r="L213" s="301">
        <f t="shared" si="53"/>
        <v>0.18290097689369025</v>
      </c>
      <c r="M213" s="301">
        <f t="shared" si="53"/>
        <v>0.18888989491255323</v>
      </c>
      <c r="N213" s="301">
        <f t="shared" si="53"/>
        <v>0.19230897502539476</v>
      </c>
      <c r="O213" s="301">
        <f t="shared" si="53"/>
        <v>0.1884164233470958</v>
      </c>
      <c r="P213" s="301">
        <f t="shared" si="53"/>
        <v>0.18420430511576774</v>
      </c>
      <c r="Q213" s="301">
        <f t="shared" si="53"/>
        <v>0.16716845737400848</v>
      </c>
      <c r="R213" s="301">
        <f t="shared" si="53"/>
        <v>0.12293616378036638</v>
      </c>
      <c r="S213" s="301">
        <f t="shared" si="53"/>
        <v>0.15109649204830738</v>
      </c>
      <c r="T213" s="301">
        <f t="shared" si="53"/>
        <v>0.20582170951578616</v>
      </c>
      <c r="U213" s="301">
        <f t="shared" si="53"/>
        <v>0.18803920683015532</v>
      </c>
      <c r="V213" s="301">
        <f t="shared" si="53"/>
        <v>0.17943623307119597</v>
      </c>
      <c r="W213" s="301">
        <f t="shared" si="53"/>
        <v>0.18808350905996157</v>
      </c>
      <c r="X213" s="301">
        <f t="shared" si="53"/>
        <v>0.17187113493106673</v>
      </c>
      <c r="Y213" s="301">
        <f t="shared" si="53"/>
        <v>0.13642088472328437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0.1614146211382701</v>
      </c>
      <c r="C214" s="302">
        <f t="shared" si="54"/>
        <v>0.17120458588947049</v>
      </c>
      <c r="D214" s="302">
        <f t="shared" si="54"/>
        <v>0.15651314916284065</v>
      </c>
      <c r="E214" s="302">
        <f t="shared" si="54"/>
        <v>0.14059145294323275</v>
      </c>
      <c r="F214" s="302">
        <f t="shared" si="54"/>
        <v>0.14307673233083876</v>
      </c>
      <c r="G214" s="302">
        <f t="shared" si="54"/>
        <v>0.13135158928367541</v>
      </c>
      <c r="H214" s="302">
        <f t="shared" si="54"/>
        <v>0.1435305735664327</v>
      </c>
      <c r="I214" s="302">
        <f t="shared" si="54"/>
        <v>0.13395324583284804</v>
      </c>
      <c r="J214" s="302">
        <f t="shared" si="54"/>
        <v>0.13834631289858879</v>
      </c>
      <c r="K214" s="302">
        <f t="shared" si="54"/>
        <v>0.22609672579873394</v>
      </c>
      <c r="L214" s="302">
        <f t="shared" si="54"/>
        <v>0.18290097689369025</v>
      </c>
      <c r="M214" s="302">
        <f t="shared" si="54"/>
        <v>0.18888989491255323</v>
      </c>
      <c r="N214" s="302">
        <f t="shared" si="54"/>
        <v>0.19230897502539476</v>
      </c>
      <c r="O214" s="302">
        <f t="shared" si="54"/>
        <v>0.1884164233470958</v>
      </c>
      <c r="P214" s="302">
        <f t="shared" si="54"/>
        <v>0.18420430511576774</v>
      </c>
      <c r="Q214" s="302">
        <f t="shared" si="54"/>
        <v>0.16716845737400848</v>
      </c>
      <c r="R214" s="302">
        <f t="shared" si="54"/>
        <v>0.12293616378036638</v>
      </c>
      <c r="S214" s="302">
        <f t="shared" si="54"/>
        <v>0.15109649204830738</v>
      </c>
      <c r="T214" s="302">
        <f t="shared" si="54"/>
        <v>0.20582170951578616</v>
      </c>
      <c r="U214" s="302">
        <f t="shared" si="54"/>
        <v>0.18803920683015532</v>
      </c>
      <c r="V214" s="302">
        <f t="shared" si="54"/>
        <v>0.17943623307119597</v>
      </c>
      <c r="W214" s="302">
        <f t="shared" si="54"/>
        <v>0.18808350905996157</v>
      </c>
      <c r="X214" s="302">
        <f t="shared" si="54"/>
        <v>0.17187113493106673</v>
      </c>
      <c r="Y214" s="302">
        <f t="shared" si="54"/>
        <v>0.13642088472328437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8.0298123568465857E-2</v>
      </c>
      <c r="C216" s="301">
        <f t="shared" si="56"/>
        <v>9.581966271597285E-2</v>
      </c>
      <c r="D216" s="301">
        <f t="shared" si="56"/>
        <v>9.9847783192396691E-2</v>
      </c>
      <c r="E216" s="301">
        <f t="shared" si="56"/>
        <v>9.1190443232501833E-2</v>
      </c>
      <c r="F216" s="301">
        <f t="shared" si="56"/>
        <v>0.10506511695385683</v>
      </c>
      <c r="G216" s="301">
        <f t="shared" si="56"/>
        <v>9.9890436475019939E-2</v>
      </c>
      <c r="H216" s="301">
        <f t="shared" si="56"/>
        <v>0.10275129907305741</v>
      </c>
      <c r="I216" s="301">
        <f t="shared" si="56"/>
        <v>0.1144338583523471</v>
      </c>
      <c r="J216" s="301">
        <f t="shared" si="56"/>
        <v>0.1197733241079342</v>
      </c>
      <c r="K216" s="301">
        <f t="shared" si="56"/>
        <v>0.16414909774337633</v>
      </c>
      <c r="L216" s="301">
        <f t="shared" si="56"/>
        <v>0.16225558692401951</v>
      </c>
      <c r="M216" s="301">
        <f t="shared" si="56"/>
        <v>0.16466670732841274</v>
      </c>
      <c r="N216" s="301">
        <f t="shared" si="56"/>
        <v>0.17190818773477781</v>
      </c>
      <c r="O216" s="301">
        <f t="shared" si="56"/>
        <v>0.14945297837315885</v>
      </c>
      <c r="P216" s="301">
        <f t="shared" si="56"/>
        <v>0.144303422831322</v>
      </c>
      <c r="Q216" s="301">
        <f t="shared" si="56"/>
        <v>0.14443012137726902</v>
      </c>
      <c r="R216" s="301">
        <f t="shared" si="56"/>
        <v>0.11522538003140959</v>
      </c>
      <c r="S216" s="301">
        <f t="shared" si="56"/>
        <v>0.16103730272815658</v>
      </c>
      <c r="T216" s="301">
        <f t="shared" si="56"/>
        <v>0.14048429039543225</v>
      </c>
      <c r="U216" s="301">
        <f t="shared" si="56"/>
        <v>0.13813948620916491</v>
      </c>
      <c r="V216" s="301">
        <f t="shared" si="56"/>
        <v>0.13122392015284981</v>
      </c>
      <c r="W216" s="301">
        <f t="shared" si="56"/>
        <v>0.13669997728721028</v>
      </c>
      <c r="X216" s="301">
        <f t="shared" si="56"/>
        <v>0.13511305871657051</v>
      </c>
      <c r="Y216" s="301">
        <f t="shared" si="56"/>
        <v>0.11242913854022195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1.4694129954419457E-2</v>
      </c>
      <c r="C217" s="302">
        <f t="shared" si="57"/>
        <v>1.5691338243916532E-2</v>
      </c>
      <c r="D217" s="302">
        <f t="shared" si="57"/>
        <v>1.400460094546312E-2</v>
      </c>
      <c r="E217" s="302">
        <f t="shared" si="57"/>
        <v>1.2842911993794786E-2</v>
      </c>
      <c r="F217" s="302">
        <f t="shared" si="57"/>
        <v>1.2710386933420552E-2</v>
      </c>
      <c r="G217" s="302">
        <f t="shared" si="57"/>
        <v>1.0998834165333756E-2</v>
      </c>
      <c r="H217" s="302">
        <f t="shared" si="57"/>
        <v>1.1673513457303854E-2</v>
      </c>
      <c r="I217" s="302">
        <f t="shared" si="57"/>
        <v>1.3749639192557955E-2</v>
      </c>
      <c r="J217" s="302">
        <f t="shared" si="57"/>
        <v>1.4295282037477236E-2</v>
      </c>
      <c r="K217" s="302">
        <f t="shared" si="57"/>
        <v>2.2200102363874371E-2</v>
      </c>
      <c r="L217" s="302">
        <f t="shared" si="57"/>
        <v>1.9146981768497273E-2</v>
      </c>
      <c r="M217" s="302">
        <f t="shared" si="57"/>
        <v>1.9773931422171594E-2</v>
      </c>
      <c r="N217" s="302">
        <f t="shared" si="57"/>
        <v>2.0131857692973616E-2</v>
      </c>
      <c r="O217" s="302">
        <f t="shared" si="57"/>
        <v>1.9672021341394657E-2</v>
      </c>
      <c r="P217" s="302">
        <f t="shared" si="57"/>
        <v>1.9283420633561341E-2</v>
      </c>
      <c r="Q217" s="302">
        <f t="shared" si="57"/>
        <v>1.7500023564490732E-2</v>
      </c>
      <c r="R217" s="302">
        <f t="shared" si="57"/>
        <v>1.2869567601926096E-2</v>
      </c>
      <c r="S217" s="302">
        <f t="shared" si="57"/>
        <v>1.5817530489267921E-2</v>
      </c>
      <c r="T217" s="302">
        <f t="shared" si="57"/>
        <v>2.1546437786115789E-2</v>
      </c>
      <c r="U217" s="302">
        <f t="shared" si="57"/>
        <v>1.9684877172812278E-2</v>
      </c>
      <c r="V217" s="302">
        <f t="shared" si="57"/>
        <v>1.878427519399728E-2</v>
      </c>
      <c r="W217" s="302">
        <f t="shared" si="57"/>
        <v>1.9689514950044579E-2</v>
      </c>
      <c r="X217" s="302">
        <f t="shared" si="57"/>
        <v>1.7956230982438239E-2</v>
      </c>
      <c r="Y217" s="302">
        <f t="shared" si="57"/>
        <v>1.4281215097922764E-2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6.5603993614046396E-2</v>
      </c>
      <c r="C218" s="302">
        <f t="shared" si="58"/>
        <v>8.0128324472056325E-2</v>
      </c>
      <c r="D218" s="302">
        <f t="shared" si="58"/>
        <v>8.5843182246933575E-2</v>
      </c>
      <c r="E218" s="302">
        <f t="shared" si="58"/>
        <v>7.8347531238707038E-2</v>
      </c>
      <c r="F218" s="302">
        <f t="shared" si="58"/>
        <v>9.2354730020436288E-2</v>
      </c>
      <c r="G218" s="302">
        <f t="shared" si="58"/>
        <v>8.8891602309686193E-2</v>
      </c>
      <c r="H218" s="302">
        <f t="shared" si="58"/>
        <v>9.1077785615753554E-2</v>
      </c>
      <c r="I218" s="302">
        <f t="shared" si="58"/>
        <v>0.10068421915978915</v>
      </c>
      <c r="J218" s="302">
        <f t="shared" si="58"/>
        <v>0.10547804207045697</v>
      </c>
      <c r="K218" s="302">
        <f t="shared" si="58"/>
        <v>0.14194899537950195</v>
      </c>
      <c r="L218" s="302">
        <f t="shared" si="58"/>
        <v>0.14310860515552223</v>
      </c>
      <c r="M218" s="302">
        <f t="shared" si="58"/>
        <v>0.14489277590624114</v>
      </c>
      <c r="N218" s="302">
        <f t="shared" si="58"/>
        <v>0.15177633004180419</v>
      </c>
      <c r="O218" s="302">
        <f t="shared" si="58"/>
        <v>0.1297809570317642</v>
      </c>
      <c r="P218" s="302">
        <f t="shared" si="58"/>
        <v>0.12502000219776066</v>
      </c>
      <c r="Q218" s="302">
        <f t="shared" si="58"/>
        <v>0.12693009781277828</v>
      </c>
      <c r="R218" s="302">
        <f t="shared" si="58"/>
        <v>0.10235581242948348</v>
      </c>
      <c r="S218" s="302">
        <f t="shared" si="58"/>
        <v>0.14521977223888866</v>
      </c>
      <c r="T218" s="302">
        <f t="shared" si="58"/>
        <v>0.11893785260931648</v>
      </c>
      <c r="U218" s="302">
        <f t="shared" si="58"/>
        <v>0.11845460903635265</v>
      </c>
      <c r="V218" s="302">
        <f t="shared" si="58"/>
        <v>0.11243964495885254</v>
      </c>
      <c r="W218" s="302">
        <f t="shared" si="58"/>
        <v>0.11701046233716569</v>
      </c>
      <c r="X218" s="302">
        <f t="shared" si="58"/>
        <v>0.11715682773413227</v>
      </c>
      <c r="Y218" s="302">
        <f t="shared" si="58"/>
        <v>9.8147923442299181E-2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0.44175800383354141</v>
      </c>
      <c r="C220" s="310">
        <f t="shared" si="60"/>
        <v>0.39749360111837279</v>
      </c>
      <c r="D220" s="310">
        <f t="shared" si="60"/>
        <v>0.43615272380328024</v>
      </c>
      <c r="E220" s="310">
        <f t="shared" si="60"/>
        <v>0.49272731813651049</v>
      </c>
      <c r="F220" s="310">
        <f t="shared" si="60"/>
        <v>0.43469737834750571</v>
      </c>
      <c r="G220" s="310">
        <f t="shared" si="60"/>
        <v>0.41326228870597292</v>
      </c>
      <c r="H220" s="310">
        <f t="shared" si="60"/>
        <v>0.36936153641614822</v>
      </c>
      <c r="I220" s="310">
        <f t="shared" si="60"/>
        <v>0.30748713065817462</v>
      </c>
      <c r="J220" s="310">
        <f t="shared" si="60"/>
        <v>0.33665860257257552</v>
      </c>
      <c r="K220" s="310">
        <f t="shared" si="60"/>
        <v>2.6391865226266086E-2</v>
      </c>
      <c r="L220" s="310">
        <f t="shared" si="60"/>
        <v>0.14109200204331948</v>
      </c>
      <c r="M220" s="310">
        <f t="shared" si="60"/>
        <v>6.6468406378556708E-2</v>
      </c>
      <c r="N220" s="310">
        <f t="shared" si="60"/>
        <v>3.6256736564830833E-2</v>
      </c>
      <c r="O220" s="310">
        <f t="shared" si="60"/>
        <v>2.0897243469510818E-2</v>
      </c>
      <c r="P220" s="310">
        <f t="shared" si="60"/>
        <v>3.5658365958212458E-2</v>
      </c>
      <c r="Q220" s="310">
        <f t="shared" si="60"/>
        <v>4.2382120149966694E-2</v>
      </c>
      <c r="R220" s="310">
        <f t="shared" si="60"/>
        <v>0.26903337636624619</v>
      </c>
      <c r="S220" s="310">
        <f t="shared" si="60"/>
        <v>0.14370237000362054</v>
      </c>
      <c r="T220" s="310">
        <f t="shared" si="60"/>
        <v>6.8609328646814904E-2</v>
      </c>
      <c r="U220" s="310">
        <f t="shared" si="60"/>
        <v>7.6972777601589187E-2</v>
      </c>
      <c r="V220" s="310">
        <f t="shared" si="60"/>
        <v>0.11566124952320571</v>
      </c>
      <c r="W220" s="310">
        <f t="shared" si="60"/>
        <v>7.3527230194660745E-2</v>
      </c>
      <c r="X220" s="310">
        <f t="shared" si="60"/>
        <v>7.1081672562782708E-2</v>
      </c>
      <c r="Y220" s="310">
        <f t="shared" si="60"/>
        <v>0.27431961808783817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2.2110290454641275</v>
      </c>
      <c r="C224" s="272">
        <f>IF(C$5=0,0,C$5/NFM_fec!C$5)</f>
        <v>2.0716858664707458</v>
      </c>
      <c r="D224" s="272">
        <f>IF(D$5=0,0,D$5/NFM_fec!D$5)</f>
        <v>2.0128033367201694</v>
      </c>
      <c r="E224" s="272">
        <f>IF(E$5=0,0,E$5/NFM_fec!E$5)</f>
        <v>1.9703718448789187</v>
      </c>
      <c r="F224" s="272">
        <f>IF(F$5=0,0,F$5/NFM_fec!F$5)</f>
        <v>2.055785689497784</v>
      </c>
      <c r="G224" s="272">
        <f>IF(G$5=0,0,G$5/NFM_fec!G$5)</f>
        <v>2.3691817455819542</v>
      </c>
      <c r="H224" s="272">
        <f>IF(H$5=0,0,H$5/NFM_fec!H$5)</f>
        <v>2.470554861411046</v>
      </c>
      <c r="I224" s="272">
        <f>IF(I$5=0,0,I$5/NFM_fec!I$5)</f>
        <v>2.8058662150662275</v>
      </c>
      <c r="J224" s="272">
        <f>IF(J$5=0,0,J$5/NFM_fec!J$5)</f>
        <v>2.8021294861017285</v>
      </c>
      <c r="K224" s="272">
        <f>IF(K$5=0,0,K$5/NFM_fec!K$5)</f>
        <v>2.5087337175204047</v>
      </c>
      <c r="L224" s="272">
        <f>IF(L$5=0,0,L$5/NFM_fec!L$5)</f>
        <v>2.1837438596064689</v>
      </c>
      <c r="M224" s="272">
        <f>IF(M$5=0,0,M$5/NFM_fec!M$5)</f>
        <v>2.3318589852817788</v>
      </c>
      <c r="N224" s="272">
        <f>IF(N$5=0,0,N$5/NFM_fec!N$5)</f>
        <v>2.383132801547903</v>
      </c>
      <c r="O224" s="272">
        <f>IF(O$5=0,0,O$5/NFM_fec!O$5)</f>
        <v>2.6662743914817884</v>
      </c>
      <c r="P224" s="272">
        <f>IF(P$5=0,0,P$5/NFM_fec!P$5)</f>
        <v>2.7354852059326071</v>
      </c>
      <c r="Q224" s="272">
        <f>IF(Q$5=0,0,Q$5/NFM_fec!Q$5)</f>
        <v>2.8178020103268575</v>
      </c>
      <c r="R224" s="272">
        <f>IF(R$5=0,0,R$5/NFM_fec!R$5)</f>
        <v>2.8126416248161741</v>
      </c>
      <c r="S224" s="272">
        <f>IF(S$5=0,0,S$5/NFM_fec!S$5)</f>
        <v>2.4395254722412854</v>
      </c>
      <c r="T224" s="272">
        <f>IF(T$5=0,0,T$5/NFM_fec!T$5)</f>
        <v>2.5142747435432682</v>
      </c>
      <c r="U224" s="272">
        <f>IF(U$5=0,0,U$5/NFM_fec!U$5)</f>
        <v>2.6679720297961684</v>
      </c>
      <c r="V224" s="272">
        <f>IF(V$5=0,0,V$5/NFM_fec!V$5)</f>
        <v>2.6762561272290135</v>
      </c>
      <c r="W224" s="272">
        <f>IF(W$5=0,0,W$5/NFM_fec!W$5)</f>
        <v>2.6634676396794106</v>
      </c>
      <c r="X224" s="272">
        <f>IF(X$5=0,0,X$5/NFM_fec!X$5)</f>
        <v>2.8125155287156072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1.6929917588898069</v>
      </c>
      <c r="C229" s="275">
        <f>IF(C$10=0,0,C$10/NFM_fec!C$10)</f>
        <v>1.4573481181938743</v>
      </c>
      <c r="D229" s="275">
        <f>IF(D$10=0,0,D$10/NFM_fec!D$10)</f>
        <v>1.1728092273311479</v>
      </c>
      <c r="E229" s="275">
        <f>IF(E$10=0,0,E$10/NFM_fec!E$10)</f>
        <v>1.1647911916218938</v>
      </c>
      <c r="F229" s="275">
        <f>IF(F$10=0,0,F$10/NFM_fec!F$10)</f>
        <v>1.0579536184536864</v>
      </c>
      <c r="G229" s="275">
        <f>IF(G$10=0,0,G$10/NFM_fec!G$10)</f>
        <v>1.2262010875216092</v>
      </c>
      <c r="H229" s="275">
        <f>IF(H$10=0,0,H$10/NFM_fec!H$10)</f>
        <v>1.3784869178940513</v>
      </c>
      <c r="I229" s="275">
        <f>IF(I$10=0,0,I$10/NFM_fec!I$10)</f>
        <v>2.1268729403560616</v>
      </c>
      <c r="J229" s="275">
        <f>IF(J$10=0,0,J$10/NFM_fec!J$10)</f>
        <v>2.1046142479915462</v>
      </c>
      <c r="K229" s="275">
        <f>IF(K$10=0,0,K$10/NFM_fec!K$10)</f>
        <v>1.8791268662674485</v>
      </c>
      <c r="L229" s="275">
        <f>IF(L$10=0,0,L$10/NFM_fec!L$10)</f>
        <v>1.2970340922758379</v>
      </c>
      <c r="M229" s="275">
        <f>IF(M$10=0,0,M$10/NFM_fec!M$10)</f>
        <v>1.4711732277833494</v>
      </c>
      <c r="N229" s="275">
        <f>IF(N$10=0,0,N$10/NFM_fec!N$10)</f>
        <v>1.5079360459557232</v>
      </c>
      <c r="O229" s="275">
        <f>IF(O$10=0,0,O$10/NFM_fec!O$10)</f>
        <v>2.0188350717035117</v>
      </c>
      <c r="P229" s="275">
        <f>IF(P$10=0,0,P$10/NFM_fec!P$10)</f>
        <v>2.1424574794908624</v>
      </c>
      <c r="Q229" s="275">
        <f>IF(Q$10=0,0,Q$10/NFM_fec!Q$10)</f>
        <v>2.1178570939495587</v>
      </c>
      <c r="R229" s="275">
        <f>IF(R$10=0,0,R$10/NFM_fec!R$10)</f>
        <v>1.9384782966119793</v>
      </c>
      <c r="S229" s="275">
        <f>IF(S$10=0,0,S$10/NFM_fec!S$10)</f>
        <v>1.3105953266145702</v>
      </c>
      <c r="T229" s="275">
        <f>IF(T$10=0,0,T$10/NFM_fec!T$10)</f>
        <v>1.9751223937125109</v>
      </c>
      <c r="U229" s="275">
        <f>IF(U$10=0,0,U$10/NFM_fec!U$10)</f>
        <v>2.080539872471078</v>
      </c>
      <c r="V229" s="275">
        <f>IF(V$10=0,0,V$10/NFM_fec!V$10)</f>
        <v>2.1193805142058468</v>
      </c>
      <c r="W229" s="275">
        <f>IF(W$10=0,0,W$10/NFM_fec!W$10)</f>
        <v>2.0857584317023861</v>
      </c>
      <c r="X229" s="275">
        <f>IF(X$10=0,0,X$10/NFM_fec!X$10)</f>
        <v>2.2407869569444103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2.4892429525041253</v>
      </c>
      <c r="C230" s="276">
        <f>IF(C$16=0,0,C$16/NFM_fec!C$16)</f>
        <v>2.4183613588792774</v>
      </c>
      <c r="D230" s="276">
        <f>IF(D$16=0,0,D$16/NFM_fec!D$16)</f>
        <v>2.525929693901495</v>
      </c>
      <c r="E230" s="276">
        <f>IF(E$16=0,0,E$16/NFM_fec!E$16)</f>
        <v>2.4717374876938241</v>
      </c>
      <c r="F230" s="276">
        <f>IF(F$16=0,0,F$16/NFM_fec!F$16)</f>
        <v>2.6734373365006587</v>
      </c>
      <c r="G230" s="276">
        <f>IF(G$16=0,0,G$16/NFM_fec!G$16)</f>
        <v>2.9576981615130928</v>
      </c>
      <c r="H230" s="276">
        <f>IF(H$16=0,0,H$16/NFM_fec!H$16)</f>
        <v>2.9743073551383428</v>
      </c>
      <c r="I230" s="276">
        <f>IF(I$16=0,0,I$16/NFM_fec!I$16)</f>
        <v>3.1384844674968742</v>
      </c>
      <c r="J230" s="276">
        <f>IF(J$16=0,0,J$16/NFM_fec!J$16)</f>
        <v>3.1467855948699497</v>
      </c>
      <c r="K230" s="276">
        <f>IF(K$16=0,0,K$16/NFM_fec!K$16)</f>
        <v>2.8350726395272545</v>
      </c>
      <c r="L230" s="276">
        <f>IF(L$16=0,0,L$16/NFM_fec!L$16)</f>
        <v>2.7234353657603965</v>
      </c>
      <c r="M230" s="276">
        <f>IF(M$16=0,0,M$16/NFM_fec!M$16)</f>
        <v>2.8317916005281298</v>
      </c>
      <c r="N230" s="276">
        <f>IF(N$16=0,0,N$16/NFM_fec!N$16)</f>
        <v>2.8748705777982519</v>
      </c>
      <c r="O230" s="276">
        <f>IF(O$16=0,0,O$16/NFM_fec!O$16)</f>
        <v>3.0242611848861984</v>
      </c>
      <c r="P230" s="276">
        <f>IF(P$16=0,0,P$16/NFM_fec!P$16)</f>
        <v>3.0660943601703186</v>
      </c>
      <c r="Q230" s="276">
        <f>IF(Q$16=0,0,Q$16/NFM_fec!Q$16)</f>
        <v>3.1750967677781095</v>
      </c>
      <c r="R230" s="276">
        <f>IF(R$16=0,0,R$16/NFM_fec!R$16)</f>
        <v>3.2435438738037079</v>
      </c>
      <c r="S230" s="276">
        <f>IF(S$16=0,0,S$16/NFM_fec!S$16)</f>
        <v>3.0553618533107563</v>
      </c>
      <c r="T230" s="276">
        <f>IF(T$16=0,0,T$16/NFM_fec!T$16)</f>
        <v>2.862159281375789</v>
      </c>
      <c r="U230" s="276">
        <f>IF(U$16=0,0,U$16/NFM_fec!U$16)</f>
        <v>3.0183766438982942</v>
      </c>
      <c r="V230" s="276">
        <f>IF(V$16=0,0,V$16/NFM_fec!V$16)</f>
        <v>3.0086144417834775</v>
      </c>
      <c r="W230" s="276">
        <f>IF(W$16=0,0,W$16/NFM_fec!W$16)</f>
        <v>3.0105186013177083</v>
      </c>
      <c r="X230" s="276">
        <f>IF(X$16=0,0,X$16/NFM_fec!X$16)</f>
        <v>3.1274278105290851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1.8984710031359988</v>
      </c>
      <c r="C231" s="277">
        <f>IF(C$27=0,0,C$27/NFM_fec!C$27)</f>
        <v>1.6331534201654863</v>
      </c>
      <c r="D231" s="277">
        <f>IF(D$27=0,0,D$27/NFM_fec!D$27)</f>
        <v>1.3545561652238329</v>
      </c>
      <c r="E231" s="277">
        <f>IF(E$27=0,0,E$27/NFM_fec!E$27)</f>
        <v>1.319447144251533</v>
      </c>
      <c r="F231" s="277">
        <f>IF(F$27=0,0,F$27/NFM_fec!F$27)</f>
        <v>1.2326005761197709</v>
      </c>
      <c r="G231" s="277">
        <f>IF(G$27=0,0,G$27/NFM_fec!G$27)</f>
        <v>1.4897829196831178</v>
      </c>
      <c r="H231" s="277">
        <f>IF(H$27=0,0,H$27/NFM_fec!H$27)</f>
        <v>1.6967687001607756</v>
      </c>
      <c r="I231" s="277">
        <f>IF(I$27=0,0,I$27/NFM_fec!I$27)</f>
        <v>2.1554925667948273</v>
      </c>
      <c r="J231" s="277">
        <f>IF(J$27=0,0,J$27/NFM_fec!J$27)</f>
        <v>2.1224943451368752</v>
      </c>
      <c r="K231" s="277">
        <f>IF(K$27=0,0,K$27/NFM_fec!K$27)</f>
        <v>1.9636777674894439</v>
      </c>
      <c r="L231" s="277">
        <f>IF(L$27=0,0,L$27/NFM_fec!L$27)</f>
        <v>1.2970340922758374</v>
      </c>
      <c r="M231" s="277">
        <f>IF(M$27=0,0,M$27/NFM_fec!M$27)</f>
        <v>1.4711732277833494</v>
      </c>
      <c r="N231" s="277">
        <f>IF(N$27=0,0,N$27/NFM_fec!N$27)</f>
        <v>1.5079360459557227</v>
      </c>
      <c r="O231" s="277">
        <f>IF(O$27=0,0,O$27/NFM_fec!O$27)</f>
        <v>2.0224399225895362</v>
      </c>
      <c r="P231" s="277">
        <f>IF(P$27=0,0,P$27/NFM_fec!P$27)</f>
        <v>2.1424574794908628</v>
      </c>
      <c r="Q231" s="277">
        <f>IF(Q$27=0,0,Q$27/NFM_fec!Q$27)</f>
        <v>2.1178570939495587</v>
      </c>
      <c r="R231" s="277">
        <f>IF(R$27=0,0,R$27/NFM_fec!R$27)</f>
        <v>1.9384782966119785</v>
      </c>
      <c r="S231" s="277">
        <f>IF(S$27=0,0,S$27/NFM_fec!S$27)</f>
        <v>1.3105953266145705</v>
      </c>
      <c r="T231" s="277">
        <f>IF(T$27=0,0,T$27/NFM_fec!T$27)</f>
        <v>1.9751480400250978</v>
      </c>
      <c r="U231" s="277">
        <f>IF(U$27=0,0,U$27/NFM_fec!U$27)</f>
        <v>2.0811842378067893</v>
      </c>
      <c r="V231" s="277">
        <f>IF(V$27=0,0,V$27/NFM_fec!V$27)</f>
        <v>2.1200631821087361</v>
      </c>
      <c r="W231" s="277">
        <f>IF(W$27=0,0,W$27/NFM_fec!W$27)</f>
        <v>2.0880204577802224</v>
      </c>
      <c r="X231" s="277">
        <f>IF(X$27=0,0,X$27/NFM_fec!X$27)</f>
        <v>2.2441975955288287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0.3256911925905947</v>
      </c>
      <c r="C233" s="272">
        <f>IF(C$34=0,0,(C$34-C$70)/NFM_fec!C$34)</f>
        <v>0.26354506184715937</v>
      </c>
      <c r="D233" s="272">
        <f>IF(D$34=0,0,(D$34-D$70)/NFM_fec!D$34)</f>
        <v>0.20394605080268538</v>
      </c>
      <c r="E233" s="272">
        <f>IF(E$34=0,0,(E$34-E$70)/NFM_fec!E$34)</f>
        <v>0.20001844562809076</v>
      </c>
      <c r="F233" s="272">
        <f>IF(F$34=0,0,(F$34-F$70)/NFM_fec!F$34)</f>
        <v>0.18720648359435813</v>
      </c>
      <c r="G233" s="272">
        <f>IF(G$34=0,0,(G$34-G$70)/NFM_fec!G$34)</f>
        <v>0.24769511391301524</v>
      </c>
      <c r="H233" s="272">
        <f>IF(H$34=0,0,(H$34-H$70)/NFM_fec!H$34)</f>
        <v>0.30010909724861917</v>
      </c>
      <c r="I233" s="272">
        <f>IF(I$34=0,0,(I$34-I$70)/NFM_fec!I$34)</f>
        <v>0.66036532412757143</v>
      </c>
      <c r="J233" s="272">
        <f>IF(J$34=0,0,(J$34-J$70)/NFM_fec!J$34)</f>
        <v>0.63106989856945694</v>
      </c>
      <c r="K233" s="272">
        <f>IF(K$34=0,0,(K$34-K$70)/NFM_fec!K$34)</f>
        <v>0.45220309962564242</v>
      </c>
      <c r="L233" s="272">
        <f>IF(L$34=0,0,(L$34-L$70)/NFM_fec!L$34)</f>
        <v>0.22741312524079785</v>
      </c>
      <c r="M233" s="272">
        <f>IF(M$34=0,0,(M$34-M$70)/NFM_fec!M$34)</f>
        <v>0.27352714838929143</v>
      </c>
      <c r="N233" s="272">
        <f>IF(N$34=0,0,(N$34-N$70)/NFM_fec!N$34)</f>
        <v>0.28903865319326788</v>
      </c>
      <c r="O233" s="272">
        <f>IF(O$34=0,0,(O$34-O$70)/NFM_fec!O$34)</f>
        <v>0.51712885741010484</v>
      </c>
      <c r="P233" s="272">
        <f>IF(P$34=0,0,(P$34-P$70)/NFM_fec!P$34)</f>
        <v>0.63588284362588732</v>
      </c>
      <c r="Q233" s="272">
        <f>IF(Q$34=0,0,(Q$34-Q$70)/NFM_fec!Q$34)</f>
        <v>0.62520916806116145</v>
      </c>
      <c r="R233" s="272">
        <f>IF(R$34=0,0,(R$34-R$70)/NFM_fec!R$34)</f>
        <v>0.48357579805373663</v>
      </c>
      <c r="S233" s="272">
        <f>IF(S$34=0,0,(S$34-S$70)/NFM_fec!S$34)</f>
        <v>0.24575251123198111</v>
      </c>
      <c r="T233" s="272">
        <f>IF(T$34=0,0,(T$34-T$70)/NFM_fec!T$34)</f>
        <v>0.45646759189388159</v>
      </c>
      <c r="U233" s="272">
        <f>IF(U$34=0,0,(U$34-U$70)/NFM_fec!U$34)</f>
        <v>0.55355765658782585</v>
      </c>
      <c r="V233" s="272">
        <f>IF(V$34=0,0,(V$34-V$70)/NFM_fec!V$34)</f>
        <v>0.59571427618229544</v>
      </c>
      <c r="W233" s="272">
        <f>IF(W$34=0,0,(W$34-W$70)/NFM_fec!W$34)</f>
        <v>0.55523738957174906</v>
      </c>
      <c r="X233" s="272">
        <f>IF(X$34=0,0,(X$34-X$70)/NFM_fec!X$34)</f>
        <v>0.81690628848737368</v>
      </c>
      <c r="Y233" s="272">
        <f>IF(Y$34=0,0,(Y$34-Y$70)/NFM_fec!Y$34)</f>
        <v>0.92144613414164378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1.6929917588898069</v>
      </c>
      <c r="C238" s="275">
        <f>IF(C$39=0,0,C$39/NFM_fec!C$39)</f>
        <v>1.4573481181938741</v>
      </c>
      <c r="D238" s="275">
        <f>IF(D$39=0,0,D$39/NFM_fec!D$39)</f>
        <v>1.1728092273311479</v>
      </c>
      <c r="E238" s="275">
        <f>IF(E$39=0,0,E$39/NFM_fec!E$39)</f>
        <v>1.1647911916218936</v>
      </c>
      <c r="F238" s="275">
        <f>IF(F$39=0,0,F$39/NFM_fec!F$39)</f>
        <v>1.0579536184536862</v>
      </c>
      <c r="G238" s="275">
        <f>IF(G$39=0,0,G$39/NFM_fec!G$39)</f>
        <v>1.2262010875216092</v>
      </c>
      <c r="H238" s="275">
        <f>IF(H$39=0,0,H$39/NFM_fec!H$39)</f>
        <v>1.3784869178940515</v>
      </c>
      <c r="I238" s="275">
        <f>IF(I$39=0,0,I$39/NFM_fec!I$39)</f>
        <v>2.126872940356062</v>
      </c>
      <c r="J238" s="275">
        <f>IF(J$39=0,0,J$39/NFM_fec!J$39)</f>
        <v>2.1046142479915471</v>
      </c>
      <c r="K238" s="275">
        <f>IF(K$39=0,0,K$39/NFM_fec!K$39)</f>
        <v>1.8791268662674483</v>
      </c>
      <c r="L238" s="275">
        <f>IF(L$39=0,0,L$39/NFM_fec!L$39)</f>
        <v>1.2970340922758377</v>
      </c>
      <c r="M238" s="275">
        <f>IF(M$39=0,0,M$39/NFM_fec!M$39)</f>
        <v>1.4711732277833494</v>
      </c>
      <c r="N238" s="275">
        <f>IF(N$39=0,0,N$39/NFM_fec!N$39)</f>
        <v>1.5079360459557227</v>
      </c>
      <c r="O238" s="275">
        <f>IF(O$39=0,0,O$39/NFM_fec!O$39)</f>
        <v>2.0188350717035122</v>
      </c>
      <c r="P238" s="275">
        <f>IF(P$39=0,0,P$39/NFM_fec!P$39)</f>
        <v>2.1424574794908628</v>
      </c>
      <c r="Q238" s="275">
        <f>IF(Q$39=0,0,Q$39/NFM_fec!Q$39)</f>
        <v>2.1178570939495582</v>
      </c>
      <c r="R238" s="275">
        <f>IF(R$39=0,0,R$39/NFM_fec!R$39)</f>
        <v>1.9384782966119785</v>
      </c>
      <c r="S238" s="275">
        <f>IF(S$39=0,0,S$39/NFM_fec!S$39)</f>
        <v>1.3105953266145707</v>
      </c>
      <c r="T238" s="275">
        <f>IF(T$39=0,0,T$39/NFM_fec!T$39)</f>
        <v>1.9751223937125113</v>
      </c>
      <c r="U238" s="275">
        <f>IF(U$39=0,0,U$39/NFM_fec!U$39)</f>
        <v>2.080539872471078</v>
      </c>
      <c r="V238" s="275">
        <f>IF(V$39=0,0,V$39/NFM_fec!V$39)</f>
        <v>2.1193805142058459</v>
      </c>
      <c r="W238" s="275">
        <f>IF(W$39=0,0,W$39/NFM_fec!W$39)</f>
        <v>2.0857584317023861</v>
      </c>
      <c r="X238" s="275">
        <f>IF(X$39=0,0,X$39/NFM_fec!X$39)</f>
        <v>2.2407869569444103</v>
      </c>
      <c r="Y238" s="275">
        <f>IF(Y$39=0,0,Y$39/NFM_fec!Y$39)</f>
        <v>2.2678111611233072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1.8984710031359986</v>
      </c>
      <c r="C240" s="276">
        <f>IF(C$46=0,0,C$46/NFM_fec!C$46)</f>
        <v>1.6331534201654869</v>
      </c>
      <c r="D240" s="276">
        <f>IF(D$46=0,0,D$46/NFM_fec!D$46)</f>
        <v>1.3545561652238327</v>
      </c>
      <c r="E240" s="276">
        <f>IF(E$46=0,0,E$46/NFM_fec!E$46)</f>
        <v>1.3194471442515332</v>
      </c>
      <c r="F240" s="276">
        <f>IF(F$46=0,0,F$46/NFM_fec!F$46)</f>
        <v>1.2326005761197707</v>
      </c>
      <c r="G240" s="276">
        <f>IF(G$46=0,0,G$46/NFM_fec!G$46)</f>
        <v>1.489782919683118</v>
      </c>
      <c r="H240" s="276">
        <f>IF(H$46=0,0,H$46/NFM_fec!H$46)</f>
        <v>1.696768700160775</v>
      </c>
      <c r="I240" s="276">
        <f>IF(I$46=0,0,I$46/NFM_fec!I$46)</f>
        <v>2.1554925667948264</v>
      </c>
      <c r="J240" s="276">
        <f>IF(J$46=0,0,J$46/NFM_fec!J$46)</f>
        <v>2.1224943451368752</v>
      </c>
      <c r="K240" s="276">
        <f>IF(K$46=0,0,K$46/NFM_fec!K$46)</f>
        <v>1.963677767489443</v>
      </c>
      <c r="L240" s="276">
        <f>IF(L$46=0,0,L$46/NFM_fec!L$46)</f>
        <v>1.2970340922758374</v>
      </c>
      <c r="M240" s="276">
        <f>IF(M$46=0,0,M$46/NFM_fec!M$46)</f>
        <v>1.4711732277833496</v>
      </c>
      <c r="N240" s="276">
        <f>IF(N$46=0,0,N$46/NFM_fec!N$46)</f>
        <v>1.5079360459557229</v>
      </c>
      <c r="O240" s="276">
        <f>IF(O$46=0,0,O$46/NFM_fec!O$46)</f>
        <v>2.0224399225895371</v>
      </c>
      <c r="P240" s="276">
        <f>IF(P$46=0,0,P$46/NFM_fec!P$46)</f>
        <v>2.142457479490862</v>
      </c>
      <c r="Q240" s="276">
        <f>IF(Q$46=0,0,Q$46/NFM_fec!Q$46)</f>
        <v>2.1178570939495587</v>
      </c>
      <c r="R240" s="276">
        <f>IF(R$46=0,0,R$46/NFM_fec!R$46)</f>
        <v>1.9384782966119782</v>
      </c>
      <c r="S240" s="276">
        <f>IF(S$46=0,0,S$46/NFM_fec!S$46)</f>
        <v>1.3105953266145705</v>
      </c>
      <c r="T240" s="276">
        <f>IF(T$46=0,0,T$46/NFM_fec!T$46)</f>
        <v>1.9751480400250971</v>
      </c>
      <c r="U240" s="276">
        <f>IF(U$46=0,0,U$46/NFM_fec!U$46)</f>
        <v>2.0811842378067902</v>
      </c>
      <c r="V240" s="276">
        <f>IF(V$46=0,0,V$46/NFM_fec!V$46)</f>
        <v>2.1200631821087361</v>
      </c>
      <c r="W240" s="276">
        <f>IF(W$46=0,0,W$46/NFM_fec!W$46)</f>
        <v>2.0880204577802224</v>
      </c>
      <c r="X240" s="276">
        <f>IF(X$46=0,0,X$46/NFM_fec!X$46)</f>
        <v>2.2441975955288282</v>
      </c>
      <c r="Y240" s="276">
        <f>IF(Y$46=0,0,Y$46/NFM_fec!Y$46)</f>
        <v>2.2678298681023326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2.2692885294726581</v>
      </c>
      <c r="C241" s="277">
        <f>IF(C$53=0,0,C$53/NFM_fec!C$53)</f>
        <v>2.1403203721899411</v>
      </c>
      <c r="D241" s="277">
        <f>IF(D$53=0,0,D$53/NFM_fec!D$53)</f>
        <v>2.0859435272021813</v>
      </c>
      <c r="E241" s="277">
        <f>IF(E$53=0,0,E$53/NFM_fec!E$53)</f>
        <v>2.0509351857799505</v>
      </c>
      <c r="F241" s="277">
        <f>IF(F$53=0,0,F$53/NFM_fec!F$53)</f>
        <v>2.1448245165106457</v>
      </c>
      <c r="G241" s="277">
        <f>IF(G$53=0,0,G$53/NFM_fec!G$53)</f>
        <v>2.4723163052604478</v>
      </c>
      <c r="H241" s="277">
        <f>IF(H$53=0,0,H$53/NFM_fec!H$53)</f>
        <v>2.569954432494864</v>
      </c>
      <c r="I241" s="277">
        <f>IF(I$53=0,0,I$53/NFM_fec!I$53)</f>
        <v>3.0134322673197471</v>
      </c>
      <c r="J241" s="277">
        <f>IF(J$53=0,0,J$53/NFM_fec!J$53)</f>
        <v>3.013347776377219</v>
      </c>
      <c r="K241" s="277">
        <f>IF(K$53=0,0,K$53/NFM_fec!K$53)</f>
        <v>2.6650051009449003</v>
      </c>
      <c r="L241" s="277">
        <f>IF(L$53=0,0,L$53/NFM_fec!L$53)</f>
        <v>2.3523347493687088</v>
      </c>
      <c r="M241" s="277">
        <f>IF(M$53=0,0,M$53/NFM_fec!M$53)</f>
        <v>2.5114090713962667</v>
      </c>
      <c r="N241" s="277">
        <f>IF(N$53=0,0,N$53/NFM_fec!N$53)</f>
        <v>2.5682549738954363</v>
      </c>
      <c r="O241" s="277">
        <f>IF(O$53=0,0,O$53/NFM_fec!O$53)</f>
        <v>2.8656283081022464</v>
      </c>
      <c r="P241" s="277">
        <f>IF(P$53=0,0,P$53/NFM_fec!P$53)</f>
        <v>2.9416491420874267</v>
      </c>
      <c r="Q241" s="277">
        <f>IF(Q$53=0,0,Q$53/NFM_fec!Q$53)</f>
        <v>3.0370072269944171</v>
      </c>
      <c r="R241" s="277">
        <f>IF(R$53=0,0,R$53/NFM_fec!R$53)</f>
        <v>3.0391481486385601</v>
      </c>
      <c r="S241" s="277">
        <f>IF(S$53=0,0,S$53/NFM_fec!S$53)</f>
        <v>2.6402493077685421</v>
      </c>
      <c r="T241" s="277">
        <f>IF(T$53=0,0,T$53/NFM_fec!T$53)</f>
        <v>2.695146414432374</v>
      </c>
      <c r="U241" s="277">
        <f>IF(U$53=0,0,U$53/NFM_fec!U$53)</f>
        <v>2.8704842199373992</v>
      </c>
      <c r="V241" s="277">
        <f>IF(V$53=0,0,V$53/NFM_fec!V$53)</f>
        <v>2.8768874333499941</v>
      </c>
      <c r="W241" s="277">
        <f>IF(W$53=0,0,W$53/NFM_fec!W$53)</f>
        <v>2.8644036827042569</v>
      </c>
      <c r="X241" s="277">
        <f>IF(X$53=0,0,X$53/NFM_fec!X$53)</f>
        <v>3.0306096151752699</v>
      </c>
      <c r="Y241" s="277">
        <f>IF(Y$53=0,0,Y$53/NFM_fec!Y$53)</f>
        <v>3.0201932325692415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1.9452461323777719</v>
      </c>
      <c r="C243" s="272">
        <f>IF(C$72=0,0,C$72/NFM_fec!C$72)</f>
        <v>1.7298474195763907</v>
      </c>
      <c r="D243" s="272">
        <f>IF(D$72=0,0,D$72/NFM_fec!D$72)</f>
        <v>1.5208401333080503</v>
      </c>
      <c r="E243" s="272">
        <f>IF(E$72=0,0,E$72/NFM_fec!E$72)</f>
        <v>1.4881233111249821</v>
      </c>
      <c r="F243" s="272">
        <f>IF(F$72=0,0,F$72/NFM_fec!F$72)</f>
        <v>1.4555008550268205</v>
      </c>
      <c r="G243" s="272">
        <f>IF(G$72=0,0,G$72/NFM_fec!G$72)</f>
        <v>1.731778068473117</v>
      </c>
      <c r="H243" s="272">
        <f>IF(H$72=0,0,H$72/NFM_fec!H$72)</f>
        <v>1.8999258997640287</v>
      </c>
      <c r="I243" s="272">
        <f>IF(I$72=0,0,I$72/NFM_fec!I$72)</f>
        <v>2.3799515266432789</v>
      </c>
      <c r="J243" s="272">
        <f>IF(J$72=0,0,J$72/NFM_fec!J$72)</f>
        <v>2.3596672441970759</v>
      </c>
      <c r="K243" s="272">
        <f>IF(K$72=0,0,K$72/NFM_fec!K$72)</f>
        <v>2.1266301333176991</v>
      </c>
      <c r="L243" s="272">
        <f>IF(L$72=0,0,L$72/NFM_fec!L$72)</f>
        <v>1.5867859949012257</v>
      </c>
      <c r="M243" s="272">
        <f>IF(M$72=0,0,M$72/NFM_fec!M$72)</f>
        <v>1.7575287766879315</v>
      </c>
      <c r="N243" s="272">
        <f>IF(N$72=0,0,N$72/NFM_fec!N$72)</f>
        <v>1.8039011031112395</v>
      </c>
      <c r="O243" s="272">
        <f>IF(O$72=0,0,O$72/NFM_fec!O$72)</f>
        <v>2.236724049862111</v>
      </c>
      <c r="P243" s="272">
        <f>IF(P$72=0,0,P$72/NFM_fec!P$72)</f>
        <v>2.3389040091536368</v>
      </c>
      <c r="Q243" s="272">
        <f>IF(Q$72=0,0,Q$72/NFM_fec!Q$72)</f>
        <v>2.3633976111853734</v>
      </c>
      <c r="R243" s="272">
        <f>IF(R$72=0,0,R$72/NFM_fec!R$72)</f>
        <v>2.2528890350468109</v>
      </c>
      <c r="S243" s="272">
        <f>IF(S$72=0,0,S$72/NFM_fec!S$72)</f>
        <v>1.7013337308325225</v>
      </c>
      <c r="T243" s="272">
        <f>IF(T$72=0,0,T$72/NFM_fec!T$72)</f>
        <v>2.1384097696328088</v>
      </c>
      <c r="U243" s="272">
        <f>IF(U$72=0,0,U$72/NFM_fec!U$72)</f>
        <v>2.2677720604141394</v>
      </c>
      <c r="V243" s="272">
        <f>IF(V$72=0,0,V$72/NFM_fec!V$72)</f>
        <v>2.2961727856795813</v>
      </c>
      <c r="W243" s="272">
        <f>IF(W$72=0,0,W$72/NFM_fec!W$72)</f>
        <v>2.2696836444162218</v>
      </c>
      <c r="X243" s="272">
        <f>IF(X$72=0,0,X$72/NFM_fec!X$72)</f>
        <v>2.4322526830592022</v>
      </c>
      <c r="Y243" s="272">
        <f>IF(Y$72=0,0,Y$72/NFM_fec!Y$72)</f>
        <v>2.4527263856555384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1.6929917588898065</v>
      </c>
      <c r="C248" s="275">
        <f>IF(C$77=0,0,C$77/NFM_fec!C$77)</f>
        <v>1.4573481181938739</v>
      </c>
      <c r="D248" s="275">
        <f>IF(D$77=0,0,D$77/NFM_fec!D$77)</f>
        <v>1.1728092273311483</v>
      </c>
      <c r="E248" s="275">
        <f>IF(E$77=0,0,E$77/NFM_fec!E$77)</f>
        <v>1.1647911916218936</v>
      </c>
      <c r="F248" s="275">
        <f>IF(F$77=0,0,F$77/NFM_fec!F$77)</f>
        <v>1.0579536184536862</v>
      </c>
      <c r="G248" s="275">
        <f>IF(G$77=0,0,G$77/NFM_fec!G$77)</f>
        <v>1.2262010875216094</v>
      </c>
      <c r="H248" s="275">
        <f>IF(H$77=0,0,H$77/NFM_fec!H$77)</f>
        <v>1.3784869178940513</v>
      </c>
      <c r="I248" s="275">
        <f>IF(I$77=0,0,I$77/NFM_fec!I$77)</f>
        <v>2.126872940356062</v>
      </c>
      <c r="J248" s="275">
        <f>IF(J$77=0,0,J$77/NFM_fec!J$77)</f>
        <v>2.1046142479915466</v>
      </c>
      <c r="K248" s="275">
        <f>IF(K$77=0,0,K$77/NFM_fec!K$77)</f>
        <v>1.8791268662674481</v>
      </c>
      <c r="L248" s="275">
        <f>IF(L$77=0,0,L$77/NFM_fec!L$77)</f>
        <v>1.2970340922758377</v>
      </c>
      <c r="M248" s="275">
        <f>IF(M$77=0,0,M$77/NFM_fec!M$77)</f>
        <v>1.4711732277833491</v>
      </c>
      <c r="N248" s="275">
        <f>IF(N$77=0,0,N$77/NFM_fec!N$77)</f>
        <v>1.5079360459557238</v>
      </c>
      <c r="O248" s="275">
        <f>IF(O$77=0,0,O$77/NFM_fec!O$77)</f>
        <v>2.0188350717035108</v>
      </c>
      <c r="P248" s="275">
        <f>IF(P$77=0,0,P$77/NFM_fec!P$77)</f>
        <v>2.1424574794908628</v>
      </c>
      <c r="Q248" s="275">
        <f>IF(Q$77=0,0,Q$77/NFM_fec!Q$77)</f>
        <v>2.1178570939495582</v>
      </c>
      <c r="R248" s="275">
        <f>IF(R$77=0,0,R$77/NFM_fec!R$77)</f>
        <v>1.9384782966119782</v>
      </c>
      <c r="S248" s="275">
        <f>IF(S$77=0,0,S$77/NFM_fec!S$77)</f>
        <v>1.3105953266145702</v>
      </c>
      <c r="T248" s="275">
        <f>IF(T$77=0,0,T$77/NFM_fec!T$77)</f>
        <v>1.9751223937125104</v>
      </c>
      <c r="U248" s="275">
        <f>IF(U$77=0,0,U$77/NFM_fec!U$77)</f>
        <v>2.080539872471078</v>
      </c>
      <c r="V248" s="275">
        <f>IF(V$77=0,0,V$77/NFM_fec!V$77)</f>
        <v>2.1193805142058464</v>
      </c>
      <c r="W248" s="275">
        <f>IF(W$77=0,0,W$77/NFM_fec!W$77)</f>
        <v>2.0857584317023861</v>
      </c>
      <c r="X248" s="275">
        <f>IF(X$77=0,0,X$77/NFM_fec!X$77)</f>
        <v>2.2407869569444099</v>
      </c>
      <c r="Y248" s="275">
        <f>IF(Y$77=0,0,Y$77/NFM_fec!Y$77)</f>
        <v>2.2678111611233063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1.8984710031359986</v>
      </c>
      <c r="C249" s="276">
        <f>IF(C$83=0,0,C$83/NFM_fec!C$83)</f>
        <v>1.6331534201654867</v>
      </c>
      <c r="D249" s="276">
        <f>IF(D$83=0,0,D$83/NFM_fec!D$83)</f>
        <v>1.3545561652238323</v>
      </c>
      <c r="E249" s="276">
        <f>IF(E$83=0,0,E$83/NFM_fec!E$83)</f>
        <v>1.3194471442515332</v>
      </c>
      <c r="F249" s="276">
        <f>IF(F$83=0,0,F$83/NFM_fec!F$83)</f>
        <v>1.2326005761197711</v>
      </c>
      <c r="G249" s="276">
        <f>IF(G$83=0,0,G$83/NFM_fec!G$83)</f>
        <v>1.4897829196831183</v>
      </c>
      <c r="H249" s="276">
        <f>IF(H$83=0,0,H$83/NFM_fec!H$83)</f>
        <v>1.6967687001607752</v>
      </c>
      <c r="I249" s="276">
        <f>IF(I$83=0,0,I$83/NFM_fec!I$83)</f>
        <v>2.1554925667948264</v>
      </c>
      <c r="J249" s="276">
        <f>IF(J$83=0,0,J$83/NFM_fec!J$83)</f>
        <v>2.1224943451368747</v>
      </c>
      <c r="K249" s="276">
        <f>IF(K$83=0,0,K$83/NFM_fec!K$83)</f>
        <v>1.9636777674894439</v>
      </c>
      <c r="L249" s="276">
        <f>IF(L$83=0,0,L$83/NFM_fec!L$83)</f>
        <v>1.2970340922758377</v>
      </c>
      <c r="M249" s="276">
        <f>IF(M$83=0,0,M$83/NFM_fec!M$83)</f>
        <v>1.4711732277833498</v>
      </c>
      <c r="N249" s="276">
        <f>IF(N$83=0,0,N$83/NFM_fec!N$83)</f>
        <v>1.5079360459557227</v>
      </c>
      <c r="O249" s="276">
        <f>IF(O$83=0,0,O$83/NFM_fec!O$83)</f>
        <v>2.0224399225895362</v>
      </c>
      <c r="P249" s="276">
        <f>IF(P$83=0,0,P$83/NFM_fec!P$83)</f>
        <v>2.142457479490862</v>
      </c>
      <c r="Q249" s="276">
        <f>IF(Q$83=0,0,Q$83/NFM_fec!Q$83)</f>
        <v>2.1178570939495582</v>
      </c>
      <c r="R249" s="276">
        <f>IF(R$83=0,0,R$83/NFM_fec!R$83)</f>
        <v>1.9384782966119789</v>
      </c>
      <c r="S249" s="276">
        <f>IF(S$83=0,0,S$83/NFM_fec!S$83)</f>
        <v>1.3105953266145705</v>
      </c>
      <c r="T249" s="276">
        <f>IF(T$83=0,0,T$83/NFM_fec!T$83)</f>
        <v>1.9751480400250967</v>
      </c>
      <c r="U249" s="276">
        <f>IF(U$83=0,0,U$83/NFM_fec!U$83)</f>
        <v>2.0811842378067906</v>
      </c>
      <c r="V249" s="276">
        <f>IF(V$83=0,0,V$83/NFM_fec!V$83)</f>
        <v>2.1200631821087357</v>
      </c>
      <c r="W249" s="276">
        <f>IF(W$83=0,0,W$83/NFM_fec!W$83)</f>
        <v>2.0880204577802242</v>
      </c>
      <c r="X249" s="276">
        <f>IF(X$83=0,0,X$83/NFM_fec!X$83)</f>
        <v>2.2441975955288287</v>
      </c>
      <c r="Y249" s="276">
        <f>IF(Y$83=0,0,Y$83/NFM_fec!Y$83)</f>
        <v>2.2678298681023334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1.8984710031359984</v>
      </c>
      <c r="C250" s="276">
        <f>IF(C$90=0,0,C$90/NFM_fec!C$90)</f>
        <v>1.6331534201654865</v>
      </c>
      <c r="D250" s="276">
        <f>IF(D$90=0,0,D$90/NFM_fec!D$90)</f>
        <v>1.3545561652238329</v>
      </c>
      <c r="E250" s="276">
        <f>IF(E$90=0,0,E$90/NFM_fec!E$90)</f>
        <v>1.3194471442515332</v>
      </c>
      <c r="F250" s="276">
        <f>IF(F$90=0,0,F$90/NFM_fec!F$90)</f>
        <v>1.2326005761197709</v>
      </c>
      <c r="G250" s="276">
        <f>IF(G$90=0,0,G$90/NFM_fec!G$90)</f>
        <v>1.4897829196831183</v>
      </c>
      <c r="H250" s="276">
        <f>IF(H$90=0,0,H$90/NFM_fec!H$90)</f>
        <v>1.696768700160775</v>
      </c>
      <c r="I250" s="276">
        <f>IF(I$90=0,0,I$90/NFM_fec!I$90)</f>
        <v>2.1554925667948264</v>
      </c>
      <c r="J250" s="276">
        <f>IF(J$90=0,0,J$90/NFM_fec!J$90)</f>
        <v>2.1224943451368739</v>
      </c>
      <c r="K250" s="276">
        <f>IF(K$90=0,0,K$90/NFM_fec!K$90)</f>
        <v>1.9636777674894437</v>
      </c>
      <c r="L250" s="276">
        <f>IF(L$90=0,0,L$90/NFM_fec!L$90)</f>
        <v>1.297034092275837</v>
      </c>
      <c r="M250" s="276">
        <f>IF(M$90=0,0,M$90/NFM_fec!M$90)</f>
        <v>1.4711732277833494</v>
      </c>
      <c r="N250" s="276">
        <f>IF(N$90=0,0,N$90/NFM_fec!N$90)</f>
        <v>1.5079360459557229</v>
      </c>
      <c r="O250" s="276">
        <f>IF(O$90=0,0,O$90/NFM_fec!O$90)</f>
        <v>2.0224399225895362</v>
      </c>
      <c r="P250" s="276">
        <f>IF(P$90=0,0,P$90/NFM_fec!P$90)</f>
        <v>2.1424574794908628</v>
      </c>
      <c r="Q250" s="276">
        <f>IF(Q$90=0,0,Q$90/NFM_fec!Q$90)</f>
        <v>2.1178570939495582</v>
      </c>
      <c r="R250" s="276">
        <f>IF(R$90=0,0,R$90/NFM_fec!R$90)</f>
        <v>1.9384782966119778</v>
      </c>
      <c r="S250" s="276">
        <f>IF(S$90=0,0,S$90/NFM_fec!S$90)</f>
        <v>1.3105953266145709</v>
      </c>
      <c r="T250" s="276">
        <f>IF(T$90=0,0,T$90/NFM_fec!T$90)</f>
        <v>1.9751480400250967</v>
      </c>
      <c r="U250" s="276">
        <f>IF(U$90=0,0,U$90/NFM_fec!U$90)</f>
        <v>2.0811842378067902</v>
      </c>
      <c r="V250" s="276">
        <f>IF(V$90=0,0,V$90/NFM_fec!V$90)</f>
        <v>2.1200631821087357</v>
      </c>
      <c r="W250" s="276">
        <f>IF(W$90=0,0,W$90/NFM_fec!W$90)</f>
        <v>2.0880204577802224</v>
      </c>
      <c r="X250" s="276">
        <f>IF(X$90=0,0,X$90/NFM_fec!X$90)</f>
        <v>2.2441975955288287</v>
      </c>
      <c r="Y250" s="276">
        <f>IF(Y$90=0,0,Y$90/NFM_fec!Y$90)</f>
        <v>2.2678298681023326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2.1911831205166261</v>
      </c>
      <c r="C251" s="277">
        <f>IF(C$97=0,0,C$97/NFM_fec!C$97)</f>
        <v>2.0619954857396614</v>
      </c>
      <c r="D251" s="277">
        <f>IF(D$97=0,0,D$97/NFM_fec!D$97)</f>
        <v>2.0064039684809707</v>
      </c>
      <c r="E251" s="277">
        <f>IF(E$97=0,0,E$97/NFM_fec!E$97)</f>
        <v>1.9726754434899805</v>
      </c>
      <c r="F251" s="277">
        <f>IF(F$97=0,0,F$97/NFM_fec!F$97)</f>
        <v>2.0566866663110286</v>
      </c>
      <c r="G251" s="277">
        <f>IF(G$97=0,0,G$97/NFM_fec!G$97)</f>
        <v>2.3387448916002862</v>
      </c>
      <c r="H251" s="277">
        <f>IF(H$97=0,0,H$97/NFM_fec!H$97)</f>
        <v>2.420301515668613</v>
      </c>
      <c r="I251" s="277">
        <f>IF(I$97=0,0,I$97/NFM_fec!I$97)</f>
        <v>2.8433941418810784</v>
      </c>
      <c r="J251" s="277">
        <f>IF(J$97=0,0,J$97/NFM_fec!J$97)</f>
        <v>2.8416026924980851</v>
      </c>
      <c r="K251" s="277">
        <f>IF(K$97=0,0,K$97/NFM_fec!K$97)</f>
        <v>2.5314554129756202</v>
      </c>
      <c r="L251" s="277">
        <f>IF(L$97=0,0,L$97/NFM_fec!L$97)</f>
        <v>2.2351299923039942</v>
      </c>
      <c r="M251" s="277">
        <f>IF(M$97=0,0,M$97/NFM_fec!M$97)</f>
        <v>2.380958064575593</v>
      </c>
      <c r="N251" s="277">
        <f>IF(N$97=0,0,N$97/NFM_fec!N$97)</f>
        <v>2.4302319163529487</v>
      </c>
      <c r="O251" s="277">
        <f>IF(O$97=0,0,O$97/NFM_fec!O$97)</f>
        <v>2.7136655487424233</v>
      </c>
      <c r="P251" s="277">
        <f>IF(P$97=0,0,P$97/NFM_fec!P$97)</f>
        <v>2.7847341908032237</v>
      </c>
      <c r="Q251" s="277">
        <f>IF(Q$97=0,0,Q$97/NFM_fec!Q$97)</f>
        <v>2.8630055011725997</v>
      </c>
      <c r="R251" s="277">
        <f>IF(R$97=0,0,R$97/NFM_fec!R$97)</f>
        <v>2.8550339745325282</v>
      </c>
      <c r="S251" s="277">
        <f>IF(S$97=0,0,S$97/NFM_fec!S$97)</f>
        <v>2.48668486447772</v>
      </c>
      <c r="T251" s="277">
        <f>IF(T$97=0,0,T$97/NFM_fec!T$97)</f>
        <v>2.5683495864174661</v>
      </c>
      <c r="U251" s="277">
        <f>IF(U$97=0,0,U$97/NFM_fec!U$97)</f>
        <v>2.7205373860347568</v>
      </c>
      <c r="V251" s="277">
        <f>IF(V$97=0,0,V$97/NFM_fec!V$97)</f>
        <v>2.7284713374137062</v>
      </c>
      <c r="W251" s="277">
        <f>IF(W$97=0,0,W$97/NFM_fec!W$97)</f>
        <v>2.716410119277048</v>
      </c>
      <c r="X251" s="277">
        <f>IF(X$97=0,0,X$97/NFM_fec!X$97)</f>
        <v>2.861518621248258</v>
      </c>
      <c r="Y251" s="277">
        <f>IF(Y$97=0,0,Y$97/NFM_fec!Y$97)</f>
        <v>2.8572735688426558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1.9010535064187721</v>
      </c>
      <c r="C253" s="272">
        <f>IF(C$115=0,0,(C$115-C$158)/NFM_fec!C$115)</f>
        <v>1.6609386045929513</v>
      </c>
      <c r="D253" s="272">
        <f>IF(D$115=0,0,(D$115-D$158)/NFM_fec!D$115)</f>
        <v>1.4189039017361613</v>
      </c>
      <c r="E253" s="272">
        <f>IF(E$115=0,0,(E$115-E$158)/NFM_fec!E$115)</f>
        <v>1.3830633047344798</v>
      </c>
      <c r="F253" s="272">
        <f>IF(F$115=0,0,(F$115-F$158)/NFM_fec!F$115)</f>
        <v>1.403641964910731</v>
      </c>
      <c r="G253" s="272">
        <f>IF(G$115=0,0,(G$115-G$158)/NFM_fec!G$115)</f>
        <v>1.8424662648544172</v>
      </c>
      <c r="H253" s="272">
        <f>IF(H$115=0,0,(H$115-H$158)/NFM_fec!H$115)</f>
        <v>2.0355385591794062</v>
      </c>
      <c r="I253" s="272">
        <f>IF(I$115=0,0,(I$115-I$158)/NFM_fec!I$115)</f>
        <v>2.6586042560823282</v>
      </c>
      <c r="J253" s="272">
        <f>IF(J$115=0,0,(J$115-J$158)/NFM_fec!J$115)</f>
        <v>2.5270670903452328</v>
      </c>
      <c r="K253" s="272">
        <f>IF(K$115=0,0,(K$115-K$158)/NFM_fec!K$115)</f>
        <v>2.2408487981171388</v>
      </c>
      <c r="L253" s="272">
        <f>IF(L$115=0,0,(L$115-L$158)/NFM_fec!L$115)</f>
        <v>1.6675977570734388</v>
      </c>
      <c r="M253" s="272">
        <f>IF(M$115=0,0,(M$115-M$158)/NFM_fec!M$115)</f>
        <v>1.9322972342507865</v>
      </c>
      <c r="N253" s="272">
        <f>IF(N$115=0,0,(N$115-N$158)/NFM_fec!N$115)</f>
        <v>1.9891738941070052</v>
      </c>
      <c r="O253" s="272">
        <f>IF(O$115=0,0,(O$115-O$158)/NFM_fec!O$115)</f>
        <v>2.5685456884676783</v>
      </c>
      <c r="P253" s="272">
        <f>IF(P$115=0,0,(P$115-P$158)/NFM_fec!P$115)</f>
        <v>2.6814480936524046</v>
      </c>
      <c r="Q253" s="272">
        <f>IF(Q$115=0,0,(Q$115-Q$158)/NFM_fec!Q$115)</f>
        <v>2.7625475518315219</v>
      </c>
      <c r="R253" s="272">
        <f>IF(R$115=0,0,(R$115-R$158)/NFM_fec!R$115)</f>
        <v>2.6654413540246007</v>
      </c>
      <c r="S253" s="272">
        <f>IF(S$115=0,0,(S$115-S$158)/NFM_fec!S$115)</f>
        <v>1.9333040806793984</v>
      </c>
      <c r="T253" s="272">
        <f>IF(T$115=0,0,(T$115-T$158)/NFM_fec!T$115)</f>
        <v>2.3446135645173158</v>
      </c>
      <c r="U253" s="272">
        <f>IF(U$115=0,0,(U$115-U$158)/NFM_fec!U$115)</f>
        <v>2.5569122533237016</v>
      </c>
      <c r="V253" s="272">
        <f>IF(V$115=0,0,(V$115-V$158)/NFM_fec!V$115)</f>
        <v>2.5918150217190954</v>
      </c>
      <c r="W253" s="272">
        <f>IF(W$115=0,0,(W$115-W$158)/NFM_fec!W$115)</f>
        <v>2.5672588409360468</v>
      </c>
      <c r="X253" s="272">
        <f>IF(X$115=0,0,(X$115-X$158)/NFM_fec!X$115)</f>
        <v>2.800271124577792</v>
      </c>
      <c r="Y253" s="272">
        <f>IF(Y$115=0,0,(Y$115-Y$158)/NFM_fec!Y$115)</f>
        <v>2.7739779844462156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1.6929917588898065</v>
      </c>
      <c r="C258" s="275">
        <f>IF(C$120=0,0,C$120/NFM_fec!C$120)</f>
        <v>1.4573481181938743</v>
      </c>
      <c r="D258" s="275">
        <f>IF(D$120=0,0,D$120/NFM_fec!D$120)</f>
        <v>1.1728092273311472</v>
      </c>
      <c r="E258" s="275">
        <f>IF(E$120=0,0,E$120/NFM_fec!E$120)</f>
        <v>1.1647911916218938</v>
      </c>
      <c r="F258" s="275">
        <f>IF(F$120=0,0,F$120/NFM_fec!F$120)</f>
        <v>1.0579536184536862</v>
      </c>
      <c r="G258" s="275">
        <f>IF(G$120=0,0,G$120/NFM_fec!G$120)</f>
        <v>1.2262010875216092</v>
      </c>
      <c r="H258" s="275">
        <f>IF(H$120=0,0,H$120/NFM_fec!H$120)</f>
        <v>1.378486917894052</v>
      </c>
      <c r="I258" s="275">
        <f>IF(I$120=0,0,I$120/NFM_fec!I$120)</f>
        <v>2.126872940356062</v>
      </c>
      <c r="J258" s="275">
        <f>IF(J$120=0,0,J$120/NFM_fec!J$120)</f>
        <v>2.1046142479915466</v>
      </c>
      <c r="K258" s="275">
        <f>IF(K$120=0,0,K$120/NFM_fec!K$120)</f>
        <v>1.8791268662674478</v>
      </c>
      <c r="L258" s="275">
        <f>IF(L$120=0,0,L$120/NFM_fec!L$120)</f>
        <v>1.2970340922758377</v>
      </c>
      <c r="M258" s="275">
        <f>IF(M$120=0,0,M$120/NFM_fec!M$120)</f>
        <v>1.4711732277833491</v>
      </c>
      <c r="N258" s="275">
        <f>IF(N$120=0,0,N$120/NFM_fec!N$120)</f>
        <v>1.5079360459557234</v>
      </c>
      <c r="O258" s="275">
        <f>IF(O$120=0,0,O$120/NFM_fec!O$120)</f>
        <v>2.0188350717035117</v>
      </c>
      <c r="P258" s="275">
        <f>IF(P$120=0,0,P$120/NFM_fec!P$120)</f>
        <v>2.1424574794908628</v>
      </c>
      <c r="Q258" s="275">
        <f>IF(Q$120=0,0,Q$120/NFM_fec!Q$120)</f>
        <v>2.1178570939495578</v>
      </c>
      <c r="R258" s="275">
        <f>IF(R$120=0,0,R$120/NFM_fec!R$120)</f>
        <v>1.9384782966119782</v>
      </c>
      <c r="S258" s="275">
        <f>IF(S$120=0,0,S$120/NFM_fec!S$120)</f>
        <v>1.3105953266145696</v>
      </c>
      <c r="T258" s="275">
        <f>IF(T$120=0,0,T$120/NFM_fec!T$120)</f>
        <v>1.9751223937125106</v>
      </c>
      <c r="U258" s="275">
        <f>IF(U$120=0,0,U$120/NFM_fec!U$120)</f>
        <v>2.080539872471078</v>
      </c>
      <c r="V258" s="275">
        <f>IF(V$120=0,0,V$120/NFM_fec!V$120)</f>
        <v>2.1193805142058459</v>
      </c>
      <c r="W258" s="275">
        <f>IF(W$120=0,0,W$120/NFM_fec!W$120)</f>
        <v>2.0857584317023861</v>
      </c>
      <c r="X258" s="275">
        <f>IF(X$120=0,0,X$120/NFM_fec!X$120)</f>
        <v>2.2407869569444099</v>
      </c>
      <c r="Y258" s="275">
        <f>IF(Y$120=0,0,Y$120/NFM_fec!Y$120)</f>
        <v>2.2678111611233072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1.8996057912878577</v>
      </c>
      <c r="C259" s="276">
        <f>IF(C$126=0,0,C$126/NFM_fec!C$126)</f>
        <v>1.6331534201654867</v>
      </c>
      <c r="D259" s="276">
        <f>IF(D$126=0,0,D$126/NFM_fec!D$126)</f>
        <v>1.357801968722991</v>
      </c>
      <c r="E259" s="276">
        <f>IF(E$126=0,0,E$126/NFM_fec!E$126)</f>
        <v>1.3194471442515332</v>
      </c>
      <c r="F259" s="276">
        <f>IF(F$126=0,0,F$126/NFM_fec!F$126)</f>
        <v>1.3764139269174054</v>
      </c>
      <c r="G259" s="276">
        <f>IF(G$126=0,0,G$126/NFM_fec!G$126)</f>
        <v>1.9371794894893852</v>
      </c>
      <c r="H259" s="276">
        <f>IF(H$126=0,0,H$126/NFM_fec!H$126)</f>
        <v>2.1519345337252962</v>
      </c>
      <c r="I259" s="276">
        <f>IF(I$126=0,0,I$126/NFM_fec!I$126)</f>
        <v>2.8924457606617207</v>
      </c>
      <c r="J259" s="276">
        <f>IF(J$126=0,0,J$126/NFM_fec!J$126)</f>
        <v>2.6884633725870763</v>
      </c>
      <c r="K259" s="276">
        <f>IF(K$126=0,0,K$126/NFM_fec!K$126)</f>
        <v>2.36112143607291</v>
      </c>
      <c r="L259" s="276">
        <f>IF(L$126=0,0,L$126/NFM_fec!L$126)</f>
        <v>1.7454624284211138</v>
      </c>
      <c r="M259" s="276">
        <f>IF(M$126=0,0,M$126/NFM_fec!M$126)</f>
        <v>2.0828265387849201</v>
      </c>
      <c r="N259" s="276">
        <f>IF(N$126=0,0,N$126/NFM_fec!N$126)</f>
        <v>2.14791175475239</v>
      </c>
      <c r="O259" s="276">
        <f>IF(O$126=0,0,O$126/NFM_fec!O$126)</f>
        <v>2.8348838750377325</v>
      </c>
      <c r="P259" s="276">
        <f>IF(P$126=0,0,P$126/NFM_fec!P$126)</f>
        <v>2.9540731848712705</v>
      </c>
      <c r="Q259" s="276">
        <f>IF(Q$126=0,0,Q$126/NFM_fec!Q$126)</f>
        <v>3.0598571587156416</v>
      </c>
      <c r="R259" s="276">
        <f>IF(R$126=0,0,R$126/NFM_fec!R$126)</f>
        <v>2.9687421674814929</v>
      </c>
      <c r="S259" s="276">
        <f>IF(S$126=0,0,S$126/NFM_fec!S$126)</f>
        <v>2.1152691988888845</v>
      </c>
      <c r="T259" s="276">
        <f>IF(T$126=0,0,T$126/NFM_fec!T$126)</f>
        <v>2.5321638180427763</v>
      </c>
      <c r="U259" s="276">
        <f>IF(U$126=0,0,U$126/NFM_fec!U$126)</f>
        <v>2.7985736658549873</v>
      </c>
      <c r="V259" s="276">
        <f>IF(V$126=0,0,V$126/NFM_fec!V$126)</f>
        <v>2.8379571224863249</v>
      </c>
      <c r="W259" s="276">
        <f>IF(W$126=0,0,W$126/NFM_fec!W$126)</f>
        <v>2.8137574053803474</v>
      </c>
      <c r="X259" s="276">
        <f>IF(X$126=0,0,X$126/NFM_fec!X$126)</f>
        <v>3.0833829087522138</v>
      </c>
      <c r="Y259" s="276">
        <f>IF(Y$126=0,0,Y$126/NFM_fec!Y$126)</f>
        <v>3.0332825456132415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1.8984710031359984</v>
      </c>
      <c r="C260" s="276">
        <f>IF(C$134=0,0,C$134/NFM_fec!C$134)</f>
        <v>1.6331534201654869</v>
      </c>
      <c r="D260" s="276">
        <f>IF(D$134=0,0,D$134/NFM_fec!D$134)</f>
        <v>1.3545561652238323</v>
      </c>
      <c r="E260" s="276">
        <f>IF(E$134=0,0,E$134/NFM_fec!E$134)</f>
        <v>1.319447144251533</v>
      </c>
      <c r="F260" s="276">
        <f>IF(F$134=0,0,F$134/NFM_fec!F$134)</f>
        <v>1.2326005761197709</v>
      </c>
      <c r="G260" s="276">
        <f>IF(G$134=0,0,G$134/NFM_fec!G$134)</f>
        <v>1.4897829196831185</v>
      </c>
      <c r="H260" s="276">
        <f>IF(H$134=0,0,H$134/NFM_fec!H$134)</f>
        <v>1.696768700160775</v>
      </c>
      <c r="I260" s="276">
        <f>IF(I$134=0,0,I$134/NFM_fec!I$134)</f>
        <v>2.1554925667948268</v>
      </c>
      <c r="J260" s="276">
        <f>IF(J$134=0,0,J$134/NFM_fec!J$134)</f>
        <v>2.1224943451368747</v>
      </c>
      <c r="K260" s="276">
        <f>IF(K$134=0,0,K$134/NFM_fec!K$134)</f>
        <v>1.9636777674894437</v>
      </c>
      <c r="L260" s="276">
        <f>IF(L$134=0,0,L$134/NFM_fec!L$134)</f>
        <v>1.2970340922758374</v>
      </c>
      <c r="M260" s="276">
        <f>IF(M$134=0,0,M$134/NFM_fec!M$134)</f>
        <v>1.4711732277833489</v>
      </c>
      <c r="N260" s="276">
        <f>IF(N$134=0,0,N$134/NFM_fec!N$134)</f>
        <v>1.5079360459557227</v>
      </c>
      <c r="O260" s="276">
        <f>IF(O$134=0,0,O$134/NFM_fec!O$134)</f>
        <v>2.0224399225895366</v>
      </c>
      <c r="P260" s="276">
        <f>IF(P$134=0,0,P$134/NFM_fec!P$134)</f>
        <v>2.142457479490862</v>
      </c>
      <c r="Q260" s="276">
        <f>IF(Q$134=0,0,Q$134/NFM_fec!Q$134)</f>
        <v>2.1178570939495582</v>
      </c>
      <c r="R260" s="276">
        <f>IF(R$134=0,0,R$134/NFM_fec!R$134)</f>
        <v>1.9384782966119789</v>
      </c>
      <c r="S260" s="276">
        <f>IF(S$134=0,0,S$134/NFM_fec!S$134)</f>
        <v>1.3105953266145705</v>
      </c>
      <c r="T260" s="276">
        <f>IF(T$134=0,0,T$134/NFM_fec!T$134)</f>
        <v>1.9751480400250967</v>
      </c>
      <c r="U260" s="276">
        <f>IF(U$134=0,0,U$134/NFM_fec!U$134)</f>
        <v>2.0811842378067906</v>
      </c>
      <c r="V260" s="276">
        <f>IF(V$134=0,0,V$134/NFM_fec!V$134)</f>
        <v>2.1200631821087357</v>
      </c>
      <c r="W260" s="276">
        <f>IF(W$134=0,0,W$134/NFM_fec!W$134)</f>
        <v>2.0880204577802237</v>
      </c>
      <c r="X260" s="276">
        <f>IF(X$134=0,0,X$134/NFM_fec!X$134)</f>
        <v>2.2441975955288287</v>
      </c>
      <c r="Y260" s="276">
        <f>IF(Y$134=0,0,Y$134/NFM_fec!Y$134)</f>
        <v>2.267829868102333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2.2919804070959753</v>
      </c>
      <c r="C261" s="277">
        <f>IF(C$141=0,0,C$141/NFM_fec!C$141)</f>
        <v>2.1826622451677529</v>
      </c>
      <c r="D261" s="277">
        <f>IF(D$141=0,0,D$141/NFM_fec!D$141)</f>
        <v>2.1741080705771045</v>
      </c>
      <c r="E261" s="277">
        <f>IF(E$141=0,0,E$141/NFM_fec!E$141)</f>
        <v>2.1344435618200457</v>
      </c>
      <c r="F261" s="277">
        <f>IF(F$141=0,0,F$141/NFM_fec!F$141)</f>
        <v>2.256580432841985</v>
      </c>
      <c r="G261" s="277">
        <f>IF(G$141=0,0,G$141/NFM_fec!G$141)</f>
        <v>2.5597072879925169</v>
      </c>
      <c r="H261" s="277">
        <f>IF(H$141=0,0,H$141/NFM_fec!H$141)</f>
        <v>2.628591892266237</v>
      </c>
      <c r="I261" s="277">
        <f>IF(I$141=0,0,I$141/NFM_fec!I$141)</f>
        <v>2.9694809106521025</v>
      </c>
      <c r="J261" s="277">
        <f>IF(J$141=0,0,J$141/NFM_fec!J$141)</f>
        <v>2.971371759876317</v>
      </c>
      <c r="K261" s="277">
        <f>IF(K$141=0,0,K$141/NFM_fec!K$141)</f>
        <v>2.6525734064310722</v>
      </c>
      <c r="L261" s="277">
        <f>IF(L$141=0,0,L$141/NFM_fec!L$141)</f>
        <v>2.4105998094827163</v>
      </c>
      <c r="M261" s="277">
        <f>IF(M$141=0,0,M$141/NFM_fec!M$141)</f>
        <v>2.5487284671162209</v>
      </c>
      <c r="N261" s="277">
        <f>IF(N$141=0,0,N$141/NFM_fec!N$141)</f>
        <v>2.5989695759165299</v>
      </c>
      <c r="O261" s="277">
        <f>IF(O$141=0,0,O$141/NFM_fec!O$141)</f>
        <v>2.8382076608548772</v>
      </c>
      <c r="P261" s="277">
        <f>IF(P$141=0,0,P$141/NFM_fec!P$141)</f>
        <v>2.8990789519000302</v>
      </c>
      <c r="Q261" s="277">
        <f>IF(Q$141=0,0,Q$141/NFM_fec!Q$141)</f>
        <v>2.994000489843661</v>
      </c>
      <c r="R261" s="277">
        <f>IF(R$141=0,0,R$141/NFM_fec!R$141)</f>
        <v>3.0167037569843429</v>
      </c>
      <c r="S261" s="277">
        <f>IF(S$141=0,0,S$141/NFM_fec!S$141)</f>
        <v>2.7020384371147159</v>
      </c>
      <c r="T261" s="277">
        <f>IF(T$141=0,0,T$141/NFM_fec!T$141)</f>
        <v>2.6777243982135697</v>
      </c>
      <c r="U261" s="277">
        <f>IF(U$141=0,0,U$141/NFM_fec!U$141)</f>
        <v>2.8363665550932975</v>
      </c>
      <c r="V261" s="277">
        <f>IF(V$141=0,0,V$141/NFM_fec!V$141)</f>
        <v>2.8383288773516262</v>
      </c>
      <c r="W261" s="277">
        <f>IF(W$141=0,0,W$141/NFM_fec!W$141)</f>
        <v>2.8304052342156516</v>
      </c>
      <c r="X261" s="277">
        <f>IF(X$141=0,0,X$141/NFM_fec!X$141)</f>
        <v>2.9713478466078049</v>
      </c>
      <c r="Y261" s="277">
        <f>IF(Y$141=0,0,Y$141/NFM_fec!Y$141)</f>
        <v>2.9601379025405241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RO: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1424.913806653271</v>
      </c>
      <c r="C3" s="203">
        <f t="shared" si="0"/>
        <v>1597.3954603094089</v>
      </c>
      <c r="D3" s="203">
        <f t="shared" si="0"/>
        <v>1592.2554870989084</v>
      </c>
      <c r="E3" s="203">
        <f t="shared" si="0"/>
        <v>1611.8389165374888</v>
      </c>
      <c r="F3" s="203">
        <f t="shared" si="0"/>
        <v>1778.7193096377309</v>
      </c>
      <c r="G3" s="203">
        <f t="shared" si="0"/>
        <v>1670.9125715852319</v>
      </c>
      <c r="H3" s="203">
        <f t="shared" si="0"/>
        <v>1871.1674748558403</v>
      </c>
      <c r="I3" s="203">
        <f t="shared" si="0"/>
        <v>1845.3486429515397</v>
      </c>
      <c r="J3" s="203">
        <f t="shared" si="0"/>
        <v>2183.0193273398786</v>
      </c>
      <c r="K3" s="203">
        <f t="shared" si="0"/>
        <v>2018.4647362411511</v>
      </c>
      <c r="L3" s="203">
        <f t="shared" si="0"/>
        <v>719.59889628516214</v>
      </c>
      <c r="M3" s="203">
        <f t="shared" si="0"/>
        <v>1582.4348391426533</v>
      </c>
      <c r="N3" s="203">
        <f t="shared" si="0"/>
        <v>2175.1273807495736</v>
      </c>
      <c r="O3" s="203">
        <f t="shared" si="0"/>
        <v>1689.5569120474879</v>
      </c>
      <c r="P3" s="203">
        <f t="shared" si="0"/>
        <v>2132.762162607657</v>
      </c>
      <c r="Q3" s="203">
        <f t="shared" si="0"/>
        <v>2312.5178679999999</v>
      </c>
      <c r="R3" s="203">
        <f t="shared" si="0"/>
        <v>1736.8596200258723</v>
      </c>
      <c r="S3" s="203">
        <f t="shared" si="0"/>
        <v>2118.2120391999924</v>
      </c>
      <c r="T3" s="203">
        <f t="shared" si="0"/>
        <v>1884.9579690030075</v>
      </c>
      <c r="U3" s="203">
        <f t="shared" si="0"/>
        <v>1762.9001413517285</v>
      </c>
      <c r="V3" s="203">
        <f t="shared" si="0"/>
        <v>1825.6151322663575</v>
      </c>
      <c r="W3" s="203">
        <f t="shared" si="0"/>
        <v>1901.626883539778</v>
      </c>
      <c r="X3" s="203">
        <f t="shared" si="0"/>
        <v>1944.2014813163235</v>
      </c>
      <c r="Y3" s="203">
        <f t="shared" si="0"/>
        <v>1796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989.57336459031035</v>
      </c>
      <c r="C4" s="241">
        <f t="shared" si="1"/>
        <v>1191.4162820187673</v>
      </c>
      <c r="D4" s="241">
        <f t="shared" si="1"/>
        <v>1153.1961089976844</v>
      </c>
      <c r="E4" s="241">
        <f t="shared" si="1"/>
        <v>1191.1594599004652</v>
      </c>
      <c r="F4" s="241">
        <f t="shared" si="1"/>
        <v>1326.6319700767071</v>
      </c>
      <c r="G4" s="241">
        <f t="shared" si="1"/>
        <v>1219.0629188497624</v>
      </c>
      <c r="H4" s="241">
        <f t="shared" si="1"/>
        <v>1346.0410325868313</v>
      </c>
      <c r="I4" s="241">
        <f t="shared" si="1"/>
        <v>1418.7150012560207</v>
      </c>
      <c r="J4" s="241">
        <f t="shared" si="1"/>
        <v>1738.6260973919161</v>
      </c>
      <c r="K4" s="241">
        <f t="shared" si="1"/>
        <v>1340.0710093628684</v>
      </c>
      <c r="L4" s="241">
        <f t="shared" si="1"/>
        <v>600.58698088898439</v>
      </c>
      <c r="M4" s="241">
        <f t="shared" si="1"/>
        <v>1000.0718258462311</v>
      </c>
      <c r="N4" s="241">
        <f t="shared" si="1"/>
        <v>1714.5101554514476</v>
      </c>
      <c r="O4" s="241">
        <f t="shared" si="1"/>
        <v>1232.7426887383999</v>
      </c>
      <c r="P4" s="241">
        <f t="shared" si="1"/>
        <v>1567.0862797214327</v>
      </c>
      <c r="Q4" s="241">
        <f t="shared" si="1"/>
        <v>1872.9882440000001</v>
      </c>
      <c r="R4" s="241">
        <f t="shared" si="1"/>
        <v>1303.2271368717782</v>
      </c>
      <c r="S4" s="241">
        <f t="shared" si="1"/>
        <v>1578.1405876276187</v>
      </c>
      <c r="T4" s="241">
        <f t="shared" si="1"/>
        <v>1499.3495880709625</v>
      </c>
      <c r="U4" s="241">
        <f t="shared" si="1"/>
        <v>1362.0058098099789</v>
      </c>
      <c r="V4" s="241">
        <f t="shared" si="1"/>
        <v>1381.7521137739452</v>
      </c>
      <c r="W4" s="241">
        <f t="shared" si="1"/>
        <v>1512.1849971268039</v>
      </c>
      <c r="X4" s="241">
        <f t="shared" si="1"/>
        <v>1431.2479539579576</v>
      </c>
      <c r="Y4" s="241">
        <f t="shared" si="1"/>
        <v>1112.0999999999999</v>
      </c>
      <c r="DA4" s="83"/>
    </row>
    <row r="5" spans="1:105" ht="12" customHeight="1" x14ac:dyDescent="0.25">
      <c r="A5" s="99" t="s">
        <v>59</v>
      </c>
      <c r="B5" s="282">
        <v>634.72191865658863</v>
      </c>
      <c r="C5" s="282">
        <v>696.45211684157471</v>
      </c>
      <c r="D5" s="282">
        <v>685.19010324198973</v>
      </c>
      <c r="E5" s="282">
        <v>696.3770490627071</v>
      </c>
      <c r="F5" s="282">
        <v>734.91096435063594</v>
      </c>
      <c r="G5" s="282">
        <v>704.48630973302829</v>
      </c>
      <c r="H5" s="282">
        <v>672.9703985746595</v>
      </c>
      <c r="I5" s="282">
        <v>727.26181806767806</v>
      </c>
      <c r="J5" s="282">
        <v>894.54829961233884</v>
      </c>
      <c r="K5" s="282">
        <v>859.41203365299452</v>
      </c>
      <c r="L5" s="282">
        <v>382.91904127825859</v>
      </c>
      <c r="M5" s="282">
        <v>708.74360372235753</v>
      </c>
      <c r="N5" s="282">
        <v>1023.523717811905</v>
      </c>
      <c r="O5" s="282">
        <v>914.95683467794504</v>
      </c>
      <c r="P5" s="282">
        <v>934.67558094594256</v>
      </c>
      <c r="Q5" s="282">
        <v>1100.605433980566</v>
      </c>
      <c r="R5" s="282">
        <v>600.34923413605168</v>
      </c>
      <c r="S5" s="282">
        <v>589.22114040507449</v>
      </c>
      <c r="T5" s="282">
        <v>295.16555967355441</v>
      </c>
      <c r="U5" s="282">
        <v>241.68351500921489</v>
      </c>
      <c r="V5" s="282">
        <v>113.7259177431563</v>
      </c>
      <c r="W5" s="282">
        <v>839.70327425087191</v>
      </c>
      <c r="X5" s="282">
        <v>290.40202752819459</v>
      </c>
      <c r="Y5" s="282">
        <v>153.52037500875059</v>
      </c>
      <c r="DA5" s="94" t="s">
        <v>938</v>
      </c>
    </row>
    <row r="6" spans="1:105" ht="12" customHeight="1" x14ac:dyDescent="0.25">
      <c r="A6" s="99" t="s">
        <v>49</v>
      </c>
      <c r="B6" s="282">
        <v>354.85144593372178</v>
      </c>
      <c r="C6" s="282">
        <v>494.96416517719263</v>
      </c>
      <c r="D6" s="282">
        <v>468.00600575569467</v>
      </c>
      <c r="E6" s="282">
        <v>494.78241083775811</v>
      </c>
      <c r="F6" s="282">
        <v>591.72100572607121</v>
      </c>
      <c r="G6" s="282">
        <v>514.57660911673406</v>
      </c>
      <c r="H6" s="282">
        <v>673.07063401217181</v>
      </c>
      <c r="I6" s="282">
        <v>691.45318318834268</v>
      </c>
      <c r="J6" s="282">
        <v>844.07779777957728</v>
      </c>
      <c r="K6" s="282">
        <v>480.65897570987391</v>
      </c>
      <c r="L6" s="282">
        <v>217.6679396107258</v>
      </c>
      <c r="M6" s="282">
        <v>291.32822212387362</v>
      </c>
      <c r="N6" s="282">
        <v>690.98643763954271</v>
      </c>
      <c r="O6" s="282">
        <v>317.78585406045488</v>
      </c>
      <c r="P6" s="282">
        <v>632.41069877549012</v>
      </c>
      <c r="Q6" s="282">
        <v>772.38281001943415</v>
      </c>
      <c r="R6" s="282">
        <v>702.87790273572648</v>
      </c>
      <c r="S6" s="282">
        <v>988.91944722254425</v>
      </c>
      <c r="T6" s="282">
        <v>1204.1840283974079</v>
      </c>
      <c r="U6" s="282">
        <v>1120.322294800764</v>
      </c>
      <c r="V6" s="282">
        <v>1268.0261960307889</v>
      </c>
      <c r="W6" s="282">
        <v>672.48172287593195</v>
      </c>
      <c r="X6" s="282">
        <v>1140.845926429763</v>
      </c>
      <c r="Y6" s="282">
        <v>958.57962499124926</v>
      </c>
      <c r="DA6" s="94" t="s">
        <v>939</v>
      </c>
    </row>
    <row r="7" spans="1:105" ht="12" customHeight="1" x14ac:dyDescent="0.25">
      <c r="A7" s="49" t="s">
        <v>50</v>
      </c>
      <c r="B7" s="242">
        <v>435.34044206296051</v>
      </c>
      <c r="C7" s="242">
        <v>405.97917829064158</v>
      </c>
      <c r="D7" s="242">
        <v>439.05937810122401</v>
      </c>
      <c r="E7" s="242">
        <v>420.67945663702369</v>
      </c>
      <c r="F7" s="242">
        <v>452.08733956102378</v>
      </c>
      <c r="G7" s="242">
        <v>451.8496527354697</v>
      </c>
      <c r="H7" s="242">
        <v>525.12644226900909</v>
      </c>
      <c r="I7" s="242">
        <v>426.6336416955188</v>
      </c>
      <c r="J7" s="242">
        <v>444.39322994796248</v>
      </c>
      <c r="K7" s="242">
        <v>678.39372687828279</v>
      </c>
      <c r="L7" s="242">
        <v>119.0119153961778</v>
      </c>
      <c r="M7" s="242">
        <v>582.36301329642208</v>
      </c>
      <c r="N7" s="242">
        <v>460.61722529812607</v>
      </c>
      <c r="O7" s="242">
        <v>456.81422330908788</v>
      </c>
      <c r="P7" s="242">
        <v>565.67588288622414</v>
      </c>
      <c r="Q7" s="242">
        <v>439.52962400000001</v>
      </c>
      <c r="R7" s="242">
        <v>433.63248315409419</v>
      </c>
      <c r="S7" s="242">
        <v>540.07145157237392</v>
      </c>
      <c r="T7" s="242">
        <v>385.60838093204501</v>
      </c>
      <c r="U7" s="242">
        <v>400.89433154174952</v>
      </c>
      <c r="V7" s="242">
        <v>443.86301849241232</v>
      </c>
      <c r="W7" s="242">
        <v>389.4418864129741</v>
      </c>
      <c r="X7" s="242">
        <v>512.95352735836582</v>
      </c>
      <c r="Y7" s="242">
        <v>683.9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1311.7084450038969</v>
      </c>
      <c r="C10" s="241">
        <v>1541.6827820659639</v>
      </c>
      <c r="D10" s="241">
        <v>1651.854317684194</v>
      </c>
      <c r="E10" s="241">
        <v>1935.629869026604</v>
      </c>
      <c r="F10" s="241">
        <v>1675.6505315601121</v>
      </c>
      <c r="G10" s="241">
        <v>1632.7512166570471</v>
      </c>
      <c r="H10" s="241">
        <v>1465.6349219134279</v>
      </c>
      <c r="I10" s="241">
        <v>1777.1063850461239</v>
      </c>
      <c r="J10" s="241">
        <v>1749.85720744488</v>
      </c>
      <c r="K10" s="241">
        <v>1626.0947734747281</v>
      </c>
      <c r="L10" s="241">
        <v>1116.0274356392481</v>
      </c>
      <c r="M10" s="241">
        <v>1449.496105307798</v>
      </c>
      <c r="N10" s="241">
        <v>1234.2353197232701</v>
      </c>
      <c r="O10" s="241">
        <v>1256.866376850124</v>
      </c>
      <c r="P10" s="241">
        <v>1286.6973053225381</v>
      </c>
      <c r="Q10" s="241">
        <v>952.97337771514651</v>
      </c>
      <c r="R10" s="241">
        <v>744.7272933189987</v>
      </c>
      <c r="S10" s="241">
        <v>644.67677065126691</v>
      </c>
      <c r="T10" s="241">
        <v>454.270000110458</v>
      </c>
      <c r="U10" s="241">
        <v>741.32163738012332</v>
      </c>
      <c r="V10" s="241">
        <v>525.34948955844527</v>
      </c>
      <c r="W10" s="241">
        <v>1287.779130468989</v>
      </c>
      <c r="X10" s="241">
        <v>568.96535291697273</v>
      </c>
      <c r="Y10" s="241">
        <v>490.73537628283259</v>
      </c>
      <c r="DA10" s="83" t="s">
        <v>942</v>
      </c>
    </row>
    <row r="11" spans="1:105" ht="12" customHeight="1" x14ac:dyDescent="0.25">
      <c r="A11" s="107" t="s">
        <v>943</v>
      </c>
      <c r="B11" s="282">
        <v>683.59837041158232</v>
      </c>
      <c r="C11" s="282">
        <v>1021.358336167876</v>
      </c>
      <c r="D11" s="282">
        <v>1051.7504548419749</v>
      </c>
      <c r="E11" s="282">
        <v>1282.013914948833</v>
      </c>
      <c r="F11" s="282">
        <v>1257.6689224465799</v>
      </c>
      <c r="G11" s="282">
        <v>1111.7269142787779</v>
      </c>
      <c r="H11" s="282">
        <v>1366.4416980882429</v>
      </c>
      <c r="I11" s="282">
        <v>1575.0198846378739</v>
      </c>
      <c r="J11" s="282">
        <v>1539.153428044885</v>
      </c>
      <c r="K11" s="282">
        <v>238.51982350069639</v>
      </c>
      <c r="L11" s="282">
        <v>709.26671347303909</v>
      </c>
      <c r="M11" s="282">
        <v>673.62172957371797</v>
      </c>
      <c r="N11" s="282">
        <v>926.57417173728061</v>
      </c>
      <c r="O11" s="282">
        <v>94.980133354170562</v>
      </c>
      <c r="P11" s="282">
        <v>275.43133972049299</v>
      </c>
      <c r="Q11" s="282">
        <v>176.7702940367144</v>
      </c>
      <c r="R11" s="282">
        <v>256.28080881133081</v>
      </c>
      <c r="S11" s="282">
        <v>783.10718866456318</v>
      </c>
      <c r="T11" s="282">
        <v>1257.084368518241</v>
      </c>
      <c r="U11" s="282">
        <v>826.12527132626019</v>
      </c>
      <c r="V11" s="282">
        <v>1196.8118749033561</v>
      </c>
      <c r="W11" s="282">
        <v>599.07203355907416</v>
      </c>
      <c r="X11" s="282">
        <v>591.08347970447642</v>
      </c>
      <c r="Y11" s="282">
        <v>427.31101251189813</v>
      </c>
      <c r="DA11" s="94" t="s">
        <v>944</v>
      </c>
    </row>
    <row r="12" spans="1:105" ht="12" customHeight="1" x14ac:dyDescent="0.25">
      <c r="A12" s="49" t="s">
        <v>945</v>
      </c>
      <c r="B12" s="242">
        <v>119.0618285699537</v>
      </c>
      <c r="C12" s="242">
        <v>118.9315927875242</v>
      </c>
      <c r="D12" s="242">
        <v>140.07919423009611</v>
      </c>
      <c r="E12" s="242">
        <v>154.7458054048698</v>
      </c>
      <c r="F12" s="242">
        <v>136.41457757462439</v>
      </c>
      <c r="G12" s="242">
        <v>138.58975487257121</v>
      </c>
      <c r="H12" s="242">
        <v>151.35035562293919</v>
      </c>
      <c r="I12" s="242">
        <v>137.96453255850631</v>
      </c>
      <c r="J12" s="242">
        <v>115.04187882917979</v>
      </c>
      <c r="K12" s="242">
        <v>157.11766170852971</v>
      </c>
      <c r="L12" s="242">
        <v>63.015073662351973</v>
      </c>
      <c r="M12" s="242">
        <v>177.14885320266561</v>
      </c>
      <c r="N12" s="242">
        <v>65.246875577389247</v>
      </c>
      <c r="O12" s="242">
        <v>76.53435938281801</v>
      </c>
      <c r="P12" s="242">
        <v>87.612230393468423</v>
      </c>
      <c r="Q12" s="242">
        <v>40.339281420597949</v>
      </c>
      <c r="R12" s="242">
        <v>64.665480051594983</v>
      </c>
      <c r="S12" s="242">
        <v>66.135466630557332</v>
      </c>
      <c r="T12" s="242">
        <v>60.546037867707632</v>
      </c>
      <c r="U12" s="242">
        <v>68.226452067519588</v>
      </c>
      <c r="V12" s="242">
        <v>55.273035170927507</v>
      </c>
      <c r="W12" s="242">
        <v>50.723638701698043</v>
      </c>
      <c r="X12" s="242">
        <v>34.63545622676336</v>
      </c>
      <c r="Y12" s="242">
        <v>43.833315964746816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1457.453827782108</v>
      </c>
      <c r="C15" s="241">
        <v>1741.934739412475</v>
      </c>
      <c r="D15" s="241">
        <v>1741.934739412475</v>
      </c>
      <c r="E15" s="241">
        <v>2168.6561068580249</v>
      </c>
      <c r="F15" s="241">
        <v>2026.415651042842</v>
      </c>
      <c r="G15" s="241">
        <v>2026.415651042842</v>
      </c>
      <c r="H15" s="241">
        <v>1884.1751952276579</v>
      </c>
      <c r="I15" s="241">
        <v>1884.1751952276579</v>
      </c>
      <c r="J15" s="241">
        <v>1884.1751952276579</v>
      </c>
      <c r="K15" s="241">
        <v>1741.934739412475</v>
      </c>
      <c r="L15" s="241">
        <v>1741.934739412475</v>
      </c>
      <c r="M15" s="241">
        <v>1599.6942835972909</v>
      </c>
      <c r="N15" s="241">
        <v>1599.6942835972909</v>
      </c>
      <c r="O15" s="241">
        <v>1457.453827782108</v>
      </c>
      <c r="P15" s="241">
        <v>1457.453827782108</v>
      </c>
      <c r="Q15" s="241">
        <v>1457.453827782108</v>
      </c>
      <c r="R15" s="241">
        <v>1315.213371966925</v>
      </c>
      <c r="S15" s="241">
        <v>1315.213371966925</v>
      </c>
      <c r="T15" s="241">
        <v>1172.9729161517409</v>
      </c>
      <c r="U15" s="241">
        <v>1172.9729161517409</v>
      </c>
      <c r="V15" s="241">
        <v>1172.9729161517409</v>
      </c>
      <c r="W15" s="241">
        <v>1457.453827782108</v>
      </c>
      <c r="X15" s="241">
        <v>1457.453827782108</v>
      </c>
      <c r="Y15" s="241">
        <v>1315.2133719669239</v>
      </c>
      <c r="DA15" s="83" t="s">
        <v>947</v>
      </c>
    </row>
    <row r="16" spans="1:105" ht="12" customHeight="1" x14ac:dyDescent="0.25">
      <c r="A16" s="107" t="s">
        <v>943</v>
      </c>
      <c r="B16" s="282">
        <v>848.44263379064705</v>
      </c>
      <c r="C16" s="282">
        <v>1126.8603374769939</v>
      </c>
      <c r="D16" s="282">
        <v>1126.8603374769939</v>
      </c>
      <c r="E16" s="282">
        <v>1405.27804116334</v>
      </c>
      <c r="F16" s="282">
        <v>1405.27804116334</v>
      </c>
      <c r="G16" s="282">
        <v>1335.6736152417541</v>
      </c>
      <c r="H16" s="282">
        <v>1474.8824670849269</v>
      </c>
      <c r="I16" s="282">
        <v>1683.6957448496869</v>
      </c>
      <c r="J16" s="282">
        <v>1683.6957448496869</v>
      </c>
      <c r="K16" s="282">
        <v>1614.0913189281</v>
      </c>
      <c r="L16" s="282">
        <v>1614.0913189281</v>
      </c>
      <c r="M16" s="282">
        <v>1544.486893006514</v>
      </c>
      <c r="N16" s="282">
        <v>1544.486893006514</v>
      </c>
      <c r="O16" s="282">
        <v>1474.8824670849269</v>
      </c>
      <c r="P16" s="282">
        <v>1474.8824670849269</v>
      </c>
      <c r="Q16" s="282">
        <v>1405.27804116334</v>
      </c>
      <c r="R16" s="282">
        <v>1405.27804116334</v>
      </c>
      <c r="S16" s="282">
        <v>1335.6736152417541</v>
      </c>
      <c r="T16" s="282">
        <v>1335.6736152417541</v>
      </c>
      <c r="U16" s="282">
        <v>1266.069189320167</v>
      </c>
      <c r="V16" s="282">
        <v>1266.069189320167</v>
      </c>
      <c r="W16" s="282">
        <v>1196.4647633985801</v>
      </c>
      <c r="X16" s="282">
        <v>1196.4647633985801</v>
      </c>
      <c r="Y16" s="282">
        <v>1126.8603374769939</v>
      </c>
      <c r="DA16" s="94" t="s">
        <v>948</v>
      </c>
    </row>
    <row r="17" spans="1:105" ht="12" customHeight="1" x14ac:dyDescent="0.25">
      <c r="A17" s="49" t="s">
        <v>945</v>
      </c>
      <c r="B17" s="242">
        <v>132.2909206332819</v>
      </c>
      <c r="C17" s="242">
        <v>132.2909206332819</v>
      </c>
      <c r="D17" s="242">
        <v>159.9288488560822</v>
      </c>
      <c r="E17" s="242">
        <v>173.7478129674823</v>
      </c>
      <c r="F17" s="242">
        <v>159.9288488560822</v>
      </c>
      <c r="G17" s="242">
        <v>159.9288488560822</v>
      </c>
      <c r="H17" s="242">
        <v>159.9288488560822</v>
      </c>
      <c r="I17" s="242">
        <v>146.10988474468201</v>
      </c>
      <c r="J17" s="242">
        <v>146.10988474468201</v>
      </c>
      <c r="K17" s="242">
        <v>173.7478129674823</v>
      </c>
      <c r="L17" s="242">
        <v>173.7478129674823</v>
      </c>
      <c r="M17" s="242">
        <v>187.5667770788825</v>
      </c>
      <c r="N17" s="242">
        <v>173.7478129674823</v>
      </c>
      <c r="O17" s="242">
        <v>173.7478129674823</v>
      </c>
      <c r="P17" s="242">
        <v>173.7478129674823</v>
      </c>
      <c r="Q17" s="242">
        <v>159.92884885608211</v>
      </c>
      <c r="R17" s="242">
        <v>159.92884885608211</v>
      </c>
      <c r="S17" s="242">
        <v>146.10988474468201</v>
      </c>
      <c r="T17" s="242">
        <v>146.10988474468201</v>
      </c>
      <c r="U17" s="242">
        <v>146.10988474468201</v>
      </c>
      <c r="V17" s="242">
        <v>132.29092063328179</v>
      </c>
      <c r="W17" s="242">
        <v>132.29092063328179</v>
      </c>
      <c r="X17" s="242">
        <v>118.47195652188169</v>
      </c>
      <c r="Y17" s="242">
        <v>118.47195652188169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426.72136744555002</v>
      </c>
      <c r="D19" s="241">
        <v>0</v>
      </c>
      <c r="E19" s="241">
        <v>426.72136744555002</v>
      </c>
      <c r="F19" s="241">
        <v>0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426.72136744555002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348.02212960793332</v>
      </c>
      <c r="D20" s="282">
        <v>0</v>
      </c>
      <c r="E20" s="282">
        <v>348.02212960793332</v>
      </c>
      <c r="F20" s="282">
        <v>0</v>
      </c>
      <c r="G20" s="282">
        <v>0</v>
      </c>
      <c r="H20" s="282">
        <v>139.20885184317331</v>
      </c>
      <c r="I20" s="282">
        <v>278.41770368634661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0</v>
      </c>
      <c r="D21" s="242">
        <v>41.456892334200447</v>
      </c>
      <c r="E21" s="242">
        <v>13.818964111400151</v>
      </c>
      <c r="F21" s="242">
        <v>0</v>
      </c>
      <c r="G21" s="242">
        <v>0</v>
      </c>
      <c r="H21" s="242">
        <v>0</v>
      </c>
      <c r="I21" s="242">
        <v>0</v>
      </c>
      <c r="J21" s="242">
        <v>0</v>
      </c>
      <c r="K21" s="242">
        <v>41.456892334200447</v>
      </c>
      <c r="L21" s="242">
        <v>0</v>
      </c>
      <c r="M21" s="242">
        <v>13.818964111400151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142.24045581518294</v>
      </c>
      <c r="D23" s="241">
        <f t="shared" si="2"/>
        <v>0</v>
      </c>
      <c r="E23" s="241">
        <f t="shared" si="2"/>
        <v>0</v>
      </c>
      <c r="F23" s="241">
        <f t="shared" si="2"/>
        <v>142.24045581518294</v>
      </c>
      <c r="G23" s="241">
        <f t="shared" si="2"/>
        <v>0</v>
      </c>
      <c r="H23" s="241">
        <f t="shared" si="2"/>
        <v>142.24045581518408</v>
      </c>
      <c r="I23" s="241">
        <f t="shared" si="2"/>
        <v>0</v>
      </c>
      <c r="J23" s="241">
        <f t="shared" si="2"/>
        <v>0</v>
      </c>
      <c r="K23" s="241">
        <f t="shared" si="2"/>
        <v>142.24045581518294</v>
      </c>
      <c r="L23" s="241">
        <f t="shared" si="2"/>
        <v>0</v>
      </c>
      <c r="M23" s="241">
        <f t="shared" si="2"/>
        <v>142.24045581518408</v>
      </c>
      <c r="N23" s="241">
        <f t="shared" si="2"/>
        <v>0</v>
      </c>
      <c r="O23" s="241">
        <f t="shared" si="2"/>
        <v>142.24045581518294</v>
      </c>
      <c r="P23" s="241">
        <f t="shared" si="2"/>
        <v>0</v>
      </c>
      <c r="Q23" s="241">
        <f t="shared" si="2"/>
        <v>0</v>
      </c>
      <c r="R23" s="241">
        <f t="shared" si="2"/>
        <v>142.24045581518294</v>
      </c>
      <c r="S23" s="241">
        <f t="shared" si="2"/>
        <v>0</v>
      </c>
      <c r="T23" s="241">
        <f t="shared" si="2"/>
        <v>142.24045581518408</v>
      </c>
      <c r="U23" s="241">
        <f t="shared" si="2"/>
        <v>0</v>
      </c>
      <c r="V23" s="241">
        <f t="shared" si="2"/>
        <v>0</v>
      </c>
      <c r="W23" s="241">
        <f t="shared" si="2"/>
        <v>142.24045581518294</v>
      </c>
      <c r="X23" s="241">
        <f t="shared" si="2"/>
        <v>0</v>
      </c>
      <c r="Y23" s="241">
        <f t="shared" si="2"/>
        <v>142.24045581518408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69.604425921586426</v>
      </c>
      <c r="D24" s="282">
        <f t="shared" si="3"/>
        <v>0</v>
      </c>
      <c r="E24" s="282">
        <f t="shared" si="3"/>
        <v>69.604425921587108</v>
      </c>
      <c r="F24" s="282">
        <f t="shared" si="3"/>
        <v>0</v>
      </c>
      <c r="G24" s="282">
        <f t="shared" si="3"/>
        <v>69.604425921585971</v>
      </c>
      <c r="H24" s="282">
        <f t="shared" si="3"/>
        <v>0</v>
      </c>
      <c r="I24" s="282">
        <f t="shared" si="3"/>
        <v>69.604425921586653</v>
      </c>
      <c r="J24" s="282">
        <f t="shared" si="3"/>
        <v>0</v>
      </c>
      <c r="K24" s="282">
        <f t="shared" si="3"/>
        <v>69.604425921586881</v>
      </c>
      <c r="L24" s="282">
        <f t="shared" si="3"/>
        <v>0</v>
      </c>
      <c r="M24" s="282">
        <f t="shared" si="3"/>
        <v>69.604425921585971</v>
      </c>
      <c r="N24" s="282">
        <f t="shared" si="3"/>
        <v>0</v>
      </c>
      <c r="O24" s="282">
        <f t="shared" si="3"/>
        <v>69.604425921587108</v>
      </c>
      <c r="P24" s="282">
        <f t="shared" si="3"/>
        <v>0</v>
      </c>
      <c r="Q24" s="282">
        <f t="shared" si="3"/>
        <v>69.604425921586881</v>
      </c>
      <c r="R24" s="282">
        <f t="shared" si="3"/>
        <v>0</v>
      </c>
      <c r="S24" s="282">
        <f t="shared" si="3"/>
        <v>69.604425921585971</v>
      </c>
      <c r="T24" s="282">
        <f t="shared" si="3"/>
        <v>0</v>
      </c>
      <c r="U24" s="282">
        <f t="shared" si="3"/>
        <v>69.604425921587108</v>
      </c>
      <c r="V24" s="282">
        <f t="shared" si="3"/>
        <v>0</v>
      </c>
      <c r="W24" s="282">
        <f t="shared" si="3"/>
        <v>69.604425921586881</v>
      </c>
      <c r="X24" s="282">
        <f t="shared" si="3"/>
        <v>0</v>
      </c>
      <c r="Y24" s="282">
        <f t="shared" si="3"/>
        <v>69.604425921586198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0</v>
      </c>
      <c r="D25" s="242">
        <f t="shared" si="4"/>
        <v>13.818964111400135</v>
      </c>
      <c r="E25" s="242">
        <f t="shared" si="4"/>
        <v>0</v>
      </c>
      <c r="F25" s="242">
        <f t="shared" si="4"/>
        <v>13.818964111400106</v>
      </c>
      <c r="G25" s="242">
        <f t="shared" si="4"/>
        <v>0</v>
      </c>
      <c r="H25" s="242">
        <f t="shared" si="4"/>
        <v>0</v>
      </c>
      <c r="I25" s="242">
        <f t="shared" si="4"/>
        <v>13.818964111400192</v>
      </c>
      <c r="J25" s="242">
        <f t="shared" si="4"/>
        <v>0</v>
      </c>
      <c r="K25" s="242">
        <f t="shared" si="4"/>
        <v>13.818964111400163</v>
      </c>
      <c r="L25" s="242">
        <f t="shared" si="4"/>
        <v>0</v>
      </c>
      <c r="M25" s="242">
        <f t="shared" si="4"/>
        <v>0</v>
      </c>
      <c r="N25" s="242">
        <f t="shared" si="4"/>
        <v>13.818964111400192</v>
      </c>
      <c r="O25" s="242">
        <f t="shared" si="4"/>
        <v>0</v>
      </c>
      <c r="P25" s="242">
        <f t="shared" si="4"/>
        <v>0</v>
      </c>
      <c r="Q25" s="242">
        <f t="shared" si="4"/>
        <v>13.818964111400192</v>
      </c>
      <c r="R25" s="242">
        <f t="shared" si="4"/>
        <v>0</v>
      </c>
      <c r="S25" s="242">
        <f t="shared" si="4"/>
        <v>13.818964111400106</v>
      </c>
      <c r="T25" s="242">
        <f t="shared" si="4"/>
        <v>0</v>
      </c>
      <c r="U25" s="242">
        <f t="shared" si="4"/>
        <v>0</v>
      </c>
      <c r="V25" s="242">
        <f t="shared" si="4"/>
        <v>13.81896411140022</v>
      </c>
      <c r="W25" s="242">
        <f t="shared" si="4"/>
        <v>0</v>
      </c>
      <c r="X25" s="242">
        <f t="shared" si="4"/>
        <v>13.818964111400092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145.74538277821102</v>
      </c>
      <c r="C27" s="241">
        <f t="shared" si="5"/>
        <v>200.25195734651106</v>
      </c>
      <c r="D27" s="241">
        <f t="shared" si="5"/>
        <v>90.080421728280953</v>
      </c>
      <c r="E27" s="241">
        <f t="shared" si="5"/>
        <v>233.02623783142099</v>
      </c>
      <c r="F27" s="241">
        <f t="shared" si="5"/>
        <v>350.76511948272992</v>
      </c>
      <c r="G27" s="241">
        <f t="shared" si="5"/>
        <v>393.66443438579495</v>
      </c>
      <c r="H27" s="241">
        <f t="shared" si="5"/>
        <v>418.54027331423003</v>
      </c>
      <c r="I27" s="241">
        <f t="shared" si="5"/>
        <v>107.06881018153399</v>
      </c>
      <c r="J27" s="241">
        <f t="shared" si="5"/>
        <v>134.31798778277789</v>
      </c>
      <c r="K27" s="241">
        <f t="shared" si="5"/>
        <v>115.83996593774691</v>
      </c>
      <c r="L27" s="241">
        <f t="shared" si="5"/>
        <v>625.90730377322689</v>
      </c>
      <c r="M27" s="241">
        <f t="shared" si="5"/>
        <v>150.19817828949294</v>
      </c>
      <c r="N27" s="241">
        <f t="shared" si="5"/>
        <v>365.45896387402081</v>
      </c>
      <c r="O27" s="241">
        <f t="shared" si="5"/>
        <v>200.58745093198399</v>
      </c>
      <c r="P27" s="241">
        <f t="shared" si="5"/>
        <v>170.75652245956985</v>
      </c>
      <c r="Q27" s="241">
        <f t="shared" si="5"/>
        <v>504.48045006696145</v>
      </c>
      <c r="R27" s="241">
        <f t="shared" si="5"/>
        <v>570.48607864792632</v>
      </c>
      <c r="S27" s="241">
        <f t="shared" si="5"/>
        <v>670.53660131565812</v>
      </c>
      <c r="T27" s="241">
        <f t="shared" si="5"/>
        <v>718.70291604128295</v>
      </c>
      <c r="U27" s="241">
        <f t="shared" si="5"/>
        <v>431.65127877161763</v>
      </c>
      <c r="V27" s="241">
        <f t="shared" si="5"/>
        <v>647.62342659329568</v>
      </c>
      <c r="W27" s="241">
        <f t="shared" si="5"/>
        <v>169.67469731311894</v>
      </c>
      <c r="X27" s="241">
        <f t="shared" si="5"/>
        <v>888.48847486513523</v>
      </c>
      <c r="Y27" s="241">
        <f t="shared" si="5"/>
        <v>824.4779956840913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164.84426337906473</v>
      </c>
      <c r="C28" s="282">
        <f t="shared" si="6"/>
        <v>105.50200130911787</v>
      </c>
      <c r="D28" s="282">
        <f t="shared" si="6"/>
        <v>75.109882635018948</v>
      </c>
      <c r="E28" s="282">
        <f t="shared" si="6"/>
        <v>123.26412621450709</v>
      </c>
      <c r="F28" s="282">
        <f t="shared" si="6"/>
        <v>147.60911871676012</v>
      </c>
      <c r="G28" s="282">
        <f t="shared" si="6"/>
        <v>223.94670096297614</v>
      </c>
      <c r="H28" s="282">
        <f t="shared" si="6"/>
        <v>108.44076899668403</v>
      </c>
      <c r="I28" s="282">
        <f t="shared" si="6"/>
        <v>108.67586021181296</v>
      </c>
      <c r="J28" s="282">
        <f t="shared" si="6"/>
        <v>144.54231680480189</v>
      </c>
      <c r="K28" s="282">
        <f t="shared" si="6"/>
        <v>1375.5714954274035</v>
      </c>
      <c r="L28" s="282">
        <f t="shared" si="6"/>
        <v>904.82460545506092</v>
      </c>
      <c r="M28" s="282">
        <f t="shared" si="6"/>
        <v>870.86516343279607</v>
      </c>
      <c r="N28" s="282">
        <f t="shared" si="6"/>
        <v>617.91272126923343</v>
      </c>
      <c r="O28" s="282">
        <f t="shared" si="6"/>
        <v>1379.9023337307563</v>
      </c>
      <c r="P28" s="282">
        <f t="shared" si="6"/>
        <v>1199.4511273644339</v>
      </c>
      <c r="Q28" s="282">
        <f t="shared" si="6"/>
        <v>1228.5077471266256</v>
      </c>
      <c r="R28" s="282">
        <f t="shared" si="6"/>
        <v>1148.9972323520092</v>
      </c>
      <c r="S28" s="282">
        <f t="shared" si="6"/>
        <v>552.5664265771909</v>
      </c>
      <c r="T28" s="282">
        <f t="shared" si="6"/>
        <v>78.589246723513043</v>
      </c>
      <c r="U28" s="282">
        <f t="shared" si="6"/>
        <v>439.94391799390678</v>
      </c>
      <c r="V28" s="282">
        <f t="shared" si="6"/>
        <v>69.257314416810914</v>
      </c>
      <c r="W28" s="282">
        <f t="shared" si="6"/>
        <v>597.39272983950593</v>
      </c>
      <c r="X28" s="282">
        <f t="shared" si="6"/>
        <v>605.38128369410367</v>
      </c>
      <c r="Y28" s="282">
        <f t="shared" si="6"/>
        <v>699.54932496509582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13.229092063328196</v>
      </c>
      <c r="C29" s="242">
        <f t="shared" si="7"/>
        <v>13.359327845757704</v>
      </c>
      <c r="D29" s="242">
        <f t="shared" si="7"/>
        <v>19.849654625986091</v>
      </c>
      <c r="E29" s="242">
        <f t="shared" si="7"/>
        <v>19.002007562612505</v>
      </c>
      <c r="F29" s="242">
        <f t="shared" si="7"/>
        <v>23.514271281457809</v>
      </c>
      <c r="G29" s="242">
        <f t="shared" si="7"/>
        <v>21.339093983510992</v>
      </c>
      <c r="H29" s="242">
        <f t="shared" si="7"/>
        <v>8.578493233143007</v>
      </c>
      <c r="I29" s="242">
        <f t="shared" si="7"/>
        <v>8.1453521861756997</v>
      </c>
      <c r="J29" s="242">
        <f t="shared" si="7"/>
        <v>31.068005915502212</v>
      </c>
      <c r="K29" s="242">
        <f t="shared" si="7"/>
        <v>16.630151258952594</v>
      </c>
      <c r="L29" s="242">
        <f t="shared" si="7"/>
        <v>110.73273930513034</v>
      </c>
      <c r="M29" s="242">
        <f t="shared" si="7"/>
        <v>10.417923876216889</v>
      </c>
      <c r="N29" s="242">
        <f t="shared" si="7"/>
        <v>108.50093739009306</v>
      </c>
      <c r="O29" s="242">
        <f t="shared" si="7"/>
        <v>97.213453584664293</v>
      </c>
      <c r="P29" s="242">
        <f t="shared" si="7"/>
        <v>86.135582574013881</v>
      </c>
      <c r="Q29" s="242">
        <f t="shared" si="7"/>
        <v>119.58956743548416</v>
      </c>
      <c r="R29" s="242">
        <f t="shared" si="7"/>
        <v>95.263368804487129</v>
      </c>
      <c r="S29" s="242">
        <f t="shared" si="7"/>
        <v>79.974418114124674</v>
      </c>
      <c r="T29" s="242">
        <f t="shared" si="7"/>
        <v>85.563846876974367</v>
      </c>
      <c r="U29" s="242">
        <f t="shared" si="7"/>
        <v>77.883432677162418</v>
      </c>
      <c r="V29" s="242">
        <f t="shared" si="7"/>
        <v>77.017885462354286</v>
      </c>
      <c r="W29" s="242">
        <f t="shared" si="7"/>
        <v>81.56728193158375</v>
      </c>
      <c r="X29" s="242">
        <f t="shared" si="7"/>
        <v>83.836500295118327</v>
      </c>
      <c r="Y29" s="242">
        <f t="shared" si="7"/>
        <v>74.638640557134877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2143.1430782459161</v>
      </c>
      <c r="C32" s="210">
        <v>2618.1073086844381</v>
      </c>
      <c r="D32" s="210">
        <v>2903.4134135855552</v>
      </c>
      <c r="E32" s="210">
        <v>3117.0833190025801</v>
      </c>
      <c r="F32" s="210">
        <v>2383.7291487532239</v>
      </c>
      <c r="G32" s="210">
        <v>2285.4758383490971</v>
      </c>
      <c r="H32" s="210">
        <v>2101.9515047291488</v>
      </c>
      <c r="I32" s="210">
        <v>2124.9005159071362</v>
      </c>
      <c r="J32" s="210">
        <v>2515.7963886500429</v>
      </c>
      <c r="K32" s="210">
        <v>2023.9854686156491</v>
      </c>
      <c r="L32" s="210">
        <v>2028.4543422183999</v>
      </c>
      <c r="M32" s="210">
        <v>2231.0730008598448</v>
      </c>
      <c r="N32" s="210">
        <v>1958.3055030094581</v>
      </c>
      <c r="O32" s="210">
        <v>1644.7251074806529</v>
      </c>
      <c r="P32" s="210">
        <v>1649.7432502149611</v>
      </c>
      <c r="Q32" s="210">
        <v>1416.2754944110061</v>
      </c>
      <c r="R32" s="210">
        <v>1249.4338779019779</v>
      </c>
      <c r="S32" s="210">
        <v>1341.83611349957</v>
      </c>
      <c r="T32" s="210">
        <v>1428.17007738607</v>
      </c>
      <c r="U32" s="210">
        <v>1477.18701633706</v>
      </c>
      <c r="V32" s="210">
        <v>1437.0538263112639</v>
      </c>
      <c r="W32" s="210">
        <v>1583.3187446259669</v>
      </c>
      <c r="X32" s="210">
        <v>988.45623387790215</v>
      </c>
      <c r="Y32" s="210">
        <v>855.52665520206347</v>
      </c>
      <c r="DA32" s="109" t="s">
        <v>953</v>
      </c>
    </row>
    <row r="33" spans="1:105" ht="12" customHeight="1" x14ac:dyDescent="0.25">
      <c r="A33" s="24" t="s">
        <v>28</v>
      </c>
      <c r="B33" s="213">
        <v>138.28727429062769</v>
      </c>
      <c r="C33" s="213">
        <v>159.23654342218401</v>
      </c>
      <c r="D33" s="213">
        <v>163.41874462596729</v>
      </c>
      <c r="E33" s="213">
        <v>159.74127257093721</v>
      </c>
      <c r="F33" s="213">
        <v>138.25038693035251</v>
      </c>
      <c r="G33" s="213">
        <v>142.02390369733439</v>
      </c>
      <c r="H33" s="213">
        <v>126.8349957007739</v>
      </c>
      <c r="I33" s="213">
        <v>106.7428202923474</v>
      </c>
      <c r="J33" s="213">
        <v>122.6227858985383</v>
      </c>
      <c r="K33" s="213">
        <v>132.60369733447979</v>
      </c>
      <c r="L33" s="213">
        <v>127.5029234737747</v>
      </c>
      <c r="M33" s="213">
        <v>127.9728288907997</v>
      </c>
      <c r="N33" s="213">
        <v>130.68048151332761</v>
      </c>
      <c r="O33" s="213">
        <v>97.231986242476367</v>
      </c>
      <c r="P33" s="213">
        <v>85.08813413585554</v>
      </c>
      <c r="Q33" s="213">
        <v>81.599312123817711</v>
      </c>
      <c r="R33" s="213">
        <v>30.120980223559759</v>
      </c>
      <c r="S33" s="213">
        <v>32.929492691315559</v>
      </c>
      <c r="T33" s="213">
        <v>35.496560619088562</v>
      </c>
      <c r="U33" s="213">
        <v>24.633276010318141</v>
      </c>
      <c r="V33" s="213">
        <v>0</v>
      </c>
      <c r="W33" s="213">
        <v>0</v>
      </c>
      <c r="X33" s="213">
        <v>0</v>
      </c>
      <c r="Y33" s="213">
        <v>3.1900257953568358E-2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224.84479793637146</v>
      </c>
      <c r="C34" s="204">
        <f t="shared" si="8"/>
        <v>451.82957867583838</v>
      </c>
      <c r="D34" s="204">
        <f t="shared" si="8"/>
        <v>474.29776440240755</v>
      </c>
      <c r="E34" s="204">
        <f t="shared" si="8"/>
        <v>294.76208082545133</v>
      </c>
      <c r="F34" s="204">
        <f t="shared" si="8"/>
        <v>147.21040412725711</v>
      </c>
      <c r="G34" s="204">
        <f t="shared" si="8"/>
        <v>105.18641444539983</v>
      </c>
      <c r="H34" s="204">
        <f t="shared" si="8"/>
        <v>98.566466036113496</v>
      </c>
      <c r="I34" s="204">
        <f t="shared" si="8"/>
        <v>341.91564918314702</v>
      </c>
      <c r="J34" s="204">
        <f t="shared" si="8"/>
        <v>286.0274290627687</v>
      </c>
      <c r="K34" s="204">
        <f t="shared" si="8"/>
        <v>293.55520206362854</v>
      </c>
      <c r="L34" s="204">
        <f t="shared" si="8"/>
        <v>259.73370593293208</v>
      </c>
      <c r="M34" s="204">
        <f t="shared" si="8"/>
        <v>288.79802235597595</v>
      </c>
      <c r="N34" s="204">
        <f t="shared" si="8"/>
        <v>251.40447119518484</v>
      </c>
      <c r="O34" s="204">
        <f t="shared" si="8"/>
        <v>264.86431642304387</v>
      </c>
      <c r="P34" s="204">
        <f t="shared" si="8"/>
        <v>288.37248495270842</v>
      </c>
      <c r="Q34" s="204">
        <f t="shared" si="8"/>
        <v>268.7570937231298</v>
      </c>
      <c r="R34" s="204">
        <f t="shared" si="8"/>
        <v>219.52553740326741</v>
      </c>
      <c r="S34" s="204">
        <f t="shared" si="8"/>
        <v>258.50240756663806</v>
      </c>
      <c r="T34" s="204">
        <f t="shared" si="8"/>
        <v>324.2293207222699</v>
      </c>
      <c r="U34" s="204">
        <f t="shared" si="8"/>
        <v>498.09767841788482</v>
      </c>
      <c r="V34" s="204">
        <f t="shared" si="8"/>
        <v>437.7340498710231</v>
      </c>
      <c r="W34" s="204">
        <f t="shared" si="8"/>
        <v>424.33379191745485</v>
      </c>
      <c r="X34" s="204">
        <f t="shared" si="8"/>
        <v>425.24720550300947</v>
      </c>
      <c r="Y34" s="204">
        <f t="shared" si="8"/>
        <v>418.73078245915735</v>
      </c>
      <c r="DA34" s="71"/>
    </row>
    <row r="35" spans="1:105" ht="12" customHeight="1" x14ac:dyDescent="0.25">
      <c r="A35" s="18" t="s">
        <v>30</v>
      </c>
      <c r="B35" s="204">
        <v>53.202923473774717</v>
      </c>
      <c r="C35" s="204">
        <v>191.530524505589</v>
      </c>
      <c r="D35" s="204">
        <v>346.4101461736887</v>
      </c>
      <c r="E35" s="204">
        <v>250.64488392089419</v>
      </c>
      <c r="F35" s="204">
        <v>91.036113499570078</v>
      </c>
      <c r="G35" s="204">
        <v>34.492003439380909</v>
      </c>
      <c r="H35" s="204">
        <v>0</v>
      </c>
      <c r="I35" s="204">
        <v>172.45984522785901</v>
      </c>
      <c r="J35" s="204">
        <v>175.92003439380909</v>
      </c>
      <c r="K35" s="204">
        <v>167.8713671539123</v>
      </c>
      <c r="L35" s="204">
        <v>148.32476354256229</v>
      </c>
      <c r="M35" s="204">
        <v>178.2196044711952</v>
      </c>
      <c r="N35" s="204">
        <v>151.77411865864141</v>
      </c>
      <c r="O35" s="204">
        <v>180.51926053310399</v>
      </c>
      <c r="P35" s="204">
        <v>185.11848667239889</v>
      </c>
      <c r="Q35" s="204">
        <v>217.31298366294061</v>
      </c>
      <c r="R35" s="204">
        <v>169.02123817712811</v>
      </c>
      <c r="S35" s="204">
        <v>198.32699914015481</v>
      </c>
      <c r="T35" s="204">
        <v>257.83688736027511</v>
      </c>
      <c r="U35" s="204">
        <v>420.04178847807401</v>
      </c>
      <c r="V35" s="204">
        <v>361.93585554600168</v>
      </c>
      <c r="W35" s="204">
        <v>355.94041272570939</v>
      </c>
      <c r="X35" s="204">
        <v>360.44643164230439</v>
      </c>
      <c r="Y35" s="204">
        <v>363.04935511607908</v>
      </c>
      <c r="DA35" s="71" t="s">
        <v>955</v>
      </c>
    </row>
    <row r="36" spans="1:105" ht="12" customHeight="1" x14ac:dyDescent="0.25">
      <c r="A36" s="18" t="s">
        <v>31</v>
      </c>
      <c r="B36" s="204">
        <v>0</v>
      </c>
      <c r="C36" s="204">
        <v>1.129750644883921</v>
      </c>
      <c r="D36" s="204">
        <v>0</v>
      </c>
      <c r="E36" s="204">
        <v>0</v>
      </c>
      <c r="F36" s="204">
        <v>0</v>
      </c>
      <c r="G36" s="204">
        <v>1.149699054170249</v>
      </c>
      <c r="H36" s="204">
        <v>2.299570077386071</v>
      </c>
      <c r="I36" s="204">
        <v>87.377815993121231</v>
      </c>
      <c r="J36" s="204">
        <v>88.527601031814271</v>
      </c>
      <c r="K36" s="204">
        <v>94.289853826311244</v>
      </c>
      <c r="L36" s="204">
        <v>94.276096302665522</v>
      </c>
      <c r="M36" s="204">
        <v>98.874978503869286</v>
      </c>
      <c r="N36" s="204">
        <v>89.677300085984513</v>
      </c>
      <c r="O36" s="204">
        <v>75.88073946689596</v>
      </c>
      <c r="P36" s="204">
        <v>96.575494411006019</v>
      </c>
      <c r="Q36" s="204">
        <v>41.389509888220118</v>
      </c>
      <c r="R36" s="204">
        <v>41.389509888220118</v>
      </c>
      <c r="S36" s="204">
        <v>44.394067067927772</v>
      </c>
      <c r="T36" s="204">
        <v>44.239982803095437</v>
      </c>
      <c r="U36" s="204">
        <v>38.653310404127247</v>
      </c>
      <c r="V36" s="204">
        <v>35.228976784178847</v>
      </c>
      <c r="W36" s="204">
        <v>35.506104901117787</v>
      </c>
      <c r="X36" s="204">
        <v>35.887876182287187</v>
      </c>
      <c r="Y36" s="204">
        <v>27.762338779019771</v>
      </c>
      <c r="DA36" s="71" t="s">
        <v>956</v>
      </c>
    </row>
    <row r="37" spans="1:105" ht="12" customHeight="1" x14ac:dyDescent="0.25">
      <c r="A37" s="18" t="s">
        <v>71</v>
      </c>
      <c r="B37" s="204">
        <v>9.2433361994840926</v>
      </c>
      <c r="C37" s="204">
        <v>5.135167669819432</v>
      </c>
      <c r="D37" s="204">
        <v>13.351504729148751</v>
      </c>
      <c r="E37" s="204">
        <v>7.1892519346517627</v>
      </c>
      <c r="F37" s="204">
        <v>4.1081685296646597</v>
      </c>
      <c r="G37" s="204">
        <v>3.0810834049871021</v>
      </c>
      <c r="H37" s="204">
        <v>11.297420464316421</v>
      </c>
      <c r="I37" s="204">
        <v>10.27033533963886</v>
      </c>
      <c r="J37" s="204">
        <v>6.1622527944969896</v>
      </c>
      <c r="K37" s="204">
        <v>1.026999140154772</v>
      </c>
      <c r="L37" s="204">
        <v>2.0540842648323299</v>
      </c>
      <c r="M37" s="204">
        <v>2.0540842648323299</v>
      </c>
      <c r="N37" s="204">
        <v>1.013585554600172</v>
      </c>
      <c r="O37" s="204">
        <v>3.04067067927773</v>
      </c>
      <c r="P37" s="204">
        <v>1.013585554600172</v>
      </c>
      <c r="Q37" s="204">
        <v>2.0270851246775581</v>
      </c>
      <c r="R37" s="204">
        <v>2.0270851246775581</v>
      </c>
      <c r="S37" s="204">
        <v>2.6717110920034388</v>
      </c>
      <c r="T37" s="204">
        <v>2.6717110920034388</v>
      </c>
      <c r="U37" s="204">
        <v>2.80042992261393</v>
      </c>
      <c r="V37" s="204">
        <v>2.5985382631126401</v>
      </c>
      <c r="W37" s="204">
        <v>2.1168529664660358</v>
      </c>
      <c r="X37" s="204">
        <v>6.2959587274290616</v>
      </c>
      <c r="Y37" s="204">
        <v>3.0117798796216682</v>
      </c>
      <c r="DA37" s="71" t="s">
        <v>957</v>
      </c>
    </row>
    <row r="38" spans="1:105" ht="12" customHeight="1" x14ac:dyDescent="0.25">
      <c r="A38" s="18" t="s">
        <v>32</v>
      </c>
      <c r="B38" s="204">
        <v>159.2147033533964</v>
      </c>
      <c r="C38" s="204">
        <v>246.0590713671539</v>
      </c>
      <c r="D38" s="204">
        <v>54.036457437661213</v>
      </c>
      <c r="E38" s="204">
        <v>28.948151332760101</v>
      </c>
      <c r="F38" s="204">
        <v>24.123473774720551</v>
      </c>
      <c r="G38" s="204">
        <v>8.6844368013757514</v>
      </c>
      <c r="H38" s="204">
        <v>25.088392089423909</v>
      </c>
      <c r="I38" s="204">
        <v>12.544196044711949</v>
      </c>
      <c r="J38" s="204">
        <v>3.8597592433362</v>
      </c>
      <c r="K38" s="204">
        <v>8.6844368013757514</v>
      </c>
      <c r="L38" s="204">
        <v>6.5790197764402398</v>
      </c>
      <c r="M38" s="204">
        <v>9.6493551160791053</v>
      </c>
      <c r="N38" s="204">
        <v>6.576870163370593</v>
      </c>
      <c r="O38" s="204">
        <v>1.8797936371453139</v>
      </c>
      <c r="P38" s="204">
        <v>0.93981083404987098</v>
      </c>
      <c r="Q38" s="204">
        <v>0.93981083404987098</v>
      </c>
      <c r="R38" s="204">
        <v>0</v>
      </c>
      <c r="S38" s="204">
        <v>0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958</v>
      </c>
    </row>
    <row r="39" spans="1:105" ht="12" customHeight="1" x14ac:dyDescent="0.25">
      <c r="A39" s="18" t="s">
        <v>33</v>
      </c>
      <c r="B39" s="204">
        <v>3.1838349097162508</v>
      </c>
      <c r="C39" s="204">
        <v>7.9750644883920891</v>
      </c>
      <c r="D39" s="204">
        <v>60.499656061908851</v>
      </c>
      <c r="E39" s="204">
        <v>7.9797936371453142</v>
      </c>
      <c r="F39" s="204">
        <v>27.9426483233018</v>
      </c>
      <c r="G39" s="204">
        <v>57.779191745485811</v>
      </c>
      <c r="H39" s="204">
        <v>59.881083404987102</v>
      </c>
      <c r="I39" s="204">
        <v>59.26345657781598</v>
      </c>
      <c r="J39" s="204">
        <v>11.55778159931212</v>
      </c>
      <c r="K39" s="204">
        <v>21.682545141874471</v>
      </c>
      <c r="L39" s="204">
        <v>8.499742046431642</v>
      </c>
      <c r="M39" s="204">
        <v>0</v>
      </c>
      <c r="N39" s="204">
        <v>2.3625967325881341</v>
      </c>
      <c r="O39" s="204">
        <v>3.543852106620808</v>
      </c>
      <c r="P39" s="204">
        <v>4.7251074806534827</v>
      </c>
      <c r="Q39" s="204">
        <v>7.0877042132416168</v>
      </c>
      <c r="R39" s="204">
        <v>7.0877042132416168</v>
      </c>
      <c r="S39" s="204">
        <v>13.109630266552021</v>
      </c>
      <c r="T39" s="204">
        <v>19.480739466895951</v>
      </c>
      <c r="U39" s="204">
        <v>36.602149613069642</v>
      </c>
      <c r="V39" s="204">
        <v>37.97067927773</v>
      </c>
      <c r="W39" s="204">
        <v>30.770421324161639</v>
      </c>
      <c r="X39" s="204">
        <v>22.616938950988811</v>
      </c>
      <c r="Y39" s="204">
        <v>24.907308684436799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1294.4754944110059</v>
      </c>
      <c r="C40" s="204">
        <f t="shared" si="9"/>
        <v>1491.9174548581259</v>
      </c>
      <c r="D40" s="204">
        <f t="shared" si="9"/>
        <v>1695.6577815993121</v>
      </c>
      <c r="E40" s="204">
        <f t="shared" si="9"/>
        <v>2156.2123817712809</v>
      </c>
      <c r="F40" s="204">
        <f t="shared" si="9"/>
        <v>1561.758383490971</v>
      </c>
      <c r="G40" s="204">
        <f t="shared" si="9"/>
        <v>1539.1444539982799</v>
      </c>
      <c r="H40" s="204">
        <f t="shared" si="9"/>
        <v>1293.336199484093</v>
      </c>
      <c r="I40" s="204">
        <f t="shared" si="9"/>
        <v>1151.0103181427339</v>
      </c>
      <c r="J40" s="204">
        <f t="shared" si="9"/>
        <v>1547.420464316423</v>
      </c>
      <c r="K40" s="204">
        <f t="shared" si="9"/>
        <v>1155.97592433362</v>
      </c>
      <c r="L40" s="204">
        <f t="shared" si="9"/>
        <v>1145.378331900258</v>
      </c>
      <c r="M40" s="204">
        <f t="shared" si="9"/>
        <v>1275.2364574376611</v>
      </c>
      <c r="N40" s="204">
        <f t="shared" si="9"/>
        <v>1060.8340498710229</v>
      </c>
      <c r="O40" s="204">
        <f t="shared" si="9"/>
        <v>830.33104041272566</v>
      </c>
      <c r="P40" s="204">
        <f t="shared" si="9"/>
        <v>791.27257093723119</v>
      </c>
      <c r="Q40" s="204">
        <f t="shared" si="9"/>
        <v>587.85468615649177</v>
      </c>
      <c r="R40" s="204">
        <f t="shared" si="9"/>
        <v>526.41874462596729</v>
      </c>
      <c r="S40" s="204">
        <f t="shared" si="9"/>
        <v>599.56603611349954</v>
      </c>
      <c r="T40" s="204">
        <f t="shared" si="9"/>
        <v>584.47016337059324</v>
      </c>
      <c r="U40" s="204">
        <f t="shared" si="9"/>
        <v>524.21444539982792</v>
      </c>
      <c r="V40" s="204">
        <f t="shared" si="9"/>
        <v>666.29716251074808</v>
      </c>
      <c r="W40" s="204">
        <f t="shared" si="9"/>
        <v>822.92983662940674</v>
      </c>
      <c r="X40" s="204">
        <f t="shared" si="9"/>
        <v>271.22519346517629</v>
      </c>
      <c r="Y40" s="204">
        <f t="shared" si="9"/>
        <v>171.63817712811689</v>
      </c>
      <c r="DA40" s="71"/>
    </row>
    <row r="41" spans="1:105" ht="12" customHeight="1" x14ac:dyDescent="0.25">
      <c r="A41" s="18" t="s">
        <v>73</v>
      </c>
      <c r="B41" s="204">
        <v>1294.4754944110059</v>
      </c>
      <c r="C41" s="204">
        <v>1491.8314703353401</v>
      </c>
      <c r="D41" s="204">
        <v>1695.6577815993121</v>
      </c>
      <c r="E41" s="204">
        <v>2156.2123817712809</v>
      </c>
      <c r="F41" s="204">
        <v>1561.758383490971</v>
      </c>
      <c r="G41" s="204">
        <v>1539.1444539982799</v>
      </c>
      <c r="H41" s="204">
        <v>1293.336199484093</v>
      </c>
      <c r="I41" s="204">
        <v>1151.0103181427339</v>
      </c>
      <c r="J41" s="204">
        <v>1547.420464316423</v>
      </c>
      <c r="K41" s="204">
        <v>1155.97592433362</v>
      </c>
      <c r="L41" s="204">
        <v>1145.378331900258</v>
      </c>
      <c r="M41" s="204">
        <v>1275.2364574376611</v>
      </c>
      <c r="N41" s="204">
        <v>1060.8340498710229</v>
      </c>
      <c r="O41" s="204">
        <v>830.33104041272566</v>
      </c>
      <c r="P41" s="204">
        <v>791.27257093723119</v>
      </c>
      <c r="Q41" s="204">
        <v>587.85468615649177</v>
      </c>
      <c r="R41" s="204">
        <v>526.41874462596729</v>
      </c>
      <c r="S41" s="204">
        <v>599.56603611349954</v>
      </c>
      <c r="T41" s="204">
        <v>584.47016337059324</v>
      </c>
      <c r="U41" s="204">
        <v>524.21444539982792</v>
      </c>
      <c r="V41" s="204">
        <v>666.29716251074808</v>
      </c>
      <c r="W41" s="204">
        <v>822.92983662940674</v>
      </c>
      <c r="X41" s="204">
        <v>271.22519346517629</v>
      </c>
      <c r="Y41" s="204">
        <v>171.63817712811689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8.5984522785898534E-2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20.015305245055881</v>
      </c>
      <c r="C43" s="204">
        <f t="shared" si="10"/>
        <v>48.796216680997418</v>
      </c>
      <c r="D43" s="204">
        <f t="shared" si="10"/>
        <v>69.504127257093714</v>
      </c>
      <c r="E43" s="204">
        <f t="shared" si="10"/>
        <v>51.757867583834908</v>
      </c>
      <c r="F43" s="204">
        <f t="shared" si="10"/>
        <v>57.29914015477214</v>
      </c>
      <c r="G43" s="204">
        <f t="shared" si="10"/>
        <v>49.584436801375752</v>
      </c>
      <c r="H43" s="204">
        <f t="shared" si="10"/>
        <v>37.785382631126403</v>
      </c>
      <c r="I43" s="204">
        <f t="shared" si="10"/>
        <v>30.142390369733441</v>
      </c>
      <c r="J43" s="204">
        <f t="shared" si="10"/>
        <v>26.464058469475489</v>
      </c>
      <c r="K43" s="204">
        <f t="shared" si="10"/>
        <v>14.092003439380919</v>
      </c>
      <c r="L43" s="204">
        <f t="shared" si="10"/>
        <v>20.89905417024935</v>
      </c>
      <c r="M43" s="204">
        <f t="shared" si="10"/>
        <v>20.731900257953562</v>
      </c>
      <c r="N43" s="204">
        <f t="shared" si="10"/>
        <v>18.080653482373172</v>
      </c>
      <c r="O43" s="204">
        <f t="shared" si="10"/>
        <v>23.95631986242477</v>
      </c>
      <c r="P43" s="204">
        <f t="shared" si="10"/>
        <v>23.215821152192603</v>
      </c>
      <c r="Q43" s="204">
        <f t="shared" si="10"/>
        <v>22.141014617368874</v>
      </c>
      <c r="R43" s="204">
        <f t="shared" si="10"/>
        <v>20.134651762682715</v>
      </c>
      <c r="S43" s="204">
        <f t="shared" si="10"/>
        <v>19.43611349957007</v>
      </c>
      <c r="T43" s="204">
        <f t="shared" si="10"/>
        <v>23.232588134135852</v>
      </c>
      <c r="U43" s="204">
        <f t="shared" si="10"/>
        <v>20.281427343078253</v>
      </c>
      <c r="V43" s="204">
        <f t="shared" si="10"/>
        <v>4.7840068787618231</v>
      </c>
      <c r="W43" s="204">
        <f t="shared" si="10"/>
        <v>5.8967325881341353</v>
      </c>
      <c r="X43" s="204">
        <f t="shared" si="10"/>
        <v>5.0478933791917449</v>
      </c>
      <c r="Y43" s="204">
        <f t="shared" si="10"/>
        <v>5.3704213241616507</v>
      </c>
      <c r="DA43" s="71"/>
    </row>
    <row r="44" spans="1:105" ht="12" customHeight="1" x14ac:dyDescent="0.25">
      <c r="A44" s="18" t="s">
        <v>38</v>
      </c>
      <c r="B44" s="204">
        <v>20.015305245055881</v>
      </c>
      <c r="C44" s="204">
        <v>48.796216680997418</v>
      </c>
      <c r="D44" s="204">
        <v>69.504127257093714</v>
      </c>
      <c r="E44" s="204">
        <v>51.757867583834908</v>
      </c>
      <c r="F44" s="204">
        <v>57.29914015477214</v>
      </c>
      <c r="G44" s="204">
        <v>49.584436801375752</v>
      </c>
      <c r="H44" s="204">
        <v>37.785382631126403</v>
      </c>
      <c r="I44" s="204">
        <v>30.142390369733441</v>
      </c>
      <c r="J44" s="204">
        <v>26.464058469475489</v>
      </c>
      <c r="K44" s="204">
        <v>14.04419604471196</v>
      </c>
      <c r="L44" s="204">
        <v>20.11083404987102</v>
      </c>
      <c r="M44" s="204">
        <v>19.203267411865859</v>
      </c>
      <c r="N44" s="204">
        <v>17.316337059329321</v>
      </c>
      <c r="O44" s="204">
        <v>22.523215821152199</v>
      </c>
      <c r="P44" s="204">
        <v>21.1140154772141</v>
      </c>
      <c r="Q44" s="204">
        <v>21.424505588993981</v>
      </c>
      <c r="R44" s="204">
        <v>19.752536543422181</v>
      </c>
      <c r="S44" s="204">
        <v>18.90490111779879</v>
      </c>
      <c r="T44" s="204">
        <v>22.871453138435079</v>
      </c>
      <c r="U44" s="204">
        <v>20.134479793637151</v>
      </c>
      <c r="V44" s="204">
        <v>4.4690455717970767</v>
      </c>
      <c r="W44" s="204">
        <v>5.777042132416164</v>
      </c>
      <c r="X44" s="204">
        <v>4.9233018056749778</v>
      </c>
      <c r="Y44" s="204">
        <v>5.2780739466895961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4.7807394668959592E-2</v>
      </c>
      <c r="L45" s="204">
        <v>0.78822012037833178</v>
      </c>
      <c r="M45" s="204">
        <v>1.5286328460877039</v>
      </c>
      <c r="N45" s="204">
        <v>0.76431642304385194</v>
      </c>
      <c r="O45" s="204">
        <v>1.4331040412725711</v>
      </c>
      <c r="P45" s="204">
        <v>2.101805674978503</v>
      </c>
      <c r="Q45" s="204">
        <v>0.7165090283748925</v>
      </c>
      <c r="R45" s="204">
        <v>0.3821152192605331</v>
      </c>
      <c r="S45" s="204">
        <v>0.53121238177128116</v>
      </c>
      <c r="T45" s="204">
        <v>0.36113499570077379</v>
      </c>
      <c r="U45" s="204">
        <v>0.14694754944110061</v>
      </c>
      <c r="V45" s="204">
        <v>0.31496130696474628</v>
      </c>
      <c r="W45" s="204">
        <v>0.1196904557179708</v>
      </c>
      <c r="X45" s="204">
        <v>0.124591573516767</v>
      </c>
      <c r="Y45" s="204">
        <v>9.2347377472055028E-2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967</v>
      </c>
    </row>
    <row r="50" spans="1:105" ht="12" customHeight="1" x14ac:dyDescent="0.25">
      <c r="A50" s="14" t="s">
        <v>39</v>
      </c>
      <c r="B50" s="204">
        <v>165.52020636285471</v>
      </c>
      <c r="C50" s="204">
        <v>172.0884780739467</v>
      </c>
      <c r="D50" s="204">
        <v>168.7207222699914</v>
      </c>
      <c r="E50" s="204">
        <v>136.8109200343938</v>
      </c>
      <c r="F50" s="204">
        <v>176.0294067067928</v>
      </c>
      <c r="G50" s="204">
        <v>155.72751504729149</v>
      </c>
      <c r="H50" s="204">
        <v>173.9753224419604</v>
      </c>
      <c r="I50" s="204">
        <v>174.02312983662941</v>
      </c>
      <c r="J50" s="204">
        <v>196.54625967325879</v>
      </c>
      <c r="K50" s="204">
        <v>144.0957007738607</v>
      </c>
      <c r="L50" s="204">
        <v>176.74600171969041</v>
      </c>
      <c r="M50" s="204">
        <v>185.05778159931211</v>
      </c>
      <c r="N50" s="204">
        <v>183.72029234737749</v>
      </c>
      <c r="O50" s="204">
        <v>170.559845227859</v>
      </c>
      <c r="P50" s="204">
        <v>176.8415305245056</v>
      </c>
      <c r="Q50" s="204">
        <v>189.7153052450559</v>
      </c>
      <c r="R50" s="204">
        <v>194.42055030094579</v>
      </c>
      <c r="S50" s="204">
        <v>165.12992261392949</v>
      </c>
      <c r="T50" s="204">
        <v>182.1298366294067</v>
      </c>
      <c r="U50" s="204">
        <v>135.2434221840069</v>
      </c>
      <c r="V50" s="204">
        <v>51.555631986242467</v>
      </c>
      <c r="W50" s="204">
        <v>47.699656061908847</v>
      </c>
      <c r="X50" s="204">
        <v>49.372914875322437</v>
      </c>
      <c r="Y50" s="204">
        <v>41.420120378331902</v>
      </c>
      <c r="DA50" s="71" t="s">
        <v>968</v>
      </c>
    </row>
    <row r="51" spans="1:105" ht="12" customHeight="1" x14ac:dyDescent="0.25">
      <c r="A51" s="21" t="s">
        <v>40</v>
      </c>
      <c r="B51" s="207">
        <v>300</v>
      </c>
      <c r="C51" s="207">
        <v>294.23903697334481</v>
      </c>
      <c r="D51" s="207">
        <v>331.81427343078252</v>
      </c>
      <c r="E51" s="207">
        <v>317.79879621668101</v>
      </c>
      <c r="F51" s="207">
        <v>303.18142734307821</v>
      </c>
      <c r="G51" s="207">
        <v>293.80911435941528</v>
      </c>
      <c r="H51" s="207">
        <v>371.45313843508171</v>
      </c>
      <c r="I51" s="207">
        <v>321.06620808254507</v>
      </c>
      <c r="J51" s="207">
        <v>336.71539122957859</v>
      </c>
      <c r="K51" s="207">
        <v>283.66294067067918</v>
      </c>
      <c r="L51" s="207">
        <v>298.19432502149613</v>
      </c>
      <c r="M51" s="207">
        <v>333.27601031814271</v>
      </c>
      <c r="N51" s="207">
        <v>313.58555460017197</v>
      </c>
      <c r="O51" s="207">
        <v>257.78159931212377</v>
      </c>
      <c r="P51" s="207">
        <v>284.95270851246772</v>
      </c>
      <c r="Q51" s="207">
        <v>266.20808254514179</v>
      </c>
      <c r="R51" s="207">
        <v>258.8134135855546</v>
      </c>
      <c r="S51" s="207">
        <v>266.27214101461732</v>
      </c>
      <c r="T51" s="207">
        <v>278.61160791057608</v>
      </c>
      <c r="U51" s="207">
        <v>274.71676698194318</v>
      </c>
      <c r="V51" s="207">
        <v>276.68297506448829</v>
      </c>
      <c r="W51" s="207">
        <v>282.45872742906272</v>
      </c>
      <c r="X51" s="207">
        <v>237.56302665520209</v>
      </c>
      <c r="Y51" s="207">
        <v>218.33525365434221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2143.1430782459151</v>
      </c>
      <c r="C52" s="284">
        <f t="shared" si="11"/>
        <v>2618.1073086844376</v>
      </c>
      <c r="D52" s="284">
        <f t="shared" si="11"/>
        <v>2903.4134135855547</v>
      </c>
      <c r="E52" s="284">
        <f t="shared" si="11"/>
        <v>3117.0833190025787</v>
      </c>
      <c r="F52" s="284">
        <f t="shared" si="11"/>
        <v>2383.7291487532248</v>
      </c>
      <c r="G52" s="284">
        <f t="shared" si="11"/>
        <v>2285.4758383490966</v>
      </c>
      <c r="H52" s="284">
        <f t="shared" si="11"/>
        <v>2101.9515047291488</v>
      </c>
      <c r="I52" s="284">
        <f t="shared" si="11"/>
        <v>2124.9005159071357</v>
      </c>
      <c r="J52" s="284">
        <f t="shared" si="11"/>
        <v>2515.796388650042</v>
      </c>
      <c r="K52" s="284">
        <f t="shared" si="11"/>
        <v>2023.9854686156486</v>
      </c>
      <c r="L52" s="284">
        <f t="shared" si="11"/>
        <v>2028.4543422183995</v>
      </c>
      <c r="M52" s="284">
        <f t="shared" si="11"/>
        <v>2231.0730008598448</v>
      </c>
      <c r="N52" s="284">
        <f t="shared" si="11"/>
        <v>1958.305503009459</v>
      </c>
      <c r="O52" s="284">
        <f t="shared" si="11"/>
        <v>1644.7251074806527</v>
      </c>
      <c r="P52" s="284">
        <f t="shared" si="11"/>
        <v>1649.7432502149607</v>
      </c>
      <c r="Q52" s="284">
        <f t="shared" si="11"/>
        <v>1416.2754944110056</v>
      </c>
      <c r="R52" s="284">
        <f t="shared" si="11"/>
        <v>1249.4338779019779</v>
      </c>
      <c r="S52" s="284">
        <f t="shared" si="11"/>
        <v>1341.83611349957</v>
      </c>
      <c r="T52" s="284">
        <f t="shared" si="11"/>
        <v>1428.17007738607</v>
      </c>
      <c r="U52" s="284">
        <f t="shared" si="11"/>
        <v>1477.1870163370597</v>
      </c>
      <c r="V52" s="284">
        <f t="shared" si="11"/>
        <v>1437.0538263112642</v>
      </c>
      <c r="W52" s="284">
        <f t="shared" si="11"/>
        <v>1583.3187446259669</v>
      </c>
      <c r="X52" s="284">
        <f t="shared" si="11"/>
        <v>988.45623387790192</v>
      </c>
      <c r="Y52" s="284">
        <f t="shared" si="11"/>
        <v>855.52665520206324</v>
      </c>
      <c r="DA52" s="118"/>
    </row>
    <row r="53" spans="1:105" ht="12" customHeight="1" x14ac:dyDescent="0.25">
      <c r="A53" s="51" t="s">
        <v>48</v>
      </c>
      <c r="B53" s="237">
        <f>CHI_fec!B5-B58</f>
        <v>1471.311289994743</v>
      </c>
      <c r="C53" s="237">
        <f>CHI_fec!C5-C58</f>
        <v>1670.6845450797414</v>
      </c>
      <c r="D53" s="237">
        <f>CHI_fec!D5-D58</f>
        <v>1878.2115394875395</v>
      </c>
      <c r="E53" s="237">
        <f>CHI_fec!E5-E58</f>
        <v>1996.6023574788787</v>
      </c>
      <c r="F53" s="237">
        <f>CHI_fec!F5-F58</f>
        <v>1458.4728259866981</v>
      </c>
      <c r="G53" s="237">
        <f>CHI_fec!G5-G58</f>
        <v>1448.9045028276787</v>
      </c>
      <c r="H53" s="237">
        <f>CHI_fec!H5-H58</f>
        <v>1179.3674540767749</v>
      </c>
      <c r="I53" s="237">
        <f>CHI_fec!I5-I58</f>
        <v>1221.0922952583958</v>
      </c>
      <c r="J53" s="237">
        <f>CHI_fec!J5-J58</f>
        <v>1451.9838117304694</v>
      </c>
      <c r="K53" s="237">
        <f>CHI_fec!K5-K58</f>
        <v>1781.3885372386151</v>
      </c>
      <c r="L53" s="237">
        <f>CHI_fec!L5-L58</f>
        <v>1325.2619015659138</v>
      </c>
      <c r="M53" s="237">
        <f>CHI_fec!M5-M58</f>
        <v>1592.8194119687785</v>
      </c>
      <c r="N53" s="237">
        <f>CHI_fec!N5-N58</f>
        <v>1205.6552555277451</v>
      </c>
      <c r="O53" s="237">
        <f>CHI_fec!O5-O58</f>
        <v>1534.6934555286095</v>
      </c>
      <c r="P53" s="237">
        <f>CHI_fec!P5-P58</f>
        <v>1390.4849608037207</v>
      </c>
      <c r="Q53" s="237">
        <f>CHI_fec!Q5-Q58</f>
        <v>1222.073880628014</v>
      </c>
      <c r="R53" s="237">
        <f>CHI_fec!R5-R58</f>
        <v>963.96871872295446</v>
      </c>
      <c r="S53" s="237">
        <f>CHI_fec!S5-S58</f>
        <v>666.64372698851616</v>
      </c>
      <c r="T53" s="237">
        <f>CHI_fec!T5-T58</f>
        <v>433.9228177048189</v>
      </c>
      <c r="U53" s="237">
        <f>CHI_fec!U5-U58</f>
        <v>765.84396186519496</v>
      </c>
      <c r="V53" s="237">
        <f>CHI_fec!V5-V58</f>
        <v>498.01318602870663</v>
      </c>
      <c r="W53" s="237">
        <f>CHI_fec!W5-W58</f>
        <v>1098.989445401146</v>
      </c>
      <c r="X53" s="237">
        <f>CHI_fec!X5-X58</f>
        <v>499.40428836745906</v>
      </c>
      <c r="Y53" s="237">
        <f>CHI_fec!Y5-Y58</f>
        <v>468.08070084208873</v>
      </c>
      <c r="DA53" s="83"/>
    </row>
    <row r="54" spans="1:105" ht="12" customHeight="1" x14ac:dyDescent="0.25">
      <c r="A54" s="99" t="s">
        <v>49</v>
      </c>
      <c r="B54" s="238">
        <f>CHI_fec!B61</f>
        <v>649.70239280768067</v>
      </c>
      <c r="C54" s="238">
        <f>CHI_fec!C61</f>
        <v>926.78587139306455</v>
      </c>
      <c r="D54" s="238">
        <f>CHI_fec!D61</f>
        <v>1002.883436244795</v>
      </c>
      <c r="E54" s="238">
        <f>CHI_fec!E61</f>
        <v>1099.0968190195961</v>
      </c>
      <c r="F54" s="238">
        <f>CHI_fec!F61</f>
        <v>902.27564248620695</v>
      </c>
      <c r="G54" s="238">
        <f>CHI_fec!G61</f>
        <v>813.60273743068183</v>
      </c>
      <c r="H54" s="238">
        <f>CHI_fec!H61</f>
        <v>895.89061816597939</v>
      </c>
      <c r="I54" s="238">
        <f>CHI_fec!I61</f>
        <v>882.12141268337382</v>
      </c>
      <c r="J54" s="238">
        <f>CHI_fec!J61</f>
        <v>1041.2230066252821</v>
      </c>
      <c r="K54" s="238">
        <f>CHI_fec!K61</f>
        <v>208.11255639607941</v>
      </c>
      <c r="L54" s="238">
        <f>CHI_fec!L61</f>
        <v>697.14278046973516</v>
      </c>
      <c r="M54" s="238">
        <f>CHI_fec!M61</f>
        <v>608.65068466321611</v>
      </c>
      <c r="N54" s="238">
        <f>CHI_fec!N61</f>
        <v>729.23597271688072</v>
      </c>
      <c r="O54" s="238">
        <f>CHI_fec!O61</f>
        <v>86.810692870193719</v>
      </c>
      <c r="P54" s="238">
        <f>CHI_fec!P61</f>
        <v>230.5036319162557</v>
      </c>
      <c r="Q54" s="238">
        <f>CHI_fec!Q61</f>
        <v>161.6970757109556</v>
      </c>
      <c r="R54" s="238">
        <f>CHI_fec!R61</f>
        <v>254.48923484540339</v>
      </c>
      <c r="S54" s="238">
        <f>CHI_fec!S61</f>
        <v>638.83287566745014</v>
      </c>
      <c r="T54" s="238">
        <f>CHI_fec!T61</f>
        <v>952.82421582914469</v>
      </c>
      <c r="U54" s="238">
        <f>CHI_fec!U61</f>
        <v>669.43754190857055</v>
      </c>
      <c r="V54" s="238">
        <f>CHI_fec!V61</f>
        <v>903.65800915616023</v>
      </c>
      <c r="W54" s="238">
        <f>CHI_fec!W61</f>
        <v>437.48684197823638</v>
      </c>
      <c r="X54" s="238">
        <f>CHI_fec!X61</f>
        <v>469.44317508911871</v>
      </c>
      <c r="Y54" s="238">
        <f>CHI_fec!Y61</f>
        <v>361.30238115909339</v>
      </c>
      <c r="DA54" s="94"/>
    </row>
    <row r="55" spans="1:105" ht="12" customHeight="1" x14ac:dyDescent="0.25">
      <c r="A55" s="52" t="s">
        <v>50</v>
      </c>
      <c r="B55" s="239">
        <f>CHI_fec!B110</f>
        <v>22.129395443491539</v>
      </c>
      <c r="C55" s="239">
        <f>CHI_fec!C110</f>
        <v>20.63689221163159</v>
      </c>
      <c r="D55" s="239">
        <f>CHI_fec!D110</f>
        <v>22.318437853219891</v>
      </c>
      <c r="E55" s="239">
        <f>CHI_fec!E110</f>
        <v>21.3841425041037</v>
      </c>
      <c r="F55" s="239">
        <f>CHI_fec!F110</f>
        <v>22.980680280319682</v>
      </c>
      <c r="G55" s="239">
        <f>CHI_fec!G110</f>
        <v>22.968598090736119</v>
      </c>
      <c r="H55" s="239">
        <f>CHI_fec!H110</f>
        <v>26.6934324863944</v>
      </c>
      <c r="I55" s="239">
        <f>CHI_fec!I110</f>
        <v>21.686807965366111</v>
      </c>
      <c r="J55" s="239">
        <f>CHI_fec!J110</f>
        <v>22.589570294290908</v>
      </c>
      <c r="K55" s="239">
        <f>CHI_fec!K110</f>
        <v>34.48437498095425</v>
      </c>
      <c r="L55" s="239">
        <f>CHI_fec!L110</f>
        <v>6.0496601827506931</v>
      </c>
      <c r="M55" s="239">
        <f>CHI_fec!M110</f>
        <v>29.60290422785032</v>
      </c>
      <c r="N55" s="239">
        <f>CHI_fec!N110</f>
        <v>23.414274764833099</v>
      </c>
      <c r="O55" s="239">
        <f>CHI_fec!O110</f>
        <v>23.22095908184945</v>
      </c>
      <c r="P55" s="239">
        <f>CHI_fec!P110</f>
        <v>28.754657494984251</v>
      </c>
      <c r="Q55" s="239">
        <f>CHI_fec!Q110</f>
        <v>32.50453807203592</v>
      </c>
      <c r="R55" s="239">
        <f>CHI_fec!R110</f>
        <v>30.97592433361994</v>
      </c>
      <c r="S55" s="239">
        <f>CHI_fec!S110</f>
        <v>36.359510843603687</v>
      </c>
      <c r="T55" s="239">
        <f>CHI_fec!T110</f>
        <v>41.423043852106609</v>
      </c>
      <c r="U55" s="239">
        <f>CHI_fec!U110</f>
        <v>41.905512563294153</v>
      </c>
      <c r="V55" s="239">
        <f>CHI_fec!V110</f>
        <v>35.38263112639725</v>
      </c>
      <c r="W55" s="239">
        <f>CHI_fec!W110</f>
        <v>46.842457246584502</v>
      </c>
      <c r="X55" s="239">
        <f>CHI_fec!X110</f>
        <v>19.608770421324159</v>
      </c>
      <c r="Y55" s="239">
        <f>CHI_fec!Y110</f>
        <v>26.143573200881079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1275.823989681857</v>
      </c>
      <c r="C58" s="210">
        <v>1248.2754944110061</v>
      </c>
      <c r="D58" s="210">
        <v>1156.1981083404989</v>
      </c>
      <c r="E58" s="210">
        <v>1063.005159071367</v>
      </c>
      <c r="F58" s="210">
        <v>1293.548753224419</v>
      </c>
      <c r="G58" s="210">
        <v>1774.179988466793</v>
      </c>
      <c r="H58" s="210">
        <v>1543.498366294067</v>
      </c>
      <c r="I58" s="210">
        <v>1595.3660361135001</v>
      </c>
      <c r="J58" s="210">
        <v>1480.4446259673259</v>
      </c>
      <c r="K58" s="210">
        <v>1105.136278145904</v>
      </c>
      <c r="L58" s="210">
        <v>814.18334835322548</v>
      </c>
      <c r="M58" s="210">
        <v>921.43533963886489</v>
      </c>
      <c r="N58" s="210">
        <v>927.71158997475345</v>
      </c>
      <c r="O58" s="210">
        <v>789.502213608175</v>
      </c>
      <c r="P58" s="210">
        <v>853.9921873597259</v>
      </c>
      <c r="Q58" s="210">
        <v>354.85634256547178</v>
      </c>
      <c r="R58" s="210">
        <v>382.92241818206202</v>
      </c>
      <c r="S58" s="210">
        <v>387.89802503455581</v>
      </c>
      <c r="T58" s="210">
        <v>391.75337420226441</v>
      </c>
      <c r="U58" s="210">
        <v>397.27780091482589</v>
      </c>
      <c r="V58" s="210">
        <v>461.84515843141708</v>
      </c>
      <c r="W58" s="210">
        <v>404.2844642932497</v>
      </c>
      <c r="X58" s="210">
        <v>32.235765992483792</v>
      </c>
      <c r="Y58" s="210">
        <v>25.634918976920989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0</v>
      </c>
      <c r="I59" s="213">
        <v>0</v>
      </c>
      <c r="J59" s="213">
        <v>0</v>
      </c>
      <c r="K59" s="213">
        <v>0</v>
      </c>
      <c r="L59" s="213">
        <v>0</v>
      </c>
      <c r="M59" s="213">
        <v>0</v>
      </c>
      <c r="N59" s="213">
        <v>0</v>
      </c>
      <c r="O59" s="213">
        <v>0</v>
      </c>
      <c r="P59" s="213">
        <v>0</v>
      </c>
      <c r="Q59" s="213">
        <v>0</v>
      </c>
      <c r="R59" s="213">
        <v>0</v>
      </c>
      <c r="S59" s="213">
        <v>0</v>
      </c>
      <c r="T59" s="213">
        <v>0</v>
      </c>
      <c r="U59" s="213">
        <v>0</v>
      </c>
      <c r="V59" s="213">
        <v>0</v>
      </c>
      <c r="W59" s="213">
        <v>0</v>
      </c>
      <c r="X59" s="213">
        <v>0</v>
      </c>
      <c r="Y59" s="213">
        <v>0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471.91169389509878</v>
      </c>
      <c r="C60" s="204">
        <f t="shared" si="12"/>
        <v>489.84901117798796</v>
      </c>
      <c r="D60" s="204">
        <f t="shared" si="12"/>
        <v>562.23852106620814</v>
      </c>
      <c r="E60" s="204">
        <f t="shared" si="12"/>
        <v>511.22098022355971</v>
      </c>
      <c r="F60" s="204">
        <f t="shared" si="12"/>
        <v>651.30885640584688</v>
      </c>
      <c r="G60" s="204">
        <f t="shared" si="12"/>
        <v>701.30810540574441</v>
      </c>
      <c r="H60" s="204">
        <f t="shared" si="12"/>
        <v>817.63852106620811</v>
      </c>
      <c r="I60" s="204">
        <f t="shared" si="12"/>
        <v>747.66612209802247</v>
      </c>
      <c r="J60" s="204">
        <f t="shared" si="12"/>
        <v>535.99062768701629</v>
      </c>
      <c r="K60" s="204">
        <f t="shared" si="12"/>
        <v>338.47677685613633</v>
      </c>
      <c r="L60" s="204">
        <f t="shared" si="12"/>
        <v>51.758584810663308</v>
      </c>
      <c r="M60" s="204">
        <f t="shared" si="12"/>
        <v>5.2487532244196036</v>
      </c>
      <c r="N60" s="204">
        <f t="shared" si="12"/>
        <v>7.9781419953897892</v>
      </c>
      <c r="O60" s="204">
        <f t="shared" si="12"/>
        <v>17.425687382895607</v>
      </c>
      <c r="P60" s="204">
        <f t="shared" si="12"/>
        <v>30.6473894233545</v>
      </c>
      <c r="Q60" s="204">
        <f t="shared" si="12"/>
        <v>21.171905764096088</v>
      </c>
      <c r="R60" s="204">
        <f t="shared" si="12"/>
        <v>107.40651104534659</v>
      </c>
      <c r="S60" s="204">
        <f t="shared" si="12"/>
        <v>37.834310503171466</v>
      </c>
      <c r="T60" s="204">
        <f t="shared" si="12"/>
        <v>19.475816162711606</v>
      </c>
      <c r="U60" s="204">
        <f t="shared" si="12"/>
        <v>9.9702342768208432</v>
      </c>
      <c r="V60" s="204">
        <f t="shared" si="12"/>
        <v>4.1289073566105943</v>
      </c>
      <c r="W60" s="204">
        <f t="shared" si="12"/>
        <v>4.6733722898102874</v>
      </c>
      <c r="X60" s="204">
        <f t="shared" si="12"/>
        <v>3.2815097586058952</v>
      </c>
      <c r="Y60" s="204">
        <f t="shared" si="12"/>
        <v>2.5815225882709534</v>
      </c>
      <c r="DA60" s="71"/>
    </row>
    <row r="61" spans="1:105" ht="12" customHeight="1" x14ac:dyDescent="0.25">
      <c r="A61" s="18" t="s">
        <v>30</v>
      </c>
      <c r="B61" s="204">
        <v>0</v>
      </c>
      <c r="C61" s="204">
        <v>0</v>
      </c>
      <c r="D61" s="204">
        <v>0</v>
      </c>
      <c r="E61" s="204">
        <v>0</v>
      </c>
      <c r="F61" s="204">
        <v>218.7231298366294</v>
      </c>
      <c r="G61" s="204">
        <v>339.17110920034389</v>
      </c>
      <c r="H61" s="204">
        <v>397.83224419604471</v>
      </c>
      <c r="I61" s="204">
        <v>357.56680997420472</v>
      </c>
      <c r="J61" s="204">
        <v>162.12235597592431</v>
      </c>
      <c r="K61" s="204">
        <v>162.12235597592431</v>
      </c>
      <c r="L61" s="204">
        <v>22.99604471195185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0</v>
      </c>
      <c r="C62" s="204">
        <v>0</v>
      </c>
      <c r="D62" s="204">
        <v>0</v>
      </c>
      <c r="E62" s="204">
        <v>0</v>
      </c>
      <c r="F62" s="204">
        <v>0</v>
      </c>
      <c r="G62" s="204">
        <v>0</v>
      </c>
      <c r="H62" s="204">
        <v>0</v>
      </c>
      <c r="I62" s="204">
        <v>0</v>
      </c>
      <c r="J62" s="204">
        <v>0</v>
      </c>
      <c r="K62" s="204">
        <v>0</v>
      </c>
      <c r="L62" s="204">
        <v>0</v>
      </c>
      <c r="M62" s="204">
        <v>0</v>
      </c>
      <c r="N62" s="204">
        <v>0</v>
      </c>
      <c r="O62" s="204">
        <v>0</v>
      </c>
      <c r="P62" s="204">
        <v>0</v>
      </c>
      <c r="Q62" s="204">
        <v>0</v>
      </c>
      <c r="R62" s="204">
        <v>0</v>
      </c>
      <c r="S62" s="204">
        <v>0</v>
      </c>
      <c r="T62" s="204">
        <v>0</v>
      </c>
      <c r="U62" s="204">
        <v>0</v>
      </c>
      <c r="V62" s="204">
        <v>0</v>
      </c>
      <c r="W62" s="204">
        <v>0</v>
      </c>
      <c r="X62" s="204">
        <v>0</v>
      </c>
      <c r="Y62" s="204">
        <v>0</v>
      </c>
      <c r="DA62" s="71" t="s">
        <v>974</v>
      </c>
    </row>
    <row r="63" spans="1:105" ht="12" customHeight="1" x14ac:dyDescent="0.25">
      <c r="A63" s="18" t="s">
        <v>71</v>
      </c>
      <c r="B63" s="204">
        <v>0</v>
      </c>
      <c r="C63" s="204">
        <v>64.70335339638865</v>
      </c>
      <c r="D63" s="204">
        <v>0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v>0</v>
      </c>
      <c r="K63" s="204">
        <v>0</v>
      </c>
      <c r="L63" s="204">
        <v>0</v>
      </c>
      <c r="M63" s="204">
        <v>0</v>
      </c>
      <c r="N63" s="204">
        <v>0</v>
      </c>
      <c r="O63" s="204">
        <v>0</v>
      </c>
      <c r="P63" s="204">
        <v>0</v>
      </c>
      <c r="Q63" s="204">
        <v>0</v>
      </c>
      <c r="R63" s="204">
        <v>0</v>
      </c>
      <c r="S63" s="204">
        <v>5.2690043146493719E-2</v>
      </c>
      <c r="T63" s="204">
        <v>8.9201331210315385E-2</v>
      </c>
      <c r="U63" s="204">
        <v>2.000433775953618E-3</v>
      </c>
      <c r="V63" s="204">
        <v>0</v>
      </c>
      <c r="W63" s="204">
        <v>4.0977931922981754E-3</v>
      </c>
      <c r="X63" s="204">
        <v>2.6400840404656681E-2</v>
      </c>
      <c r="Y63" s="204">
        <v>3.0762405748553062E-3</v>
      </c>
      <c r="DA63" s="71" t="s">
        <v>975</v>
      </c>
    </row>
    <row r="64" spans="1:105" ht="12" customHeight="1" x14ac:dyDescent="0.25">
      <c r="A64" s="18" t="s">
        <v>32</v>
      </c>
      <c r="B64" s="204">
        <v>0</v>
      </c>
      <c r="C64" s="204">
        <v>0</v>
      </c>
      <c r="D64" s="204">
        <v>0</v>
      </c>
      <c r="E64" s="204">
        <v>0</v>
      </c>
      <c r="F64" s="204">
        <v>0</v>
      </c>
      <c r="G64" s="204">
        <v>0</v>
      </c>
      <c r="H64" s="204">
        <v>0.96491831470335332</v>
      </c>
      <c r="I64" s="204">
        <v>4.8246775580395527</v>
      </c>
      <c r="J64" s="204">
        <v>22.19355116079106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0</v>
      </c>
      <c r="C65" s="204">
        <v>0</v>
      </c>
      <c r="D65" s="204">
        <v>1.0461736887360269</v>
      </c>
      <c r="E65" s="204">
        <v>1.0461736887360269</v>
      </c>
      <c r="F65" s="204">
        <v>0</v>
      </c>
      <c r="G65" s="204">
        <v>2.08033353342657</v>
      </c>
      <c r="H65" s="204">
        <v>4.1988822012037827</v>
      </c>
      <c r="I65" s="204">
        <v>25.193465176268269</v>
      </c>
      <c r="J65" s="204">
        <v>3.149269131556319</v>
      </c>
      <c r="K65" s="204">
        <v>5.2488318862309473</v>
      </c>
      <c r="L65" s="204">
        <v>6.7182580694767147</v>
      </c>
      <c r="M65" s="204">
        <v>5.2487532244196036</v>
      </c>
      <c r="N65" s="204">
        <v>7.9781419953897892</v>
      </c>
      <c r="O65" s="204">
        <v>10.07762203465829</v>
      </c>
      <c r="P65" s="204">
        <v>30.6473894233545</v>
      </c>
      <c r="Q65" s="204">
        <v>21.171905764096088</v>
      </c>
      <c r="R65" s="204">
        <v>31.82611551654178</v>
      </c>
      <c r="S65" s="204">
        <v>37.776420564006258</v>
      </c>
      <c r="T65" s="204">
        <v>18.294922135644221</v>
      </c>
      <c r="U65" s="204">
        <v>8.9185577539164704</v>
      </c>
      <c r="V65" s="204">
        <v>4.1278074357844616</v>
      </c>
      <c r="W65" s="204">
        <v>4.5535829586566017</v>
      </c>
      <c r="X65" s="204">
        <v>3.2488092095880652</v>
      </c>
      <c r="Y65" s="204">
        <v>2.575680037292901</v>
      </c>
      <c r="DA65" s="71" t="s">
        <v>977</v>
      </c>
    </row>
    <row r="66" spans="1:105" ht="12" customHeight="1" x14ac:dyDescent="0.25">
      <c r="A66" s="18" t="s">
        <v>83</v>
      </c>
      <c r="B66" s="204">
        <v>471.91169389509878</v>
      </c>
      <c r="C66" s="204">
        <v>425.14565778159931</v>
      </c>
      <c r="D66" s="204">
        <v>561.19234737747206</v>
      </c>
      <c r="E66" s="204">
        <v>510.17480653482369</v>
      </c>
      <c r="F66" s="204">
        <v>432.58572656921751</v>
      </c>
      <c r="G66" s="204">
        <v>360.05666267197392</v>
      </c>
      <c r="H66" s="204">
        <v>414.64247635425619</v>
      </c>
      <c r="I66" s="204">
        <v>360.08116938950991</v>
      </c>
      <c r="J66" s="204">
        <v>348.52545141874458</v>
      </c>
      <c r="K66" s="204">
        <v>171.10558899398109</v>
      </c>
      <c r="L66" s="204">
        <v>22.04428202923474</v>
      </c>
      <c r="M66" s="204">
        <v>0</v>
      </c>
      <c r="N66" s="204">
        <v>0</v>
      </c>
      <c r="O66" s="204">
        <v>7.3480653482373164</v>
      </c>
      <c r="P66" s="204">
        <v>0</v>
      </c>
      <c r="Q66" s="204">
        <v>0</v>
      </c>
      <c r="R66" s="204">
        <v>75.580395528804814</v>
      </c>
      <c r="S66" s="204">
        <v>5.1998960187166314E-3</v>
      </c>
      <c r="T66" s="204">
        <v>1.091692695857071</v>
      </c>
      <c r="U66" s="204">
        <v>1.0496760891284189</v>
      </c>
      <c r="V66" s="204">
        <v>1.0999208261324839E-3</v>
      </c>
      <c r="W66" s="204">
        <v>0.1156915379613877</v>
      </c>
      <c r="X66" s="204">
        <v>6.2997086131733968E-3</v>
      </c>
      <c r="Y66" s="204">
        <v>2.7663104031971459E-3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803.91229578675836</v>
      </c>
      <c r="C67" s="204">
        <f t="shared" si="13"/>
        <v>758.42648323301796</v>
      </c>
      <c r="D67" s="204">
        <f t="shared" si="13"/>
        <v>593.95958727429058</v>
      </c>
      <c r="E67" s="204">
        <f t="shared" si="13"/>
        <v>551.78417884780731</v>
      </c>
      <c r="F67" s="204">
        <f t="shared" si="13"/>
        <v>642.23989681857256</v>
      </c>
      <c r="G67" s="204">
        <f t="shared" si="13"/>
        <v>1072.8718830610489</v>
      </c>
      <c r="H67" s="204">
        <f t="shared" si="13"/>
        <v>725.85984522785895</v>
      </c>
      <c r="I67" s="204">
        <f t="shared" si="13"/>
        <v>847.69991401547713</v>
      </c>
      <c r="J67" s="204">
        <f t="shared" si="13"/>
        <v>944.45399828030952</v>
      </c>
      <c r="K67" s="204">
        <f t="shared" si="13"/>
        <v>766.65950128976783</v>
      </c>
      <c r="L67" s="204">
        <f t="shared" si="13"/>
        <v>762.42476354256223</v>
      </c>
      <c r="M67" s="204">
        <f t="shared" si="13"/>
        <v>916.18658641444529</v>
      </c>
      <c r="N67" s="204">
        <f t="shared" si="13"/>
        <v>919.73344797936363</v>
      </c>
      <c r="O67" s="204">
        <f t="shared" si="13"/>
        <v>772.07652622527939</v>
      </c>
      <c r="P67" s="204">
        <f t="shared" si="13"/>
        <v>823.34479793637138</v>
      </c>
      <c r="Q67" s="204">
        <f t="shared" si="13"/>
        <v>333.68443680137568</v>
      </c>
      <c r="R67" s="204">
        <f t="shared" si="13"/>
        <v>275.51590713671538</v>
      </c>
      <c r="S67" s="204">
        <f t="shared" si="13"/>
        <v>350.06371453138428</v>
      </c>
      <c r="T67" s="204">
        <f t="shared" si="13"/>
        <v>372.27755803955279</v>
      </c>
      <c r="U67" s="204">
        <f t="shared" si="13"/>
        <v>387.30756663800508</v>
      </c>
      <c r="V67" s="204">
        <f t="shared" si="13"/>
        <v>457.71625107480651</v>
      </c>
      <c r="W67" s="204">
        <f t="shared" si="13"/>
        <v>399.61109200343941</v>
      </c>
      <c r="X67" s="204">
        <f t="shared" si="13"/>
        <v>28.954256233877899</v>
      </c>
      <c r="Y67" s="204">
        <f t="shared" si="13"/>
        <v>23.053396388650039</v>
      </c>
      <c r="DA67" s="71"/>
    </row>
    <row r="68" spans="1:105" ht="12" customHeight="1" x14ac:dyDescent="0.25">
      <c r="A68" s="18" t="s">
        <v>73</v>
      </c>
      <c r="B68" s="204">
        <v>803.91229578675836</v>
      </c>
      <c r="C68" s="204">
        <v>758.42648323301796</v>
      </c>
      <c r="D68" s="204">
        <v>593.95958727429058</v>
      </c>
      <c r="E68" s="204">
        <v>551.78417884780731</v>
      </c>
      <c r="F68" s="204">
        <v>642.23989681857256</v>
      </c>
      <c r="G68" s="204">
        <v>1072.8718830610489</v>
      </c>
      <c r="H68" s="204">
        <v>725.85984522785895</v>
      </c>
      <c r="I68" s="204">
        <v>847.69991401547713</v>
      </c>
      <c r="J68" s="204">
        <v>944.45399828030952</v>
      </c>
      <c r="K68" s="204">
        <v>766.65950128976783</v>
      </c>
      <c r="L68" s="204">
        <v>762.42476354256223</v>
      </c>
      <c r="M68" s="204">
        <v>916.18658641444529</v>
      </c>
      <c r="N68" s="204">
        <v>919.73344797936363</v>
      </c>
      <c r="O68" s="204">
        <v>772.07652622527939</v>
      </c>
      <c r="P68" s="204">
        <v>823.34479793637138</v>
      </c>
      <c r="Q68" s="204">
        <v>333.68443680137568</v>
      </c>
      <c r="R68" s="204">
        <v>275.51590713671538</v>
      </c>
      <c r="S68" s="204">
        <v>350.06371453138428</v>
      </c>
      <c r="T68" s="204">
        <v>372.27755803955279</v>
      </c>
      <c r="U68" s="204">
        <v>387.30756663800508</v>
      </c>
      <c r="V68" s="204">
        <v>457.71625107480651</v>
      </c>
      <c r="W68" s="204">
        <v>399.61109200343941</v>
      </c>
      <c r="X68" s="204">
        <v>28.954256233877899</v>
      </c>
      <c r="Y68" s="204">
        <v>23.053396388650039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1275.823989681857</v>
      </c>
      <c r="C71" s="284">
        <f t="shared" si="14"/>
        <v>1248.2754944110061</v>
      </c>
      <c r="D71" s="284">
        <f t="shared" si="14"/>
        <v>1156.1981083404989</v>
      </c>
      <c r="E71" s="284">
        <f t="shared" si="14"/>
        <v>1063.005159071367</v>
      </c>
      <c r="F71" s="284">
        <f t="shared" si="14"/>
        <v>1293.548753224419</v>
      </c>
      <c r="G71" s="284">
        <f t="shared" si="14"/>
        <v>1774.179988466793</v>
      </c>
      <c r="H71" s="284">
        <f t="shared" si="14"/>
        <v>1543.498366294067</v>
      </c>
      <c r="I71" s="284">
        <f t="shared" si="14"/>
        <v>1595.3660361135001</v>
      </c>
      <c r="J71" s="284">
        <f t="shared" si="14"/>
        <v>1480.4446259673259</v>
      </c>
      <c r="K71" s="284">
        <f t="shared" si="14"/>
        <v>1105.136278145904</v>
      </c>
      <c r="L71" s="284">
        <f t="shared" si="14"/>
        <v>814.18334835322548</v>
      </c>
      <c r="M71" s="284">
        <f t="shared" si="14"/>
        <v>921.43533963886489</v>
      </c>
      <c r="N71" s="284">
        <f t="shared" si="14"/>
        <v>927.71158997475345</v>
      </c>
      <c r="O71" s="284">
        <f t="shared" si="14"/>
        <v>789.502213608175</v>
      </c>
      <c r="P71" s="284">
        <f t="shared" si="14"/>
        <v>853.9921873597259</v>
      </c>
      <c r="Q71" s="284">
        <f t="shared" si="14"/>
        <v>354.85634256547178</v>
      </c>
      <c r="R71" s="284">
        <f t="shared" si="14"/>
        <v>382.92241818206202</v>
      </c>
      <c r="S71" s="284">
        <f t="shared" si="14"/>
        <v>387.89802503455581</v>
      </c>
      <c r="T71" s="284">
        <f t="shared" si="14"/>
        <v>391.75337420226441</v>
      </c>
      <c r="U71" s="284">
        <f t="shared" si="14"/>
        <v>397.27780091482589</v>
      </c>
      <c r="V71" s="284">
        <f t="shared" si="14"/>
        <v>461.84515843141708</v>
      </c>
      <c r="W71" s="284">
        <f t="shared" si="14"/>
        <v>404.2844642932497</v>
      </c>
      <c r="X71" s="284">
        <f t="shared" si="14"/>
        <v>32.235765992483792</v>
      </c>
      <c r="Y71" s="284">
        <f t="shared" si="14"/>
        <v>25.634918976920989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1275.823989681857</v>
      </c>
      <c r="C72" s="241">
        <f>CHI_fec!C16</f>
        <v>1248.2754944110061</v>
      </c>
      <c r="D72" s="241">
        <f>CHI_fec!D16</f>
        <v>1156.1981083404989</v>
      </c>
      <c r="E72" s="241">
        <f>CHI_fec!E16</f>
        <v>1063.005159071367</v>
      </c>
      <c r="F72" s="241">
        <f>CHI_fec!F16</f>
        <v>1293.548753224419</v>
      </c>
      <c r="G72" s="241">
        <f>CHI_fec!G16</f>
        <v>1774.179988466793</v>
      </c>
      <c r="H72" s="241">
        <f>CHI_fec!H16</f>
        <v>1543.498366294067</v>
      </c>
      <c r="I72" s="241">
        <f>CHI_fec!I16</f>
        <v>1595.3660361135001</v>
      </c>
      <c r="J72" s="241">
        <f>CHI_fec!J16</f>
        <v>1480.4446259673259</v>
      </c>
      <c r="K72" s="241">
        <f>CHI_fec!K16</f>
        <v>1105.136278145904</v>
      </c>
      <c r="L72" s="241">
        <f>CHI_fec!L16</f>
        <v>814.18334835322548</v>
      </c>
      <c r="M72" s="241">
        <f>CHI_fec!M16</f>
        <v>921.43533963886489</v>
      </c>
      <c r="N72" s="241">
        <f>CHI_fec!N16</f>
        <v>927.71158997475345</v>
      </c>
      <c r="O72" s="241">
        <f>CHI_fec!O16</f>
        <v>789.502213608175</v>
      </c>
      <c r="P72" s="241">
        <f>CHI_fec!P16</f>
        <v>853.9921873597259</v>
      </c>
      <c r="Q72" s="241">
        <f>CHI_fec!Q16</f>
        <v>354.85634256547178</v>
      </c>
      <c r="R72" s="241">
        <f>CHI_fec!R16</f>
        <v>382.92241818206202</v>
      </c>
      <c r="S72" s="241">
        <f>CHI_fec!S16</f>
        <v>387.89802503455581</v>
      </c>
      <c r="T72" s="241">
        <f>CHI_fec!T16</f>
        <v>391.75337420226441</v>
      </c>
      <c r="U72" s="241">
        <f>CHI_fec!U16</f>
        <v>397.27780091482589</v>
      </c>
      <c r="V72" s="241">
        <f>CHI_fec!V16</f>
        <v>461.84515843141708</v>
      </c>
      <c r="W72" s="241">
        <f>CHI_fec!W16</f>
        <v>404.2844642932497</v>
      </c>
      <c r="X72" s="241">
        <f>CHI_fec!X16</f>
        <v>32.235765992483792</v>
      </c>
      <c r="Y72" s="241">
        <f>CHI_fec!Y16</f>
        <v>25.634918976920989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7397.1909916612058</v>
      </c>
      <c r="C76" s="203">
        <f t="shared" si="15"/>
        <v>8588.5436833248514</v>
      </c>
      <c r="D76" s="203">
        <f t="shared" si="15"/>
        <v>9123.0232153592879</v>
      </c>
      <c r="E76" s="203">
        <f t="shared" si="15"/>
        <v>10205.97391272083</v>
      </c>
      <c r="F76" s="203">
        <f t="shared" si="15"/>
        <v>8667.1979915487827</v>
      </c>
      <c r="G76" s="203">
        <f t="shared" si="15"/>
        <v>8430.1560723631228</v>
      </c>
      <c r="H76" s="203">
        <f t="shared" si="15"/>
        <v>7290.6359053379529</v>
      </c>
      <c r="I76" s="203">
        <f t="shared" si="15"/>
        <v>7086.1638826965445</v>
      </c>
      <c r="J76" s="203">
        <f t="shared" si="15"/>
        <v>8278.2318848508803</v>
      </c>
      <c r="K76" s="203">
        <f t="shared" si="15"/>
        <v>6108.5863684936994</v>
      </c>
      <c r="L76" s="203">
        <f t="shared" si="15"/>
        <v>7248.3266981992911</v>
      </c>
      <c r="M76" s="203">
        <f t="shared" si="15"/>
        <v>7941.594695769144</v>
      </c>
      <c r="N76" s="203">
        <f t="shared" si="15"/>
        <v>6600.9163675484488</v>
      </c>
      <c r="O76" s="203">
        <f t="shared" si="15"/>
        <v>5231.3920743905728</v>
      </c>
      <c r="P76" s="203">
        <f t="shared" si="15"/>
        <v>5328.786694549477</v>
      </c>
      <c r="Q76" s="203">
        <f t="shared" si="15"/>
        <v>3794.5887741044526</v>
      </c>
      <c r="R76" s="203">
        <f t="shared" si="15"/>
        <v>3336.7656029987329</v>
      </c>
      <c r="S76" s="203">
        <f t="shared" si="15"/>
        <v>3645.6221332784644</v>
      </c>
      <c r="T76" s="203">
        <f t="shared" si="15"/>
        <v>3863.5627131842202</v>
      </c>
      <c r="U76" s="203">
        <f t="shared" si="15"/>
        <v>3943.434471554242</v>
      </c>
      <c r="V76" s="203">
        <f t="shared" si="15"/>
        <v>4558.5107517182496</v>
      </c>
      <c r="W76" s="203">
        <f t="shared" si="15"/>
        <v>4029.848134918193</v>
      </c>
      <c r="X76" s="203">
        <f t="shared" si="15"/>
        <v>2098.5377661983766</v>
      </c>
      <c r="Y76" s="203">
        <f t="shared" si="15"/>
        <v>1808.7511572287449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4408.1675716612053</v>
      </c>
      <c r="C77" s="213">
        <f>(CHI_emi!C5-CHI_emi!C59)+(CHI_emi!C61-CHI_emi!C108)+CHI_emi!C110</f>
        <v>5752.5486333248518</v>
      </c>
      <c r="D77" s="213">
        <f>(CHI_emi!D5-CHI_emi!D59)+(CHI_emi!D61-CHI_emi!D108)+CHI_emi!D110</f>
        <v>6309.793375359287</v>
      </c>
      <c r="E77" s="213">
        <f>(CHI_emi!E5-CHI_emi!E59)+(CHI_emi!E61-CHI_emi!E108)+CHI_emi!E110</f>
        <v>6771.3439427208314</v>
      </c>
      <c r="F77" s="213">
        <f>(CHI_emi!F5-CHI_emi!F59)+(CHI_emi!F61-CHI_emi!F108)+CHI_emi!F110</f>
        <v>4974.5004915487816</v>
      </c>
      <c r="G77" s="213">
        <f>(CHI_emi!G5-CHI_emi!G59)+(CHI_emi!G61-CHI_emi!G108)+CHI_emi!G110</f>
        <v>4804.0466823631223</v>
      </c>
      <c r="H77" s="213">
        <f>(CHI_emi!H5-CHI_emi!H59)+(CHI_emi!H61-CHI_emi!H108)+CHI_emi!H110</f>
        <v>4097.7753753379529</v>
      </c>
      <c r="I77" s="213">
        <f>(CHI_emi!I5-CHI_emi!I59)+(CHI_emi!I61-CHI_emi!I108)+CHI_emi!I110</f>
        <v>4217.7068126965451</v>
      </c>
      <c r="J77" s="213">
        <f>(CHI_emi!J5-CHI_emi!J59)+(CHI_emi!J61-CHI_emi!J108)+CHI_emi!J110</f>
        <v>5028.1571848508793</v>
      </c>
      <c r="K77" s="213">
        <f>(CHI_emi!K5-CHI_emi!K59)+(CHI_emi!K61-CHI_emi!K108)+CHI_emi!K110</f>
        <v>4089.3857484936998</v>
      </c>
      <c r="L77" s="213">
        <f>(CHI_emi!L5-CHI_emi!L59)+(CHI_emi!L61-CHI_emi!L108)+CHI_emi!L110</f>
        <v>3982.0321081992915</v>
      </c>
      <c r="M77" s="213">
        <f>(CHI_emi!M5-CHI_emi!M59)+(CHI_emi!M61-CHI_emi!M108)+CHI_emi!M110</f>
        <v>4342.8521557691438</v>
      </c>
      <c r="N77" s="213">
        <f>(CHI_emi!N5-CHI_emi!N59)+(CHI_emi!N61-CHI_emi!N108)+CHI_emi!N110</f>
        <v>3758.8925475484489</v>
      </c>
      <c r="O77" s="213">
        <f>(CHI_emi!O5-CHI_emi!O59)+(CHI_emi!O61-CHI_emi!O108)+CHI_emi!O110</f>
        <v>3130.3166843905733</v>
      </c>
      <c r="P77" s="213">
        <f>(CHI_emi!P5-CHI_emi!P59)+(CHI_emi!P61-CHI_emi!P108)+CHI_emi!P110</f>
        <v>3044.4233045494766</v>
      </c>
      <c r="Q77" s="213">
        <f>(CHI_emi!Q5-CHI_emi!Q59)+(CHI_emi!Q61-CHI_emi!Q108)+CHI_emi!Q110</f>
        <v>2491.9051741044523</v>
      </c>
      <c r="R77" s="213">
        <f>(CHI_emi!R5-CHI_emi!R59)+(CHI_emi!R61-CHI_emi!R108)+CHI_emi!R110</f>
        <v>2003.2607429987331</v>
      </c>
      <c r="S77" s="213">
        <f>(CHI_emi!S5-CHI_emi!S59)+(CHI_emi!S61-CHI_emi!S108)+CHI_emi!S110</f>
        <v>2271.6597032784643</v>
      </c>
      <c r="T77" s="213">
        <f>(CHI_emi!T5-CHI_emi!T59)+(CHI_emi!T61-CHI_emi!T108)+CHI_emi!T110</f>
        <v>2434.7973131842205</v>
      </c>
      <c r="U77" s="213">
        <f>(CHI_emi!U5-CHI_emi!U59)+(CHI_emi!U61-CHI_emi!U108)+CHI_emi!U110</f>
        <v>2657.3603315542418</v>
      </c>
      <c r="V77" s="213">
        <f>(CHI_emi!V5-CHI_emi!V59)+(CHI_emi!V61-CHI_emi!V108)+CHI_emi!V110</f>
        <v>2644.9724617182501</v>
      </c>
      <c r="W77" s="213">
        <f>(CHI_emi!W5-CHI_emi!W59)+(CHI_emi!W61-CHI_emi!W108)+CHI_emi!W110</f>
        <v>2984.0218549181932</v>
      </c>
      <c r="X77" s="213">
        <f>(CHI_emi!X5-CHI_emi!X59)+(CHI_emi!X61-CHI_emi!X108)+CHI_emi!X110</f>
        <v>1691.6647661983766</v>
      </c>
      <c r="Y77" s="213">
        <f>(CHI_emi!Y5-CHI_emi!Y59)+(CHI_emi!Y61-CHI_emi!Y108)+CHI_emi!Y110</f>
        <v>1436.480857228745</v>
      </c>
      <c r="DA77" s="85"/>
    </row>
    <row r="78" spans="1:105" ht="12" customHeight="1" x14ac:dyDescent="0.25">
      <c r="A78" s="14" t="s">
        <v>146</v>
      </c>
      <c r="B78" s="204">
        <f>CHI_emi!B59+CHI_emi!B108</f>
        <v>2989.02342</v>
      </c>
      <c r="C78" s="204">
        <f>CHI_emi!C59+CHI_emi!C108</f>
        <v>2835.99505</v>
      </c>
      <c r="D78" s="204">
        <f>CHI_emi!D59+CHI_emi!D108</f>
        <v>2813.22984</v>
      </c>
      <c r="E78" s="204">
        <f>CHI_emi!E59+CHI_emi!E108</f>
        <v>3434.62997</v>
      </c>
      <c r="F78" s="204">
        <f>CHI_emi!F59+CHI_emi!F108</f>
        <v>3692.6975000000002</v>
      </c>
      <c r="G78" s="204">
        <f>CHI_emi!G59+CHI_emi!G108</f>
        <v>3626.1093900000001</v>
      </c>
      <c r="H78" s="204">
        <f>CHI_emi!H59+CHI_emi!H108</f>
        <v>3192.8605299999999</v>
      </c>
      <c r="I78" s="204">
        <f>CHI_emi!I59+CHI_emi!I108</f>
        <v>2868.4570699999999</v>
      </c>
      <c r="J78" s="204">
        <f>CHI_emi!J59+CHI_emi!J108</f>
        <v>3250.0747000000001</v>
      </c>
      <c r="K78" s="204">
        <f>CHI_emi!K59+CHI_emi!K108</f>
        <v>2019.2006200000001</v>
      </c>
      <c r="L78" s="204">
        <f>CHI_emi!L59+CHI_emi!L108</f>
        <v>3266.29459</v>
      </c>
      <c r="M78" s="204">
        <f>CHI_emi!M59+CHI_emi!M108</f>
        <v>3598.7425400000002</v>
      </c>
      <c r="N78" s="204">
        <f>CHI_emi!N59+CHI_emi!N108</f>
        <v>2842.0238199999999</v>
      </c>
      <c r="O78" s="204">
        <f>CHI_emi!O59+CHI_emi!O108</f>
        <v>2101.07539</v>
      </c>
      <c r="P78" s="204">
        <f>CHI_emi!P59+CHI_emi!P108</f>
        <v>2284.36339</v>
      </c>
      <c r="Q78" s="204">
        <f>CHI_emi!Q59+CHI_emi!Q108</f>
        <v>1302.6836000000001</v>
      </c>
      <c r="R78" s="204">
        <f>CHI_emi!R59+CHI_emi!R108</f>
        <v>1333.50486</v>
      </c>
      <c r="S78" s="204">
        <f>CHI_emi!S59+CHI_emi!S108</f>
        <v>1373.96243</v>
      </c>
      <c r="T78" s="204">
        <f>CHI_emi!T59+CHI_emi!T108</f>
        <v>1428.7654</v>
      </c>
      <c r="U78" s="204">
        <f>CHI_emi!U59+CHI_emi!U108</f>
        <v>1286.0741399999999</v>
      </c>
      <c r="V78" s="204">
        <f>CHI_emi!V59+CHI_emi!V108</f>
        <v>1913.53829</v>
      </c>
      <c r="W78" s="204">
        <f>CHI_emi!W59+CHI_emi!W108</f>
        <v>1045.82628</v>
      </c>
      <c r="X78" s="204">
        <f>CHI_emi!X59+CHI_emi!X108</f>
        <v>406.87299999999999</v>
      </c>
      <c r="Y78" s="204">
        <f>CHI_emi!Y59+CHI_emi!Y108</f>
        <v>372.27030000000002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7397.1909916612058</v>
      </c>
      <c r="C79" s="210">
        <f t="shared" si="16"/>
        <v>8588.5436833248514</v>
      </c>
      <c r="D79" s="210">
        <f t="shared" si="16"/>
        <v>9123.023215359286</v>
      </c>
      <c r="E79" s="210">
        <f t="shared" si="16"/>
        <v>10205.973912720832</v>
      </c>
      <c r="F79" s="210">
        <f t="shared" si="16"/>
        <v>8667.1979915487827</v>
      </c>
      <c r="G79" s="210">
        <f t="shared" si="16"/>
        <v>8430.1560723631228</v>
      </c>
      <c r="H79" s="210">
        <f t="shared" si="16"/>
        <v>7290.6359053379529</v>
      </c>
      <c r="I79" s="210">
        <f t="shared" si="16"/>
        <v>7086.1638826965454</v>
      </c>
      <c r="J79" s="210">
        <f t="shared" si="16"/>
        <v>8278.2318848508785</v>
      </c>
      <c r="K79" s="210">
        <f t="shared" si="16"/>
        <v>6108.5863684936994</v>
      </c>
      <c r="L79" s="210">
        <f t="shared" si="16"/>
        <v>7248.3266981992911</v>
      </c>
      <c r="M79" s="210">
        <f t="shared" si="16"/>
        <v>7941.5946957691449</v>
      </c>
      <c r="N79" s="210">
        <f t="shared" si="16"/>
        <v>6600.9163675484479</v>
      </c>
      <c r="O79" s="210">
        <f t="shared" si="16"/>
        <v>5231.3920743905728</v>
      </c>
      <c r="P79" s="210">
        <f t="shared" si="16"/>
        <v>5328.786694549477</v>
      </c>
      <c r="Q79" s="210">
        <f t="shared" si="16"/>
        <v>3794.5887741044526</v>
      </c>
      <c r="R79" s="210">
        <f t="shared" si="16"/>
        <v>3336.7656029987334</v>
      </c>
      <c r="S79" s="210">
        <f t="shared" si="16"/>
        <v>3645.6221332784644</v>
      </c>
      <c r="T79" s="210">
        <f t="shared" si="16"/>
        <v>3863.5627131842207</v>
      </c>
      <c r="U79" s="210">
        <f t="shared" si="16"/>
        <v>3943.4344715542416</v>
      </c>
      <c r="V79" s="210">
        <f t="shared" si="16"/>
        <v>4558.5107517182505</v>
      </c>
      <c r="W79" s="210">
        <f t="shared" si="16"/>
        <v>4029.8481349181934</v>
      </c>
      <c r="X79" s="210">
        <f t="shared" si="16"/>
        <v>2098.5377661983766</v>
      </c>
      <c r="Y79" s="210">
        <f t="shared" si="16"/>
        <v>1808.7511572287449</v>
      </c>
      <c r="DA79" s="109"/>
    </row>
    <row r="80" spans="1:105" ht="12" customHeight="1" x14ac:dyDescent="0.25">
      <c r="A80" s="51" t="s">
        <v>48</v>
      </c>
      <c r="B80" s="241">
        <f>CHI_emi!B$5</f>
        <v>5979.5356885479496</v>
      </c>
      <c r="C80" s="241">
        <f>CHI_emi!C$5</f>
        <v>6461.026068159651</v>
      </c>
      <c r="D80" s="241">
        <f>CHI_emi!D$5</f>
        <v>6846.220171919218</v>
      </c>
      <c r="E80" s="241">
        <f>CHI_emi!E$5</f>
        <v>7715.2153179703828</v>
      </c>
      <c r="F80" s="241">
        <f>CHI_emi!F$5</f>
        <v>6688.7593786567177</v>
      </c>
      <c r="G80" s="241">
        <f>CHI_emi!G$5</f>
        <v>6628.9195608470054</v>
      </c>
      <c r="H80" s="241">
        <f>CHI_emi!H$5</f>
        <v>5450.0786676961416</v>
      </c>
      <c r="I80" s="241">
        <f>CHI_emi!I$5</f>
        <v>5239.079846773775</v>
      </c>
      <c r="J80" s="241">
        <f>CHI_emi!J$5</f>
        <v>6104.7952584678178</v>
      </c>
      <c r="K80" s="241">
        <f>CHI_emi!K$5</f>
        <v>5599.6629099872989</v>
      </c>
      <c r="L80" s="241">
        <f>CHI_emi!L$5</f>
        <v>5829.1420990029037</v>
      </c>
      <c r="M80" s="241">
        <f>CHI_emi!M$5</f>
        <v>6669.1502567636117</v>
      </c>
      <c r="N80" s="241">
        <f>CHI_emi!N$5</f>
        <v>5115.848400666091</v>
      </c>
      <c r="O80" s="241">
        <f>CHI_emi!O$5</f>
        <v>5011.1443666032919</v>
      </c>
      <c r="P80" s="241">
        <f>CHI_emi!P$5</f>
        <v>4835.5666361542544</v>
      </c>
      <c r="Q80" s="241">
        <f>CHI_emi!Q$5</f>
        <v>3440.0406913962697</v>
      </c>
      <c r="R80" s="241">
        <f>CHI_emi!R$5</f>
        <v>2868.0953999704989</v>
      </c>
      <c r="S80" s="241">
        <f>CHI_emi!S$5</f>
        <v>2480.9135173377454</v>
      </c>
      <c r="T80" s="241">
        <f>CHI_emi!T$5</f>
        <v>2127.5423834463027</v>
      </c>
      <c r="U80" s="241">
        <f>CHI_emi!U$5</f>
        <v>2640.896654432222</v>
      </c>
      <c r="V80" s="241">
        <f>CHI_emi!V$5</f>
        <v>2793.3531092717863</v>
      </c>
      <c r="W80" s="241">
        <f>CHI_emi!W$5</f>
        <v>3095.4073748338478</v>
      </c>
      <c r="X80" s="241">
        <f>CHI_emi!X$5</f>
        <v>1240.1725701875716</v>
      </c>
      <c r="Y80" s="241">
        <f>CHI_emi!Y$5</f>
        <v>1141.4397673192252</v>
      </c>
      <c r="DA80" s="83"/>
    </row>
    <row r="81" spans="1:105" ht="12" customHeight="1" x14ac:dyDescent="0.25">
      <c r="A81" s="99" t="s">
        <v>49</v>
      </c>
      <c r="B81" s="282">
        <f>CHI_emi!B$61</f>
        <v>1365.8428987439227</v>
      </c>
      <c r="C81" s="282">
        <f>CHI_emi!C$61</f>
        <v>2077.4859165447456</v>
      </c>
      <c r="D81" s="282">
        <f>CHI_emi!D$61</f>
        <v>2223.1144427008512</v>
      </c>
      <c r="E81" s="282">
        <f>CHI_emi!E$61</f>
        <v>2439.8184264424567</v>
      </c>
      <c r="F81" s="282">
        <f>CHI_emi!F$61</f>
        <v>1924.4859623284779</v>
      </c>
      <c r="G81" s="282">
        <f>CHI_emi!G$61</f>
        <v>1746.9206215299321</v>
      </c>
      <c r="H81" s="282">
        <f>CHI_emi!H$61</f>
        <v>1779.1701717196058</v>
      </c>
      <c r="I81" s="282">
        <f>CHI_emi!I$61</f>
        <v>1797.3858534432945</v>
      </c>
      <c r="J81" s="282">
        <f>CHI_emi!J$61</f>
        <v>2122.0917943364902</v>
      </c>
      <c r="K81" s="282">
        <f>CHI_emi!K$61</f>
        <v>429.46251391236103</v>
      </c>
      <c r="L81" s="282">
        <f>CHI_emi!L$61</f>
        <v>1405.4963554758679</v>
      </c>
      <c r="M81" s="282">
        <f>CHI_emi!M$61</f>
        <v>1205.9448803129658</v>
      </c>
      <c r="N81" s="282">
        <f>CHI_emi!N$61</f>
        <v>1432.6218580493719</v>
      </c>
      <c r="O81" s="282">
        <f>CHI_emi!O$61</f>
        <v>168.83472148302357</v>
      </c>
      <c r="P81" s="282">
        <f>CHI_emi!P$61</f>
        <v>430.6407077253894</v>
      </c>
      <c r="Q81" s="282">
        <f>CHI_emi!Q$61</f>
        <v>286.69697381281514</v>
      </c>
      <c r="R81" s="282">
        <f>CHI_emi!R$61</f>
        <v>408.99551823757025</v>
      </c>
      <c r="S81" s="282">
        <f>CHI_emi!S$61</f>
        <v>1091.0923249081225</v>
      </c>
      <c r="T81" s="282">
        <f>CHI_emi!T$61</f>
        <v>1651.7788846617868</v>
      </c>
      <c r="U81" s="282">
        <f>CHI_emi!U$61</f>
        <v>1214.1641729215701</v>
      </c>
      <c r="V81" s="282">
        <f>CHI_emi!V$61</f>
        <v>1688.2508141440478</v>
      </c>
      <c r="W81" s="282">
        <f>CHI_emi!W$61</f>
        <v>831.4233004072463</v>
      </c>
      <c r="X81" s="282">
        <f>CHI_emi!X$61</f>
        <v>819.17777377068637</v>
      </c>
      <c r="Y81" s="282">
        <f>CHI_emi!Y$61</f>
        <v>616.58569181771293</v>
      </c>
      <c r="DA81" s="94"/>
    </row>
    <row r="82" spans="1:105" ht="12" customHeight="1" x14ac:dyDescent="0.25">
      <c r="A82" s="52" t="s">
        <v>50</v>
      </c>
      <c r="B82" s="242">
        <f>CHI_emi!B$110</f>
        <v>51.812404369333613</v>
      </c>
      <c r="C82" s="242">
        <f>CHI_emi!C$110</f>
        <v>50.031698620454883</v>
      </c>
      <c r="D82" s="242">
        <f>CHI_emi!D$110</f>
        <v>53.688600739217257</v>
      </c>
      <c r="E82" s="242">
        <f>CHI_emi!E$110</f>
        <v>50.940168307991499</v>
      </c>
      <c r="F82" s="242">
        <f>CHI_emi!F$110</f>
        <v>53.952650563587078</v>
      </c>
      <c r="G82" s="242">
        <f>CHI_emi!G$110</f>
        <v>54.315889986184843</v>
      </c>
      <c r="H82" s="242">
        <f>CHI_emi!H$110</f>
        <v>61.387065922205487</v>
      </c>
      <c r="I82" s="242">
        <f>CHI_emi!I$110</f>
        <v>49.698182479475619</v>
      </c>
      <c r="J82" s="242">
        <f>CHI_emi!J$110</f>
        <v>51.344832046571277</v>
      </c>
      <c r="K82" s="242">
        <f>CHI_emi!K$110</f>
        <v>79.460944594040029</v>
      </c>
      <c r="L82" s="242">
        <f>CHI_emi!L$110</f>
        <v>13.688243720519919</v>
      </c>
      <c r="M82" s="242">
        <f>CHI_emi!M$110</f>
        <v>66.499558692567348</v>
      </c>
      <c r="N82" s="242">
        <f>CHI_emi!N$110</f>
        <v>52.446108832985679</v>
      </c>
      <c r="O82" s="242">
        <f>CHI_emi!O$110</f>
        <v>51.412986304257608</v>
      </c>
      <c r="P82" s="242">
        <f>CHI_emi!P$110</f>
        <v>62.579350669832976</v>
      </c>
      <c r="Q82" s="242">
        <f>CHI_emi!Q$110</f>
        <v>67.851108895367986</v>
      </c>
      <c r="R82" s="242">
        <f>CHI_emi!R$110</f>
        <v>59.674684790664109</v>
      </c>
      <c r="S82" s="242">
        <f>CHI_emi!S$110</f>
        <v>73.616291032596763</v>
      </c>
      <c r="T82" s="242">
        <f>CHI_emi!T$110</f>
        <v>84.241445076131171</v>
      </c>
      <c r="U82" s="242">
        <f>CHI_emi!U$110</f>
        <v>88.373644200449604</v>
      </c>
      <c r="V82" s="242">
        <f>CHI_emi!V$110</f>
        <v>76.906828302416429</v>
      </c>
      <c r="W82" s="242">
        <f>CHI_emi!W$110</f>
        <v>103.01745967709959</v>
      </c>
      <c r="X82" s="242">
        <f>CHI_emi!X$110</f>
        <v>39.187422240118593</v>
      </c>
      <c r="Y82" s="242">
        <f>CHI_emi!Y$110</f>
        <v>50.725698091806819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483.88948098500879</v>
      </c>
      <c r="C85" s="287">
        <f t="shared" si="17"/>
        <v>451.7480022111161</v>
      </c>
      <c r="D85" s="287">
        <f t="shared" si="17"/>
        <v>414.80056437579032</v>
      </c>
      <c r="E85" s="287">
        <f t="shared" si="17"/>
        <v>359.76767056860075</v>
      </c>
      <c r="F85" s="287">
        <f t="shared" si="17"/>
        <v>438.58247916789554</v>
      </c>
      <c r="G85" s="287">
        <f t="shared" si="17"/>
        <v>431.47192453202922</v>
      </c>
      <c r="H85" s="287">
        <f t="shared" si="17"/>
        <v>459.16645988216328</v>
      </c>
      <c r="I85" s="287">
        <f t="shared" si="17"/>
        <v>409.2393253366215</v>
      </c>
      <c r="J85" s="287">
        <f t="shared" si="17"/>
        <v>511.21216965957319</v>
      </c>
      <c r="K85" s="287">
        <f t="shared" si="17"/>
        <v>528.51288108906226</v>
      </c>
      <c r="L85" s="287">
        <f t="shared" si="17"/>
        <v>343.10898554113669</v>
      </c>
      <c r="M85" s="287">
        <f t="shared" si="17"/>
        <v>488.95861198044207</v>
      </c>
      <c r="N85" s="287">
        <f t="shared" si="17"/>
        <v>829.27761137267646</v>
      </c>
      <c r="O85" s="287">
        <f t="shared" si="17"/>
        <v>727.96667293380051</v>
      </c>
      <c r="P85" s="287">
        <f t="shared" si="17"/>
        <v>726.41450097048755</v>
      </c>
      <c r="Q85" s="287">
        <f t="shared" si="17"/>
        <v>1154.9172933029702</v>
      </c>
      <c r="R85" s="287">
        <f t="shared" si="17"/>
        <v>806.13298253176322</v>
      </c>
      <c r="S85" s="287">
        <f t="shared" si="17"/>
        <v>913.97917100352493</v>
      </c>
      <c r="T85" s="287">
        <f t="shared" si="17"/>
        <v>649.75798446250792</v>
      </c>
      <c r="U85" s="287">
        <f t="shared" si="17"/>
        <v>326.01707925771524</v>
      </c>
      <c r="V85" s="287">
        <f t="shared" si="17"/>
        <v>216.47668838270425</v>
      </c>
      <c r="W85" s="287">
        <f t="shared" si="17"/>
        <v>652.05535202691556</v>
      </c>
      <c r="X85" s="287">
        <f t="shared" si="17"/>
        <v>510.40371094542201</v>
      </c>
      <c r="Y85" s="287">
        <f t="shared" si="17"/>
        <v>312.83739145039749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519.09346378352552</v>
      </c>
      <c r="C86" s="288">
        <f t="shared" si="18"/>
        <v>484.61362447414109</v>
      </c>
      <c r="D86" s="288">
        <f t="shared" si="18"/>
        <v>444.97818242066973</v>
      </c>
      <c r="E86" s="288">
        <f t="shared" si="18"/>
        <v>385.94152923644793</v>
      </c>
      <c r="F86" s="288">
        <f t="shared" si="18"/>
        <v>470.49028179449573</v>
      </c>
      <c r="G86" s="288">
        <f t="shared" si="18"/>
        <v>462.8624192754753</v>
      </c>
      <c r="H86" s="288">
        <f t="shared" si="18"/>
        <v>492.571790625132</v>
      </c>
      <c r="I86" s="288">
        <f t="shared" si="18"/>
        <v>439.01235148362616</v>
      </c>
      <c r="J86" s="288">
        <f t="shared" si="18"/>
        <v>548.40393582579361</v>
      </c>
      <c r="K86" s="288">
        <f t="shared" si="18"/>
        <v>2015.1741211919459</v>
      </c>
      <c r="L86" s="288">
        <f t="shared" si="18"/>
        <v>306.89151975690436</v>
      </c>
      <c r="M86" s="288">
        <f t="shared" si="18"/>
        <v>432.48044018448195</v>
      </c>
      <c r="N86" s="288">
        <f t="shared" si="18"/>
        <v>745.74325371489419</v>
      </c>
      <c r="O86" s="288">
        <f t="shared" si="18"/>
        <v>3345.813938536663</v>
      </c>
      <c r="P86" s="288">
        <f t="shared" si="18"/>
        <v>2296.0738578887167</v>
      </c>
      <c r="Q86" s="288">
        <f t="shared" si="18"/>
        <v>4369.4152019626872</v>
      </c>
      <c r="R86" s="288">
        <f t="shared" si="18"/>
        <v>2742.6084145581581</v>
      </c>
      <c r="S86" s="288">
        <f t="shared" si="18"/>
        <v>1262.8149269181831</v>
      </c>
      <c r="T86" s="288">
        <f t="shared" si="18"/>
        <v>957.91822613848251</v>
      </c>
      <c r="U86" s="288">
        <f t="shared" si="18"/>
        <v>1356.1167218649543</v>
      </c>
      <c r="V86" s="288">
        <f t="shared" si="18"/>
        <v>1059.5033543874081</v>
      </c>
      <c r="W86" s="288">
        <f t="shared" si="18"/>
        <v>1122.5390023312093</v>
      </c>
      <c r="X86" s="288">
        <f t="shared" si="18"/>
        <v>1930.092729034063</v>
      </c>
      <c r="Y86" s="288">
        <f t="shared" si="18"/>
        <v>2243.2832221111044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3656.4232826911452</v>
      </c>
      <c r="C87" s="289">
        <f t="shared" si="19"/>
        <v>3413.5520157031683</v>
      </c>
      <c r="D87" s="289">
        <f t="shared" si="19"/>
        <v>3134.3653889100669</v>
      </c>
      <c r="E87" s="289">
        <f t="shared" si="19"/>
        <v>2718.5192873976603</v>
      </c>
      <c r="F87" s="289">
        <f t="shared" si="19"/>
        <v>3314.0691236881439</v>
      </c>
      <c r="G87" s="289">
        <f t="shared" si="19"/>
        <v>3260.3395045393568</v>
      </c>
      <c r="H87" s="289">
        <f t="shared" si="19"/>
        <v>3469.6082484091571</v>
      </c>
      <c r="I87" s="289">
        <f t="shared" si="19"/>
        <v>3092.342892653206</v>
      </c>
      <c r="J87" s="289">
        <f t="shared" si="19"/>
        <v>3862.8822344584692</v>
      </c>
      <c r="K87" s="289">
        <f t="shared" si="19"/>
        <v>4317.7432727886226</v>
      </c>
      <c r="L87" s="289">
        <f t="shared" si="19"/>
        <v>1888.6261410066531</v>
      </c>
      <c r="M87" s="289">
        <f t="shared" si="19"/>
        <v>3287.4218645388278</v>
      </c>
      <c r="N87" s="289">
        <f t="shared" si="19"/>
        <v>7059.6058619203695</v>
      </c>
      <c r="O87" s="289">
        <f t="shared" si="19"/>
        <v>5968.7469391903323</v>
      </c>
      <c r="P87" s="289">
        <f t="shared" si="19"/>
        <v>6456.5858025273592</v>
      </c>
      <c r="Q87" s="289">
        <f t="shared" si="19"/>
        <v>10895.821852086052</v>
      </c>
      <c r="R87" s="289">
        <f t="shared" si="19"/>
        <v>6705.7800051605518</v>
      </c>
      <c r="S87" s="289">
        <f t="shared" si="19"/>
        <v>8166.1395781675556</v>
      </c>
      <c r="T87" s="289">
        <f t="shared" si="19"/>
        <v>6368.8458322342194</v>
      </c>
      <c r="U87" s="289">
        <f t="shared" si="19"/>
        <v>5875.9369627634842</v>
      </c>
      <c r="V87" s="289">
        <f t="shared" si="19"/>
        <v>8030.3717195880572</v>
      </c>
      <c r="W87" s="289">
        <f t="shared" si="19"/>
        <v>7677.7198241485194</v>
      </c>
      <c r="X87" s="289">
        <f t="shared" si="19"/>
        <v>14810.069889075074</v>
      </c>
      <c r="Y87" s="289">
        <f t="shared" si="19"/>
        <v>15602.287551095389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2.0943185127305011</v>
      </c>
      <c r="C89" s="252">
        <f t="shared" si="20"/>
        <v>1.8933596933469898</v>
      </c>
      <c r="D89" s="252">
        <f t="shared" si="20"/>
        <v>1.8369717083054324</v>
      </c>
      <c r="E89" s="252">
        <f t="shared" si="20"/>
        <v>1.5806779826604305</v>
      </c>
      <c r="F89" s="252">
        <f t="shared" si="20"/>
        <v>1.6423601027648953</v>
      </c>
      <c r="G89" s="252">
        <f t="shared" si="20"/>
        <v>1.9740205724014277</v>
      </c>
      <c r="H89" s="252">
        <f t="shared" si="20"/>
        <v>1.8578063197457548</v>
      </c>
      <c r="I89" s="252">
        <f t="shared" si="20"/>
        <v>1.5848563457267617</v>
      </c>
      <c r="J89" s="252">
        <f t="shared" si="20"/>
        <v>1.6758101319476753</v>
      </c>
      <c r="K89" s="252">
        <f t="shared" si="20"/>
        <v>1.7751270482325181</v>
      </c>
      <c r="L89" s="252">
        <f t="shared" si="20"/>
        <v>1.9170185083251907</v>
      </c>
      <c r="M89" s="252">
        <f t="shared" si="20"/>
        <v>1.734571581393622</v>
      </c>
      <c r="N89" s="252">
        <f t="shared" si="20"/>
        <v>1.7284927852986933</v>
      </c>
      <c r="O89" s="252">
        <f t="shared" si="20"/>
        <v>1.8491986991978662</v>
      </c>
      <c r="P89" s="252">
        <f t="shared" si="20"/>
        <v>1.7443707536177833</v>
      </c>
      <c r="Q89" s="252">
        <f t="shared" si="20"/>
        <v>1.6547474043549264</v>
      </c>
      <c r="R89" s="252">
        <f t="shared" si="20"/>
        <v>1.8085695918332418</v>
      </c>
      <c r="S89" s="252">
        <f t="shared" si="20"/>
        <v>1.6357681865250866</v>
      </c>
      <c r="T89" s="252">
        <f t="shared" si="20"/>
        <v>1.817589080736822</v>
      </c>
      <c r="U89" s="252">
        <f t="shared" si="20"/>
        <v>1.568983966110264</v>
      </c>
      <c r="V89" s="252">
        <f t="shared" si="20"/>
        <v>1.827085328029693</v>
      </c>
      <c r="W89" s="252">
        <f t="shared" si="20"/>
        <v>1.1673383068002716</v>
      </c>
      <c r="X89" s="252">
        <f t="shared" si="20"/>
        <v>0.93439794116518615</v>
      </c>
      <c r="Y89" s="252">
        <f t="shared" si="20"/>
        <v>1.0060730154788342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0.97264296386996785</v>
      </c>
      <c r="C90" s="291">
        <f t="shared" si="21"/>
        <v>0.80968374877886917</v>
      </c>
      <c r="D90" s="291">
        <f t="shared" si="21"/>
        <v>0.69993951401321097</v>
      </c>
      <c r="E90" s="291">
        <f t="shared" si="21"/>
        <v>0.54917790641758102</v>
      </c>
      <c r="F90" s="291">
        <f t="shared" si="21"/>
        <v>0.77196809767968877</v>
      </c>
      <c r="G90" s="291">
        <f t="shared" si="21"/>
        <v>1.0866199151266365</v>
      </c>
      <c r="H90" s="291">
        <f t="shared" si="21"/>
        <v>1.0531260842768309</v>
      </c>
      <c r="I90" s="291">
        <f t="shared" si="21"/>
        <v>0.89773243151793247</v>
      </c>
      <c r="J90" s="291">
        <f t="shared" si="21"/>
        <v>0.84603739074747297</v>
      </c>
      <c r="K90" s="291">
        <f t="shared" si="21"/>
        <v>0.67962599485169517</v>
      </c>
      <c r="L90" s="291">
        <f t="shared" si="21"/>
        <v>0.72953703677264015</v>
      </c>
      <c r="M90" s="291">
        <f t="shared" si="21"/>
        <v>0.63569356017220879</v>
      </c>
      <c r="N90" s="291">
        <f t="shared" si="21"/>
        <v>0.75164887533988023</v>
      </c>
      <c r="O90" s="291">
        <f t="shared" si="21"/>
        <v>0.62815127220347289</v>
      </c>
      <c r="P90" s="291">
        <f t="shared" si="21"/>
        <v>0.66370869343326599</v>
      </c>
      <c r="Q90" s="291">
        <f t="shared" si="21"/>
        <v>0.37236752973758513</v>
      </c>
      <c r="R90" s="291">
        <f t="shared" si="21"/>
        <v>0.51417803754110547</v>
      </c>
      <c r="S90" s="291">
        <f t="shared" si="21"/>
        <v>0.6016938141616186</v>
      </c>
      <c r="T90" s="291">
        <f t="shared" si="21"/>
        <v>0.8623800253307673</v>
      </c>
      <c r="U90" s="291">
        <f t="shared" si="21"/>
        <v>0.53590476910781981</v>
      </c>
      <c r="V90" s="291">
        <f t="shared" si="21"/>
        <v>0.87911983852805609</v>
      </c>
      <c r="W90" s="291">
        <f t="shared" si="21"/>
        <v>0.3139392887552197</v>
      </c>
      <c r="X90" s="291">
        <f t="shared" si="21"/>
        <v>5.6656817198476851E-2</v>
      </c>
      <c r="Y90" s="291">
        <f t="shared" si="21"/>
        <v>5.2237764416124849E-2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1.1216755488605334</v>
      </c>
      <c r="C91" s="291">
        <f t="shared" si="22"/>
        <v>1.0836759445681206</v>
      </c>
      <c r="D91" s="291">
        <f t="shared" si="22"/>
        <v>1.1370321942922215</v>
      </c>
      <c r="E91" s="291">
        <f t="shared" si="22"/>
        <v>1.0315000762428495</v>
      </c>
      <c r="F91" s="291">
        <f t="shared" si="22"/>
        <v>0.87039200508520653</v>
      </c>
      <c r="G91" s="291">
        <f t="shared" si="22"/>
        <v>0.88740065727479123</v>
      </c>
      <c r="H91" s="291">
        <f t="shared" si="22"/>
        <v>0.80468023546892387</v>
      </c>
      <c r="I91" s="291">
        <f t="shared" si="22"/>
        <v>0.68712391420882935</v>
      </c>
      <c r="J91" s="291">
        <f t="shared" si="22"/>
        <v>0.82977274120020239</v>
      </c>
      <c r="K91" s="291">
        <f t="shared" si="22"/>
        <v>1.0955010533808229</v>
      </c>
      <c r="L91" s="291">
        <f t="shared" si="22"/>
        <v>1.1874814715525506</v>
      </c>
      <c r="M91" s="291">
        <f t="shared" si="22"/>
        <v>1.0988780212214133</v>
      </c>
      <c r="N91" s="291">
        <f t="shared" si="22"/>
        <v>0.97684390995881321</v>
      </c>
      <c r="O91" s="291">
        <f t="shared" si="22"/>
        <v>1.2210474269943934</v>
      </c>
      <c r="P91" s="291">
        <f t="shared" si="22"/>
        <v>1.0806620601845172</v>
      </c>
      <c r="Q91" s="291">
        <f t="shared" si="22"/>
        <v>1.2823798746173414</v>
      </c>
      <c r="R91" s="291">
        <f t="shared" si="22"/>
        <v>1.2943915542921363</v>
      </c>
      <c r="S91" s="291">
        <f t="shared" si="22"/>
        <v>1.034074372363468</v>
      </c>
      <c r="T91" s="291">
        <f t="shared" si="22"/>
        <v>0.95520905540605461</v>
      </c>
      <c r="U91" s="291">
        <f t="shared" si="22"/>
        <v>1.0330791970024442</v>
      </c>
      <c r="V91" s="291">
        <f t="shared" si="22"/>
        <v>0.94796548950163684</v>
      </c>
      <c r="W91" s="291">
        <f t="shared" si="22"/>
        <v>0.85339901804505192</v>
      </c>
      <c r="X91" s="291">
        <f t="shared" si="22"/>
        <v>0.87774112396670934</v>
      </c>
      <c r="Y91" s="291">
        <f t="shared" si="22"/>
        <v>0.95383525106270928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0.95041536219067713</v>
      </c>
      <c r="C92" s="291">
        <f t="shared" si="23"/>
        <v>0.90740520596361296</v>
      </c>
      <c r="D92" s="291">
        <f t="shared" si="23"/>
        <v>0.95353744001515817</v>
      </c>
      <c r="E92" s="291">
        <f t="shared" si="23"/>
        <v>0.85732050659018211</v>
      </c>
      <c r="F92" s="291">
        <f t="shared" si="23"/>
        <v>0.71741904914926569</v>
      </c>
      <c r="G92" s="291">
        <f t="shared" si="23"/>
        <v>0.73183686297502182</v>
      </c>
      <c r="H92" s="291">
        <f t="shared" si="23"/>
        <v>0.65563764587936635</v>
      </c>
      <c r="I92" s="291">
        <f t="shared" si="23"/>
        <v>0.56007001644057963</v>
      </c>
      <c r="J92" s="291">
        <f t="shared" si="23"/>
        <v>0.67649071733407318</v>
      </c>
      <c r="K92" s="291">
        <f t="shared" si="23"/>
        <v>0.8725168136621223</v>
      </c>
      <c r="L92" s="291">
        <f t="shared" si="23"/>
        <v>0.98290638377213968</v>
      </c>
      <c r="M92" s="291">
        <f t="shared" si="23"/>
        <v>0.903549659908363</v>
      </c>
      <c r="N92" s="291">
        <f t="shared" si="23"/>
        <v>0.78702385082631798</v>
      </c>
      <c r="O92" s="291">
        <f t="shared" si="23"/>
        <v>0.91398790256996287</v>
      </c>
      <c r="P92" s="291">
        <f t="shared" si="23"/>
        <v>0.83688236839776542</v>
      </c>
      <c r="Q92" s="291">
        <f t="shared" si="23"/>
        <v>0.91472991314576779</v>
      </c>
      <c r="R92" s="291">
        <f t="shared" si="23"/>
        <v>0.99300933232481581</v>
      </c>
      <c r="S92" s="291">
        <f t="shared" si="23"/>
        <v>0.81576683870934097</v>
      </c>
      <c r="T92" s="291">
        <f t="shared" si="23"/>
        <v>0.75796361778984178</v>
      </c>
      <c r="U92" s="291">
        <f t="shared" si="23"/>
        <v>0.81033417708413225</v>
      </c>
      <c r="V92" s="291">
        <f t="shared" si="23"/>
        <v>0.75505434739200905</v>
      </c>
      <c r="W92" s="291">
        <f t="shared" si="23"/>
        <v>0.7302741865266793</v>
      </c>
      <c r="X92" s="291">
        <f t="shared" si="23"/>
        <v>0.79420791006344127</v>
      </c>
      <c r="Y92" s="291">
        <f t="shared" si="23"/>
        <v>0.8455255553448513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0.18586473691263369</v>
      </c>
      <c r="C93" s="253">
        <f t="shared" si="24"/>
        <v>0.17351900977648707</v>
      </c>
      <c r="D93" s="253">
        <f t="shared" si="24"/>
        <v>0.15932728608189523</v>
      </c>
      <c r="E93" s="253">
        <f t="shared" si="24"/>
        <v>0.13818883457393377</v>
      </c>
      <c r="F93" s="253">
        <f t="shared" si="24"/>
        <v>0.16846205654046251</v>
      </c>
      <c r="G93" s="253">
        <f t="shared" si="24"/>
        <v>0.16573085154710751</v>
      </c>
      <c r="H93" s="253">
        <f t="shared" si="24"/>
        <v>0.17636848209921649</v>
      </c>
      <c r="I93" s="253">
        <f t="shared" si="24"/>
        <v>0.15719118213349098</v>
      </c>
      <c r="J93" s="253">
        <f t="shared" si="24"/>
        <v>0.19635953901477118</v>
      </c>
      <c r="K93" s="253">
        <f t="shared" si="24"/>
        <v>0.21948121303463963</v>
      </c>
      <c r="L93" s="253">
        <f t="shared" si="24"/>
        <v>9.6003381907732832E-2</v>
      </c>
      <c r="M93" s="253">
        <f t="shared" si="24"/>
        <v>0.16710751265199203</v>
      </c>
      <c r="N93" s="253">
        <f t="shared" si="24"/>
        <v>0.35885664344281826</v>
      </c>
      <c r="O93" s="253">
        <f t="shared" si="24"/>
        <v>0.3034056764714041</v>
      </c>
      <c r="P93" s="253">
        <f t="shared" si="24"/>
        <v>0.32820369217683948</v>
      </c>
      <c r="Q93" s="253">
        <f t="shared" si="24"/>
        <v>0.80577880733984841</v>
      </c>
      <c r="R93" s="253">
        <f t="shared" si="24"/>
        <v>0.47901792902341433</v>
      </c>
      <c r="S93" s="253">
        <f t="shared" si="24"/>
        <v>0.5497732562576958</v>
      </c>
      <c r="T93" s="253">
        <f t="shared" si="24"/>
        <v>0.68415779646251107</v>
      </c>
      <c r="U93" s="253">
        <f t="shared" si="24"/>
        <v>0.61421210239428548</v>
      </c>
      <c r="V93" s="253">
        <f t="shared" si="24"/>
        <v>0.64014272089418012</v>
      </c>
      <c r="W93" s="253">
        <f t="shared" si="24"/>
        <v>0.92348377296158735</v>
      </c>
      <c r="X93" s="253">
        <f t="shared" si="24"/>
        <v>0.56614731138353402</v>
      </c>
      <c r="Y93" s="253">
        <f t="shared" si="24"/>
        <v>0.59643156410770271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1.3923209744981555</v>
      </c>
      <c r="C95" s="252">
        <f t="shared" si="25"/>
        <v>1.2157683885144355</v>
      </c>
      <c r="D95" s="252">
        <f t="shared" si="25"/>
        <v>1.1286046260302653</v>
      </c>
      <c r="E95" s="252">
        <f t="shared" si="25"/>
        <v>0.94426936802141115</v>
      </c>
      <c r="F95" s="252">
        <f t="shared" si="25"/>
        <v>1.104574441765598</v>
      </c>
      <c r="G95" s="252">
        <f t="shared" si="25"/>
        <v>1.4252062859820276</v>
      </c>
      <c r="H95" s="252">
        <f t="shared" si="25"/>
        <v>1.358033857277855</v>
      </c>
      <c r="I95" s="252">
        <f t="shared" si="25"/>
        <v>1.1598226997262486</v>
      </c>
      <c r="J95" s="252">
        <f t="shared" si="25"/>
        <v>1.1637830918134426</v>
      </c>
      <c r="K95" s="252">
        <f t="shared" si="25"/>
        <v>1.0962431742369849</v>
      </c>
      <c r="L95" s="252">
        <f t="shared" si="25"/>
        <v>1.1833904808069076</v>
      </c>
      <c r="M95" s="252">
        <f t="shared" si="25"/>
        <v>1.0543793300534472</v>
      </c>
      <c r="N95" s="252">
        <f t="shared" si="25"/>
        <v>1.1241831147668095</v>
      </c>
      <c r="O95" s="252">
        <f t="shared" si="25"/>
        <v>1.0935908847079847</v>
      </c>
      <c r="P95" s="252">
        <f t="shared" si="25"/>
        <v>1.0741839303289975</v>
      </c>
      <c r="Q95" s="252">
        <f t="shared" si="25"/>
        <v>0.85930937015850728</v>
      </c>
      <c r="R95" s="252">
        <f t="shared" si="25"/>
        <v>1.00793319011543</v>
      </c>
      <c r="S95" s="252">
        <f t="shared" si="25"/>
        <v>0.99584741869543358</v>
      </c>
      <c r="T95" s="252">
        <f t="shared" si="25"/>
        <v>1.2295759477572092</v>
      </c>
      <c r="U95" s="252">
        <f t="shared" si="25"/>
        <v>0.92888550782981327</v>
      </c>
      <c r="V95" s="252">
        <f t="shared" si="25"/>
        <v>1.2392288540657592</v>
      </c>
      <c r="W95" s="252">
        <f t="shared" si="25"/>
        <v>0.66874870108436046</v>
      </c>
      <c r="X95" s="252">
        <f t="shared" si="25"/>
        <v>0.42464529420773306</v>
      </c>
      <c r="Y95" s="252">
        <f t="shared" si="25"/>
        <v>0.45363990441129143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0.97264296386996785</v>
      </c>
      <c r="C96" s="291">
        <f>IF(CHI_ued!C$16=0,"",CHI_ued!C$16/C$10)</f>
        <v>0.80968374877886917</v>
      </c>
      <c r="D96" s="291">
        <f>IF(CHI_ued!D$16=0,"",CHI_ued!D$16/D$10)</f>
        <v>0.69993951401321097</v>
      </c>
      <c r="E96" s="291">
        <f>IF(CHI_ued!E$16=0,"",CHI_ued!E$16/E$10)</f>
        <v>0.54917790641758102</v>
      </c>
      <c r="F96" s="291">
        <f>IF(CHI_ued!F$16=0,"",CHI_ued!F$16/F$10)</f>
        <v>0.77196809767968877</v>
      </c>
      <c r="G96" s="291">
        <f>IF(CHI_ued!G$16=0,"",CHI_ued!G$16/G$10)</f>
        <v>1.0866199151266365</v>
      </c>
      <c r="H96" s="291">
        <f>IF(CHI_ued!H$16=0,"",CHI_ued!H$16/H$10)</f>
        <v>1.0531260842768309</v>
      </c>
      <c r="I96" s="291">
        <f>IF(CHI_ued!I$16=0,"",CHI_ued!I$16/I$10)</f>
        <v>0.89773243151793247</v>
      </c>
      <c r="J96" s="291">
        <f>IF(CHI_ued!J$16=0,"",CHI_ued!J$16/J$10)</f>
        <v>0.84603739074747297</v>
      </c>
      <c r="K96" s="291">
        <f>IF(CHI_ued!K$16=0,"",CHI_ued!K$16/K$10)</f>
        <v>0.67962599485169517</v>
      </c>
      <c r="L96" s="291">
        <f>IF(CHI_ued!L$16=0,"",CHI_ued!L$16/L$10)</f>
        <v>0.72953703677264015</v>
      </c>
      <c r="M96" s="291">
        <f>IF(CHI_ued!M$16=0,"",CHI_ued!M$16/M$10)</f>
        <v>0.63569356017220879</v>
      </c>
      <c r="N96" s="291">
        <f>IF(CHI_ued!N$16=0,"",CHI_ued!N$16/N$10)</f>
        <v>0.75164887533988023</v>
      </c>
      <c r="O96" s="291">
        <f>IF(CHI_ued!O$16=0,"",CHI_ued!O$16/O$10)</f>
        <v>0.62815127220347289</v>
      </c>
      <c r="P96" s="291">
        <f>IF(CHI_ued!P$16=0,"",CHI_ued!P$16/P$10)</f>
        <v>0.66370869343326599</v>
      </c>
      <c r="Q96" s="291">
        <f>IF(CHI_ued!Q$16=0,"",CHI_ued!Q$16/Q$10)</f>
        <v>0.37236752973758513</v>
      </c>
      <c r="R96" s="291">
        <f>IF(CHI_ued!R$16=0,"",CHI_ued!R$16/R$10)</f>
        <v>0.51417803754110547</v>
      </c>
      <c r="S96" s="291">
        <f>IF(CHI_ued!S$16=0,"",CHI_ued!S$16/S$10)</f>
        <v>0.6016938141616186</v>
      </c>
      <c r="T96" s="291">
        <f>IF(CHI_ued!T$16=0,"",CHI_ued!T$16/T$10)</f>
        <v>0.8623800253307673</v>
      </c>
      <c r="U96" s="291">
        <f>IF(CHI_ued!U$16=0,"",CHI_ued!U$16/U$10)</f>
        <v>0.53590476910781981</v>
      </c>
      <c r="V96" s="291">
        <f>IF(CHI_ued!V$16=0,"",CHI_ued!V$16/V$10)</f>
        <v>0.87911983852805609</v>
      </c>
      <c r="W96" s="291">
        <f>IF(CHI_ued!W$16=0,"",CHI_ued!W$16/W$10)</f>
        <v>0.3139392887552197</v>
      </c>
      <c r="X96" s="291">
        <f>IF(CHI_ued!X$16=0,"",CHI_ued!X$16/X$10)</f>
        <v>5.6656817198476851E-2</v>
      </c>
      <c r="Y96" s="291">
        <f>IF(CHI_ued!Y$16=0,"",CHI_ued!Y$16/Y$10)</f>
        <v>5.2237764416124849E-2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0.41967801062818771</v>
      </c>
      <c r="C97" s="291">
        <f>IF((CHI_ued!C$5-CHI_ued!C$16)=0,"",(CHI_ued!C$5-CHI_ued!C$16)/C$10)</f>
        <v>0.4060846397355663</v>
      </c>
      <c r="D97" s="291">
        <f>IF((CHI_ued!D$5-CHI_ued!D$16)=0,"",(CHI_ued!D$5-CHI_ued!D$16)/D$10)</f>
        <v>0.42866511201705437</v>
      </c>
      <c r="E97" s="291">
        <f>IF((CHI_ued!E$5-CHI_ued!E$16)=0,"",(CHI_ued!E$5-CHI_ued!E$16)/E$10)</f>
        <v>0.39509146160383013</v>
      </c>
      <c r="F97" s="291">
        <f>IF((CHI_ued!F$5-CHI_ued!F$16)=0,"",(CHI_ued!F$5-CHI_ued!F$16)/F$10)</f>
        <v>0.33260634408590922</v>
      </c>
      <c r="G97" s="291">
        <f>IF((CHI_ued!G$5-CHI_ued!G$16)=0,"",(CHI_ued!G$5-CHI_ued!G$16)/G$10)</f>
        <v>0.33858637085539123</v>
      </c>
      <c r="H97" s="291">
        <f>IF((CHI_ued!H$5-CHI_ued!H$16)=0,"",(CHI_ued!H$5-CHI_ued!H$16)/H$10)</f>
        <v>0.30490777300102406</v>
      </c>
      <c r="I97" s="291">
        <f>IF((CHI_ued!I$5-CHI_ued!I$16)=0,"",(CHI_ued!I$5-CHI_ued!I$16)/I$10)</f>
        <v>0.2620902682083161</v>
      </c>
      <c r="J97" s="291">
        <f>IF((CHI_ued!J$5-CHI_ued!J$16)=0,"",(CHI_ued!J$5-CHI_ued!J$16)/J$10)</f>
        <v>0.31774570106596955</v>
      </c>
      <c r="K97" s="291">
        <f>IF((CHI_ued!K$5-CHI_ued!K$16)=0,"",(CHI_ued!K$5-CHI_ued!K$16)/K$10)</f>
        <v>0.41661717938528969</v>
      </c>
      <c r="L97" s="291">
        <f>IF((CHI_ued!L$5-CHI_ued!L$16)=0,"",(CHI_ued!L$5-CHI_ued!L$16)/L$10)</f>
        <v>0.45385344403426736</v>
      </c>
      <c r="M97" s="291">
        <f>IF((CHI_ued!M$5-CHI_ued!M$16)=0,"",(CHI_ued!M$5-CHI_ued!M$16)/M$10)</f>
        <v>0.41868576988123851</v>
      </c>
      <c r="N97" s="291">
        <f>IF((CHI_ued!N$5-CHI_ued!N$16)=0,"",(CHI_ued!N$5-CHI_ued!N$16)/N$10)</f>
        <v>0.37253423942692937</v>
      </c>
      <c r="O97" s="291">
        <f>IF((CHI_ued!O$5-CHI_ued!O$16)=0,"",(CHI_ued!O$5-CHI_ued!O$16)/O$10)</f>
        <v>0.46543961250451188</v>
      </c>
      <c r="P97" s="291">
        <f>IF((CHI_ued!P$5-CHI_ued!P$16)=0,"",(CHI_ued!P$5-CHI_ued!P$16)/P$10)</f>
        <v>0.41047523689573145</v>
      </c>
      <c r="Q97" s="291">
        <f>IF((CHI_ued!Q$5-CHI_ued!Q$16)=0,"",(CHI_ued!Q$5-CHI_ued!Q$16)/Q$10)</f>
        <v>0.48694184042092215</v>
      </c>
      <c r="R97" s="291">
        <f>IF((CHI_ued!R$5-CHI_ued!R$16)=0,"",(CHI_ued!R$5-CHI_ued!R$16)/R$10)</f>
        <v>0.49375515257432462</v>
      </c>
      <c r="S97" s="291">
        <f>IF((CHI_ued!S$5-CHI_ued!S$16)=0,"",(CHI_ued!S$5-CHI_ued!S$16)/S$10)</f>
        <v>0.39415360453381498</v>
      </c>
      <c r="T97" s="291">
        <f>IF((CHI_ued!T$5-CHI_ued!T$16)=0,"",(CHI_ued!T$5-CHI_ued!T$16)/T$10)</f>
        <v>0.36719592242644195</v>
      </c>
      <c r="U97" s="291">
        <f>IF((CHI_ued!U$5-CHI_ued!U$16)=0,"",(CHI_ued!U$5-CHI_ued!U$16)/U$10)</f>
        <v>0.39298073872199341</v>
      </c>
      <c r="V97" s="291">
        <f>IF((CHI_ued!V$5-CHI_ued!V$16)=0,"",(CHI_ued!V$5-CHI_ued!V$16)/V$10)</f>
        <v>0.36010901553770319</v>
      </c>
      <c r="W97" s="291">
        <f>IF((CHI_ued!W$5-CHI_ued!W$16)=0,"",(CHI_ued!W$5-CHI_ued!W$16)/W$10)</f>
        <v>0.35480941232914082</v>
      </c>
      <c r="X97" s="291">
        <f>IF((CHI_ued!X$5-CHI_ued!X$16)=0,"",(CHI_ued!X$5-CHI_ued!X$16)/X$10)</f>
        <v>0.36798847700925619</v>
      </c>
      <c r="Y97" s="291">
        <f>IF((CHI_ued!Y$5-CHI_ued!Y$16)=0,"",(CHI_ued!Y$5-CHI_ued!Y$16)/Y$10)</f>
        <v>0.40140213999516661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0.34779877889672084</v>
      </c>
      <c r="C98" s="291">
        <f>IF(CHI_ued!C$61=0,"",CHI_ued!C$61/C$11)</f>
        <v>0.33340075299689992</v>
      </c>
      <c r="D98" s="291">
        <f>IF(CHI_ued!D$61=0,"",CHI_ued!D$61/D$11)</f>
        <v>0.35243041700062594</v>
      </c>
      <c r="E98" s="291">
        <f>IF(CHI_ued!E$61=0,"",CHI_ued!E$61/E$11)</f>
        <v>0.32273185452315556</v>
      </c>
      <c r="F98" s="291">
        <f>IF(CHI_ued!F$61=0,"",CHI_ued!F$61/F$11)</f>
        <v>0.26901376021117568</v>
      </c>
      <c r="G98" s="291">
        <f>IF(CHI_ued!G$61=0,"",CHI_ued!G$61/G$11)</f>
        <v>0.27401964260534456</v>
      </c>
      <c r="H98" s="291">
        <f>IF(CHI_ued!H$61=0,"",CHI_ued!H$61/H$11)</f>
        <v>0.24474086685577418</v>
      </c>
      <c r="I98" s="291">
        <f>IF(CHI_ued!I$61=0,"",CHI_ued!I$61/I$11)</f>
        <v>0.21354942178345662</v>
      </c>
      <c r="J98" s="291">
        <f>IF(CHI_ued!J$61=0,"",CHI_ued!J$61/J$11)</f>
        <v>0.25972627435132539</v>
      </c>
      <c r="K98" s="291">
        <f>IF(CHI_ued!K$61=0,"",CHI_ued!K$61/K$11)</f>
        <v>0.33297838020426085</v>
      </c>
      <c r="L98" s="291">
        <f>IF(CHI_ued!L$61=0,"",CHI_ued!L$61/L$11)</f>
        <v>0.37616860925389489</v>
      </c>
      <c r="M98" s="291">
        <f>IF(CHI_ued!M$61=0,"",CHI_ued!M$61/M$11)</f>
        <v>0.34523324083314744</v>
      </c>
      <c r="N98" s="291">
        <f>IF(CHI_ued!N$61=0,"",CHI_ued!N$61/N$11)</f>
        <v>0.30027596165577214</v>
      </c>
      <c r="O98" s="291">
        <f>IF(CHI_ued!O$61=0,"",CHI_ued!O$61/O$11)</f>
        <v>0.34953692473396808</v>
      </c>
      <c r="P98" s="291">
        <f>IF(CHI_ued!P$61=0,"",CHI_ued!P$61/P$11)</f>
        <v>0.31880343051251209</v>
      </c>
      <c r="Q98" s="291">
        <f>IF(CHI_ued!Q$61=0,"",CHI_ued!Q$61/Q$11)</f>
        <v>0.34832726953832294</v>
      </c>
      <c r="R98" s="291">
        <f>IF(CHI_ued!R$61=0,"",CHI_ued!R$61/R$11)</f>
        <v>0.37978211481484719</v>
      </c>
      <c r="S98" s="291">
        <f>IF(CHI_ued!S$61=0,"",CHI_ued!S$61/S$11)</f>
        <v>0.31085837495350493</v>
      </c>
      <c r="T98" s="291">
        <f>IF(CHI_ued!T$61=0,"",CHI_ued!T$61/T$11)</f>
        <v>0.28946080715530892</v>
      </c>
      <c r="U98" s="291">
        <f>IF(CHI_ued!U$61=0,"",CHI_ued!U$61/U$11)</f>
        <v>0.30826788336605171</v>
      </c>
      <c r="V98" s="291">
        <f>IF(CHI_ued!V$61=0,"",CHI_ued!V$61/V$11)</f>
        <v>0.28502648535485936</v>
      </c>
      <c r="W98" s="291">
        <f>IF(CHI_ued!W$61=0,"",CHI_ued!W$61/W$11)</f>
        <v>0.27614187045480809</v>
      </c>
      <c r="X98" s="291">
        <f>IF(CHI_ued!X$61=0,"",CHI_ued!X$61/X$11)</f>
        <v>0.29945343912606026</v>
      </c>
      <c r="Y98" s="291">
        <f>IF(CHI_ued!Y$61=0,"",CHI_ued!Y$61/Y$11)</f>
        <v>0.3202093812449372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5.322126314751776E-2</v>
      </c>
      <c r="C99" s="253">
        <f>IF(CHI_ued!C$110=0,"",CHI_ued!C$110/C$12)</f>
        <v>4.9381159667384517E-2</v>
      </c>
      <c r="D99" s="253">
        <f>IF(CHI_ued!D$110=0,"",CHI_ued!D$110/D$12)</f>
        <v>4.5983532303536037E-2</v>
      </c>
      <c r="E99" s="253">
        <f>IF(CHI_ued!E$110=0,"",CHI_ued!E$110/E$12)</f>
        <v>4.0174259010892693E-2</v>
      </c>
      <c r="F99" s="253">
        <f>IF(CHI_ued!F$110=0,"",CHI_ued!F$110/F$12)</f>
        <v>4.9069131801393169E-2</v>
      </c>
      <c r="G99" s="253">
        <f>IF(CHI_ued!G$110=0,"",CHI_ued!G$110/G$12)</f>
        <v>4.822747519587671E-2</v>
      </c>
      <c r="H99" s="253">
        <f>IF(CHI_ued!H$110=0,"",CHI_ued!H$110/H$12)</f>
        <v>5.1434965536808805E-2</v>
      </c>
      <c r="I99" s="253">
        <f>IF(CHI_ued!I$110=0,"",CHI_ued!I$110/I$12)</f>
        <v>4.5794347683677496E-2</v>
      </c>
      <c r="J99" s="253">
        <f>IF(CHI_ued!J$110=0,"",CHI_ued!J$110/J$12)</f>
        <v>5.7410083478207245E-2</v>
      </c>
      <c r="K99" s="253">
        <f>IF(CHI_ued!K$110=0,"",CHI_ued!K$110/K$12)</f>
        <v>6.590752478400172E-2</v>
      </c>
      <c r="L99" s="253">
        <f>IF(CHI_ued!L$110=0,"",CHI_ued!L$110/L$12)</f>
        <v>2.8922522905449683E-2</v>
      </c>
      <c r="M99" s="253">
        <f>IF(CHI_ued!M$110=0,"",CHI_ued!M$110/M$12)</f>
        <v>5.0874830252210214E-2</v>
      </c>
      <c r="N99" s="253">
        <f>IF(CHI_ued!N$110=0,"",CHI_ued!N$110/N$12)</f>
        <v>0.10927303171474112</v>
      </c>
      <c r="O99" s="253">
        <f>IF(CHI_ued!O$110=0,"",CHI_ued!O$110/O$12)</f>
        <v>9.2544750741841333E-2</v>
      </c>
      <c r="P99" s="253">
        <f>IF(CHI_ued!P$110=0,"",CHI_ued!P$110/P$12)</f>
        <v>0.10035440270427815</v>
      </c>
      <c r="Q99" s="253">
        <f>IF(CHI_ued!Q$110=0,"",CHI_ued!Q$110/Q$12)</f>
        <v>0.24740892383933732</v>
      </c>
      <c r="R99" s="253">
        <f>IF(CHI_ued!R$110=0,"",CHI_ued!R$110/R$12)</f>
        <v>0.14849895157404996</v>
      </c>
      <c r="S99" s="253">
        <f>IF(CHI_ued!S$110=0,"",CHI_ued!S$110/S$12)</f>
        <v>0.16926144350556185</v>
      </c>
      <c r="T99" s="253">
        <f>IF(CHI_ued!T$110=0,"",CHI_ued!T$110/T$12)</f>
        <v>0.21063851936269107</v>
      </c>
      <c r="U99" s="253">
        <f>IF(CHI_ued!U$110=0,"",CHI_ued!U$110/U$12)</f>
        <v>0.18847496813962752</v>
      </c>
      <c r="V99" s="253">
        <f>IF(CHI_ued!V$110=0,"",CHI_ued!V$110/V$12)</f>
        <v>0.19477343076881562</v>
      </c>
      <c r="W99" s="253">
        <f>IF(CHI_ued!W$110=0,"",CHI_ued!W$110/W$12)</f>
        <v>0.28071685865440171</v>
      </c>
      <c r="X99" s="253">
        <f>IF(CHI_ued!X$110=0,"",CHI_ued!X$110/X$12)</f>
        <v>0.17396951372453096</v>
      </c>
      <c r="Y99" s="253">
        <f>IF(CHI_ued!Y$110=0,"",CHI_ued!Y$110/Y$12)</f>
        <v>0.18555046037328962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3.4515618983850289</v>
      </c>
      <c r="C100" s="313">
        <f t="shared" si="26"/>
        <v>3.280439902075853</v>
      </c>
      <c r="D100" s="313">
        <f t="shared" si="26"/>
        <v>3.1421716151999375</v>
      </c>
      <c r="E100" s="313">
        <f t="shared" si="26"/>
        <v>3.2742063231041882</v>
      </c>
      <c r="F100" s="313">
        <f t="shared" si="26"/>
        <v>3.6359827189603466</v>
      </c>
      <c r="G100" s="313">
        <f t="shared" si="26"/>
        <v>3.6885780767879868</v>
      </c>
      <c r="H100" s="313">
        <f t="shared" si="26"/>
        <v>3.4685081406183071</v>
      </c>
      <c r="I100" s="313">
        <f t="shared" si="26"/>
        <v>3.3348214797112088</v>
      </c>
      <c r="J100" s="313">
        <f t="shared" si="26"/>
        <v>3.2905015374844853</v>
      </c>
      <c r="K100" s="313">
        <f t="shared" si="26"/>
        <v>3.0180979375666208</v>
      </c>
      <c r="L100" s="313">
        <f t="shared" si="26"/>
        <v>3.5733250422941385</v>
      </c>
      <c r="M100" s="313">
        <f t="shared" si="26"/>
        <v>3.5595404958549057</v>
      </c>
      <c r="N100" s="313">
        <f t="shared" si="26"/>
        <v>3.3707286005193664</v>
      </c>
      <c r="O100" s="313">
        <f t="shared" si="26"/>
        <v>3.1807090744810744</v>
      </c>
      <c r="P100" s="313">
        <f t="shared" si="26"/>
        <v>3.2300703117622329</v>
      </c>
      <c r="Q100" s="313">
        <f t="shared" si="26"/>
        <v>2.6792730574516712</v>
      </c>
      <c r="R100" s="313">
        <f t="shared" si="26"/>
        <v>2.6706220009031267</v>
      </c>
      <c r="S100" s="313">
        <f t="shared" si="26"/>
        <v>2.7168907563312743</v>
      </c>
      <c r="T100" s="313">
        <f t="shared" si="26"/>
        <v>2.7052539290387352</v>
      </c>
      <c r="U100" s="313">
        <f t="shared" si="26"/>
        <v>2.6695566830343989</v>
      </c>
      <c r="V100" s="313">
        <f t="shared" si="26"/>
        <v>3.172122482996599</v>
      </c>
      <c r="W100" s="313">
        <f t="shared" si="26"/>
        <v>2.545190694290794</v>
      </c>
      <c r="X100" s="313">
        <f t="shared" si="26"/>
        <v>2.1230457093334456</v>
      </c>
      <c r="Y100" s="313">
        <f t="shared" si="26"/>
        <v>2.1141961460003178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4.0640860497776199</v>
      </c>
      <c r="C101" s="255">
        <f t="shared" si="27"/>
        <v>3.8672926538931187</v>
      </c>
      <c r="D101" s="255">
        <f t="shared" si="27"/>
        <v>3.6450740653990308</v>
      </c>
      <c r="E101" s="255">
        <f t="shared" si="27"/>
        <v>3.8641721968676976</v>
      </c>
      <c r="F101" s="255">
        <f t="shared" si="27"/>
        <v>4.5861391857826233</v>
      </c>
      <c r="G101" s="255">
        <f t="shared" si="27"/>
        <v>4.5751252397311353</v>
      </c>
      <c r="H101" s="255">
        <f t="shared" si="27"/>
        <v>4.6211879502496007</v>
      </c>
      <c r="I101" s="255">
        <f t="shared" si="27"/>
        <v>4.2904863679163014</v>
      </c>
      <c r="J101" s="255">
        <f t="shared" si="27"/>
        <v>4.2044513231811749</v>
      </c>
      <c r="K101" s="255">
        <f t="shared" si="27"/>
        <v>3.1434259247381866</v>
      </c>
      <c r="L101" s="255">
        <f t="shared" si="27"/>
        <v>4.3984831165185225</v>
      </c>
      <c r="M101" s="255">
        <f t="shared" si="27"/>
        <v>4.187009655112325</v>
      </c>
      <c r="N101" s="255">
        <f t="shared" si="27"/>
        <v>4.2432099700231118</v>
      </c>
      <c r="O101" s="255">
        <f t="shared" si="27"/>
        <v>3.2652412431623059</v>
      </c>
      <c r="P101" s="255">
        <f t="shared" si="27"/>
        <v>3.4776116049174859</v>
      </c>
      <c r="Q101" s="255">
        <f t="shared" si="27"/>
        <v>2.8149203955070705</v>
      </c>
      <c r="R101" s="255">
        <f t="shared" si="27"/>
        <v>2.975299243911246</v>
      </c>
      <c r="S101" s="255">
        <f t="shared" si="27"/>
        <v>3.7214983309675431</v>
      </c>
      <c r="T101" s="255">
        <f t="shared" si="27"/>
        <v>4.9030433446659361</v>
      </c>
      <c r="U101" s="255">
        <f t="shared" si="27"/>
        <v>3.4483482092101116</v>
      </c>
      <c r="V101" s="255">
        <f t="shared" si="27"/>
        <v>5.6089942749242203</v>
      </c>
      <c r="W101" s="255">
        <f t="shared" si="27"/>
        <v>2.8165942701151079</v>
      </c>
      <c r="X101" s="255">
        <f t="shared" si="27"/>
        <v>2.4833038063042405</v>
      </c>
      <c r="Y101" s="255">
        <f t="shared" si="27"/>
        <v>2.4385533632678018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2.1022593018958262</v>
      </c>
      <c r="C102" s="293">
        <f t="shared" si="28"/>
        <v>2.2416029210955148</v>
      </c>
      <c r="D102" s="293">
        <f t="shared" si="28"/>
        <v>2.2167226642261628</v>
      </c>
      <c r="E102" s="293">
        <f t="shared" si="28"/>
        <v>2.2198394028824469</v>
      </c>
      <c r="F102" s="293">
        <f t="shared" si="28"/>
        <v>2.1329246537406084</v>
      </c>
      <c r="G102" s="293">
        <f t="shared" si="28"/>
        <v>2.1471420155819816</v>
      </c>
      <c r="H102" s="293">
        <f t="shared" si="28"/>
        <v>1.9859234326639454</v>
      </c>
      <c r="I102" s="293">
        <f t="shared" si="28"/>
        <v>2.0375719573292379</v>
      </c>
      <c r="J102" s="293">
        <f t="shared" si="28"/>
        <v>2.0380761670013636</v>
      </c>
      <c r="K102" s="293">
        <f t="shared" si="28"/>
        <v>2.0636069315058951</v>
      </c>
      <c r="L102" s="293">
        <f t="shared" si="28"/>
        <v>2.0160810595052618</v>
      </c>
      <c r="M102" s="293">
        <f t="shared" si="28"/>
        <v>1.9813415325085022</v>
      </c>
      <c r="N102" s="293">
        <f t="shared" si="28"/>
        <v>1.9645518208761958</v>
      </c>
      <c r="O102" s="293">
        <f t="shared" si="28"/>
        <v>1.9448608909904537</v>
      </c>
      <c r="P102" s="293">
        <f t="shared" si="28"/>
        <v>1.8682599668618043</v>
      </c>
      <c r="Q102" s="293">
        <f t="shared" si="28"/>
        <v>1.7730498374955479</v>
      </c>
      <c r="R102" s="293">
        <f t="shared" si="28"/>
        <v>1.6071230615551422</v>
      </c>
      <c r="S102" s="293">
        <f t="shared" si="28"/>
        <v>1.7079464230267634</v>
      </c>
      <c r="T102" s="293">
        <f t="shared" si="28"/>
        <v>1.7335609834647348</v>
      </c>
      <c r="U102" s="293">
        <f t="shared" si="28"/>
        <v>1.8137079218174417</v>
      </c>
      <c r="V102" s="293">
        <f t="shared" si="28"/>
        <v>1.8682408577560705</v>
      </c>
      <c r="W102" s="293">
        <f t="shared" si="28"/>
        <v>1.900453272257745</v>
      </c>
      <c r="X102" s="293">
        <f t="shared" si="28"/>
        <v>1.7449987926976984</v>
      </c>
      <c r="Y102" s="293">
        <f t="shared" si="28"/>
        <v>1.7065641522750161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2.3413384473895387</v>
      </c>
      <c r="C103" s="256">
        <f t="shared" si="29"/>
        <v>2.4243814479127566</v>
      </c>
      <c r="D103" s="256">
        <f t="shared" si="29"/>
        <v>2.4055716216478644</v>
      </c>
      <c r="E103" s="256">
        <f t="shared" si="29"/>
        <v>2.3821468781465462</v>
      </c>
      <c r="F103" s="256">
        <f t="shared" si="29"/>
        <v>2.3477394883645522</v>
      </c>
      <c r="G103" s="256">
        <f t="shared" si="29"/>
        <v>2.364789081667634</v>
      </c>
      <c r="H103" s="256">
        <f t="shared" si="29"/>
        <v>2.2997067145071872</v>
      </c>
      <c r="I103" s="256">
        <f t="shared" si="29"/>
        <v>2.2916319708665172</v>
      </c>
      <c r="J103" s="256">
        <f t="shared" si="29"/>
        <v>2.2729441674925406</v>
      </c>
      <c r="K103" s="256">
        <f t="shared" si="29"/>
        <v>2.3042593823413178</v>
      </c>
      <c r="L103" s="256">
        <f t="shared" si="29"/>
        <v>2.2626467118845794</v>
      </c>
      <c r="M103" s="256">
        <f t="shared" si="29"/>
        <v>2.2463863065842293</v>
      </c>
      <c r="N103" s="256">
        <f t="shared" si="29"/>
        <v>2.239920277682772</v>
      </c>
      <c r="O103" s="256">
        <f t="shared" si="29"/>
        <v>2.2140767796470695</v>
      </c>
      <c r="P103" s="256">
        <f t="shared" si="29"/>
        <v>2.1763205032349577</v>
      </c>
      <c r="Q103" s="256">
        <f t="shared" si="29"/>
        <v>2.0874349527748306</v>
      </c>
      <c r="R103" s="256">
        <f t="shared" si="29"/>
        <v>1.9264860072600245</v>
      </c>
      <c r="S103" s="256">
        <f t="shared" si="29"/>
        <v>2.0246777067284785</v>
      </c>
      <c r="T103" s="256">
        <f t="shared" si="29"/>
        <v>2.0336855344793063</v>
      </c>
      <c r="U103" s="256">
        <f t="shared" si="29"/>
        <v>2.1088787320515388</v>
      </c>
      <c r="V103" s="256">
        <f t="shared" si="29"/>
        <v>2.1735757306369452</v>
      </c>
      <c r="W103" s="256">
        <f t="shared" si="29"/>
        <v>2.1992326135839311</v>
      </c>
      <c r="X103" s="256">
        <f t="shared" si="29"/>
        <v>1.9984640239095781</v>
      </c>
      <c r="Y103" s="256">
        <f t="shared" si="29"/>
        <v>1.9402741049221721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RO: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2747.1352796766</v>
      </c>
      <c r="C5" s="223">
        <f t="shared" si="0"/>
        <v>2918.9600394907475</v>
      </c>
      <c r="D5" s="223">
        <f t="shared" si="0"/>
        <v>3034.4096478280385</v>
      </c>
      <c r="E5" s="223">
        <f t="shared" si="0"/>
        <v>3059.6075165502457</v>
      </c>
      <c r="F5" s="223">
        <f t="shared" si="0"/>
        <v>2752.0215792111171</v>
      </c>
      <c r="G5" s="223">
        <f t="shared" si="0"/>
        <v>3223.0844912944717</v>
      </c>
      <c r="H5" s="223">
        <f t="shared" si="0"/>
        <v>2722.8658203708419</v>
      </c>
      <c r="I5" s="223">
        <f t="shared" si="0"/>
        <v>2816.4583313718958</v>
      </c>
      <c r="J5" s="223">
        <f t="shared" si="0"/>
        <v>2932.4284376977953</v>
      </c>
      <c r="K5" s="223">
        <f t="shared" si="0"/>
        <v>2886.5248153845191</v>
      </c>
      <c r="L5" s="223">
        <f t="shared" si="0"/>
        <v>2139.4452499191393</v>
      </c>
      <c r="M5" s="223">
        <f t="shared" si="0"/>
        <v>2514.2547516076434</v>
      </c>
      <c r="N5" s="223">
        <f t="shared" si="0"/>
        <v>2133.3668455024986</v>
      </c>
      <c r="O5" s="223">
        <f t="shared" si="0"/>
        <v>2324.1956691367845</v>
      </c>
      <c r="P5" s="223">
        <f t="shared" si="0"/>
        <v>2244.4771481634466</v>
      </c>
      <c r="Q5" s="223">
        <f t="shared" si="0"/>
        <v>1576.9302231934857</v>
      </c>
      <c r="R5" s="223">
        <f t="shared" si="0"/>
        <v>1346.8911369050165</v>
      </c>
      <c r="S5" s="223">
        <f t="shared" si="0"/>
        <v>1054.5417520230719</v>
      </c>
      <c r="T5" s="223">
        <f t="shared" si="0"/>
        <v>825.67619190708331</v>
      </c>
      <c r="U5" s="223">
        <f t="shared" si="0"/>
        <v>1163.1217627800208</v>
      </c>
      <c r="V5" s="223">
        <f t="shared" si="0"/>
        <v>959.8583444601237</v>
      </c>
      <c r="W5" s="223">
        <f t="shared" si="0"/>
        <v>1503.2739096943956</v>
      </c>
      <c r="X5" s="223">
        <f t="shared" si="0"/>
        <v>531.64005435994284</v>
      </c>
      <c r="Y5" s="223">
        <f t="shared" si="0"/>
        <v>493.7156198190097</v>
      </c>
      <c r="DA5" s="89"/>
    </row>
    <row r="6" spans="1:105" ht="12" customHeight="1" x14ac:dyDescent="0.25">
      <c r="A6" s="55" t="s">
        <v>91</v>
      </c>
      <c r="B6" s="259">
        <v>4.2807902335391148</v>
      </c>
      <c r="C6" s="259">
        <v>3.8119533846133131</v>
      </c>
      <c r="D6" s="259">
        <v>4.4130010268177244</v>
      </c>
      <c r="E6" s="259">
        <v>4.0004452354156292</v>
      </c>
      <c r="F6" s="259">
        <v>3.8058555999111219</v>
      </c>
      <c r="G6" s="259">
        <v>3.8588993780077199</v>
      </c>
      <c r="H6" s="259">
        <v>4.5672075621987442</v>
      </c>
      <c r="I6" s="259">
        <v>3.7299385511349419</v>
      </c>
      <c r="J6" s="259">
        <v>4.092227813354687</v>
      </c>
      <c r="K6" s="259">
        <v>5.2443216681586344</v>
      </c>
      <c r="L6" s="259">
        <v>3.9197925149244721</v>
      </c>
      <c r="M6" s="259">
        <v>5.168650119690783</v>
      </c>
      <c r="N6" s="259">
        <v>4.0291250066265603</v>
      </c>
      <c r="O6" s="259">
        <v>5.0920058021744321</v>
      </c>
      <c r="P6" s="259">
        <v>5.4505378862691396</v>
      </c>
      <c r="Q6" s="259">
        <v>5.3098809843733523</v>
      </c>
      <c r="R6" s="259">
        <v>4.734319686462606</v>
      </c>
      <c r="S6" s="259">
        <v>3.0345079193495161</v>
      </c>
      <c r="T6" s="259">
        <v>1.7935276052804421</v>
      </c>
      <c r="U6" s="259">
        <v>3.275859100164829</v>
      </c>
      <c r="V6" s="259">
        <v>2.104807454651358</v>
      </c>
      <c r="W6" s="259">
        <v>4.6081251326106738</v>
      </c>
      <c r="X6" s="259">
        <v>2.5562992824028181</v>
      </c>
      <c r="Y6" s="259">
        <v>2.518468440393244</v>
      </c>
      <c r="DA6" s="67" t="s">
        <v>987</v>
      </c>
    </row>
    <row r="7" spans="1:105" ht="12" customHeight="1" x14ac:dyDescent="0.25">
      <c r="A7" s="173" t="s">
        <v>92</v>
      </c>
      <c r="B7" s="224">
        <v>33.870894006613078</v>
      </c>
      <c r="C7" s="224">
        <v>30.161316487036348</v>
      </c>
      <c r="D7" s="224">
        <v>34.916985387261668</v>
      </c>
      <c r="E7" s="224">
        <v>31.652720445495991</v>
      </c>
      <c r="F7" s="224">
        <v>30.113068988781269</v>
      </c>
      <c r="G7" s="224">
        <v>30.532767242515799</v>
      </c>
      <c r="H7" s="224">
        <v>36.137113665002452</v>
      </c>
      <c r="I7" s="224">
        <v>29.512390569117859</v>
      </c>
      <c r="J7" s="224">
        <v>32.378931682073528</v>
      </c>
      <c r="K7" s="224">
        <v>41.494643200942612</v>
      </c>
      <c r="L7" s="224">
        <v>31.014571973352211</v>
      </c>
      <c r="M7" s="224">
        <v>40.895907253222077</v>
      </c>
      <c r="N7" s="224">
        <v>31.879643382109091</v>
      </c>
      <c r="O7" s="224">
        <v>40.289474465540422</v>
      </c>
      <c r="P7" s="224">
        <v>43.126287660262683</v>
      </c>
      <c r="Q7" s="224">
        <v>42.01336813944981</v>
      </c>
      <c r="R7" s="224">
        <v>37.459354825948481</v>
      </c>
      <c r="S7" s="224">
        <v>24.009935196834331</v>
      </c>
      <c r="T7" s="224">
        <v>14.19092739944071</v>
      </c>
      <c r="U7" s="224">
        <v>25.91957800056684</v>
      </c>
      <c r="V7" s="224">
        <v>16.65386676559605</v>
      </c>
      <c r="W7" s="224">
        <v>36.460865732920247</v>
      </c>
      <c r="X7" s="224">
        <v>20.226205284500491</v>
      </c>
      <c r="Y7" s="224">
        <v>19.92687633587601</v>
      </c>
      <c r="DA7" s="177" t="s">
        <v>988</v>
      </c>
    </row>
    <row r="8" spans="1:105" ht="12" customHeight="1" x14ac:dyDescent="0.25">
      <c r="A8" s="173" t="s">
        <v>93</v>
      </c>
      <c r="B8" s="224">
        <v>37.38098821949508</v>
      </c>
      <c r="C8" s="224">
        <v>33.286981325802593</v>
      </c>
      <c r="D8" s="224">
        <v>38.53548770123021</v>
      </c>
      <c r="E8" s="224">
        <v>34.932941830736503</v>
      </c>
      <c r="F8" s="224">
        <v>33.233733863142128</v>
      </c>
      <c r="G8" s="224">
        <v>33.696926109426812</v>
      </c>
      <c r="H8" s="224">
        <v>39.882059798429538</v>
      </c>
      <c r="I8" s="224">
        <v>32.570806190646728</v>
      </c>
      <c r="J8" s="224">
        <v>35.734411484122973</v>
      </c>
      <c r="K8" s="224">
        <v>45.794798577319597</v>
      </c>
      <c r="L8" s="224">
        <v>34.228661025073762</v>
      </c>
      <c r="M8" s="224">
        <v>45.134014678200778</v>
      </c>
      <c r="N8" s="224">
        <v>35.183381149480553</v>
      </c>
      <c r="O8" s="224">
        <v>44.464736303445818</v>
      </c>
      <c r="P8" s="224">
        <v>47.595532927595073</v>
      </c>
      <c r="Q8" s="224">
        <v>46.367279800038723</v>
      </c>
      <c r="R8" s="224">
        <v>41.341326898111191</v>
      </c>
      <c r="S8" s="224">
        <v>26.498122682220021</v>
      </c>
      <c r="T8" s="224">
        <v>15.66155560696544</v>
      </c>
      <c r="U8" s="224">
        <v>28.605664784174319</v>
      </c>
      <c r="V8" s="224">
        <v>18.379733267513991</v>
      </c>
      <c r="W8" s="224">
        <v>40.239362804205221</v>
      </c>
      <c r="X8" s="224">
        <v>22.32227886625558</v>
      </c>
      <c r="Y8" s="224">
        <v>21.991929986178761</v>
      </c>
      <c r="DA8" s="177" t="s">
        <v>989</v>
      </c>
    </row>
    <row r="9" spans="1:105" ht="12" customHeight="1" x14ac:dyDescent="0.25">
      <c r="A9" s="173" t="s">
        <v>94</v>
      </c>
      <c r="B9" s="224">
        <v>60.820032180651417</v>
      </c>
      <c r="C9" s="224">
        <v>54.158955443992873</v>
      </c>
      <c r="D9" s="224">
        <v>62.698438797923657</v>
      </c>
      <c r="E9" s="224">
        <v>56.836984454096829</v>
      </c>
      <c r="F9" s="224">
        <v>54.072320163685923</v>
      </c>
      <c r="G9" s="224">
        <v>54.825948375959058</v>
      </c>
      <c r="H9" s="224">
        <v>64.889353543257201</v>
      </c>
      <c r="I9" s="224">
        <v>52.993716191584738</v>
      </c>
      <c r="J9" s="224">
        <v>58.141000544430113</v>
      </c>
      <c r="K9" s="224">
        <v>74.509563707212479</v>
      </c>
      <c r="L9" s="224">
        <v>55.691097646259983</v>
      </c>
      <c r="M9" s="224">
        <v>73.434447721169505</v>
      </c>
      <c r="N9" s="224">
        <v>57.24445702640751</v>
      </c>
      <c r="O9" s="224">
        <v>72.345510958679597</v>
      </c>
      <c r="P9" s="224">
        <v>77.439414584601579</v>
      </c>
      <c r="Q9" s="224">
        <v>75.441008488290692</v>
      </c>
      <c r="R9" s="224">
        <v>67.263626567867007</v>
      </c>
      <c r="S9" s="224">
        <v>43.113270970695567</v>
      </c>
      <c r="T9" s="224">
        <v>25.481838800557149</v>
      </c>
      <c r="U9" s="224">
        <v>46.542307616550993</v>
      </c>
      <c r="V9" s="224">
        <v>29.9043985203955</v>
      </c>
      <c r="W9" s="224">
        <v>65.470696662971378</v>
      </c>
      <c r="X9" s="224">
        <v>36.319043012434243</v>
      </c>
      <c r="Y9" s="224">
        <v>35.781555094802457</v>
      </c>
      <c r="DA9" s="177" t="s">
        <v>990</v>
      </c>
    </row>
    <row r="10" spans="1:105" ht="12" customHeight="1" x14ac:dyDescent="0.25">
      <c r="A10" s="56" t="s">
        <v>95</v>
      </c>
      <c r="B10" s="260">
        <v>47.887951767996952</v>
      </c>
      <c r="C10" s="260">
        <v>55.607080529226167</v>
      </c>
      <c r="D10" s="260">
        <v>61.463313481683628</v>
      </c>
      <c r="E10" s="260">
        <v>69.507323045744712</v>
      </c>
      <c r="F10" s="260">
        <v>48.295577576609062</v>
      </c>
      <c r="G10" s="260">
        <v>48.342305985628059</v>
      </c>
      <c r="H10" s="260">
        <v>36.079434223338879</v>
      </c>
      <c r="I10" s="260">
        <v>37.062838125789987</v>
      </c>
      <c r="J10" s="260">
        <v>46.977768295446182</v>
      </c>
      <c r="K10" s="260">
        <v>56.957097925928117</v>
      </c>
      <c r="L10" s="260">
        <v>41.392334714281183</v>
      </c>
      <c r="M10" s="260">
        <v>50.014720161223337</v>
      </c>
      <c r="N10" s="260">
        <v>36.493237747954893</v>
      </c>
      <c r="O10" s="260">
        <v>46.146086569471017</v>
      </c>
      <c r="P10" s="260">
        <v>40.362243961005518</v>
      </c>
      <c r="Q10" s="260">
        <v>32.827267357796018</v>
      </c>
      <c r="R10" s="260">
        <v>25.279671325971002</v>
      </c>
      <c r="S10" s="260">
        <v>17.759020797474101</v>
      </c>
      <c r="T10" s="260">
        <v>10.739195403807949</v>
      </c>
      <c r="U10" s="260">
        <v>18.576593983150911</v>
      </c>
      <c r="V10" s="260">
        <v>13.01503765987948</v>
      </c>
      <c r="W10" s="260">
        <v>31.365962886442539</v>
      </c>
      <c r="X10" s="260">
        <v>10.473529056334829</v>
      </c>
      <c r="Y10" s="260">
        <v>8.6768979148685546</v>
      </c>
      <c r="DA10" s="68" t="s">
        <v>991</v>
      </c>
    </row>
    <row r="11" spans="1:105" ht="12" customHeight="1" x14ac:dyDescent="0.25">
      <c r="A11" s="37" t="s">
        <v>159</v>
      </c>
      <c r="B11" s="226">
        <v>0.35589479345917169</v>
      </c>
      <c r="C11" s="226">
        <v>0.20231721247968071</v>
      </c>
      <c r="D11" s="226">
        <v>0.50733942554392464</v>
      </c>
      <c r="E11" s="226">
        <v>0.2433855997092346</v>
      </c>
      <c r="F11" s="226">
        <v>0.13303922065799881</v>
      </c>
      <c r="G11" s="226">
        <v>0.10124959291212041</v>
      </c>
      <c r="H11" s="226">
        <v>0.32109423076069382</v>
      </c>
      <c r="I11" s="226">
        <v>0.34314870305563239</v>
      </c>
      <c r="J11" s="226">
        <v>0.19561497018814111</v>
      </c>
      <c r="K11" s="226">
        <v>5.295080901400305E-2</v>
      </c>
      <c r="L11" s="226">
        <v>7.749144949097618E-2</v>
      </c>
      <c r="M11" s="226">
        <v>8.3826360590770338E-2</v>
      </c>
      <c r="N11" s="226">
        <v>3.6253222310932857E-2</v>
      </c>
      <c r="O11" s="226">
        <v>0.17463858039592389</v>
      </c>
      <c r="P11" s="226">
        <v>5.2800218945001559E-2</v>
      </c>
      <c r="Q11" s="226">
        <v>0.11278822153023289</v>
      </c>
      <c r="R11" s="226">
        <v>9.3988989569037076E-2</v>
      </c>
      <c r="S11" s="226">
        <v>7.8352631613021931E-2</v>
      </c>
      <c r="T11" s="226">
        <v>4.8958604609636823E-2</v>
      </c>
      <c r="U11" s="226">
        <v>9.7671688632415377E-2</v>
      </c>
      <c r="V11" s="226">
        <v>5.0858562641371313E-2</v>
      </c>
      <c r="W11" s="226">
        <v>8.1878291166530545E-2</v>
      </c>
      <c r="X11" s="226">
        <v>0.20004158316189</v>
      </c>
      <c r="Y11" s="226">
        <v>0.10164122940096421</v>
      </c>
      <c r="DA11" s="69" t="s">
        <v>992</v>
      </c>
    </row>
    <row r="12" spans="1:105" ht="12" customHeight="1" x14ac:dyDescent="0.25">
      <c r="A12" s="37" t="s">
        <v>35</v>
      </c>
      <c r="B12" s="226">
        <v>46.970840099823491</v>
      </c>
      <c r="C12" s="226">
        <v>55.068223879292773</v>
      </c>
      <c r="D12" s="226">
        <v>60.552089027418759</v>
      </c>
      <c r="E12" s="226">
        <v>69.032734928397019</v>
      </c>
      <c r="F12" s="226">
        <v>47.781125388319573</v>
      </c>
      <c r="G12" s="226">
        <v>47.854600441945607</v>
      </c>
      <c r="H12" s="226">
        <v>34.753804284070391</v>
      </c>
      <c r="I12" s="226">
        <v>36.082269688799542</v>
      </c>
      <c r="J12" s="226">
        <v>46.284329181558377</v>
      </c>
      <c r="K12" s="226">
        <v>56.158777343769927</v>
      </c>
      <c r="L12" s="226">
        <v>40.714874326405642</v>
      </c>
      <c r="M12" s="226">
        <v>49.065157034684873</v>
      </c>
      <c r="N12" s="226">
        <v>35.662289614523438</v>
      </c>
      <c r="O12" s="226">
        <v>44.932114111308742</v>
      </c>
      <c r="P12" s="226">
        <v>38.785974353007809</v>
      </c>
      <c r="Q12" s="226">
        <v>30.62234532339545</v>
      </c>
      <c r="R12" s="226">
        <v>22.90156679550735</v>
      </c>
      <c r="S12" s="226">
        <v>16.435124346254799</v>
      </c>
      <c r="T12" s="226">
        <v>9.9348240892738549</v>
      </c>
      <c r="U12" s="226">
        <v>16.92733237262869</v>
      </c>
      <c r="V12" s="226">
        <v>12.1835665766953</v>
      </c>
      <c r="W12" s="226">
        <v>29.930553702894791</v>
      </c>
      <c r="X12" s="226">
        <v>8.017991690840061</v>
      </c>
      <c r="Y12" s="226">
        <v>5.3920105805148744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995</v>
      </c>
    </row>
    <row r="15" spans="1:105" ht="12" customHeight="1" x14ac:dyDescent="0.25">
      <c r="A15" s="37" t="s">
        <v>40</v>
      </c>
      <c r="B15" s="226">
        <v>0.56121687471427995</v>
      </c>
      <c r="C15" s="226">
        <v>0.33653943745372089</v>
      </c>
      <c r="D15" s="226">
        <v>0.40388502872094623</v>
      </c>
      <c r="E15" s="226">
        <v>0.23120251763846261</v>
      </c>
      <c r="F15" s="226">
        <v>0.38141296763149579</v>
      </c>
      <c r="G15" s="226">
        <v>0.38645595077032918</v>
      </c>
      <c r="H15" s="226">
        <v>1.0045357085077939</v>
      </c>
      <c r="I15" s="226">
        <v>0.63741973393480988</v>
      </c>
      <c r="J15" s="226">
        <v>0.49782414369966937</v>
      </c>
      <c r="K15" s="226">
        <v>0.74536977314418518</v>
      </c>
      <c r="L15" s="226">
        <v>0.59996893838455823</v>
      </c>
      <c r="M15" s="226">
        <v>0.86573676594769644</v>
      </c>
      <c r="N15" s="226">
        <v>0.79469491112051738</v>
      </c>
      <c r="O15" s="226">
        <v>1.039333877766359</v>
      </c>
      <c r="P15" s="226">
        <v>1.52346938905271</v>
      </c>
      <c r="Q15" s="226">
        <v>2.0921338128703382</v>
      </c>
      <c r="R15" s="226">
        <v>2.2841155408946059</v>
      </c>
      <c r="S15" s="226">
        <v>1.2455438196062809</v>
      </c>
      <c r="T15" s="226">
        <v>0.75541270992445442</v>
      </c>
      <c r="U15" s="226">
        <v>1.5515899218898039</v>
      </c>
      <c r="V15" s="226">
        <v>0.78061252054280761</v>
      </c>
      <c r="W15" s="226">
        <v>1.353530892381225</v>
      </c>
      <c r="X15" s="226">
        <v>2.2554957823328752</v>
      </c>
      <c r="Y15" s="226">
        <v>3.1832461049527159</v>
      </c>
      <c r="DA15" s="69" t="s">
        <v>996</v>
      </c>
    </row>
    <row r="16" spans="1:105" ht="12" customHeight="1" x14ac:dyDescent="0.25">
      <c r="A16" s="134" t="s">
        <v>997</v>
      </c>
      <c r="B16" s="314">
        <v>1275.823989681857</v>
      </c>
      <c r="C16" s="314">
        <v>1248.2754944110061</v>
      </c>
      <c r="D16" s="314">
        <v>1156.1981083404989</v>
      </c>
      <c r="E16" s="314">
        <v>1063.005159071367</v>
      </c>
      <c r="F16" s="314">
        <v>1293.548753224419</v>
      </c>
      <c r="G16" s="314">
        <v>1774.179988466793</v>
      </c>
      <c r="H16" s="314">
        <v>1543.498366294067</v>
      </c>
      <c r="I16" s="314">
        <v>1595.3660361135001</v>
      </c>
      <c r="J16" s="314">
        <v>1480.4446259673259</v>
      </c>
      <c r="K16" s="314">
        <v>1105.136278145904</v>
      </c>
      <c r="L16" s="314">
        <v>814.18334835322548</v>
      </c>
      <c r="M16" s="314">
        <v>921.43533963886489</v>
      </c>
      <c r="N16" s="314">
        <v>927.71158997475345</v>
      </c>
      <c r="O16" s="314">
        <v>789.502213608175</v>
      </c>
      <c r="P16" s="314">
        <v>853.9921873597259</v>
      </c>
      <c r="Q16" s="314">
        <v>354.85634256547178</v>
      </c>
      <c r="R16" s="314">
        <v>382.92241818206202</v>
      </c>
      <c r="S16" s="314">
        <v>387.89802503455581</v>
      </c>
      <c r="T16" s="314">
        <v>391.75337420226441</v>
      </c>
      <c r="U16" s="314">
        <v>397.27780091482589</v>
      </c>
      <c r="V16" s="314">
        <v>461.84515843141708</v>
      </c>
      <c r="W16" s="314">
        <v>404.2844642932497</v>
      </c>
      <c r="X16" s="314">
        <v>32.235765992483792</v>
      </c>
      <c r="Y16" s="314">
        <v>25.634918976920989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 t="s">
        <v>972</v>
      </c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218.7231298366294</v>
      </c>
      <c r="G18" s="315">
        <v>339.17110920034389</v>
      </c>
      <c r="H18" s="315">
        <v>397.83224419604471</v>
      </c>
      <c r="I18" s="315">
        <v>357.56680997420472</v>
      </c>
      <c r="J18" s="315">
        <v>162.12235597592431</v>
      </c>
      <c r="K18" s="315">
        <v>162.12235597592431</v>
      </c>
      <c r="L18" s="315">
        <v>22.99604471195185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 t="s">
        <v>974</v>
      </c>
    </row>
    <row r="20" spans="1:105" ht="12" customHeight="1" x14ac:dyDescent="0.25">
      <c r="A20" s="135" t="s">
        <v>82</v>
      </c>
      <c r="B20" s="315">
        <v>0</v>
      </c>
      <c r="C20" s="315">
        <v>64.70335339638865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5.2690043146493719E-2</v>
      </c>
      <c r="T20" s="315">
        <v>8.9201331210315385E-2</v>
      </c>
      <c r="U20" s="315">
        <v>2.000433775953618E-3</v>
      </c>
      <c r="V20" s="315">
        <v>0</v>
      </c>
      <c r="W20" s="315">
        <v>4.0977931922981754E-3</v>
      </c>
      <c r="X20" s="315">
        <v>2.6400840404656681E-2</v>
      </c>
      <c r="Y20" s="315">
        <v>3.0762405748553062E-3</v>
      </c>
      <c r="DA20" s="137" t="s">
        <v>975</v>
      </c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0.96491831470335332</v>
      </c>
      <c r="I21" s="315">
        <v>4.8246775580395527</v>
      </c>
      <c r="J21" s="315">
        <v>22.19355116079106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1.0461736887360269</v>
      </c>
      <c r="E22" s="315">
        <v>1.0461736887360269</v>
      </c>
      <c r="F22" s="315">
        <v>0</v>
      </c>
      <c r="G22" s="315">
        <v>2.08033353342657</v>
      </c>
      <c r="H22" s="315">
        <v>4.1988822012037827</v>
      </c>
      <c r="I22" s="315">
        <v>25.193465176268269</v>
      </c>
      <c r="J22" s="315">
        <v>3.149269131556319</v>
      </c>
      <c r="K22" s="315">
        <v>5.2488318862309473</v>
      </c>
      <c r="L22" s="315">
        <v>6.7182580694767147</v>
      </c>
      <c r="M22" s="315">
        <v>5.2487532244196036</v>
      </c>
      <c r="N22" s="315">
        <v>7.9781419953897892</v>
      </c>
      <c r="O22" s="315">
        <v>10.07762203465829</v>
      </c>
      <c r="P22" s="315">
        <v>30.6473894233545</v>
      </c>
      <c r="Q22" s="315">
        <v>21.171905764096088</v>
      </c>
      <c r="R22" s="315">
        <v>31.82611551654178</v>
      </c>
      <c r="S22" s="315">
        <v>37.776420564006258</v>
      </c>
      <c r="T22" s="315">
        <v>18.294922135644221</v>
      </c>
      <c r="U22" s="315">
        <v>8.9185577539164704</v>
      </c>
      <c r="V22" s="315">
        <v>4.1278074357844616</v>
      </c>
      <c r="W22" s="315">
        <v>4.5535829586566017</v>
      </c>
      <c r="X22" s="315">
        <v>3.2488092095880652</v>
      </c>
      <c r="Y22" s="315">
        <v>2.575680037292901</v>
      </c>
      <c r="DA22" s="137" t="s">
        <v>977</v>
      </c>
    </row>
    <row r="23" spans="1:105" ht="12" customHeight="1" x14ac:dyDescent="0.25">
      <c r="A23" s="135" t="s">
        <v>83</v>
      </c>
      <c r="B23" s="315">
        <v>471.91169389509878</v>
      </c>
      <c r="C23" s="315">
        <v>425.14565778159931</v>
      </c>
      <c r="D23" s="315">
        <v>561.19234737747206</v>
      </c>
      <c r="E23" s="315">
        <v>510.17480653482369</v>
      </c>
      <c r="F23" s="315">
        <v>432.58572656921751</v>
      </c>
      <c r="G23" s="315">
        <v>360.05666267197392</v>
      </c>
      <c r="H23" s="315">
        <v>414.64247635425619</v>
      </c>
      <c r="I23" s="315">
        <v>360.08116938950991</v>
      </c>
      <c r="J23" s="315">
        <v>348.52545141874458</v>
      </c>
      <c r="K23" s="315">
        <v>171.10558899398109</v>
      </c>
      <c r="L23" s="315">
        <v>22.04428202923474</v>
      </c>
      <c r="M23" s="315">
        <v>0</v>
      </c>
      <c r="N23" s="315">
        <v>0</v>
      </c>
      <c r="O23" s="315">
        <v>7.3480653482373164</v>
      </c>
      <c r="P23" s="315">
        <v>0</v>
      </c>
      <c r="Q23" s="315">
        <v>0</v>
      </c>
      <c r="R23" s="315">
        <v>75.580395528804814</v>
      </c>
      <c r="S23" s="315">
        <v>5.1998960187166314E-3</v>
      </c>
      <c r="T23" s="315">
        <v>1.091692695857071</v>
      </c>
      <c r="U23" s="315">
        <v>1.0496760891284189</v>
      </c>
      <c r="V23" s="315">
        <v>1.0999208261324839E-3</v>
      </c>
      <c r="W23" s="315">
        <v>0.1156915379613877</v>
      </c>
      <c r="X23" s="315">
        <v>6.2997086131733968E-3</v>
      </c>
      <c r="Y23" s="315">
        <v>2.7663104031971459E-3</v>
      </c>
      <c r="DA23" s="137" t="s">
        <v>978</v>
      </c>
    </row>
    <row r="24" spans="1:105" ht="12" customHeight="1" x14ac:dyDescent="0.25">
      <c r="A24" s="135" t="s">
        <v>73</v>
      </c>
      <c r="B24" s="315">
        <v>803.91229578675836</v>
      </c>
      <c r="C24" s="315">
        <v>758.42648323301796</v>
      </c>
      <c r="D24" s="315">
        <v>593.95958727429058</v>
      </c>
      <c r="E24" s="315">
        <v>551.78417884780731</v>
      </c>
      <c r="F24" s="315">
        <v>642.23989681857256</v>
      </c>
      <c r="G24" s="315">
        <v>1072.8718830610489</v>
      </c>
      <c r="H24" s="315">
        <v>725.85984522785895</v>
      </c>
      <c r="I24" s="315">
        <v>847.69991401547713</v>
      </c>
      <c r="J24" s="315">
        <v>944.45399828030952</v>
      </c>
      <c r="K24" s="315">
        <v>766.65950128976783</v>
      </c>
      <c r="L24" s="315">
        <v>762.42476354256223</v>
      </c>
      <c r="M24" s="315">
        <v>916.18658641444529</v>
      </c>
      <c r="N24" s="315">
        <v>919.73344797936363</v>
      </c>
      <c r="O24" s="315">
        <v>772.07652622527939</v>
      </c>
      <c r="P24" s="315">
        <v>823.34479793637138</v>
      </c>
      <c r="Q24" s="315">
        <v>333.68443680137568</v>
      </c>
      <c r="R24" s="315">
        <v>275.51590713671538</v>
      </c>
      <c r="S24" s="315">
        <v>350.06371453138428</v>
      </c>
      <c r="T24" s="315">
        <v>372.27755803955279</v>
      </c>
      <c r="U24" s="315">
        <v>387.30756663800508</v>
      </c>
      <c r="V24" s="315">
        <v>457.71625107480651</v>
      </c>
      <c r="W24" s="315">
        <v>399.61109200343941</v>
      </c>
      <c r="X24" s="315">
        <v>28.954256233877899</v>
      </c>
      <c r="Y24" s="315">
        <v>23.053396388650039</v>
      </c>
      <c r="DA24" s="137" t="s">
        <v>979</v>
      </c>
    </row>
    <row r="25" spans="1:105" ht="12" customHeight="1" x14ac:dyDescent="0.25">
      <c r="A25" s="57" t="s">
        <v>998</v>
      </c>
      <c r="B25" s="294">
        <v>732.89103534637547</v>
      </c>
      <c r="C25" s="294">
        <v>865.185122549722</v>
      </c>
      <c r="D25" s="294">
        <v>986.21056706387799</v>
      </c>
      <c r="E25" s="294">
        <v>1038.8878424268421</v>
      </c>
      <c r="F25" s="294">
        <v>738.56925550109929</v>
      </c>
      <c r="G25" s="294">
        <v>730.87654868611492</v>
      </c>
      <c r="H25" s="294">
        <v>562.97382427383445</v>
      </c>
      <c r="I25" s="294">
        <v>608.91857917374227</v>
      </c>
      <c r="J25" s="294">
        <v>732.65484151685678</v>
      </c>
      <c r="K25" s="294">
        <v>906.66711020053071</v>
      </c>
      <c r="L25" s="294">
        <v>662.89470675600194</v>
      </c>
      <c r="M25" s="294">
        <v>798.76110794019792</v>
      </c>
      <c r="N25" s="294">
        <v>594.61776497440098</v>
      </c>
      <c r="O25" s="294">
        <v>782.23987354609449</v>
      </c>
      <c r="P25" s="294">
        <v>697.28102792638254</v>
      </c>
      <c r="Q25" s="294">
        <v>619.82244007548422</v>
      </c>
      <c r="R25" s="294">
        <v>479.96562796696952</v>
      </c>
      <c r="S25" s="294">
        <v>327.68954555818232</v>
      </c>
      <c r="T25" s="294">
        <v>209.5888715755091</v>
      </c>
      <c r="U25" s="294">
        <v>404.11643321537252</v>
      </c>
      <c r="V25" s="294">
        <v>243.01359683476181</v>
      </c>
      <c r="W25" s="294">
        <v>552.72884009910388</v>
      </c>
      <c r="X25" s="294">
        <v>254.26272285076669</v>
      </c>
      <c r="Y25" s="294">
        <v>249.74546729077659</v>
      </c>
      <c r="DA25" s="70" t="s">
        <v>999</v>
      </c>
    </row>
    <row r="26" spans="1:105" ht="12" customHeight="1" x14ac:dyDescent="0.25">
      <c r="A26" s="46" t="s">
        <v>28</v>
      </c>
      <c r="B26" s="229">
        <v>54.556178947544304</v>
      </c>
      <c r="C26" s="229">
        <v>56.389198862097061</v>
      </c>
      <c r="D26" s="229">
        <v>55.525083583564488</v>
      </c>
      <c r="E26" s="229">
        <v>57.598756046394037</v>
      </c>
      <c r="F26" s="229">
        <v>47.263645189231489</v>
      </c>
      <c r="G26" s="229">
        <v>51.06549772281268</v>
      </c>
      <c r="H26" s="229">
        <v>40.136559666860393</v>
      </c>
      <c r="I26" s="229">
        <v>32.276038047734062</v>
      </c>
      <c r="J26" s="229">
        <v>39.012370372515257</v>
      </c>
      <c r="K26" s="229">
        <v>64.154552333900554</v>
      </c>
      <c r="L26" s="229">
        <v>45.339913363715972</v>
      </c>
      <c r="M26" s="229">
        <v>50.11296959180973</v>
      </c>
      <c r="N26" s="229">
        <v>43.403240478890858</v>
      </c>
      <c r="O26" s="229">
        <v>46.948402007999022</v>
      </c>
      <c r="P26" s="229">
        <v>36.758355963443577</v>
      </c>
      <c r="Q26" s="229">
        <v>32.557179527595743</v>
      </c>
      <c r="R26" s="229">
        <v>10.58701078721699</v>
      </c>
      <c r="S26" s="229">
        <v>7.669770016559128</v>
      </c>
      <c r="T26" s="229">
        <v>4.5825262997106506</v>
      </c>
      <c r="U26" s="229">
        <v>4.8221925339672929</v>
      </c>
      <c r="V26" s="229">
        <v>0</v>
      </c>
      <c r="W26" s="229">
        <v>0</v>
      </c>
      <c r="X26" s="229">
        <v>0</v>
      </c>
      <c r="Y26" s="229">
        <v>4.1985696686848003E-3</v>
      </c>
      <c r="DA26" s="73" t="s">
        <v>1000</v>
      </c>
    </row>
    <row r="27" spans="1:105" ht="12" customHeight="1" x14ac:dyDescent="0.25">
      <c r="A27" s="46" t="s">
        <v>30</v>
      </c>
      <c r="B27" s="229">
        <v>35.068231624482898</v>
      </c>
      <c r="C27" s="229">
        <v>117.13989042771</v>
      </c>
      <c r="D27" s="229">
        <v>215.02610596948671</v>
      </c>
      <c r="E27" s="229">
        <v>153.85925380226001</v>
      </c>
      <c r="F27" s="229">
        <v>53.226902629103343</v>
      </c>
      <c r="G27" s="229">
        <v>20.93904721134739</v>
      </c>
      <c r="H27" s="229">
        <v>0</v>
      </c>
      <c r="I27" s="229">
        <v>94.012252737128904</v>
      </c>
      <c r="J27" s="229">
        <v>96.874692743186358</v>
      </c>
      <c r="K27" s="229">
        <v>143.49315514320449</v>
      </c>
      <c r="L27" s="229">
        <v>92.590489591381484</v>
      </c>
      <c r="M27" s="229">
        <v>122.57259930862659</v>
      </c>
      <c r="N27" s="229">
        <v>89.106215189381345</v>
      </c>
      <c r="O27" s="229">
        <v>163.9099220973014</v>
      </c>
      <c r="P27" s="229">
        <v>151.3388232961899</v>
      </c>
      <c r="Q27" s="229">
        <v>182.02887656639521</v>
      </c>
      <c r="R27" s="229">
        <v>126.2870038340202</v>
      </c>
      <c r="S27" s="229">
        <v>93.838042804736929</v>
      </c>
      <c r="T27" s="229">
        <v>71.615425433847065</v>
      </c>
      <c r="U27" s="229">
        <v>208.1387173065161</v>
      </c>
      <c r="V27" s="229">
        <v>116.7138427240052</v>
      </c>
      <c r="W27" s="229">
        <v>238.51682353485739</v>
      </c>
      <c r="X27" s="229">
        <v>172.26448165591299</v>
      </c>
      <c r="Y27" s="229">
        <v>188.87728704440951</v>
      </c>
      <c r="DA27" s="73" t="s">
        <v>1001</v>
      </c>
    </row>
    <row r="28" spans="1:105" ht="12" customHeight="1" x14ac:dyDescent="0.25">
      <c r="A28" s="46" t="s">
        <v>31</v>
      </c>
      <c r="B28" s="229">
        <v>0</v>
      </c>
      <c r="C28" s="229">
        <v>0.40006981067177999</v>
      </c>
      <c r="D28" s="229">
        <v>0</v>
      </c>
      <c r="E28" s="229">
        <v>0</v>
      </c>
      <c r="F28" s="229">
        <v>0</v>
      </c>
      <c r="G28" s="229">
        <v>0.41338079650145981</v>
      </c>
      <c r="H28" s="229">
        <v>0.72769215711472313</v>
      </c>
      <c r="I28" s="229">
        <v>26.420603332363651</v>
      </c>
      <c r="J28" s="229">
        <v>28.16500648175677</v>
      </c>
      <c r="K28" s="229">
        <v>45.618059552273259</v>
      </c>
      <c r="L28" s="229">
        <v>33.524486515098523</v>
      </c>
      <c r="M28" s="229">
        <v>38.718522002692588</v>
      </c>
      <c r="N28" s="229">
        <v>29.784749612609019</v>
      </c>
      <c r="O28" s="229">
        <v>36.6389662376328</v>
      </c>
      <c r="P28" s="229">
        <v>41.720933676102177</v>
      </c>
      <c r="Q28" s="229">
        <v>16.513934602111149</v>
      </c>
      <c r="R28" s="229">
        <v>14.547706761597031</v>
      </c>
      <c r="S28" s="229">
        <v>10.34004039183103</v>
      </c>
      <c r="T28" s="229">
        <v>5.7112824780244074</v>
      </c>
      <c r="U28" s="229">
        <v>7.5667444624835118</v>
      </c>
      <c r="V28" s="229">
        <v>5.4563960750377367</v>
      </c>
      <c r="W28" s="229">
        <v>11.96398020191288</v>
      </c>
      <c r="X28" s="229">
        <v>5.8718390265757474</v>
      </c>
      <c r="Y28" s="229">
        <v>3.6539552030896849</v>
      </c>
      <c r="DA28" s="73" t="s">
        <v>1002</v>
      </c>
    </row>
    <row r="29" spans="1:105" ht="12" customHeight="1" x14ac:dyDescent="0.25">
      <c r="A29" s="46" t="s">
        <v>159</v>
      </c>
      <c r="B29" s="229">
        <v>3.42956170376962</v>
      </c>
      <c r="C29" s="229">
        <v>1.698825569815797</v>
      </c>
      <c r="D29" s="229">
        <v>4.2531242734546577</v>
      </c>
      <c r="E29" s="229">
        <v>2.446428555344192</v>
      </c>
      <c r="F29" s="229">
        <v>1.324645151912369</v>
      </c>
      <c r="G29" s="229">
        <v>1.0464097617193819</v>
      </c>
      <c r="H29" s="229">
        <v>3.3782382480404389</v>
      </c>
      <c r="I29" s="229">
        <v>2.9092159475713051</v>
      </c>
      <c r="J29" s="229">
        <v>1.844220845123375</v>
      </c>
      <c r="K29" s="229">
        <v>0.4667469421023927</v>
      </c>
      <c r="L29" s="229">
        <v>0.68560131917674016</v>
      </c>
      <c r="M29" s="229">
        <v>0.75572436735294879</v>
      </c>
      <c r="N29" s="229">
        <v>0.31555196723196222</v>
      </c>
      <c r="O29" s="229">
        <v>1.3756029481626839</v>
      </c>
      <c r="P29" s="229">
        <v>0.40969123288387532</v>
      </c>
      <c r="Q29" s="229">
        <v>0.75431288409564889</v>
      </c>
      <c r="R29" s="229">
        <v>0.66714531219401707</v>
      </c>
      <c r="S29" s="229">
        <v>0.58153390747518574</v>
      </c>
      <c r="T29" s="229">
        <v>0.32035965257571958</v>
      </c>
      <c r="U29" s="229">
        <v>0.50748534662690603</v>
      </c>
      <c r="V29" s="229">
        <v>0.37634433736277217</v>
      </c>
      <c r="W29" s="229">
        <v>0.67056124484545054</v>
      </c>
      <c r="X29" s="229">
        <v>0.95828934207176641</v>
      </c>
      <c r="Y29" s="229">
        <v>0.36923773653227338</v>
      </c>
      <c r="DA29" s="73" t="s">
        <v>1003</v>
      </c>
    </row>
    <row r="30" spans="1:105" ht="12" customHeight="1" x14ac:dyDescent="0.25">
      <c r="A30" s="46" t="s">
        <v>32</v>
      </c>
      <c r="B30" s="229">
        <v>62.812329563840251</v>
      </c>
      <c r="C30" s="229">
        <v>87.134985531294646</v>
      </c>
      <c r="D30" s="229">
        <v>18.360065258444671</v>
      </c>
      <c r="E30" s="229">
        <v>10.43798812776644</v>
      </c>
      <c r="F30" s="229">
        <v>8.2470894334242413</v>
      </c>
      <c r="G30" s="229">
        <v>3.1225383626241472</v>
      </c>
      <c r="H30" s="229">
        <v>7.9391475552879083</v>
      </c>
      <c r="I30" s="229">
        <v>3.7930134102554192</v>
      </c>
      <c r="J30" s="229">
        <v>1.2279802326001961</v>
      </c>
      <c r="K30" s="229">
        <v>4.201588390548161</v>
      </c>
      <c r="L30" s="229">
        <v>2.3394929194962999</v>
      </c>
      <c r="M30" s="229">
        <v>3.7785977203432002</v>
      </c>
      <c r="N30" s="229">
        <v>2.1843926039567219</v>
      </c>
      <c r="O30" s="229">
        <v>0.90765714842738487</v>
      </c>
      <c r="P30" s="229">
        <v>0.40600139522566592</v>
      </c>
      <c r="Q30" s="229">
        <v>0.37497362722510158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1004</v>
      </c>
    </row>
    <row r="31" spans="1:105" ht="12" customHeight="1" x14ac:dyDescent="0.25">
      <c r="A31" s="46" t="s">
        <v>33</v>
      </c>
      <c r="B31" s="229">
        <v>2.098596332268853</v>
      </c>
      <c r="C31" s="229">
        <v>4.8775420144422474</v>
      </c>
      <c r="D31" s="229">
        <v>37.553765671063367</v>
      </c>
      <c r="E31" s="229">
        <v>4.8984247166788144</v>
      </c>
      <c r="F31" s="229">
        <v>16.337479318146482</v>
      </c>
      <c r="G31" s="229">
        <v>35.07599162566752</v>
      </c>
      <c r="H31" s="229">
        <v>31.99635235929323</v>
      </c>
      <c r="I31" s="229">
        <v>32.306019122934288</v>
      </c>
      <c r="J31" s="229">
        <v>6.3645766389505489</v>
      </c>
      <c r="K31" s="229">
        <v>18.533814709985322</v>
      </c>
      <c r="L31" s="229">
        <v>5.3058926822676229</v>
      </c>
      <c r="M31" s="229">
        <v>0</v>
      </c>
      <c r="N31" s="229">
        <v>1.3870747840296631</v>
      </c>
      <c r="O31" s="229">
        <v>3.2177869608215701</v>
      </c>
      <c r="P31" s="229">
        <v>3.862889217194224</v>
      </c>
      <c r="Q31" s="229">
        <v>5.9369063625409861</v>
      </c>
      <c r="R31" s="229">
        <v>5.2956950191905996</v>
      </c>
      <c r="S31" s="229">
        <v>6.2027966511893391</v>
      </c>
      <c r="T31" s="229">
        <v>5.4108683166745184</v>
      </c>
      <c r="U31" s="229">
        <v>18.137063216326109</v>
      </c>
      <c r="V31" s="229">
        <v>12.24444558735175</v>
      </c>
      <c r="W31" s="229">
        <v>20.619359001316809</v>
      </c>
      <c r="X31" s="229">
        <v>10.809082634786289</v>
      </c>
      <c r="Y31" s="229">
        <v>12.958086347212809</v>
      </c>
      <c r="DA31" s="73" t="s">
        <v>1005</v>
      </c>
    </row>
    <row r="32" spans="1:105" ht="12" customHeight="1" x14ac:dyDescent="0.25">
      <c r="A32" s="46" t="s">
        <v>35</v>
      </c>
      <c r="B32" s="229">
        <v>452.63206251069028</v>
      </c>
      <c r="C32" s="229">
        <v>462.39914866303832</v>
      </c>
      <c r="D32" s="229">
        <v>507.61984321402832</v>
      </c>
      <c r="E32" s="229">
        <v>693.89336996148097</v>
      </c>
      <c r="F32" s="229">
        <v>475.74719534219639</v>
      </c>
      <c r="G32" s="229">
        <v>494.57503586306319</v>
      </c>
      <c r="H32" s="229">
        <v>365.64540764003777</v>
      </c>
      <c r="I32" s="229">
        <v>305.90561313066098</v>
      </c>
      <c r="J32" s="229">
        <v>436.35987878169459</v>
      </c>
      <c r="K32" s="229">
        <v>495.02430813629098</v>
      </c>
      <c r="L32" s="229">
        <v>360.22260174071812</v>
      </c>
      <c r="M32" s="229">
        <v>442.33979022576011</v>
      </c>
      <c r="N32" s="229">
        <v>310.40842514198238</v>
      </c>
      <c r="O32" s="229">
        <v>353.92379220314041</v>
      </c>
      <c r="P32" s="229">
        <v>300.95090453768682</v>
      </c>
      <c r="Q32" s="229">
        <v>204.79824316115909</v>
      </c>
      <c r="R32" s="229">
        <v>162.55811451508751</v>
      </c>
      <c r="S32" s="229">
        <v>121.98163461978309</v>
      </c>
      <c r="T32" s="229">
        <v>65.008323235874855</v>
      </c>
      <c r="U32" s="229">
        <v>87.951516523093431</v>
      </c>
      <c r="V32" s="229">
        <v>90.156230374700556</v>
      </c>
      <c r="W32" s="229">
        <v>245.12320743365589</v>
      </c>
      <c r="X32" s="229">
        <v>38.409793907368993</v>
      </c>
      <c r="Y32" s="229">
        <v>19.58785616664823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5.2588054064067358E-2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13.19290960983253</v>
      </c>
      <c r="C34" s="229">
        <v>29.843720681358231</v>
      </c>
      <c r="D34" s="229">
        <v>43.143083417097877</v>
      </c>
      <c r="E34" s="229">
        <v>31.771751173498309</v>
      </c>
      <c r="F34" s="229">
        <v>33.50160322654596</v>
      </c>
      <c r="G34" s="229">
        <v>30.101204905559779</v>
      </c>
      <c r="H34" s="229">
        <v>20.18992222501355</v>
      </c>
      <c r="I34" s="229">
        <v>16.431384463998221</v>
      </c>
      <c r="J34" s="229">
        <v>14.57308453697288</v>
      </c>
      <c r="K34" s="229">
        <v>12.004703577935111</v>
      </c>
      <c r="L34" s="229">
        <v>12.55401947925071</v>
      </c>
      <c r="M34" s="229">
        <v>13.207269811169811</v>
      </c>
      <c r="N34" s="229">
        <v>10.166379287438581</v>
      </c>
      <c r="O34" s="229">
        <v>20.450884519044191</v>
      </c>
      <c r="P34" s="229">
        <v>17.261216396144789</v>
      </c>
      <c r="Q34" s="229">
        <v>17.945907407924899</v>
      </c>
      <c r="R34" s="229">
        <v>14.758433230601749</v>
      </c>
      <c r="S34" s="229">
        <v>8.9448180429416109</v>
      </c>
      <c r="T34" s="229">
        <v>6.3526552138004266</v>
      </c>
      <c r="U34" s="229">
        <v>9.9770187463154247</v>
      </c>
      <c r="V34" s="229">
        <v>1.441137908832691</v>
      </c>
      <c r="W34" s="229">
        <v>3.8712146460109351</v>
      </c>
      <c r="X34" s="229">
        <v>2.3529433478533028</v>
      </c>
      <c r="Y34" s="229">
        <v>2.7459304742512609</v>
      </c>
      <c r="DA34" s="73" t="s">
        <v>1008</v>
      </c>
    </row>
    <row r="35" spans="1:105" ht="12" customHeight="1" x14ac:dyDescent="0.25">
      <c r="A35" s="46" t="s">
        <v>39</v>
      </c>
      <c r="B35" s="229">
        <v>109.1011650539468</v>
      </c>
      <c r="C35" s="229">
        <v>105.2491529352297</v>
      </c>
      <c r="D35" s="229">
        <v>104.729495676738</v>
      </c>
      <c r="E35" s="229">
        <v>83.981870043419477</v>
      </c>
      <c r="F35" s="229">
        <v>102.92069521053909</v>
      </c>
      <c r="G35" s="229">
        <v>94.537442436819305</v>
      </c>
      <c r="H35" s="229">
        <v>92.960504422186474</v>
      </c>
      <c r="I35" s="229">
        <v>94.864438981095461</v>
      </c>
      <c r="J35" s="229">
        <v>108.2330308840567</v>
      </c>
      <c r="K35" s="229">
        <v>123.1701814142905</v>
      </c>
      <c r="L35" s="229">
        <v>110.3322091448964</v>
      </c>
      <c r="M35" s="229">
        <v>127.2756349124429</v>
      </c>
      <c r="N35" s="229">
        <v>107.8617359088805</v>
      </c>
      <c r="O35" s="229">
        <v>154.8668594235651</v>
      </c>
      <c r="P35" s="229">
        <v>144.5722122115115</v>
      </c>
      <c r="Q35" s="229">
        <v>158.91210593643629</v>
      </c>
      <c r="R35" s="229">
        <v>145.26451850706141</v>
      </c>
      <c r="S35" s="229">
        <v>78.130909123665944</v>
      </c>
      <c r="T35" s="229">
        <v>50.587430945001408</v>
      </c>
      <c r="U35" s="229">
        <v>67.015695080043685</v>
      </c>
      <c r="V35" s="229">
        <v>16.625199827471111</v>
      </c>
      <c r="W35" s="229">
        <v>31.963694036504481</v>
      </c>
      <c r="X35" s="229">
        <v>23.596292936197599</v>
      </c>
      <c r="Y35" s="229">
        <v>21.54891574896423</v>
      </c>
      <c r="DA35" s="73" t="s">
        <v>1009</v>
      </c>
    </row>
    <row r="36" spans="1:105" ht="12" customHeight="1" x14ac:dyDescent="0.25">
      <c r="A36" s="57" t="s">
        <v>1010</v>
      </c>
      <c r="B36" s="261">
        <v>405.73422719369381</v>
      </c>
      <c r="C36" s="261">
        <v>468.14403489416208</v>
      </c>
      <c r="D36" s="261">
        <v>512.54987809278157</v>
      </c>
      <c r="E36" s="261">
        <v>568.38159627233722</v>
      </c>
      <c r="F36" s="261">
        <v>401.61334524103728</v>
      </c>
      <c r="G36" s="261">
        <v>401.33764580266762</v>
      </c>
      <c r="H36" s="261">
        <v>307.3720039962538</v>
      </c>
      <c r="I36" s="261">
        <v>317.86344068827538</v>
      </c>
      <c r="J36" s="261">
        <v>394.42888257449039</v>
      </c>
      <c r="K36" s="261">
        <v>484.40074735793189</v>
      </c>
      <c r="L36" s="261">
        <v>353.59362083117679</v>
      </c>
      <c r="M36" s="261">
        <v>426.47209251111718</v>
      </c>
      <c r="N36" s="261">
        <v>314.93394635577278</v>
      </c>
      <c r="O36" s="261">
        <v>399.84439579549291</v>
      </c>
      <c r="P36" s="261">
        <v>353.59725389865389</v>
      </c>
      <c r="Q36" s="261">
        <v>292.24959815667268</v>
      </c>
      <c r="R36" s="261">
        <v>223.51391131425979</v>
      </c>
      <c r="S36" s="261">
        <v>156.33416906125049</v>
      </c>
      <c r="T36" s="261">
        <v>95.591628039228112</v>
      </c>
      <c r="U36" s="261">
        <v>166.3951242311247</v>
      </c>
      <c r="V36" s="261">
        <v>113.4993738662411</v>
      </c>
      <c r="W36" s="261">
        <v>269.29727922975718</v>
      </c>
      <c r="X36" s="261">
        <v>95.294705012407519</v>
      </c>
      <c r="Y36" s="261">
        <v>78.006814908212647</v>
      </c>
      <c r="DA36" s="70" t="s">
        <v>1011</v>
      </c>
    </row>
    <row r="37" spans="1:105" ht="12" customHeight="1" x14ac:dyDescent="0.25">
      <c r="A37" s="60" t="s">
        <v>1012</v>
      </c>
      <c r="B37" s="262">
        <v>405.35193146700482</v>
      </c>
      <c r="C37" s="262">
        <v>467.92655948301928</v>
      </c>
      <c r="D37" s="262">
        <v>512.25378104820913</v>
      </c>
      <c r="E37" s="262">
        <v>568.20884118185427</v>
      </c>
      <c r="F37" s="262">
        <v>401.32717337870338</v>
      </c>
      <c r="G37" s="262">
        <v>401.04653077304658</v>
      </c>
      <c r="H37" s="262">
        <v>306.59648262201648</v>
      </c>
      <c r="I37" s="262">
        <v>317.40148760874348</v>
      </c>
      <c r="J37" s="262">
        <v>394.06380929009879</v>
      </c>
      <c r="K37" s="262">
        <v>483.87911012869642</v>
      </c>
      <c r="L37" s="262">
        <v>353.16958990673811</v>
      </c>
      <c r="M37" s="262">
        <v>425.85165103585268</v>
      </c>
      <c r="N37" s="262">
        <v>314.37073537471412</v>
      </c>
      <c r="O37" s="262">
        <v>399.10147655119363</v>
      </c>
      <c r="P37" s="262">
        <v>352.50140416642722</v>
      </c>
      <c r="Q37" s="262">
        <v>290.65475931679771</v>
      </c>
      <c r="R37" s="262">
        <v>221.606451937408</v>
      </c>
      <c r="S37" s="262">
        <v>155.31279259715001</v>
      </c>
      <c r="T37" s="262">
        <v>94.970855584164369</v>
      </c>
      <c r="U37" s="262">
        <v>165.07550882055659</v>
      </c>
      <c r="V37" s="262">
        <v>112.8204465293926</v>
      </c>
      <c r="W37" s="262">
        <v>268.1441064624978</v>
      </c>
      <c r="X37" s="262">
        <v>93.071831232029155</v>
      </c>
      <c r="Y37" s="262">
        <v>74.365283020541952</v>
      </c>
      <c r="DA37" s="72" t="s">
        <v>1013</v>
      </c>
    </row>
    <row r="38" spans="1:105" ht="12" customHeight="1" x14ac:dyDescent="0.25">
      <c r="A38" s="59" t="s">
        <v>28</v>
      </c>
      <c r="B38" s="230">
        <v>38.565208292636903</v>
      </c>
      <c r="C38" s="230">
        <v>43.396446020365232</v>
      </c>
      <c r="D38" s="230">
        <v>48.557473154498219</v>
      </c>
      <c r="E38" s="230">
        <v>42.816754045615539</v>
      </c>
      <c r="F38" s="230">
        <v>35.615482018369832</v>
      </c>
      <c r="G38" s="230">
        <v>37.22062840251894</v>
      </c>
      <c r="H38" s="230">
        <v>29.45172687549325</v>
      </c>
      <c r="I38" s="230">
        <v>27.590462640610049</v>
      </c>
      <c r="J38" s="230">
        <v>30.345590818921089</v>
      </c>
      <c r="K38" s="230">
        <v>50.934893205593667</v>
      </c>
      <c r="L38" s="230">
        <v>36.218594241326059</v>
      </c>
      <c r="M38" s="230">
        <v>39.836601826267753</v>
      </c>
      <c r="N38" s="230">
        <v>35.340163874887203</v>
      </c>
      <c r="O38" s="230">
        <v>42.604398072800933</v>
      </c>
      <c r="P38" s="230">
        <v>34.07629784197097</v>
      </c>
      <c r="Q38" s="230">
        <v>37.109605912131357</v>
      </c>
      <c r="R38" s="230">
        <v>12.455670943799809</v>
      </c>
      <c r="S38" s="230">
        <v>8.473985604267531</v>
      </c>
      <c r="T38" s="230">
        <v>5.7549868277489784</v>
      </c>
      <c r="U38" s="230">
        <v>7.8933282635721023</v>
      </c>
      <c r="V38" s="230">
        <v>0</v>
      </c>
      <c r="W38" s="230">
        <v>0</v>
      </c>
      <c r="X38" s="230">
        <v>0</v>
      </c>
      <c r="Y38" s="230">
        <v>1.3221450224777069E-2</v>
      </c>
      <c r="DA38" s="71" t="s">
        <v>1014</v>
      </c>
    </row>
    <row r="39" spans="1:105" ht="12" customHeight="1" x14ac:dyDescent="0.25">
      <c r="A39" s="59" t="s">
        <v>31</v>
      </c>
      <c r="B39" s="295">
        <v>0</v>
      </c>
      <c r="C39" s="295">
        <v>0.30788889173003531</v>
      </c>
      <c r="D39" s="295">
        <v>0</v>
      </c>
      <c r="E39" s="295">
        <v>0</v>
      </c>
      <c r="F39" s="295">
        <v>0</v>
      </c>
      <c r="G39" s="295">
        <v>0.30130506313354832</v>
      </c>
      <c r="H39" s="295">
        <v>0.53397179127131233</v>
      </c>
      <c r="I39" s="295">
        <v>22.58507280558657</v>
      </c>
      <c r="J39" s="295">
        <v>21.90801927559334</v>
      </c>
      <c r="K39" s="295">
        <v>36.218022057861667</v>
      </c>
      <c r="L39" s="295">
        <v>26.780152059374078</v>
      </c>
      <c r="M39" s="295">
        <v>30.778745639830099</v>
      </c>
      <c r="N39" s="295">
        <v>24.251597822379551</v>
      </c>
      <c r="O39" s="295">
        <v>33.248865473590833</v>
      </c>
      <c r="P39" s="295">
        <v>38.676783140297673</v>
      </c>
      <c r="Q39" s="295">
        <v>18.82305574485094</v>
      </c>
      <c r="R39" s="295">
        <v>17.11544949289474</v>
      </c>
      <c r="S39" s="295">
        <v>11.4242478247386</v>
      </c>
      <c r="T39" s="295">
        <v>7.1725404898733247</v>
      </c>
      <c r="U39" s="295">
        <v>12.38581775991649</v>
      </c>
      <c r="V39" s="295">
        <v>6.4131643102241256</v>
      </c>
      <c r="W39" s="295">
        <v>12.446069206110719</v>
      </c>
      <c r="X39" s="295">
        <v>12.080100570659541</v>
      </c>
      <c r="Y39" s="295">
        <v>11.50643925276313</v>
      </c>
      <c r="DA39" s="122" t="s">
        <v>1015</v>
      </c>
    </row>
    <row r="40" spans="1:105" ht="12" customHeight="1" x14ac:dyDescent="0.25">
      <c r="A40" s="59" t="s">
        <v>159</v>
      </c>
      <c r="B40" s="295">
        <v>2.4243223042708988</v>
      </c>
      <c r="C40" s="295">
        <v>1.307395629415149</v>
      </c>
      <c r="D40" s="295">
        <v>3.7194175029058369</v>
      </c>
      <c r="E40" s="295">
        <v>1.8185831940532089</v>
      </c>
      <c r="F40" s="295">
        <v>0.99818529442169879</v>
      </c>
      <c r="G40" s="295">
        <v>0.76270731970807948</v>
      </c>
      <c r="H40" s="295">
        <v>2.4789107743029088</v>
      </c>
      <c r="I40" s="295">
        <v>2.4868793931964071</v>
      </c>
      <c r="J40" s="295">
        <v>1.434518605546361</v>
      </c>
      <c r="K40" s="295">
        <v>0.37056927038146092</v>
      </c>
      <c r="L40" s="295">
        <v>0.54767453548890244</v>
      </c>
      <c r="M40" s="295">
        <v>0.60075247900630935</v>
      </c>
      <c r="N40" s="295">
        <v>0.25693146663655642</v>
      </c>
      <c r="O40" s="295">
        <v>1.2483222662968629</v>
      </c>
      <c r="P40" s="295">
        <v>0.37979828284157469</v>
      </c>
      <c r="Q40" s="295">
        <v>0.85978743458125018</v>
      </c>
      <c r="R40" s="295">
        <v>0.78489978402786287</v>
      </c>
      <c r="S40" s="295">
        <v>0.64251078581218846</v>
      </c>
      <c r="T40" s="295">
        <v>0.40232514995755042</v>
      </c>
      <c r="U40" s="295">
        <v>0.8306902724564692</v>
      </c>
      <c r="V40" s="295">
        <v>0.44233557086729369</v>
      </c>
      <c r="W40" s="295">
        <v>0.69758153385675459</v>
      </c>
      <c r="X40" s="295">
        <v>1.9714831376719391</v>
      </c>
      <c r="Y40" s="295">
        <v>1.16274320540215</v>
      </c>
      <c r="DA40" s="122" t="s">
        <v>1016</v>
      </c>
    </row>
    <row r="41" spans="1:105" ht="12" customHeight="1" x14ac:dyDescent="0.25">
      <c r="A41" s="59" t="s">
        <v>32</v>
      </c>
      <c r="B41" s="295">
        <v>44.401397233196278</v>
      </c>
      <c r="C41" s="295">
        <v>67.058031899719523</v>
      </c>
      <c r="D41" s="295">
        <v>16.056137485322999</v>
      </c>
      <c r="E41" s="295">
        <v>7.7592087238420486</v>
      </c>
      <c r="F41" s="295">
        <v>6.2145876443514458</v>
      </c>
      <c r="G41" s="295">
        <v>2.2759562767547972</v>
      </c>
      <c r="H41" s="295">
        <v>5.8256514101690478</v>
      </c>
      <c r="I41" s="295">
        <v>3.2423742541204512</v>
      </c>
      <c r="J41" s="295">
        <v>0.95517871168530488</v>
      </c>
      <c r="K41" s="295">
        <v>3.335810915686912</v>
      </c>
      <c r="L41" s="295">
        <v>1.8688422296258931</v>
      </c>
      <c r="M41" s="295">
        <v>3.0037432240207251</v>
      </c>
      <c r="N41" s="295">
        <v>1.7785951403436511</v>
      </c>
      <c r="O41" s="295">
        <v>0.82367417870016335</v>
      </c>
      <c r="P41" s="295">
        <v>0.37637767265012018</v>
      </c>
      <c r="Q41" s="295">
        <v>0.42740568242317772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1017</v>
      </c>
    </row>
    <row r="42" spans="1:105" ht="12" customHeight="1" x14ac:dyDescent="0.25">
      <c r="A42" s="59" t="s">
        <v>35</v>
      </c>
      <c r="B42" s="295">
        <v>319.96100363690073</v>
      </c>
      <c r="C42" s="295">
        <v>355.85679704178938</v>
      </c>
      <c r="D42" s="295">
        <v>443.92075290548212</v>
      </c>
      <c r="E42" s="295">
        <v>515.81429521834343</v>
      </c>
      <c r="F42" s="295">
        <v>358.4989184215604</v>
      </c>
      <c r="G42" s="295">
        <v>360.48593371093119</v>
      </c>
      <c r="H42" s="295">
        <v>268.30622177077998</v>
      </c>
      <c r="I42" s="295">
        <v>261.49669851523009</v>
      </c>
      <c r="J42" s="295">
        <v>339.42050187835281</v>
      </c>
      <c r="K42" s="295">
        <v>393.01981467917273</v>
      </c>
      <c r="L42" s="295">
        <v>287.75432684092323</v>
      </c>
      <c r="M42" s="295">
        <v>351.6318078667278</v>
      </c>
      <c r="N42" s="295">
        <v>252.74344707046711</v>
      </c>
      <c r="O42" s="295">
        <v>321.17621655980491</v>
      </c>
      <c r="P42" s="295">
        <v>278.99214722866679</v>
      </c>
      <c r="Q42" s="295">
        <v>233.4349045428109</v>
      </c>
      <c r="R42" s="295">
        <v>191.2504317166856</v>
      </c>
      <c r="S42" s="295">
        <v>134.77204838233169</v>
      </c>
      <c r="T42" s="295">
        <v>81.641003116584514</v>
      </c>
      <c r="U42" s="295">
        <v>143.96567252461159</v>
      </c>
      <c r="V42" s="295">
        <v>105.96494664830119</v>
      </c>
      <c r="W42" s="295">
        <v>255.00045572253029</v>
      </c>
      <c r="X42" s="295">
        <v>79.020247523697677</v>
      </c>
      <c r="Y42" s="295">
        <v>61.682879112151902</v>
      </c>
      <c r="DA42" s="122" t="s">
        <v>1018</v>
      </c>
    </row>
    <row r="43" spans="1:105" ht="12" customHeight="1" x14ac:dyDescent="0.25">
      <c r="A43" s="60" t="s">
        <v>1019</v>
      </c>
      <c r="B43" s="262">
        <v>0.38229572668899447</v>
      </c>
      <c r="C43" s="262">
        <v>0.21747541114279501</v>
      </c>
      <c r="D43" s="262">
        <v>0.29609704457243191</v>
      </c>
      <c r="E43" s="262">
        <v>0.17275509048292509</v>
      </c>
      <c r="F43" s="262">
        <v>0.28617186233389758</v>
      </c>
      <c r="G43" s="262">
        <v>0.29111502962101388</v>
      </c>
      <c r="H43" s="262">
        <v>0.77552137423728695</v>
      </c>
      <c r="I43" s="262">
        <v>0.46195307953188441</v>
      </c>
      <c r="J43" s="262">
        <v>0.36507328439153058</v>
      </c>
      <c r="K43" s="262">
        <v>0.52163722923551648</v>
      </c>
      <c r="L43" s="262">
        <v>0.42403092443869789</v>
      </c>
      <c r="M43" s="262">
        <v>0.62044147526458249</v>
      </c>
      <c r="N43" s="262">
        <v>0.5632109810587157</v>
      </c>
      <c r="O43" s="262">
        <v>0.74291924429929057</v>
      </c>
      <c r="P43" s="262">
        <v>1.0958497322267211</v>
      </c>
      <c r="Q43" s="262">
        <v>1.5948388398750579</v>
      </c>
      <c r="R43" s="262">
        <v>1.907459376851804</v>
      </c>
      <c r="S43" s="262">
        <v>1.021376464100465</v>
      </c>
      <c r="T43" s="262">
        <v>0.62077245506374745</v>
      </c>
      <c r="U43" s="262">
        <v>1.319615410568006</v>
      </c>
      <c r="V43" s="262">
        <v>0.67892733684844375</v>
      </c>
      <c r="W43" s="262">
        <v>1.1531727672594081</v>
      </c>
      <c r="X43" s="262">
        <v>2.222873780378368</v>
      </c>
      <c r="Y43" s="262">
        <v>3.641531887670689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64.182280242724914</v>
      </c>
      <c r="C44" s="261">
        <f t="shared" si="1"/>
        <v>74.905646781335363</v>
      </c>
      <c r="D44" s="261">
        <f t="shared" si="1"/>
        <v>83.513290961594208</v>
      </c>
      <c r="E44" s="261">
        <f t="shared" si="1"/>
        <v>92.572385894272841</v>
      </c>
      <c r="F44" s="261">
        <f t="shared" si="1"/>
        <v>64.740557181014609</v>
      </c>
      <c r="G44" s="261">
        <f t="shared" si="1"/>
        <v>64.596485043018589</v>
      </c>
      <c r="H44" s="261">
        <f t="shared" si="1"/>
        <v>48.617043832984599</v>
      </c>
      <c r="I44" s="261">
        <f t="shared" si="1"/>
        <v>50.703368348503126</v>
      </c>
      <c r="J44" s="261">
        <f t="shared" si="1"/>
        <v>63.321773969943408</v>
      </c>
      <c r="K44" s="261">
        <f t="shared" si="1"/>
        <v>77.250827738668335</v>
      </c>
      <c r="L44" s="261">
        <f t="shared" si="1"/>
        <v>56.235439421430854</v>
      </c>
      <c r="M44" s="261">
        <f t="shared" si="1"/>
        <v>67.895523850748404</v>
      </c>
      <c r="N44" s="261">
        <f t="shared" si="1"/>
        <v>49.837264306202556</v>
      </c>
      <c r="O44" s="261">
        <f t="shared" si="1"/>
        <v>63.760961873634173</v>
      </c>
      <c r="P44" s="261">
        <f t="shared" si="1"/>
        <v>56.108413918771227</v>
      </c>
      <c r="Q44" s="261">
        <f t="shared" si="1"/>
        <v>46.93934359451341</v>
      </c>
      <c r="R44" s="261">
        <f t="shared" si="1"/>
        <v>36.212444201221899</v>
      </c>
      <c r="S44" s="261">
        <f t="shared" si="1"/>
        <v>25.200707756279254</v>
      </c>
      <c r="T44" s="261">
        <f t="shared" si="1"/>
        <v>15.524061739580578</v>
      </c>
      <c r="U44" s="261">
        <f t="shared" si="1"/>
        <v>27.889076620653455</v>
      </c>
      <c r="V44" s="261">
        <f t="shared" si="1"/>
        <v>18.541363830894579</v>
      </c>
      <c r="W44" s="261">
        <f t="shared" si="1"/>
        <v>43.868840583083148</v>
      </c>
      <c r="X44" s="261">
        <f t="shared" si="1"/>
        <v>16.357676992472033</v>
      </c>
      <c r="Y44" s="261">
        <f t="shared" si="1"/>
        <v>14.540221681162686</v>
      </c>
      <c r="DA44" s="70"/>
    </row>
    <row r="45" spans="1:105" ht="12" customHeight="1" x14ac:dyDescent="0.25">
      <c r="A45" s="60" t="s">
        <v>1022</v>
      </c>
      <c r="B45" s="262">
        <v>45.336148141000351</v>
      </c>
      <c r="C45" s="262">
        <v>52.973329199510736</v>
      </c>
      <c r="D45" s="262">
        <v>58.491875008516743</v>
      </c>
      <c r="E45" s="262">
        <v>66.40306754100277</v>
      </c>
      <c r="F45" s="262">
        <v>45.927675165736758</v>
      </c>
      <c r="G45" s="262">
        <v>45.97110580496129</v>
      </c>
      <c r="H45" s="262">
        <v>33.58562347044888</v>
      </c>
      <c r="I45" s="262">
        <v>34.879052997085068</v>
      </c>
      <c r="J45" s="262">
        <v>44.544119393396763</v>
      </c>
      <c r="K45" s="262">
        <v>53.890936705749013</v>
      </c>
      <c r="L45" s="262">
        <v>39.102981682535308</v>
      </c>
      <c r="M45" s="262">
        <v>47.114607573721003</v>
      </c>
      <c r="N45" s="262">
        <v>34.223649055242873</v>
      </c>
      <c r="O45" s="262">
        <v>43.224167559610713</v>
      </c>
      <c r="P45" s="262">
        <v>37.230960763869433</v>
      </c>
      <c r="Q45" s="262">
        <v>29.44702561999188</v>
      </c>
      <c r="R45" s="262">
        <v>22.027991202391799</v>
      </c>
      <c r="S45" s="262">
        <v>15.81768958926423</v>
      </c>
      <c r="T45" s="262">
        <v>9.5623478279375895</v>
      </c>
      <c r="U45" s="262">
        <v>16.30174891731555</v>
      </c>
      <c r="V45" s="262">
        <v>11.720962646326599</v>
      </c>
      <c r="W45" s="262">
        <v>28.76332000481576</v>
      </c>
      <c r="X45" s="262">
        <v>7.8102400283351194</v>
      </c>
      <c r="Y45" s="262">
        <v>5.2206056565067183</v>
      </c>
      <c r="DA45" s="72" t="s">
        <v>1023</v>
      </c>
    </row>
    <row r="46" spans="1:105" ht="12" customHeight="1" x14ac:dyDescent="0.25">
      <c r="A46" s="60" t="s">
        <v>1024</v>
      </c>
      <c r="B46" s="262">
        <v>18.304446849401991</v>
      </c>
      <c r="C46" s="262">
        <v>21.60858071230199</v>
      </c>
      <c r="D46" s="262">
        <v>24.631272640151309</v>
      </c>
      <c r="E46" s="262">
        <v>25.946923044576</v>
      </c>
      <c r="F46" s="262">
        <v>18.446264219254541</v>
      </c>
      <c r="G46" s="262">
        <v>18.254133689296069</v>
      </c>
      <c r="H46" s="262">
        <v>14.060650147200549</v>
      </c>
      <c r="I46" s="262">
        <v>15.20815132201939</v>
      </c>
      <c r="J46" s="262">
        <v>18.298547749549378</v>
      </c>
      <c r="K46" s="262">
        <v>22.644621271595941</v>
      </c>
      <c r="L46" s="262">
        <v>16.556241434759091</v>
      </c>
      <c r="M46" s="262">
        <v>19.949596243527179</v>
      </c>
      <c r="N46" s="262">
        <v>14.850978862826601</v>
      </c>
      <c r="O46" s="262">
        <v>19.53696729560934</v>
      </c>
      <c r="P46" s="262">
        <v>17.41506294826311</v>
      </c>
      <c r="Q46" s="262">
        <v>15.480482586427449</v>
      </c>
      <c r="R46" s="262">
        <v>11.987464579245501</v>
      </c>
      <c r="S46" s="262">
        <v>8.184266938044356</v>
      </c>
      <c r="T46" s="262">
        <v>5.2346231226131721</v>
      </c>
      <c r="U46" s="262">
        <v>10.09307989319953</v>
      </c>
      <c r="V46" s="262">
        <v>6.0694281310748988</v>
      </c>
      <c r="W46" s="262">
        <v>13.804774772478989</v>
      </c>
      <c r="X46" s="262">
        <v>6.3503826240779029</v>
      </c>
      <c r="Y46" s="262">
        <v>6.2375611263174262</v>
      </c>
      <c r="DA46" s="72" t="s">
        <v>1025</v>
      </c>
    </row>
    <row r="47" spans="1:105" ht="12" customHeight="1" x14ac:dyDescent="0.25">
      <c r="A47" s="64" t="s">
        <v>28</v>
      </c>
      <c r="B47" s="229">
        <v>1.3625772859669709</v>
      </c>
      <c r="C47" s="229">
        <v>1.4083581919702339</v>
      </c>
      <c r="D47" s="229">
        <v>1.3867763313322741</v>
      </c>
      <c r="E47" s="229">
        <v>1.4385676966898719</v>
      </c>
      <c r="F47" s="229">
        <v>1.18044134741859</v>
      </c>
      <c r="G47" s="229">
        <v>1.2753951731224511</v>
      </c>
      <c r="H47" s="229">
        <v>1.002437589910862</v>
      </c>
      <c r="I47" s="229">
        <v>0.80611577227821518</v>
      </c>
      <c r="J47" s="229">
        <v>0.9743602056960563</v>
      </c>
      <c r="K47" s="229">
        <v>1.6023031210745571</v>
      </c>
      <c r="L47" s="229">
        <v>1.132394850389179</v>
      </c>
      <c r="M47" s="229">
        <v>1.251605141991474</v>
      </c>
      <c r="N47" s="229">
        <v>1.0840251416940729</v>
      </c>
      <c r="O47" s="229">
        <v>1.1725679368060851</v>
      </c>
      <c r="P47" s="229">
        <v>0.91806467885946563</v>
      </c>
      <c r="Q47" s="229">
        <v>0.81313746994826253</v>
      </c>
      <c r="R47" s="229">
        <v>0.26441771955509191</v>
      </c>
      <c r="S47" s="229">
        <v>0.1915576679811517</v>
      </c>
      <c r="T47" s="229">
        <v>0.11445167841273581</v>
      </c>
      <c r="U47" s="229">
        <v>0.1204375039106198</v>
      </c>
      <c r="V47" s="229">
        <v>0</v>
      </c>
      <c r="W47" s="229">
        <v>0</v>
      </c>
      <c r="X47" s="229">
        <v>0</v>
      </c>
      <c r="Y47" s="229">
        <v>1.048621031469304E-4</v>
      </c>
      <c r="DA47" s="73" t="s">
        <v>1026</v>
      </c>
    </row>
    <row r="48" spans="1:105" ht="12" customHeight="1" x14ac:dyDescent="0.25">
      <c r="A48" s="64" t="s">
        <v>30</v>
      </c>
      <c r="B48" s="229">
        <v>0.87585268602649924</v>
      </c>
      <c r="C48" s="229">
        <v>2.9256475995308331</v>
      </c>
      <c r="D48" s="229">
        <v>5.3704217109057231</v>
      </c>
      <c r="E48" s="229">
        <v>3.8427384122403518</v>
      </c>
      <c r="F48" s="229">
        <v>1.3293777153001369</v>
      </c>
      <c r="G48" s="229">
        <v>0.52296679625243914</v>
      </c>
      <c r="H48" s="229">
        <v>0</v>
      </c>
      <c r="I48" s="229">
        <v>2.348019283120343</v>
      </c>
      <c r="J48" s="229">
        <v>2.419510648717027</v>
      </c>
      <c r="K48" s="229">
        <v>3.5838381217617501</v>
      </c>
      <c r="L48" s="229">
        <v>2.3125097916971429</v>
      </c>
      <c r="M48" s="229">
        <v>3.0613331600889788</v>
      </c>
      <c r="N48" s="229">
        <v>2.2254876935621848</v>
      </c>
      <c r="O48" s="229">
        <v>4.0937606170904974</v>
      </c>
      <c r="P48" s="229">
        <v>3.7797889640810252</v>
      </c>
      <c r="Q48" s="229">
        <v>4.5462936991598104</v>
      </c>
      <c r="R48" s="229">
        <v>3.1541029129351319</v>
      </c>
      <c r="S48" s="229">
        <v>2.3436682728141531</v>
      </c>
      <c r="T48" s="229">
        <v>1.788643447973985</v>
      </c>
      <c r="U48" s="229">
        <v>5.1984045437794544</v>
      </c>
      <c r="V48" s="229">
        <v>2.9150067713972359</v>
      </c>
      <c r="W48" s="229">
        <v>5.9571181915447902</v>
      </c>
      <c r="X48" s="229">
        <v>4.3024213647533429</v>
      </c>
      <c r="Y48" s="229">
        <v>4.7173373598841533</v>
      </c>
      <c r="DA48" s="73" t="s">
        <v>1027</v>
      </c>
    </row>
    <row r="49" spans="1:105" ht="12" customHeight="1" x14ac:dyDescent="0.25">
      <c r="A49" s="64" t="s">
        <v>31</v>
      </c>
      <c r="B49" s="229">
        <v>0</v>
      </c>
      <c r="C49" s="229">
        <v>9.9920127717634307E-3</v>
      </c>
      <c r="D49" s="229">
        <v>0</v>
      </c>
      <c r="E49" s="229">
        <v>0</v>
      </c>
      <c r="F49" s="229">
        <v>0</v>
      </c>
      <c r="G49" s="229">
        <v>1.032446360126139E-2</v>
      </c>
      <c r="H49" s="229">
        <v>1.817460136667914E-2</v>
      </c>
      <c r="I49" s="229">
        <v>0.65987234950666263</v>
      </c>
      <c r="J49" s="229">
        <v>0.70343999216025976</v>
      </c>
      <c r="K49" s="229">
        <v>1.139341738643044</v>
      </c>
      <c r="L49" s="229">
        <v>0.83729661296661273</v>
      </c>
      <c r="M49" s="229">
        <v>0.96702114489739344</v>
      </c>
      <c r="N49" s="229">
        <v>0.74389416695359289</v>
      </c>
      <c r="O49" s="229">
        <v>0.91508284010708485</v>
      </c>
      <c r="P49" s="229">
        <v>1.0420083970882681</v>
      </c>
      <c r="Q49" s="229">
        <v>0.41244663069999538</v>
      </c>
      <c r="R49" s="229">
        <v>0.36333876709583041</v>
      </c>
      <c r="S49" s="229">
        <v>0.25824946771724322</v>
      </c>
      <c r="T49" s="229">
        <v>0.1426431236282083</v>
      </c>
      <c r="U49" s="229">
        <v>0.18898453543107749</v>
      </c>
      <c r="V49" s="229">
        <v>0.1362771641729944</v>
      </c>
      <c r="W49" s="229">
        <v>0.29880845739873457</v>
      </c>
      <c r="X49" s="229">
        <v>0.14665313148414069</v>
      </c>
      <c r="Y49" s="229">
        <v>9.1259990338728544E-2</v>
      </c>
      <c r="DA49" s="73" t="s">
        <v>1028</v>
      </c>
    </row>
    <row r="50" spans="1:105" ht="12" customHeight="1" x14ac:dyDescent="0.25">
      <c r="A50" s="64" t="s">
        <v>159</v>
      </c>
      <c r="B50" s="229">
        <v>8.5655611674560206E-2</v>
      </c>
      <c r="C50" s="229">
        <v>4.2429311929571917E-2</v>
      </c>
      <c r="D50" s="229">
        <v>0.1062246411167502</v>
      </c>
      <c r="E50" s="229">
        <v>6.1101199636031972E-2</v>
      </c>
      <c r="F50" s="229">
        <v>3.308390416596993E-2</v>
      </c>
      <c r="G50" s="229">
        <v>2.613478804122003E-2</v>
      </c>
      <c r="H50" s="229">
        <v>8.4373773826620854E-2</v>
      </c>
      <c r="I50" s="229">
        <v>7.2659626216582202E-2</v>
      </c>
      <c r="J50" s="229">
        <v>4.6060656782581241E-2</v>
      </c>
      <c r="K50" s="229">
        <v>1.1657319003494621E-2</v>
      </c>
      <c r="L50" s="229">
        <v>1.7123354361701822E-2</v>
      </c>
      <c r="M50" s="229">
        <v>1.8874724683284261E-2</v>
      </c>
      <c r="N50" s="229">
        <v>7.881122750658099E-3</v>
      </c>
      <c r="O50" s="229">
        <v>3.435660942233279E-2</v>
      </c>
      <c r="P50" s="229">
        <v>1.02323142668059E-2</v>
      </c>
      <c r="Q50" s="229">
        <v>1.8839471938993491E-2</v>
      </c>
      <c r="R50" s="229">
        <v>1.6662403166265549E-2</v>
      </c>
      <c r="S50" s="229">
        <v>1.452420071624121E-2</v>
      </c>
      <c r="T50" s="229">
        <v>8.0011979277297713E-3</v>
      </c>
      <c r="U50" s="229">
        <v>1.267478807377184E-2</v>
      </c>
      <c r="V50" s="229">
        <v>9.3994531084345065E-3</v>
      </c>
      <c r="W50" s="229">
        <v>1.6747718383185541E-2</v>
      </c>
      <c r="X50" s="229">
        <v>2.3933921254761861E-2</v>
      </c>
      <c r="Y50" s="229">
        <v>9.2219609698926588E-3</v>
      </c>
      <c r="DA50" s="73" t="s">
        <v>1029</v>
      </c>
    </row>
    <row r="51" spans="1:105" ht="12" customHeight="1" x14ac:dyDescent="0.25">
      <c r="A51" s="64" t="s">
        <v>32</v>
      </c>
      <c r="B51" s="229">
        <v>1.5687802040654619</v>
      </c>
      <c r="C51" s="229">
        <v>2.17625490619788</v>
      </c>
      <c r="D51" s="229">
        <v>0.45855498630286862</v>
      </c>
      <c r="E51" s="229">
        <v>0.26069577834185281</v>
      </c>
      <c r="F51" s="229">
        <v>0.20597660895801989</v>
      </c>
      <c r="G51" s="229">
        <v>7.7987497100246869E-2</v>
      </c>
      <c r="H51" s="229">
        <v>0.19828555330417699</v>
      </c>
      <c r="I51" s="229">
        <v>9.4733062649996883E-2</v>
      </c>
      <c r="J51" s="229">
        <v>3.0669632749871702E-2</v>
      </c>
      <c r="K51" s="229">
        <v>0.1049374977570922</v>
      </c>
      <c r="L51" s="229">
        <v>5.8430410162178377E-2</v>
      </c>
      <c r="M51" s="229">
        <v>9.4373021092562695E-2</v>
      </c>
      <c r="N51" s="229">
        <v>5.4556675397803893E-2</v>
      </c>
      <c r="O51" s="229">
        <v>2.2669348142615391E-2</v>
      </c>
      <c r="P51" s="229">
        <v>1.014015808800137E-2</v>
      </c>
      <c r="Q51" s="229">
        <v>9.3652187002471118E-3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1030</v>
      </c>
    </row>
    <row r="52" spans="1:105" ht="12" customHeight="1" x14ac:dyDescent="0.25">
      <c r="A52" s="64" t="s">
        <v>33</v>
      </c>
      <c r="B52" s="229">
        <v>5.2413855770810848E-2</v>
      </c>
      <c r="C52" s="229">
        <v>0.12181989443613229</v>
      </c>
      <c r="D52" s="229">
        <v>0.93793057162447091</v>
      </c>
      <c r="E52" s="229">
        <v>0.122341453978719</v>
      </c>
      <c r="F52" s="229">
        <v>0.40803954122713693</v>
      </c>
      <c r="G52" s="229">
        <v>0.87604649727862927</v>
      </c>
      <c r="H52" s="229">
        <v>0.79913043397866268</v>
      </c>
      <c r="I52" s="229">
        <v>0.80686456980884824</v>
      </c>
      <c r="J52" s="229">
        <v>0.1589595849696212</v>
      </c>
      <c r="K52" s="229">
        <v>0.46289449578989</v>
      </c>
      <c r="L52" s="229">
        <v>0.13251824064855361</v>
      </c>
      <c r="M52" s="229">
        <v>0</v>
      </c>
      <c r="N52" s="229">
        <v>3.4643126243749427E-2</v>
      </c>
      <c r="O52" s="229">
        <v>8.0366394943308592E-2</v>
      </c>
      <c r="P52" s="229">
        <v>9.6478257955279811E-2</v>
      </c>
      <c r="Q52" s="229">
        <v>0.14827823199071871</v>
      </c>
      <c r="R52" s="229">
        <v>0.13226354715009481</v>
      </c>
      <c r="S52" s="229">
        <v>0.15491902089603779</v>
      </c>
      <c r="T52" s="229">
        <v>0.13514007776732151</v>
      </c>
      <c r="U52" s="229">
        <v>0.45298536021876967</v>
      </c>
      <c r="V52" s="229">
        <v>0.30581326915555551</v>
      </c>
      <c r="W52" s="229">
        <v>0.51498236805416053</v>
      </c>
      <c r="X52" s="229">
        <v>0.26996411340429449</v>
      </c>
      <c r="Y52" s="229">
        <v>0.32363692741911992</v>
      </c>
      <c r="DA52" s="73" t="s">
        <v>1031</v>
      </c>
    </row>
    <row r="53" spans="1:105" ht="12" customHeight="1" x14ac:dyDescent="0.25">
      <c r="A53" s="64" t="s">
        <v>35</v>
      </c>
      <c r="B53" s="229">
        <v>11.30479038626312</v>
      </c>
      <c r="C53" s="229">
        <v>11.548729936246399</v>
      </c>
      <c r="D53" s="229">
        <v>12.678147216552521</v>
      </c>
      <c r="E53" s="229">
        <v>17.330453910668329</v>
      </c>
      <c r="F53" s="229">
        <v>11.882106385402331</v>
      </c>
      <c r="G53" s="229">
        <v>12.352344373700751</v>
      </c>
      <c r="H53" s="229">
        <v>9.132240138142512</v>
      </c>
      <c r="I53" s="229">
        <v>7.6401985649033506</v>
      </c>
      <c r="J53" s="229">
        <v>10.89838164631948</v>
      </c>
      <c r="K53" s="229">
        <v>12.363565251088509</v>
      </c>
      <c r="L53" s="229">
        <v>8.9968019112145381</v>
      </c>
      <c r="M53" s="229">
        <v>11.04773395916405</v>
      </c>
      <c r="N53" s="229">
        <v>7.7526593253152001</v>
      </c>
      <c r="O53" s="229">
        <v>8.8394849038634931</v>
      </c>
      <c r="P53" s="229">
        <v>7.5164513832346502</v>
      </c>
      <c r="Q53" s="229">
        <v>5.1149739538329051</v>
      </c>
      <c r="R53" s="229">
        <v>4.0599983129472106</v>
      </c>
      <c r="S53" s="229">
        <v>3.0465734192610698</v>
      </c>
      <c r="T53" s="229">
        <v>1.6236266239461239</v>
      </c>
      <c r="U53" s="229">
        <v>2.1966483172500508</v>
      </c>
      <c r="V53" s="229">
        <v>2.2517125294842888</v>
      </c>
      <c r="W53" s="229">
        <v>6.122117075567366</v>
      </c>
      <c r="X53" s="229">
        <v>0.9593104529401677</v>
      </c>
      <c r="Y53" s="229">
        <v>0.48921989054851739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1.3134220424380839E-3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0.3295017964410123</v>
      </c>
      <c r="C55" s="229">
        <v>0.74536700908361297</v>
      </c>
      <c r="D55" s="229">
        <v>1.077527543987975</v>
      </c>
      <c r="E55" s="229">
        <v>0.79352086820501055</v>
      </c>
      <c r="F55" s="229">
        <v>0.83672508743437313</v>
      </c>
      <c r="G55" s="229">
        <v>0.75179785087202344</v>
      </c>
      <c r="H55" s="229">
        <v>0.50425689555154407</v>
      </c>
      <c r="I55" s="229">
        <v>0.41038488544371088</v>
      </c>
      <c r="J55" s="229">
        <v>0.36397259411529131</v>
      </c>
      <c r="K55" s="229">
        <v>0.29982555112205322</v>
      </c>
      <c r="L55" s="229">
        <v>0.31354508545147852</v>
      </c>
      <c r="M55" s="229">
        <v>0.32986045213394333</v>
      </c>
      <c r="N55" s="229">
        <v>0.25391216475970652</v>
      </c>
      <c r="O55" s="229">
        <v>0.51077460447470524</v>
      </c>
      <c r="P55" s="229">
        <v>0.43111049643270938</v>
      </c>
      <c r="Q55" s="229">
        <v>0.44821111525453611</v>
      </c>
      <c r="R55" s="229">
        <v>0.36860180247985042</v>
      </c>
      <c r="S55" s="229">
        <v>0.223402850557744</v>
      </c>
      <c r="T55" s="229">
        <v>0.1586618393532809</v>
      </c>
      <c r="U55" s="229">
        <v>0.24918275780397151</v>
      </c>
      <c r="V55" s="229">
        <v>3.5993389170627652E-2</v>
      </c>
      <c r="W55" s="229">
        <v>9.6686191143058445E-2</v>
      </c>
      <c r="X55" s="229">
        <v>5.8766343662642197E-2</v>
      </c>
      <c r="Y55" s="229">
        <v>6.8581461627962845E-2</v>
      </c>
      <c r="DA55" s="73" t="s">
        <v>1034</v>
      </c>
    </row>
    <row r="56" spans="1:105" ht="12" customHeight="1" x14ac:dyDescent="0.25">
      <c r="A56" s="64" t="s">
        <v>39</v>
      </c>
      <c r="B56" s="229">
        <v>2.7248750231935528</v>
      </c>
      <c r="C56" s="229">
        <v>2.6286684280931158</v>
      </c>
      <c r="D56" s="229">
        <v>2.6156896383287251</v>
      </c>
      <c r="E56" s="229">
        <v>2.097503724815835</v>
      </c>
      <c r="F56" s="229">
        <v>2.5705136293479831</v>
      </c>
      <c r="G56" s="229">
        <v>2.3611362493270489</v>
      </c>
      <c r="H56" s="229">
        <v>2.321751161119487</v>
      </c>
      <c r="I56" s="229">
        <v>2.3693032080916789</v>
      </c>
      <c r="J56" s="229">
        <v>2.7031927880391931</v>
      </c>
      <c r="K56" s="229">
        <v>3.0762581753555498</v>
      </c>
      <c r="L56" s="229">
        <v>2.7556211778677042</v>
      </c>
      <c r="M56" s="229">
        <v>3.1787946394754938</v>
      </c>
      <c r="N56" s="229">
        <v>2.6939194461496299</v>
      </c>
      <c r="O56" s="229">
        <v>3.8679040407592211</v>
      </c>
      <c r="P56" s="229">
        <v>3.6107882982569022</v>
      </c>
      <c r="Q56" s="229">
        <v>3.9689367949019778</v>
      </c>
      <c r="R56" s="229">
        <v>3.6280791139160251</v>
      </c>
      <c r="S56" s="229">
        <v>1.9513720381007149</v>
      </c>
      <c r="T56" s="229">
        <v>1.263455133603786</v>
      </c>
      <c r="U56" s="229">
        <v>1.6737620867318139</v>
      </c>
      <c r="V56" s="229">
        <v>0.41522555458576182</v>
      </c>
      <c r="W56" s="229">
        <v>0.79831477038769716</v>
      </c>
      <c r="X56" s="229">
        <v>0.58933329657855338</v>
      </c>
      <c r="Y56" s="229">
        <v>0.53819867342590488</v>
      </c>
      <c r="DA56" s="73" t="s">
        <v>1035</v>
      </c>
    </row>
    <row r="57" spans="1:105" ht="12" customHeight="1" x14ac:dyDescent="0.25">
      <c r="A57" s="60" t="s">
        <v>1036</v>
      </c>
      <c r="B57" s="262">
        <v>0.54168525232256703</v>
      </c>
      <c r="C57" s="262">
        <v>0.32373686952263958</v>
      </c>
      <c r="D57" s="262">
        <v>0.39014331292615761</v>
      </c>
      <c r="E57" s="262">
        <v>0.22239530869406951</v>
      </c>
      <c r="F57" s="262">
        <v>0.36661779602330707</v>
      </c>
      <c r="G57" s="262">
        <v>0.37124554876123461</v>
      </c>
      <c r="H57" s="262">
        <v>0.97077021533516961</v>
      </c>
      <c r="I57" s="262">
        <v>0.61616402939866644</v>
      </c>
      <c r="J57" s="262">
        <v>0.47910682699726992</v>
      </c>
      <c r="K57" s="262">
        <v>0.71526976132339104</v>
      </c>
      <c r="L57" s="262">
        <v>0.57621630413645109</v>
      </c>
      <c r="M57" s="262">
        <v>0.83132003350022576</v>
      </c>
      <c r="N57" s="262">
        <v>0.76263638813307999</v>
      </c>
      <c r="O57" s="262">
        <v>0.99982701841412547</v>
      </c>
      <c r="P57" s="262">
        <v>1.462390206638678</v>
      </c>
      <c r="Q57" s="262">
        <v>2.0118353880940769</v>
      </c>
      <c r="R57" s="262">
        <v>2.196988419584597</v>
      </c>
      <c r="S57" s="262">
        <v>1.1987512289706681</v>
      </c>
      <c r="T57" s="262">
        <v>0.7270907890298165</v>
      </c>
      <c r="U57" s="262">
        <v>1.494247810138374</v>
      </c>
      <c r="V57" s="262">
        <v>0.75097305349308041</v>
      </c>
      <c r="W57" s="262">
        <v>1.3007458057884049</v>
      </c>
      <c r="X57" s="262">
        <v>2.197054340059013</v>
      </c>
      <c r="Y57" s="262">
        <v>3.082054898338543</v>
      </c>
      <c r="DA57" s="72" t="s">
        <v>1037</v>
      </c>
    </row>
    <row r="58" spans="1:105" ht="12" customHeight="1" x14ac:dyDescent="0.25">
      <c r="A58" s="132" t="s">
        <v>1038</v>
      </c>
      <c r="B58" s="316">
        <v>84.263090803653512</v>
      </c>
      <c r="C58" s="316">
        <v>85.423453683850752</v>
      </c>
      <c r="D58" s="316">
        <v>93.910576974369022</v>
      </c>
      <c r="E58" s="316">
        <v>99.830117873937226</v>
      </c>
      <c r="F58" s="316">
        <v>84.029111871417413</v>
      </c>
      <c r="G58" s="316">
        <v>80.836976204340047</v>
      </c>
      <c r="H58" s="316">
        <v>78.849413181475512</v>
      </c>
      <c r="I58" s="316">
        <v>87.73721741960081</v>
      </c>
      <c r="J58" s="316">
        <v>84.253973849751048</v>
      </c>
      <c r="K58" s="316">
        <v>89.069426861922963</v>
      </c>
      <c r="L58" s="316">
        <v>86.291676683412874</v>
      </c>
      <c r="M58" s="316">
        <v>85.042947733208806</v>
      </c>
      <c r="N58" s="316">
        <v>81.436435578789812</v>
      </c>
      <c r="O58" s="316">
        <v>80.5104102140766</v>
      </c>
      <c r="P58" s="316">
        <v>69.524248040179316</v>
      </c>
      <c r="Q58" s="316">
        <v>61.10369403139525</v>
      </c>
      <c r="R58" s="316">
        <v>48.198435936143042</v>
      </c>
      <c r="S58" s="316">
        <v>43.004447046230503</v>
      </c>
      <c r="T58" s="316">
        <v>45.351211534449398</v>
      </c>
      <c r="U58" s="316">
        <v>44.523324313436213</v>
      </c>
      <c r="V58" s="316">
        <v>42.901007828772727</v>
      </c>
      <c r="W58" s="316">
        <v>54.9494722700518</v>
      </c>
      <c r="X58" s="316">
        <v>41.591828009884878</v>
      </c>
      <c r="Y58" s="316">
        <v>36.892469189817753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649.70239280768067</v>
      </c>
      <c r="C61" s="223">
        <v>926.78587139306455</v>
      </c>
      <c r="D61" s="223">
        <v>1002.883436244795</v>
      </c>
      <c r="E61" s="223">
        <v>1099.0968190195961</v>
      </c>
      <c r="F61" s="223">
        <v>902.27564248620695</v>
      </c>
      <c r="G61" s="223">
        <v>813.60273743068183</v>
      </c>
      <c r="H61" s="223">
        <v>895.89061816597939</v>
      </c>
      <c r="I61" s="223">
        <v>882.12141268337382</v>
      </c>
      <c r="J61" s="223">
        <v>1041.2230066252821</v>
      </c>
      <c r="K61" s="223">
        <v>208.11255639607941</v>
      </c>
      <c r="L61" s="223">
        <v>697.14278046973516</v>
      </c>
      <c r="M61" s="223">
        <v>608.65068466321611</v>
      </c>
      <c r="N61" s="223">
        <v>729.23597271688072</v>
      </c>
      <c r="O61" s="223">
        <v>86.810692870193719</v>
      </c>
      <c r="P61" s="223">
        <v>230.5036319162557</v>
      </c>
      <c r="Q61" s="223">
        <v>161.6970757109556</v>
      </c>
      <c r="R61" s="223">
        <v>254.48923484540339</v>
      </c>
      <c r="S61" s="223">
        <v>638.83287566745014</v>
      </c>
      <c r="T61" s="223">
        <v>952.82421582914469</v>
      </c>
      <c r="U61" s="223">
        <v>669.43754190857055</v>
      </c>
      <c r="V61" s="223">
        <v>903.65800915616023</v>
      </c>
      <c r="W61" s="223">
        <v>437.48684197823638</v>
      </c>
      <c r="X61" s="223">
        <v>469.44317508911871</v>
      </c>
      <c r="Y61" s="223">
        <v>361.30238115909339</v>
      </c>
      <c r="DA61" s="89" t="s">
        <v>1040</v>
      </c>
    </row>
    <row r="62" spans="1:105" ht="12" customHeight="1" x14ac:dyDescent="0.25">
      <c r="A62" s="55" t="s">
        <v>91</v>
      </c>
      <c r="B62" s="259">
        <v>2.2004222683868861</v>
      </c>
      <c r="C62" s="259">
        <v>2.4568560564697171</v>
      </c>
      <c r="D62" s="259">
        <v>2.7319047875021338</v>
      </c>
      <c r="E62" s="259">
        <v>2.5602091505753801</v>
      </c>
      <c r="F62" s="259">
        <v>2.7468754617637221</v>
      </c>
      <c r="G62" s="259">
        <v>2.5223622150171749</v>
      </c>
      <c r="H62" s="259">
        <v>4.0492348362985959</v>
      </c>
      <c r="I62" s="259">
        <v>3.1801745255997078</v>
      </c>
      <c r="J62" s="259">
        <v>3.419845789425318</v>
      </c>
      <c r="K62" s="259">
        <v>0.70748745281478431</v>
      </c>
      <c r="L62" s="259">
        <v>2.4185500353251319</v>
      </c>
      <c r="M62" s="259">
        <v>2.283590999719022</v>
      </c>
      <c r="N62" s="259">
        <v>2.8575305223706371</v>
      </c>
      <c r="O62" s="259">
        <v>0.33247410447321629</v>
      </c>
      <c r="P62" s="259">
        <v>1.035736678902643</v>
      </c>
      <c r="Q62" s="259">
        <v>0.80251103049904338</v>
      </c>
      <c r="R62" s="259">
        <v>1.4214924109325</v>
      </c>
      <c r="S62" s="259">
        <v>3.3661082762069299</v>
      </c>
      <c r="T62" s="259">
        <v>4.7697717063530822</v>
      </c>
      <c r="U62" s="259">
        <v>3.2966713993237389</v>
      </c>
      <c r="V62" s="259">
        <v>4.5321746039666717</v>
      </c>
      <c r="W62" s="259">
        <v>2.0974389768078829</v>
      </c>
      <c r="X62" s="259">
        <v>2.8203899903083141</v>
      </c>
      <c r="Y62" s="259">
        <v>2.2636888733590159</v>
      </c>
      <c r="DA62" s="67" t="s">
        <v>1041</v>
      </c>
    </row>
    <row r="63" spans="1:105" ht="12" customHeight="1" x14ac:dyDescent="0.25">
      <c r="A63" s="173" t="s">
        <v>92</v>
      </c>
      <c r="B63" s="224">
        <v>17.46270680034635</v>
      </c>
      <c r="C63" s="224">
        <v>19.497783485093532</v>
      </c>
      <c r="D63" s="224">
        <v>21.680589674083571</v>
      </c>
      <c r="E63" s="224">
        <v>20.31800095207948</v>
      </c>
      <c r="F63" s="224">
        <v>21.799398004188902</v>
      </c>
      <c r="G63" s="224">
        <v>20.017644993843771</v>
      </c>
      <c r="H63" s="224">
        <v>32.135014141566707</v>
      </c>
      <c r="I63" s="224">
        <v>25.238090030415009</v>
      </c>
      <c r="J63" s="224">
        <v>27.140138136719319</v>
      </c>
      <c r="K63" s="224">
        <v>5.6146704798100204</v>
      </c>
      <c r="L63" s="224">
        <v>19.193784191164291</v>
      </c>
      <c r="M63" s="224">
        <v>18.122739736331219</v>
      </c>
      <c r="N63" s="224">
        <v>22.67756439393812</v>
      </c>
      <c r="O63" s="224">
        <v>2.6385380154236309</v>
      </c>
      <c r="P63" s="224">
        <v>8.2196795614600884</v>
      </c>
      <c r="Q63" s="224">
        <v>6.3687843151679138</v>
      </c>
      <c r="R63" s="224">
        <v>11.28106434281332</v>
      </c>
      <c r="S63" s="224">
        <v>26.71367342992448</v>
      </c>
      <c r="T63" s="224">
        <v>37.853245719828678</v>
      </c>
      <c r="U63" s="224">
        <v>26.162617462366111</v>
      </c>
      <c r="V63" s="224">
        <v>35.967658305451423</v>
      </c>
      <c r="W63" s="224">
        <v>16.64542411237526</v>
      </c>
      <c r="X63" s="224">
        <v>22.382814503823319</v>
      </c>
      <c r="Y63" s="224">
        <v>17.964795053475861</v>
      </c>
      <c r="DA63" s="177" t="s">
        <v>1042</v>
      </c>
    </row>
    <row r="64" spans="1:105" ht="12" customHeight="1" x14ac:dyDescent="0.25">
      <c r="A64" s="173" t="s">
        <v>93</v>
      </c>
      <c r="B64" s="224">
        <v>19.547440602133921</v>
      </c>
      <c r="C64" s="224">
        <v>21.825468921036581</v>
      </c>
      <c r="D64" s="224">
        <v>24.268862995797491</v>
      </c>
      <c r="E64" s="224">
        <v>22.743605633749571</v>
      </c>
      <c r="F64" s="224">
        <v>24.401854908352899</v>
      </c>
      <c r="G64" s="224">
        <v>22.407392564364869</v>
      </c>
      <c r="H64" s="224">
        <v>35.971358126939968</v>
      </c>
      <c r="I64" s="224">
        <v>28.251065050869489</v>
      </c>
      <c r="J64" s="224">
        <v>30.380183566427871</v>
      </c>
      <c r="K64" s="224">
        <v>6.28496137279613</v>
      </c>
      <c r="L64" s="224">
        <v>21.485177567060781</v>
      </c>
      <c r="M64" s="224">
        <v>20.286269625556599</v>
      </c>
      <c r="N64" s="224">
        <v>25.384858605240989</v>
      </c>
      <c r="O64" s="224">
        <v>2.9535321025914958</v>
      </c>
      <c r="P64" s="224">
        <v>9.2009617886402637</v>
      </c>
      <c r="Q64" s="224">
        <v>7.1291028665772371</v>
      </c>
      <c r="R64" s="224">
        <v>12.62782097249783</v>
      </c>
      <c r="S64" s="224">
        <v>29.902806627085731</v>
      </c>
      <c r="T64" s="224">
        <v>42.37224393480944</v>
      </c>
      <c r="U64" s="224">
        <v>29.28596446639132</v>
      </c>
      <c r="V64" s="224">
        <v>40.261551222386437</v>
      </c>
      <c r="W64" s="224">
        <v>18.632589028381879</v>
      </c>
      <c r="X64" s="224">
        <v>25.054920867902911</v>
      </c>
      <c r="Y64" s="224">
        <v>20.109469182083721</v>
      </c>
      <c r="DA64" s="177" t="s">
        <v>1043</v>
      </c>
    </row>
    <row r="65" spans="1:105" ht="12" customHeight="1" x14ac:dyDescent="0.25">
      <c r="A65" s="173" t="s">
        <v>94</v>
      </c>
      <c r="B65" s="224">
        <v>31.46971942195858</v>
      </c>
      <c r="C65" s="224">
        <v>35.137151567695177</v>
      </c>
      <c r="D65" s="224">
        <v>39.070808537682737</v>
      </c>
      <c r="E65" s="224">
        <v>36.615273707988202</v>
      </c>
      <c r="F65" s="224">
        <v>39.284914223367828</v>
      </c>
      <c r="G65" s="224">
        <v>36.073999217128417</v>
      </c>
      <c r="H65" s="224">
        <v>57.91083193561483</v>
      </c>
      <c r="I65" s="224">
        <v>45.481815682064713</v>
      </c>
      <c r="J65" s="224">
        <v>48.909515689676169</v>
      </c>
      <c r="K65" s="224">
        <v>10.11825409809151</v>
      </c>
      <c r="L65" s="224">
        <v>34.589311384967218</v>
      </c>
      <c r="M65" s="224">
        <v>32.659171409108907</v>
      </c>
      <c r="N65" s="224">
        <v>40.867466699748768</v>
      </c>
      <c r="O65" s="224">
        <v>4.7549358744261943</v>
      </c>
      <c r="P65" s="224">
        <v>14.812767144004621</v>
      </c>
      <c r="Q65" s="224">
        <v>11.47725021949803</v>
      </c>
      <c r="R65" s="224">
        <v>20.329719424846299</v>
      </c>
      <c r="S65" s="224">
        <v>48.140979355667803</v>
      </c>
      <c r="T65" s="224">
        <v>68.215714529996959</v>
      </c>
      <c r="U65" s="224">
        <v>47.147915858517763</v>
      </c>
      <c r="V65" s="224">
        <v>64.817678500734218</v>
      </c>
      <c r="W65" s="224">
        <v>29.996886076422239</v>
      </c>
      <c r="X65" s="224">
        <v>40.336294960589647</v>
      </c>
      <c r="Y65" s="224">
        <v>32.37453770881968</v>
      </c>
      <c r="DA65" s="177" t="s">
        <v>1044</v>
      </c>
    </row>
    <row r="66" spans="1:105" ht="12" customHeight="1" x14ac:dyDescent="0.25">
      <c r="A66" s="56" t="s">
        <v>95</v>
      </c>
      <c r="B66" s="260">
        <v>24.615482121071182</v>
      </c>
      <c r="C66" s="260">
        <v>35.839523413974817</v>
      </c>
      <c r="D66" s="260">
        <v>38.049372600631493</v>
      </c>
      <c r="E66" s="260">
        <v>44.483369730526263</v>
      </c>
      <c r="F66" s="260">
        <v>34.857322742353261</v>
      </c>
      <c r="G66" s="260">
        <v>31.598856062399129</v>
      </c>
      <c r="H66" s="260">
        <v>31.9876204314121</v>
      </c>
      <c r="I66" s="260">
        <v>31.60006312120057</v>
      </c>
      <c r="J66" s="260">
        <v>39.258988118278587</v>
      </c>
      <c r="K66" s="260">
        <v>7.6838216038502587</v>
      </c>
      <c r="L66" s="260">
        <v>25.539472358358729</v>
      </c>
      <c r="M66" s="260">
        <v>22.09729081458288</v>
      </c>
      <c r="N66" s="260">
        <v>25.881684125809809</v>
      </c>
      <c r="O66" s="260">
        <v>3.013032467593979</v>
      </c>
      <c r="P66" s="260">
        <v>7.6698222057209442</v>
      </c>
      <c r="Q66" s="260">
        <v>4.9613624548840374</v>
      </c>
      <c r="R66" s="260">
        <v>7.5902903311511967</v>
      </c>
      <c r="S66" s="260">
        <v>19.699664153957201</v>
      </c>
      <c r="T66" s="260">
        <v>28.560201825313431</v>
      </c>
      <c r="U66" s="260">
        <v>18.69461543020028</v>
      </c>
      <c r="V66" s="260">
        <v>28.024617178841421</v>
      </c>
      <c r="W66" s="260">
        <v>14.276563940845721</v>
      </c>
      <c r="X66" s="260">
        <v>11.55554700384077</v>
      </c>
      <c r="Y66" s="260">
        <v>7.7991039911912292</v>
      </c>
      <c r="DA66" s="68" t="s">
        <v>1045</v>
      </c>
    </row>
    <row r="67" spans="1:105" ht="12" customHeight="1" x14ac:dyDescent="0.25">
      <c r="A67" s="37" t="s">
        <v>159</v>
      </c>
      <c r="B67" s="226">
        <v>0.1829379123963939</v>
      </c>
      <c r="C67" s="226">
        <v>0.13039620862499071</v>
      </c>
      <c r="D67" s="226">
        <v>0.31407266780798909</v>
      </c>
      <c r="E67" s="226">
        <v>0.15576217216459981</v>
      </c>
      <c r="F67" s="226">
        <v>9.6021028933983316E-2</v>
      </c>
      <c r="G67" s="226">
        <v>6.6181603206056386E-2</v>
      </c>
      <c r="H67" s="226">
        <v>0.28467853217180561</v>
      </c>
      <c r="I67" s="226">
        <v>0.29257124453646971</v>
      </c>
      <c r="J67" s="226">
        <v>0.16347404461778331</v>
      </c>
      <c r="K67" s="226">
        <v>7.1433514883828394E-3</v>
      </c>
      <c r="L67" s="226">
        <v>4.7812976628281663E-2</v>
      </c>
      <c r="M67" s="226">
        <v>3.7035805897369913E-2</v>
      </c>
      <c r="N67" s="226">
        <v>2.571146070608404E-2</v>
      </c>
      <c r="O67" s="226">
        <v>1.140273752217927E-2</v>
      </c>
      <c r="P67" s="226">
        <v>1.0033344333445529E-2</v>
      </c>
      <c r="Q67" s="226">
        <v>1.7046293910307701E-2</v>
      </c>
      <c r="R67" s="226">
        <v>2.8220450715576339E-2</v>
      </c>
      <c r="S67" s="226">
        <v>8.6914731727483541E-2</v>
      </c>
      <c r="T67" s="226">
        <v>0.13020227085551911</v>
      </c>
      <c r="U67" s="226">
        <v>9.8292219717855928E-2</v>
      </c>
      <c r="V67" s="226">
        <v>0.1095111505273781</v>
      </c>
      <c r="W67" s="226">
        <v>3.7267807254577019E-2</v>
      </c>
      <c r="X67" s="226">
        <v>0.22070783443826869</v>
      </c>
      <c r="Y67" s="226">
        <v>9.1358746601394286E-2</v>
      </c>
      <c r="DA67" s="69" t="s">
        <v>1046</v>
      </c>
    </row>
    <row r="68" spans="1:105" ht="12" customHeight="1" x14ac:dyDescent="0.25">
      <c r="A68" s="37" t="s">
        <v>35</v>
      </c>
      <c r="B68" s="226">
        <v>24.144066137770839</v>
      </c>
      <c r="C68" s="226">
        <v>35.492222938239287</v>
      </c>
      <c r="D68" s="226">
        <v>37.485271565085078</v>
      </c>
      <c r="E68" s="226">
        <v>44.179642327878362</v>
      </c>
      <c r="F68" s="226">
        <v>34.486016985956176</v>
      </c>
      <c r="G68" s="226">
        <v>31.280068264393851</v>
      </c>
      <c r="H68" s="226">
        <v>30.81233184270118</v>
      </c>
      <c r="I68" s="226">
        <v>30.764022869820209</v>
      </c>
      <c r="J68" s="226">
        <v>38.679485963947641</v>
      </c>
      <c r="K68" s="226">
        <v>7.5761238250069134</v>
      </c>
      <c r="L68" s="226">
        <v>25.12147272220724</v>
      </c>
      <c r="M68" s="226">
        <v>21.677758875060139</v>
      </c>
      <c r="N68" s="226">
        <v>25.29236022797042</v>
      </c>
      <c r="O68" s="226">
        <v>2.9337681419896562</v>
      </c>
      <c r="P68" s="226">
        <v>7.3702920890776804</v>
      </c>
      <c r="Q68" s="226">
        <v>4.6281206629861948</v>
      </c>
      <c r="R68" s="226">
        <v>6.8762579534635604</v>
      </c>
      <c r="S68" s="226">
        <v>18.231096953036669</v>
      </c>
      <c r="T68" s="226">
        <v>26.421027872166022</v>
      </c>
      <c r="U68" s="226">
        <v>17.034875674867809</v>
      </c>
      <c r="V68" s="226">
        <v>26.234252877911</v>
      </c>
      <c r="W68" s="226">
        <v>13.623221619923241</v>
      </c>
      <c r="X68" s="226">
        <v>8.8463286215706951</v>
      </c>
      <c r="Y68" s="226">
        <v>4.8465305978739233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1049</v>
      </c>
    </row>
    <row r="71" spans="1:105" ht="12" customHeight="1" x14ac:dyDescent="0.25">
      <c r="A71" s="37" t="s">
        <v>40</v>
      </c>
      <c r="B71" s="226">
        <v>0.28847807090394251</v>
      </c>
      <c r="C71" s="226">
        <v>0.21690426711053931</v>
      </c>
      <c r="D71" s="226">
        <v>0.25002836773841752</v>
      </c>
      <c r="E71" s="226">
        <v>0.14796523048329191</v>
      </c>
      <c r="F71" s="226">
        <v>0.27528472746309912</v>
      </c>
      <c r="G71" s="226">
        <v>0.25260619479922358</v>
      </c>
      <c r="H71" s="226">
        <v>0.89061005653911007</v>
      </c>
      <c r="I71" s="226">
        <v>0.54346900684388777</v>
      </c>
      <c r="J71" s="226">
        <v>0.41602810971316512</v>
      </c>
      <c r="K71" s="226">
        <v>0.1005544273549631</v>
      </c>
      <c r="L71" s="226">
        <v>0.37018665952320767</v>
      </c>
      <c r="M71" s="226">
        <v>0.38249613362536888</v>
      </c>
      <c r="N71" s="226">
        <v>0.56361243713329801</v>
      </c>
      <c r="O71" s="226">
        <v>6.7861588082143778E-2</v>
      </c>
      <c r="P71" s="226">
        <v>0.28949677230981918</v>
      </c>
      <c r="Q71" s="226">
        <v>0.31619549798753549</v>
      </c>
      <c r="R71" s="226">
        <v>0.68581192697206061</v>
      </c>
      <c r="S71" s="226">
        <v>1.381652469193049</v>
      </c>
      <c r="T71" s="226">
        <v>2.008971682291889</v>
      </c>
      <c r="U71" s="226">
        <v>1.56144753561462</v>
      </c>
      <c r="V71" s="226">
        <v>1.6808531504030431</v>
      </c>
      <c r="W71" s="226">
        <v>0.616074513667901</v>
      </c>
      <c r="X71" s="226">
        <v>2.488510547831809</v>
      </c>
      <c r="Y71" s="226">
        <v>2.861214646715911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341.96392862622235</v>
      </c>
      <c r="C72" s="261">
        <f t="shared" si="2"/>
        <v>506.14023828307216</v>
      </c>
      <c r="D72" s="261">
        <f t="shared" si="2"/>
        <v>554.15629163234382</v>
      </c>
      <c r="E72" s="261">
        <f t="shared" si="2"/>
        <v>603.46794464266134</v>
      </c>
      <c r="F72" s="261">
        <f t="shared" si="2"/>
        <v>483.86335900883898</v>
      </c>
      <c r="G72" s="261">
        <f t="shared" si="2"/>
        <v>433.64610002275776</v>
      </c>
      <c r="H72" s="261">
        <f t="shared" si="2"/>
        <v>453.12216320360602</v>
      </c>
      <c r="I72" s="261">
        <f t="shared" si="2"/>
        <v>471.27356456580208</v>
      </c>
      <c r="J72" s="261">
        <f t="shared" si="2"/>
        <v>555.77596962615632</v>
      </c>
      <c r="K72" s="261">
        <f t="shared" si="2"/>
        <v>111.02861797255051</v>
      </c>
      <c r="L72" s="261">
        <f t="shared" si="2"/>
        <v>371.2759490292882</v>
      </c>
      <c r="M72" s="261">
        <f t="shared" si="2"/>
        <v>320.35365311493103</v>
      </c>
      <c r="N72" s="261">
        <f t="shared" si="2"/>
        <v>382.82103110801523</v>
      </c>
      <c r="O72" s="261">
        <f t="shared" si="2"/>
        <v>46.364037833829762</v>
      </c>
      <c r="P72" s="261">
        <f t="shared" si="2"/>
        <v>120.2864559005326</v>
      </c>
      <c r="Q72" s="261">
        <f t="shared" si="2"/>
        <v>85.044771337094048</v>
      </c>
      <c r="R72" s="261">
        <f t="shared" si="2"/>
        <v>130.83908875279957</v>
      </c>
      <c r="S72" s="261">
        <f t="shared" si="2"/>
        <v>330.01262830409951</v>
      </c>
      <c r="T72" s="261">
        <f t="shared" si="2"/>
        <v>506.02462854763053</v>
      </c>
      <c r="U72" s="261">
        <f t="shared" si="2"/>
        <v>369.20001880754114</v>
      </c>
      <c r="V72" s="261">
        <f t="shared" si="2"/>
        <v>475.05166953190076</v>
      </c>
      <c r="W72" s="261">
        <f t="shared" si="2"/>
        <v>228.39502252273252</v>
      </c>
      <c r="X72" s="261">
        <f t="shared" si="2"/>
        <v>254.69734650410848</v>
      </c>
      <c r="Y72" s="261">
        <f t="shared" si="2"/>
        <v>203.80869791878686</v>
      </c>
      <c r="DA72" s="70"/>
    </row>
    <row r="73" spans="1:105" ht="12" customHeight="1" x14ac:dyDescent="0.25">
      <c r="A73" s="60" t="s">
        <v>1052</v>
      </c>
      <c r="B73" s="262">
        <v>341.87062558742178</v>
      </c>
      <c r="C73" s="262">
        <v>506.03606185327612</v>
      </c>
      <c r="D73" s="262">
        <v>554.04045249453384</v>
      </c>
      <c r="E73" s="262">
        <v>603.35938580050379</v>
      </c>
      <c r="F73" s="262">
        <v>483.74688507950668</v>
      </c>
      <c r="G73" s="262">
        <v>433.53914597898262</v>
      </c>
      <c r="H73" s="262">
        <v>452.950466197776</v>
      </c>
      <c r="I73" s="262">
        <v>471.13871774507248</v>
      </c>
      <c r="J73" s="262">
        <v>555.63096018457463</v>
      </c>
      <c r="K73" s="262">
        <v>110.9986188536499</v>
      </c>
      <c r="L73" s="262">
        <v>371.17339686417472</v>
      </c>
      <c r="M73" s="262">
        <v>320.2568235278502</v>
      </c>
      <c r="N73" s="262">
        <v>382.69986514590289</v>
      </c>
      <c r="O73" s="262">
        <v>46.349940155981507</v>
      </c>
      <c r="P73" s="262">
        <v>120.2425382484859</v>
      </c>
      <c r="Q73" s="262">
        <v>85.01074299676489</v>
      </c>
      <c r="R73" s="262">
        <v>130.77881415756511</v>
      </c>
      <c r="S73" s="262">
        <v>329.86989745847319</v>
      </c>
      <c r="T73" s="262">
        <v>505.82237909715849</v>
      </c>
      <c r="U73" s="262">
        <v>369.06023224752357</v>
      </c>
      <c r="V73" s="262">
        <v>474.85949475299577</v>
      </c>
      <c r="W73" s="262">
        <v>228.30608621580339</v>
      </c>
      <c r="X73" s="262">
        <v>254.57775538722191</v>
      </c>
      <c r="Y73" s="262">
        <v>203.7127122283047</v>
      </c>
      <c r="DA73" s="72" t="s">
        <v>1053</v>
      </c>
    </row>
    <row r="74" spans="1:105" ht="12" customHeight="1" x14ac:dyDescent="0.25">
      <c r="A74" s="64" t="s">
        <v>28</v>
      </c>
      <c r="B74" s="229">
        <v>25.448742209872272</v>
      </c>
      <c r="C74" s="229">
        <v>32.981343968494947</v>
      </c>
      <c r="D74" s="229">
        <v>31.19328007711594</v>
      </c>
      <c r="E74" s="229">
        <v>33.451878683884608</v>
      </c>
      <c r="F74" s="229">
        <v>30.9566651569884</v>
      </c>
      <c r="G74" s="229">
        <v>30.290877866499649</v>
      </c>
      <c r="H74" s="229">
        <v>32.292573169150479</v>
      </c>
      <c r="I74" s="229">
        <v>24.97294662996601</v>
      </c>
      <c r="J74" s="229">
        <v>29.58621110628145</v>
      </c>
      <c r="K74" s="229">
        <v>7.8541138441232006</v>
      </c>
      <c r="L74" s="229">
        <v>25.38709313141679</v>
      </c>
      <c r="M74" s="229">
        <v>20.092390953294</v>
      </c>
      <c r="N74" s="229">
        <v>27.934608174516661</v>
      </c>
      <c r="O74" s="229">
        <v>2.781826517772735</v>
      </c>
      <c r="P74" s="229">
        <v>6.3387900227689364</v>
      </c>
      <c r="Q74" s="229">
        <v>4.4653272333652749</v>
      </c>
      <c r="R74" s="229">
        <v>2.884699727541471</v>
      </c>
      <c r="S74" s="229">
        <v>7.7208024582621846</v>
      </c>
      <c r="T74" s="229">
        <v>11.059482012430459</v>
      </c>
      <c r="U74" s="229">
        <v>4.4038780664476693</v>
      </c>
      <c r="V74" s="229">
        <v>0</v>
      </c>
      <c r="W74" s="229">
        <v>0</v>
      </c>
      <c r="X74" s="229">
        <v>0</v>
      </c>
      <c r="Y74" s="229">
        <v>3.4246948461789471E-3</v>
      </c>
      <c r="DA74" s="73" t="s">
        <v>1054</v>
      </c>
    </row>
    <row r="75" spans="1:105" ht="12" customHeight="1" x14ac:dyDescent="0.25">
      <c r="A75" s="64" t="s">
        <v>30</v>
      </c>
      <c r="B75" s="229">
        <v>16.358227492904842</v>
      </c>
      <c r="C75" s="229">
        <v>68.513670997106189</v>
      </c>
      <c r="D75" s="229">
        <v>120.7989095109297</v>
      </c>
      <c r="E75" s="229">
        <v>89.357504325971163</v>
      </c>
      <c r="F75" s="229">
        <v>34.862469778530631</v>
      </c>
      <c r="G75" s="229">
        <v>12.420560848395439</v>
      </c>
      <c r="H75" s="229">
        <v>0</v>
      </c>
      <c r="I75" s="229">
        <v>72.740122771419919</v>
      </c>
      <c r="J75" s="229">
        <v>73.467853477965249</v>
      </c>
      <c r="K75" s="229">
        <v>17.567133357606249</v>
      </c>
      <c r="L75" s="229">
        <v>51.844020156884312</v>
      </c>
      <c r="M75" s="229">
        <v>49.144495038523672</v>
      </c>
      <c r="N75" s="229">
        <v>57.349340274261962</v>
      </c>
      <c r="O75" s="229">
        <v>9.7121296639372012</v>
      </c>
      <c r="P75" s="229">
        <v>26.09760415078178</v>
      </c>
      <c r="Q75" s="229">
        <v>24.965875778700649</v>
      </c>
      <c r="R75" s="229">
        <v>34.410098645775577</v>
      </c>
      <c r="S75" s="229">
        <v>94.46241412729583</v>
      </c>
      <c r="T75" s="229">
        <v>172.8368715414021</v>
      </c>
      <c r="U75" s="229">
        <v>190.08314692292109</v>
      </c>
      <c r="V75" s="229">
        <v>228.06409644760171</v>
      </c>
      <c r="W75" s="229">
        <v>98.519994846125613</v>
      </c>
      <c r="X75" s="229">
        <v>172.47791804166681</v>
      </c>
      <c r="Y75" s="229">
        <v>154.06367466658591</v>
      </c>
      <c r="DA75" s="73" t="s">
        <v>1055</v>
      </c>
    </row>
    <row r="76" spans="1:105" ht="12" customHeight="1" x14ac:dyDescent="0.25">
      <c r="A76" s="64" t="s">
        <v>31</v>
      </c>
      <c r="B76" s="229">
        <v>0</v>
      </c>
      <c r="C76" s="229">
        <v>0.23399587693106519</v>
      </c>
      <c r="D76" s="229">
        <v>0</v>
      </c>
      <c r="E76" s="229">
        <v>0</v>
      </c>
      <c r="F76" s="229">
        <v>0</v>
      </c>
      <c r="G76" s="229">
        <v>0.24520797363320751</v>
      </c>
      <c r="H76" s="229">
        <v>0.58547749042991948</v>
      </c>
      <c r="I76" s="229">
        <v>20.44241972867982</v>
      </c>
      <c r="J76" s="229">
        <v>21.359784591969049</v>
      </c>
      <c r="K76" s="229">
        <v>5.5847858029899884</v>
      </c>
      <c r="L76" s="229">
        <v>18.7713032116826</v>
      </c>
      <c r="M76" s="229">
        <v>15.52387909853501</v>
      </c>
      <c r="N76" s="229">
        <v>19.169658781790151</v>
      </c>
      <c r="O76" s="229">
        <v>2.1709630893562961</v>
      </c>
      <c r="P76" s="229">
        <v>7.194561105771121</v>
      </c>
      <c r="Q76" s="229">
        <v>2.2649419568521698</v>
      </c>
      <c r="R76" s="229">
        <v>3.9638918458648069</v>
      </c>
      <c r="S76" s="229">
        <v>10.408840043888929</v>
      </c>
      <c r="T76" s="229">
        <v>13.783625385326969</v>
      </c>
      <c r="U76" s="229">
        <v>6.91034622488002</v>
      </c>
      <c r="V76" s="229">
        <v>10.66204326470846</v>
      </c>
      <c r="W76" s="229">
        <v>4.9417531659327567</v>
      </c>
      <c r="X76" s="229">
        <v>5.8791142587507919</v>
      </c>
      <c r="Y76" s="229">
        <v>2.9804630004174482</v>
      </c>
      <c r="DA76" s="73" t="s">
        <v>1056</v>
      </c>
    </row>
    <row r="77" spans="1:105" ht="12" customHeight="1" x14ac:dyDescent="0.25">
      <c r="A77" s="64" t="s">
        <v>159</v>
      </c>
      <c r="B77" s="229">
        <v>1.5997827079495639</v>
      </c>
      <c r="C77" s="229">
        <v>0.99362203385071324</v>
      </c>
      <c r="D77" s="229">
        <v>2.3893506880541029</v>
      </c>
      <c r="E77" s="229">
        <v>1.4208228937487339</v>
      </c>
      <c r="F77" s="229">
        <v>0.86761391880375227</v>
      </c>
      <c r="G77" s="229">
        <v>0.62070618527222976</v>
      </c>
      <c r="H77" s="229">
        <v>2.7180208446650389</v>
      </c>
      <c r="I77" s="229">
        <v>2.2509483501753622</v>
      </c>
      <c r="J77" s="229">
        <v>1.398620661329149</v>
      </c>
      <c r="K77" s="229">
        <v>5.7141441819888519E-2</v>
      </c>
      <c r="L77" s="229">
        <v>0.38388746800939189</v>
      </c>
      <c r="M77" s="229">
        <v>0.30300158951801348</v>
      </c>
      <c r="N77" s="229">
        <v>0.20309130069700371</v>
      </c>
      <c r="O77" s="229">
        <v>8.1508392095503479E-2</v>
      </c>
      <c r="P77" s="229">
        <v>7.0649152590036762E-2</v>
      </c>
      <c r="Q77" s="229">
        <v>0.1034565620457278</v>
      </c>
      <c r="R77" s="229">
        <v>0.1817806686888763</v>
      </c>
      <c r="S77" s="229">
        <v>0.58540326668250275</v>
      </c>
      <c r="T77" s="229">
        <v>0.77315689718864311</v>
      </c>
      <c r="U77" s="229">
        <v>0.46346212253270069</v>
      </c>
      <c r="V77" s="229">
        <v>0.73539375664955942</v>
      </c>
      <c r="W77" s="229">
        <v>0.2769770677267579</v>
      </c>
      <c r="X77" s="229">
        <v>0.95947666642158091</v>
      </c>
      <c r="Y77" s="229">
        <v>0.30118032403948869</v>
      </c>
      <c r="DA77" s="73" t="s">
        <v>1057</v>
      </c>
    </row>
    <row r="78" spans="1:105" ht="12" customHeight="1" x14ac:dyDescent="0.25">
      <c r="A78" s="64" t="s">
        <v>32</v>
      </c>
      <c r="B78" s="229">
        <v>29.29997689553479</v>
      </c>
      <c r="C78" s="229">
        <v>50.964173768908637</v>
      </c>
      <c r="D78" s="229">
        <v>10.31444927010094</v>
      </c>
      <c r="E78" s="229">
        <v>6.0621155129222686</v>
      </c>
      <c r="F78" s="229">
        <v>5.4016651717844928</v>
      </c>
      <c r="G78" s="229">
        <v>1.852217884747136</v>
      </c>
      <c r="H78" s="229">
        <v>6.3875804368329776</v>
      </c>
      <c r="I78" s="229">
        <v>2.9347691721321412</v>
      </c>
      <c r="J78" s="229">
        <v>0.93127595296403454</v>
      </c>
      <c r="K78" s="229">
        <v>0.51437898551236394</v>
      </c>
      <c r="L78" s="229">
        <v>1.3099479072907301</v>
      </c>
      <c r="M78" s="229">
        <v>1.514998278305369</v>
      </c>
      <c r="N78" s="229">
        <v>1.4058893026782251</v>
      </c>
      <c r="O78" s="229">
        <v>5.3781270853714792E-2</v>
      </c>
      <c r="P78" s="229">
        <v>7.0012859003980979E-2</v>
      </c>
      <c r="Q78" s="229">
        <v>5.142890059081396E-2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1058</v>
      </c>
    </row>
    <row r="79" spans="1:105" ht="12" customHeight="1" x14ac:dyDescent="0.25">
      <c r="A79" s="64" t="s">
        <v>33</v>
      </c>
      <c r="B79" s="229">
        <v>0.97892920825419083</v>
      </c>
      <c r="C79" s="229">
        <v>2.8528139102049832</v>
      </c>
      <c r="D79" s="229">
        <v>21.09722408188513</v>
      </c>
      <c r="E79" s="229">
        <v>2.8448793101103789</v>
      </c>
      <c r="F79" s="229">
        <v>10.70069552900914</v>
      </c>
      <c r="G79" s="229">
        <v>20.806270882674909</v>
      </c>
      <c r="H79" s="229">
        <v>25.743226581562691</v>
      </c>
      <c r="I79" s="229">
        <v>24.996143894443669</v>
      </c>
      <c r="J79" s="229">
        <v>4.8267692079218234</v>
      </c>
      <c r="K79" s="229">
        <v>2.2690001785140592</v>
      </c>
      <c r="L79" s="229">
        <v>2.9709185941636109</v>
      </c>
      <c r="M79" s="229">
        <v>0</v>
      </c>
      <c r="N79" s="229">
        <v>0.89273036236696979</v>
      </c>
      <c r="O79" s="229">
        <v>0.19066304098341111</v>
      </c>
      <c r="P79" s="229">
        <v>0.66613544015309034</v>
      </c>
      <c r="Q79" s="229">
        <v>0.81426677762806665</v>
      </c>
      <c r="R79" s="229">
        <v>1.442946482820916</v>
      </c>
      <c r="S79" s="229">
        <v>6.244068274434146</v>
      </c>
      <c r="T79" s="229">
        <v>13.058604993422559</v>
      </c>
      <c r="U79" s="229">
        <v>16.563713357674729</v>
      </c>
      <c r="V79" s="229">
        <v>23.926197220536281</v>
      </c>
      <c r="W79" s="229">
        <v>8.5168799099123937</v>
      </c>
      <c r="X79" s="229">
        <v>10.822475131653359</v>
      </c>
      <c r="Y79" s="229">
        <v>10.569668966227431</v>
      </c>
      <c r="DA79" s="73" t="s">
        <v>1059</v>
      </c>
    </row>
    <row r="80" spans="1:105" ht="12" customHeight="1" x14ac:dyDescent="0.25">
      <c r="A80" s="64" t="s">
        <v>35</v>
      </c>
      <c r="B80" s="229">
        <v>211.13862621927339</v>
      </c>
      <c r="C80" s="229">
        <v>270.45153470066072</v>
      </c>
      <c r="D80" s="229">
        <v>285.17431978731588</v>
      </c>
      <c r="E80" s="229">
        <v>402.99545380470948</v>
      </c>
      <c r="F80" s="229">
        <v>311.60412123566459</v>
      </c>
      <c r="G80" s="229">
        <v>293.37052756180549</v>
      </c>
      <c r="H80" s="229">
        <v>294.18642699286949</v>
      </c>
      <c r="I80" s="229">
        <v>236.68842313362401</v>
      </c>
      <c r="J80" s="229">
        <v>330.92671295466931</v>
      </c>
      <c r="K80" s="229">
        <v>60.60329517187305</v>
      </c>
      <c r="L80" s="229">
        <v>201.69876958237239</v>
      </c>
      <c r="M80" s="229">
        <v>177.35257103715119</v>
      </c>
      <c r="N80" s="229">
        <v>199.7808835178393</v>
      </c>
      <c r="O80" s="229">
        <v>20.970992585724979</v>
      </c>
      <c r="P80" s="229">
        <v>51.897440487380912</v>
      </c>
      <c r="Q80" s="229">
        <v>28.088771380142362</v>
      </c>
      <c r="R80" s="229">
        <v>44.293083106850801</v>
      </c>
      <c r="S80" s="229">
        <v>122.7932653002517</v>
      </c>
      <c r="T80" s="229">
        <v>156.89127229467709</v>
      </c>
      <c r="U80" s="229">
        <v>80.321918255760806</v>
      </c>
      <c r="V80" s="229">
        <v>176.16932781615051</v>
      </c>
      <c r="W80" s="229">
        <v>101.2487789126552</v>
      </c>
      <c r="X80" s="229">
        <v>38.45738379653438</v>
      </c>
      <c r="Y80" s="229">
        <v>15.977448358652159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3.0758101457735668E-2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6.1540775423731757</v>
      </c>
      <c r="C82" s="229">
        <v>17.455222577265001</v>
      </c>
      <c r="D82" s="229">
        <v>24.23723113166572</v>
      </c>
      <c r="E82" s="229">
        <v>18.452217352999099</v>
      </c>
      <c r="F82" s="229">
        <v>21.942825382049811</v>
      </c>
      <c r="G82" s="229">
        <v>17.855341905763179</v>
      </c>
      <c r="H82" s="229">
        <v>16.244156104615829</v>
      </c>
      <c r="I82" s="229">
        <v>12.71345902706569</v>
      </c>
      <c r="J82" s="229">
        <v>11.05193946083125</v>
      </c>
      <c r="K82" s="229">
        <v>1.4696744835086739</v>
      </c>
      <c r="L82" s="229">
        <v>7.0293487139393491</v>
      </c>
      <c r="M82" s="229">
        <v>5.2953483027082822</v>
      </c>
      <c r="N82" s="229">
        <v>6.5431479035819669</v>
      </c>
      <c r="O82" s="229">
        <v>1.2117731474074891</v>
      </c>
      <c r="P82" s="229">
        <v>2.9766082678330972</v>
      </c>
      <c r="Q82" s="229">
        <v>2.4613418680244141</v>
      </c>
      <c r="R82" s="229">
        <v>4.021309619393258</v>
      </c>
      <c r="S82" s="229">
        <v>9.0043342871491063</v>
      </c>
      <c r="T82" s="229">
        <v>15.331516171033121</v>
      </c>
      <c r="U82" s="229">
        <v>9.1115345801606971</v>
      </c>
      <c r="V82" s="229">
        <v>2.8160482712537251</v>
      </c>
      <c r="W82" s="229">
        <v>1.5990152867246521</v>
      </c>
      <c r="X82" s="229">
        <v>2.3558586541266671</v>
      </c>
      <c r="Y82" s="229">
        <v>2.2398041917165079</v>
      </c>
      <c r="DA82" s="73" t="s">
        <v>1062</v>
      </c>
    </row>
    <row r="83" spans="1:105" ht="12" customHeight="1" x14ac:dyDescent="0.25">
      <c r="A83" s="64" t="s">
        <v>39</v>
      </c>
      <c r="B83" s="229">
        <v>50.892263311259498</v>
      </c>
      <c r="C83" s="229">
        <v>61.558925918396163</v>
      </c>
      <c r="D83" s="229">
        <v>58.83568794746644</v>
      </c>
      <c r="E83" s="229">
        <v>48.774513916157908</v>
      </c>
      <c r="F83" s="229">
        <v>67.410828906675846</v>
      </c>
      <c r="G83" s="229">
        <v>56.077434870191396</v>
      </c>
      <c r="H83" s="229">
        <v>74.793004577649555</v>
      </c>
      <c r="I83" s="229">
        <v>73.39948503756591</v>
      </c>
      <c r="J83" s="229">
        <v>82.081792770643332</v>
      </c>
      <c r="K83" s="229">
        <v>15.07909558770244</v>
      </c>
      <c r="L83" s="229">
        <v>61.778108098415551</v>
      </c>
      <c r="M83" s="229">
        <v>51.030139229814672</v>
      </c>
      <c r="N83" s="229">
        <v>69.420515528170725</v>
      </c>
      <c r="O83" s="229">
        <v>9.1763024478501798</v>
      </c>
      <c r="P83" s="229">
        <v>24.930736762202901</v>
      </c>
      <c r="Q83" s="229">
        <v>21.795332539415419</v>
      </c>
      <c r="R83" s="229">
        <v>39.581004060629411</v>
      </c>
      <c r="S83" s="229">
        <v>78.650769700508789</v>
      </c>
      <c r="T83" s="229">
        <v>122.08784980167751</v>
      </c>
      <c r="U83" s="229">
        <v>61.202232717145819</v>
      </c>
      <c r="V83" s="229">
        <v>32.486387976095493</v>
      </c>
      <c r="W83" s="229">
        <v>13.202687026726011</v>
      </c>
      <c r="X83" s="229">
        <v>23.625528838068249</v>
      </c>
      <c r="Y83" s="229">
        <v>17.57704802581959</v>
      </c>
      <c r="DA83" s="73" t="s">
        <v>1063</v>
      </c>
    </row>
    <row r="84" spans="1:105" ht="12" customHeight="1" x14ac:dyDescent="0.25">
      <c r="A84" s="60" t="s">
        <v>1064</v>
      </c>
      <c r="B84" s="262">
        <v>9.3303038800563884E-2</v>
      </c>
      <c r="C84" s="262">
        <v>0.104176429796015</v>
      </c>
      <c r="D84" s="262">
        <v>0.115839137809953</v>
      </c>
      <c r="E84" s="262">
        <v>0.1085588421575151</v>
      </c>
      <c r="F84" s="262">
        <v>0.1164739293322746</v>
      </c>
      <c r="G84" s="262">
        <v>0.10695404377513081</v>
      </c>
      <c r="H84" s="262">
        <v>0.17169700583003539</v>
      </c>
      <c r="I84" s="262">
        <v>0.13484682072960369</v>
      </c>
      <c r="J84" s="262">
        <v>0.14500944158168891</v>
      </c>
      <c r="K84" s="262">
        <v>2.9999118900610799E-2</v>
      </c>
      <c r="L84" s="262">
        <v>0.1025521651135054</v>
      </c>
      <c r="M84" s="262">
        <v>9.682958708084681E-2</v>
      </c>
      <c r="N84" s="262">
        <v>0.12116596211235291</v>
      </c>
      <c r="O84" s="262">
        <v>1.40976778482561E-2</v>
      </c>
      <c r="P84" s="262">
        <v>4.3917652046697689E-2</v>
      </c>
      <c r="Q84" s="262">
        <v>3.4028340329160689E-2</v>
      </c>
      <c r="R84" s="262">
        <v>6.0274595234473732E-2</v>
      </c>
      <c r="S84" s="262">
        <v>0.14273084562631499</v>
      </c>
      <c r="T84" s="262">
        <v>0.20224945047204279</v>
      </c>
      <c r="U84" s="262">
        <v>0.1397865600175478</v>
      </c>
      <c r="V84" s="262">
        <v>0.1921747789049747</v>
      </c>
      <c r="W84" s="262">
        <v>8.8936306929117456E-2</v>
      </c>
      <c r="X84" s="262">
        <v>0.1195911168865659</v>
      </c>
      <c r="Y84" s="262">
        <v>9.5985690482153177E-2</v>
      </c>
      <c r="DA84" s="72" t="s">
        <v>1065</v>
      </c>
    </row>
    <row r="85" spans="1:105" ht="12" customHeight="1" x14ac:dyDescent="0.25">
      <c r="A85" s="57" t="s">
        <v>1010</v>
      </c>
      <c r="B85" s="261">
        <v>172.59338665786899</v>
      </c>
      <c r="C85" s="261">
        <v>249.6962649378778</v>
      </c>
      <c r="D85" s="261">
        <v>262.58389490199107</v>
      </c>
      <c r="E85" s="261">
        <v>301.02845113027257</v>
      </c>
      <c r="F85" s="261">
        <v>239.8806514158978</v>
      </c>
      <c r="G85" s="261">
        <v>217.09724747370939</v>
      </c>
      <c r="H85" s="261">
        <v>225.52097719605379</v>
      </c>
      <c r="I85" s="261">
        <v>224.27986087268081</v>
      </c>
      <c r="J85" s="261">
        <v>272.78208840950867</v>
      </c>
      <c r="K85" s="261">
        <v>54.079746273866633</v>
      </c>
      <c r="L85" s="261">
        <v>180.54972832130201</v>
      </c>
      <c r="M85" s="261">
        <v>155.93091445199411</v>
      </c>
      <c r="N85" s="261">
        <v>184.84173312883391</v>
      </c>
      <c r="O85" s="261">
        <v>21.605303381323711</v>
      </c>
      <c r="P85" s="261">
        <v>55.605698142517042</v>
      </c>
      <c r="Q85" s="261">
        <v>36.552792989460073</v>
      </c>
      <c r="R85" s="261">
        <v>55.538218405406951</v>
      </c>
      <c r="S85" s="261">
        <v>143.5139562116228</v>
      </c>
      <c r="T85" s="261">
        <v>210.38259436980229</v>
      </c>
      <c r="U85" s="261">
        <v>138.5770983576171</v>
      </c>
      <c r="V85" s="261">
        <v>202.24982103919959</v>
      </c>
      <c r="W85" s="261">
        <v>101.43724766340389</v>
      </c>
      <c r="X85" s="261">
        <v>87.009496842170634</v>
      </c>
      <c r="Y85" s="261">
        <v>58.024738174808412</v>
      </c>
      <c r="DA85" s="70" t="s">
        <v>1066</v>
      </c>
    </row>
    <row r="86" spans="1:105" ht="12" customHeight="1" x14ac:dyDescent="0.25">
      <c r="A86" s="60" t="s">
        <v>1012</v>
      </c>
      <c r="B86" s="262">
        <v>172.4307636653981</v>
      </c>
      <c r="C86" s="262">
        <v>249.5802690181809</v>
      </c>
      <c r="D86" s="262">
        <v>262.43220173308009</v>
      </c>
      <c r="E86" s="262">
        <v>300.93695591358369</v>
      </c>
      <c r="F86" s="262">
        <v>239.70972309997649</v>
      </c>
      <c r="G86" s="262">
        <v>216.93977340595151</v>
      </c>
      <c r="H86" s="262">
        <v>224.95197176979329</v>
      </c>
      <c r="I86" s="262">
        <v>223.95391344008911</v>
      </c>
      <c r="J86" s="262">
        <v>272.52960828612419</v>
      </c>
      <c r="K86" s="262">
        <v>54.021509350909909</v>
      </c>
      <c r="L86" s="262">
        <v>180.33321234449431</v>
      </c>
      <c r="M86" s="262">
        <v>155.70406254702581</v>
      </c>
      <c r="N86" s="262">
        <v>184.51117208560331</v>
      </c>
      <c r="O86" s="262">
        <v>21.565160276081539</v>
      </c>
      <c r="P86" s="262">
        <v>55.433367931385867</v>
      </c>
      <c r="Q86" s="262">
        <v>36.353320297852633</v>
      </c>
      <c r="R86" s="262">
        <v>55.064257322411578</v>
      </c>
      <c r="S86" s="262">
        <v>142.57633791598931</v>
      </c>
      <c r="T86" s="262">
        <v>209.01636887193729</v>
      </c>
      <c r="U86" s="262">
        <v>137.47809695724851</v>
      </c>
      <c r="V86" s="262">
        <v>201.0400087935563</v>
      </c>
      <c r="W86" s="262">
        <v>101.002877617313</v>
      </c>
      <c r="X86" s="262">
        <v>84.979886391629933</v>
      </c>
      <c r="Y86" s="262">
        <v>55.316014141069381</v>
      </c>
      <c r="DA86" s="72" t="s">
        <v>1067</v>
      </c>
    </row>
    <row r="87" spans="1:105" ht="12" customHeight="1" x14ac:dyDescent="0.25">
      <c r="A87" s="59" t="s">
        <v>28</v>
      </c>
      <c r="B87" s="230">
        <v>16.40507371643255</v>
      </c>
      <c r="C87" s="230">
        <v>23.14657386441592</v>
      </c>
      <c r="D87" s="230">
        <v>24.876428563307432</v>
      </c>
      <c r="E87" s="230">
        <v>22.676774261005011</v>
      </c>
      <c r="F87" s="230">
        <v>21.272861393413599</v>
      </c>
      <c r="G87" s="230">
        <v>20.133909838604339</v>
      </c>
      <c r="H87" s="230">
        <v>21.60893685409771</v>
      </c>
      <c r="I87" s="230">
        <v>19.46743264670501</v>
      </c>
      <c r="J87" s="230">
        <v>20.986631566065409</v>
      </c>
      <c r="K87" s="230">
        <v>5.6865025829731399</v>
      </c>
      <c r="L87" s="230">
        <v>18.493708498132271</v>
      </c>
      <c r="M87" s="230">
        <v>14.56544955815129</v>
      </c>
      <c r="N87" s="230">
        <v>20.741927681278732</v>
      </c>
      <c r="O87" s="230">
        <v>2.3020979046367391</v>
      </c>
      <c r="P87" s="230">
        <v>5.35874164949887</v>
      </c>
      <c r="Q87" s="230">
        <v>4.6414426277479208</v>
      </c>
      <c r="R87" s="230">
        <v>3.09495623424537</v>
      </c>
      <c r="S87" s="230">
        <v>7.7790748257490687</v>
      </c>
      <c r="T87" s="230">
        <v>12.665848298859521</v>
      </c>
      <c r="U87" s="230">
        <v>6.5737174223364994</v>
      </c>
      <c r="V87" s="230">
        <v>0</v>
      </c>
      <c r="W87" s="230">
        <v>0</v>
      </c>
      <c r="X87" s="230">
        <v>0</v>
      </c>
      <c r="Y87" s="230">
        <v>9.8346687848574459E-3</v>
      </c>
      <c r="DA87" s="71" t="s">
        <v>1068</v>
      </c>
    </row>
    <row r="88" spans="1:105" ht="12" customHeight="1" x14ac:dyDescent="0.25">
      <c r="A88" s="59" t="s">
        <v>31</v>
      </c>
      <c r="B88" s="295">
        <v>0</v>
      </c>
      <c r="C88" s="295">
        <v>0.16422019838025531</v>
      </c>
      <c r="D88" s="295">
        <v>0</v>
      </c>
      <c r="E88" s="295">
        <v>0</v>
      </c>
      <c r="F88" s="295">
        <v>0</v>
      </c>
      <c r="G88" s="295">
        <v>0.1629862051075768</v>
      </c>
      <c r="H88" s="295">
        <v>0.39177881718889829</v>
      </c>
      <c r="I88" s="295">
        <v>15.935701745592921</v>
      </c>
      <c r="J88" s="295">
        <v>15.15131247971806</v>
      </c>
      <c r="K88" s="295">
        <v>4.04347320707822</v>
      </c>
      <c r="L88" s="295">
        <v>13.67431111273268</v>
      </c>
      <c r="M88" s="295">
        <v>11.25362723043577</v>
      </c>
      <c r="N88" s="295">
        <v>14.233801800356231</v>
      </c>
      <c r="O88" s="295">
        <v>1.7965784520065211</v>
      </c>
      <c r="P88" s="295">
        <v>6.0822008788546551</v>
      </c>
      <c r="Q88" s="295">
        <v>2.354272732658313</v>
      </c>
      <c r="R88" s="295">
        <v>4.2528072031570918</v>
      </c>
      <c r="S88" s="295">
        <v>10.48740023959768</v>
      </c>
      <c r="T88" s="295">
        <v>15.785667714151289</v>
      </c>
      <c r="U88" s="295">
        <v>10.3151501216549</v>
      </c>
      <c r="V88" s="295">
        <v>11.42791620653694</v>
      </c>
      <c r="W88" s="295">
        <v>4.6881090225163087</v>
      </c>
      <c r="X88" s="295">
        <v>11.029820306585259</v>
      </c>
      <c r="Y88" s="295">
        <v>8.5589717481930769</v>
      </c>
      <c r="DA88" s="122" t="s">
        <v>1069</v>
      </c>
    </row>
    <row r="89" spans="1:105" ht="12" customHeight="1" x14ac:dyDescent="0.25">
      <c r="A89" s="59" t="s">
        <v>159</v>
      </c>
      <c r="B89" s="295">
        <v>1.031271134649856</v>
      </c>
      <c r="C89" s="295">
        <v>0.69733197718704809</v>
      </c>
      <c r="D89" s="295">
        <v>1.9054909120529691</v>
      </c>
      <c r="E89" s="295">
        <v>0.96316503867777592</v>
      </c>
      <c r="F89" s="295">
        <v>0.59620862079654835</v>
      </c>
      <c r="G89" s="295">
        <v>0.41257445312790042</v>
      </c>
      <c r="H89" s="295">
        <v>1.8187940766701449</v>
      </c>
      <c r="I89" s="295">
        <v>1.7547062446234949</v>
      </c>
      <c r="J89" s="295">
        <v>0.99209514914093844</v>
      </c>
      <c r="K89" s="295">
        <v>4.1371307184035318E-2</v>
      </c>
      <c r="L89" s="295">
        <v>0.27965009198576019</v>
      </c>
      <c r="M89" s="295">
        <v>0.2196530208088921</v>
      </c>
      <c r="N89" s="295">
        <v>0.15079878856496509</v>
      </c>
      <c r="O89" s="295">
        <v>6.7452192814526121E-2</v>
      </c>
      <c r="P89" s="295">
        <v>5.9725997410567867E-2</v>
      </c>
      <c r="Q89" s="295">
        <v>0.1075369557714132</v>
      </c>
      <c r="R89" s="295">
        <v>0.19503007833103539</v>
      </c>
      <c r="S89" s="295">
        <v>0.58982156833813426</v>
      </c>
      <c r="T89" s="295">
        <v>0.88545629533116044</v>
      </c>
      <c r="U89" s="295">
        <v>0.69181502837198749</v>
      </c>
      <c r="V89" s="295">
        <v>0.78821835750929869</v>
      </c>
      <c r="W89" s="295">
        <v>0.26276073422514468</v>
      </c>
      <c r="X89" s="295">
        <v>1.800076466151239</v>
      </c>
      <c r="Y89" s="295">
        <v>0.8648971264547054</v>
      </c>
      <c r="DA89" s="122" t="s">
        <v>1070</v>
      </c>
    </row>
    <row r="90" spans="1:105" ht="12" customHeight="1" x14ac:dyDescent="0.25">
      <c r="A90" s="59" t="s">
        <v>32</v>
      </c>
      <c r="B90" s="295">
        <v>18.887702853721159</v>
      </c>
      <c r="C90" s="295">
        <v>35.767069216700669</v>
      </c>
      <c r="D90" s="295">
        <v>8.2257030938455884</v>
      </c>
      <c r="E90" s="295">
        <v>4.1094620224394323</v>
      </c>
      <c r="F90" s="295">
        <v>3.711926782496489</v>
      </c>
      <c r="G90" s="295">
        <v>1.231142526053792</v>
      </c>
      <c r="H90" s="295">
        <v>4.2743209587848652</v>
      </c>
      <c r="I90" s="295">
        <v>2.2877725259522741</v>
      </c>
      <c r="J90" s="295">
        <v>0.66058966594215851</v>
      </c>
      <c r="K90" s="295">
        <v>0.37241851694469519</v>
      </c>
      <c r="L90" s="295">
        <v>0.9542563467100329</v>
      </c>
      <c r="M90" s="295">
        <v>1.098258094551223</v>
      </c>
      <c r="N90" s="295">
        <v>1.0438970205652329</v>
      </c>
      <c r="O90" s="295">
        <v>4.4506639846170537E-2</v>
      </c>
      <c r="P90" s="295">
        <v>5.9188081983702741E-2</v>
      </c>
      <c r="Q90" s="295">
        <v>5.3457289695769003E-2</v>
      </c>
      <c r="R90" s="295">
        <v>0</v>
      </c>
      <c r="S90" s="295">
        <v>0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1071</v>
      </c>
    </row>
    <row r="91" spans="1:105" ht="12" customHeight="1" x14ac:dyDescent="0.25">
      <c r="A91" s="59" t="s">
        <v>35</v>
      </c>
      <c r="B91" s="295">
        <v>136.10671596059461</v>
      </c>
      <c r="C91" s="295">
        <v>189.805073761497</v>
      </c>
      <c r="D91" s="295">
        <v>227.4245791638742</v>
      </c>
      <c r="E91" s="295">
        <v>273.18755459146149</v>
      </c>
      <c r="F91" s="295">
        <v>214.1287263032699</v>
      </c>
      <c r="G91" s="295">
        <v>194.99916038305781</v>
      </c>
      <c r="H91" s="295">
        <v>196.8581410630517</v>
      </c>
      <c r="I91" s="295">
        <v>184.5083002772154</v>
      </c>
      <c r="J91" s="295">
        <v>234.73897942525761</v>
      </c>
      <c r="K91" s="295">
        <v>43.877743736729819</v>
      </c>
      <c r="L91" s="295">
        <v>146.93128629493361</v>
      </c>
      <c r="M91" s="295">
        <v>128.5670746430786</v>
      </c>
      <c r="N91" s="295">
        <v>148.3407467948382</v>
      </c>
      <c r="O91" s="295">
        <v>17.354525086777581</v>
      </c>
      <c r="P91" s="295">
        <v>43.873511323638077</v>
      </c>
      <c r="Q91" s="295">
        <v>29.19661069197922</v>
      </c>
      <c r="R91" s="295">
        <v>47.521463806678092</v>
      </c>
      <c r="S91" s="295">
        <v>123.72004128230439</v>
      </c>
      <c r="T91" s="295">
        <v>179.6793965635953</v>
      </c>
      <c r="U91" s="295">
        <v>119.8974143848852</v>
      </c>
      <c r="V91" s="295">
        <v>188.8238742295101</v>
      </c>
      <c r="W91" s="295">
        <v>96.052007860571578</v>
      </c>
      <c r="X91" s="295">
        <v>72.149989618893429</v>
      </c>
      <c r="Y91" s="295">
        <v>45.882310597636739</v>
      </c>
      <c r="DA91" s="122" t="s">
        <v>1072</v>
      </c>
    </row>
    <row r="92" spans="1:105" ht="12" customHeight="1" x14ac:dyDescent="0.25">
      <c r="A92" s="60" t="s">
        <v>1019</v>
      </c>
      <c r="B92" s="262">
        <v>0.16262299247084611</v>
      </c>
      <c r="C92" s="262">
        <v>0.1159959196969411</v>
      </c>
      <c r="D92" s="262">
        <v>0.1516931689109158</v>
      </c>
      <c r="E92" s="262">
        <v>9.1495216688943434E-2</v>
      </c>
      <c r="F92" s="262">
        <v>0.17092831592126481</v>
      </c>
      <c r="G92" s="262">
        <v>0.15747406775796019</v>
      </c>
      <c r="H92" s="262">
        <v>0.5690054262604578</v>
      </c>
      <c r="I92" s="262">
        <v>0.32594743259173142</v>
      </c>
      <c r="J92" s="262">
        <v>0.25248012338455689</v>
      </c>
      <c r="K92" s="262">
        <v>5.8236922956715988E-2</v>
      </c>
      <c r="L92" s="262">
        <v>0.21651597680771051</v>
      </c>
      <c r="M92" s="262">
        <v>0.22685190496826849</v>
      </c>
      <c r="N92" s="262">
        <v>0.33056104323056751</v>
      </c>
      <c r="O92" s="262">
        <v>4.0143105242168929E-2</v>
      </c>
      <c r="P92" s="262">
        <v>0.17233021113117061</v>
      </c>
      <c r="Q92" s="262">
        <v>0.199472691607438</v>
      </c>
      <c r="R92" s="262">
        <v>0.47396108299536682</v>
      </c>
      <c r="S92" s="262">
        <v>0.93761829563354626</v>
      </c>
      <c r="T92" s="262">
        <v>1.366225497865025</v>
      </c>
      <c r="U92" s="262">
        <v>1.09900140036858</v>
      </c>
      <c r="V92" s="262">
        <v>1.2098122456432341</v>
      </c>
      <c r="W92" s="262">
        <v>0.43437004609090701</v>
      </c>
      <c r="X92" s="262">
        <v>2.0296104505407002</v>
      </c>
      <c r="Y92" s="262">
        <v>2.708724033739029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33.880502783990323</v>
      </c>
      <c r="C93" s="261">
        <f t="shared" si="3"/>
        <v>49.528186124594363</v>
      </c>
      <c r="D93" s="261">
        <f t="shared" si="3"/>
        <v>52.93122306354023</v>
      </c>
      <c r="E93" s="261">
        <f t="shared" si="3"/>
        <v>60.9352127737613</v>
      </c>
      <c r="F93" s="261">
        <f t="shared" si="3"/>
        <v>47.990169640491345</v>
      </c>
      <c r="G93" s="261">
        <f t="shared" si="3"/>
        <v>43.397046115867511</v>
      </c>
      <c r="H93" s="261">
        <f t="shared" si="3"/>
        <v>44.209577822352372</v>
      </c>
      <c r="I93" s="261">
        <f t="shared" si="3"/>
        <v>44.190326906192688</v>
      </c>
      <c r="J93" s="261">
        <f t="shared" si="3"/>
        <v>54.279699834598681</v>
      </c>
      <c r="K93" s="261">
        <f t="shared" si="3"/>
        <v>10.675886586375821</v>
      </c>
      <c r="L93" s="261">
        <f t="shared" si="3"/>
        <v>35.530316814049826</v>
      </c>
      <c r="M93" s="261">
        <f t="shared" si="3"/>
        <v>30.722649825033326</v>
      </c>
      <c r="N93" s="261">
        <f t="shared" si="3"/>
        <v>36.15284724838402</v>
      </c>
      <c r="O93" s="261">
        <f t="shared" si="3"/>
        <v>4.2469791905048346</v>
      </c>
      <c r="P93" s="261">
        <f t="shared" si="3"/>
        <v>10.863000324747659</v>
      </c>
      <c r="Q93" s="261">
        <f t="shared" si="3"/>
        <v>7.1836316589731215</v>
      </c>
      <c r="R93" s="261">
        <f t="shared" si="3"/>
        <v>11.00563989162508</v>
      </c>
      <c r="S93" s="261">
        <f t="shared" si="3"/>
        <v>28.352248720585269</v>
      </c>
      <c r="T93" s="261">
        <f t="shared" si="3"/>
        <v>41.707466685355932</v>
      </c>
      <c r="U93" s="261">
        <f t="shared" si="3"/>
        <v>28.130182056603601</v>
      </c>
      <c r="V93" s="261">
        <f t="shared" si="3"/>
        <v>40.458989477614836</v>
      </c>
      <c r="W93" s="261">
        <f t="shared" si="3"/>
        <v>20.316215710369125</v>
      </c>
      <c r="X93" s="261">
        <f t="shared" si="3"/>
        <v>17.935853893979218</v>
      </c>
      <c r="Y93" s="261">
        <f t="shared" si="3"/>
        <v>12.816931518531254</v>
      </c>
      <c r="DA93" s="70"/>
    </row>
    <row r="94" spans="1:105" ht="12" customHeight="1" x14ac:dyDescent="0.25">
      <c r="A94" s="60" t="s">
        <v>1022</v>
      </c>
      <c r="B94" s="262">
        <v>26.070425005239709</v>
      </c>
      <c r="C94" s="262">
        <v>38.195377563027037</v>
      </c>
      <c r="D94" s="262">
        <v>40.508716426579667</v>
      </c>
      <c r="E94" s="262">
        <v>47.541914494904567</v>
      </c>
      <c r="F94" s="262">
        <v>37.083655142477731</v>
      </c>
      <c r="G94" s="262">
        <v>33.616334492695941</v>
      </c>
      <c r="H94" s="262">
        <v>33.311718542260706</v>
      </c>
      <c r="I94" s="262">
        <v>33.268664729015718</v>
      </c>
      <c r="J94" s="262">
        <v>41.644581875334019</v>
      </c>
      <c r="K94" s="262">
        <v>8.1332956743742155</v>
      </c>
      <c r="L94" s="262">
        <v>26.991267540962621</v>
      </c>
      <c r="M94" s="262">
        <v>23.28724833135</v>
      </c>
      <c r="N94" s="262">
        <v>27.153627630801498</v>
      </c>
      <c r="O94" s="262">
        <v>3.1573082277709998</v>
      </c>
      <c r="P94" s="262">
        <v>7.914721639653358</v>
      </c>
      <c r="Q94" s="262">
        <v>4.9788502713823624</v>
      </c>
      <c r="R94" s="262">
        <v>7.3991744625183173</v>
      </c>
      <c r="S94" s="262">
        <v>19.629275170865451</v>
      </c>
      <c r="T94" s="262">
        <v>28.44955467537315</v>
      </c>
      <c r="U94" s="262">
        <v>18.352957313752029</v>
      </c>
      <c r="V94" s="262">
        <v>28.234425135419539</v>
      </c>
      <c r="W94" s="262">
        <v>14.64621792165824</v>
      </c>
      <c r="X94" s="262">
        <v>9.6401381080994035</v>
      </c>
      <c r="Y94" s="262">
        <v>5.2495553721383637</v>
      </c>
      <c r="DA94" s="72" t="s">
        <v>1074</v>
      </c>
    </row>
    <row r="95" spans="1:105" ht="12" customHeight="1" x14ac:dyDescent="0.25">
      <c r="A95" s="60" t="s">
        <v>1024</v>
      </c>
      <c r="B95" s="262">
        <v>7.4985831916233856</v>
      </c>
      <c r="C95" s="262">
        <v>11.099384456468719</v>
      </c>
      <c r="D95" s="262">
        <v>12.15231176242883</v>
      </c>
      <c r="E95" s="262">
        <v>13.234072219857691</v>
      </c>
      <c r="F95" s="262">
        <v>10.6104941166692</v>
      </c>
      <c r="G95" s="262">
        <v>9.5092386114274152</v>
      </c>
      <c r="H95" s="262">
        <v>9.9350061054019516</v>
      </c>
      <c r="I95" s="262">
        <v>10.33394683657249</v>
      </c>
      <c r="J95" s="262">
        <v>12.187197925023799</v>
      </c>
      <c r="K95" s="262">
        <v>2.4346413974562111</v>
      </c>
      <c r="L95" s="262">
        <v>8.1413095673870064</v>
      </c>
      <c r="M95" s="262">
        <v>7.0245065067590602</v>
      </c>
      <c r="N95" s="262">
        <v>8.3941308829581658</v>
      </c>
      <c r="O95" s="262">
        <v>1.016638623424277</v>
      </c>
      <c r="P95" s="262">
        <v>2.6373973332132992</v>
      </c>
      <c r="Q95" s="262">
        <v>1.864623868890859</v>
      </c>
      <c r="R95" s="262">
        <v>2.8684997898761759</v>
      </c>
      <c r="S95" s="262">
        <v>7.2353594704266531</v>
      </c>
      <c r="T95" s="262">
        <v>11.094697543340081</v>
      </c>
      <c r="U95" s="262">
        <v>8.0949594586336531</v>
      </c>
      <c r="V95" s="262">
        <v>10.41555828208188</v>
      </c>
      <c r="W95" s="262">
        <v>5.0076609468904598</v>
      </c>
      <c r="X95" s="262">
        <v>5.5839031921146356</v>
      </c>
      <c r="Y95" s="262">
        <v>4.4682303933262526</v>
      </c>
      <c r="DA95" s="72" t="s">
        <v>1075</v>
      </c>
    </row>
    <row r="96" spans="1:105" ht="12" customHeight="1" x14ac:dyDescent="0.25">
      <c r="A96" s="64" t="s">
        <v>28</v>
      </c>
      <c r="B96" s="229">
        <v>0.5581921823643391</v>
      </c>
      <c r="C96" s="229">
        <v>0.72341211267963601</v>
      </c>
      <c r="D96" s="229">
        <v>0.68419275647316158</v>
      </c>
      <c r="E96" s="229">
        <v>0.73373281134110657</v>
      </c>
      <c r="F96" s="229">
        <v>0.67900284973605285</v>
      </c>
      <c r="G96" s="229">
        <v>0.66439948515309966</v>
      </c>
      <c r="H96" s="229">
        <v>0.70830462829143792</v>
      </c>
      <c r="I96" s="229">
        <v>0.54775609200997366</v>
      </c>
      <c r="J96" s="229">
        <v>0.64894333908969193</v>
      </c>
      <c r="K96" s="229">
        <v>0.1722719697120583</v>
      </c>
      <c r="L96" s="229">
        <v>0.55683997275963559</v>
      </c>
      <c r="M96" s="229">
        <v>0.44070608530058952</v>
      </c>
      <c r="N96" s="229">
        <v>0.6127171147333661</v>
      </c>
      <c r="O96" s="229">
        <v>6.1016524986141803E-2</v>
      </c>
      <c r="P96" s="229">
        <v>0.1390348885292296</v>
      </c>
      <c r="Q96" s="229">
        <v>9.7942394669555233E-2</v>
      </c>
      <c r="R96" s="229">
        <v>6.3272943829716669E-2</v>
      </c>
      <c r="S96" s="229">
        <v>0.16934792054710951</v>
      </c>
      <c r="T96" s="229">
        <v>0.2425784484524704</v>
      </c>
      <c r="U96" s="229">
        <v>9.6594569920365747E-2</v>
      </c>
      <c r="V96" s="229">
        <v>0</v>
      </c>
      <c r="W96" s="229">
        <v>0</v>
      </c>
      <c r="X96" s="229">
        <v>0</v>
      </c>
      <c r="Y96" s="229">
        <v>7.5117185531430841E-5</v>
      </c>
      <c r="DA96" s="73" t="s">
        <v>1076</v>
      </c>
    </row>
    <row r="97" spans="1:105" ht="12" customHeight="1" x14ac:dyDescent="0.25">
      <c r="A97" s="64" t="s">
        <v>30</v>
      </c>
      <c r="B97" s="229">
        <v>0.35880102162120631</v>
      </c>
      <c r="C97" s="229">
        <v>1.5027774347461149</v>
      </c>
      <c r="D97" s="229">
        <v>2.6496007689126801</v>
      </c>
      <c r="E97" s="229">
        <v>1.95996564148445</v>
      </c>
      <c r="F97" s="229">
        <v>0.76467268707448222</v>
      </c>
      <c r="G97" s="229">
        <v>0.2724323233336613</v>
      </c>
      <c r="H97" s="229">
        <v>0</v>
      </c>
      <c r="I97" s="229">
        <v>1.5954803400648161</v>
      </c>
      <c r="J97" s="229">
        <v>1.611442370247294</v>
      </c>
      <c r="K97" s="229">
        <v>0.3853171377154998</v>
      </c>
      <c r="L97" s="229">
        <v>1.137145659901645</v>
      </c>
      <c r="M97" s="229">
        <v>1.077934332098555</v>
      </c>
      <c r="N97" s="229">
        <v>1.257899236860007</v>
      </c>
      <c r="O97" s="229">
        <v>0.21302565006200949</v>
      </c>
      <c r="P97" s="229">
        <v>0.57242430668162425</v>
      </c>
      <c r="Q97" s="229">
        <v>0.54760100010537416</v>
      </c>
      <c r="R97" s="229">
        <v>0.75475038805676442</v>
      </c>
      <c r="S97" s="229">
        <v>2.0719366268979891</v>
      </c>
      <c r="T97" s="229">
        <v>3.791000345836125</v>
      </c>
      <c r="U97" s="229">
        <v>4.1692797913771313</v>
      </c>
      <c r="V97" s="229">
        <v>5.0023531483474759</v>
      </c>
      <c r="W97" s="229">
        <v>2.1609355179977792</v>
      </c>
      <c r="X97" s="229">
        <v>3.783127067238222</v>
      </c>
      <c r="Y97" s="229">
        <v>3.3792294360170958</v>
      </c>
      <c r="DA97" s="73" t="s">
        <v>1077</v>
      </c>
    </row>
    <row r="98" spans="1:105" ht="12" customHeight="1" x14ac:dyDescent="0.25">
      <c r="A98" s="64" t="s">
        <v>31</v>
      </c>
      <c r="B98" s="229">
        <v>0</v>
      </c>
      <c r="C98" s="229">
        <v>5.1324606981063099E-3</v>
      </c>
      <c r="D98" s="229">
        <v>0</v>
      </c>
      <c r="E98" s="229">
        <v>0</v>
      </c>
      <c r="F98" s="229">
        <v>0</v>
      </c>
      <c r="G98" s="229">
        <v>5.3783865939889342E-3</v>
      </c>
      <c r="H98" s="229">
        <v>1.2841851098695751E-2</v>
      </c>
      <c r="I98" s="229">
        <v>0.44838360918022307</v>
      </c>
      <c r="J98" s="229">
        <v>0.46850507101282912</v>
      </c>
      <c r="K98" s="229">
        <v>0.12249657565390561</v>
      </c>
      <c r="L98" s="229">
        <v>0.4117293742512404</v>
      </c>
      <c r="M98" s="229">
        <v>0.34050044129135371</v>
      </c>
      <c r="N98" s="229">
        <v>0.42046689704122991</v>
      </c>
      <c r="O98" s="229">
        <v>4.7617859251610557E-2</v>
      </c>
      <c r="P98" s="229">
        <v>0.15780535366600859</v>
      </c>
      <c r="Q98" s="229">
        <v>4.967918977675144E-2</v>
      </c>
      <c r="R98" s="229">
        <v>8.6943921308659036E-2</v>
      </c>
      <c r="S98" s="229">
        <v>0.22830728104612449</v>
      </c>
      <c r="T98" s="229">
        <v>0.30232975253855499</v>
      </c>
      <c r="U98" s="229">
        <v>0.15157139037946629</v>
      </c>
      <c r="V98" s="229">
        <v>0.2338610352256181</v>
      </c>
      <c r="W98" s="229">
        <v>0.10839231116608231</v>
      </c>
      <c r="X98" s="229">
        <v>0.12895236988130421</v>
      </c>
      <c r="Y98" s="229">
        <v>6.5373413465353788E-2</v>
      </c>
      <c r="DA98" s="73" t="s">
        <v>1078</v>
      </c>
    </row>
    <row r="99" spans="1:105" ht="12" customHeight="1" x14ac:dyDescent="0.25">
      <c r="A99" s="64" t="s">
        <v>159</v>
      </c>
      <c r="B99" s="229">
        <v>3.508960064488708E-2</v>
      </c>
      <c r="C99" s="229">
        <v>2.1794085025752891E-2</v>
      </c>
      <c r="D99" s="229">
        <v>5.2407968299559772E-2</v>
      </c>
      <c r="E99" s="229">
        <v>3.1164299802100209E-2</v>
      </c>
      <c r="F99" s="229">
        <v>1.903022565095069E-2</v>
      </c>
      <c r="G99" s="229">
        <v>1.361455655870266E-2</v>
      </c>
      <c r="H99" s="229">
        <v>5.9617012679188001E-2</v>
      </c>
      <c r="I99" s="229">
        <v>4.9372254298932612E-2</v>
      </c>
      <c r="J99" s="229">
        <v>3.067731649795713E-2</v>
      </c>
      <c r="K99" s="229">
        <v>1.253339196485521E-3</v>
      </c>
      <c r="L99" s="229">
        <v>8.4201797394669094E-3</v>
      </c>
      <c r="M99" s="229">
        <v>6.6460305628508499E-3</v>
      </c>
      <c r="N99" s="229">
        <v>4.4546003657224241E-3</v>
      </c>
      <c r="O99" s="229">
        <v>1.7878033770622919E-3</v>
      </c>
      <c r="P99" s="229">
        <v>1.5496170435930459E-3</v>
      </c>
      <c r="Q99" s="229">
        <v>2.2692140802862211E-3</v>
      </c>
      <c r="R99" s="229">
        <v>3.9871734064613308E-3</v>
      </c>
      <c r="S99" s="229">
        <v>1.2840223076563569E-2</v>
      </c>
      <c r="T99" s="229">
        <v>1.695840730330285E-2</v>
      </c>
      <c r="U99" s="229">
        <v>1.016556855683735E-2</v>
      </c>
      <c r="V99" s="229">
        <v>1.6130111364092731E-2</v>
      </c>
      <c r="W99" s="229">
        <v>6.0752092431231516E-3</v>
      </c>
      <c r="X99" s="229">
        <v>2.1045141246696271E-2</v>
      </c>
      <c r="Y99" s="229">
        <v>6.6060829637224257E-3</v>
      </c>
      <c r="DA99" s="73" t="s">
        <v>1079</v>
      </c>
    </row>
    <row r="100" spans="1:105" ht="12" customHeight="1" x14ac:dyDescent="0.25">
      <c r="A100" s="64" t="s">
        <v>32</v>
      </c>
      <c r="B100" s="229">
        <v>0.64266508386409416</v>
      </c>
      <c r="C100" s="229">
        <v>1.11784712752628</v>
      </c>
      <c r="D100" s="229">
        <v>0.22623691577693919</v>
      </c>
      <c r="E100" s="229">
        <v>0.13296631558435601</v>
      </c>
      <c r="F100" s="229">
        <v>0.1184800115374724</v>
      </c>
      <c r="G100" s="229">
        <v>4.0626508562776352E-2</v>
      </c>
      <c r="H100" s="229">
        <v>0.14010505645659779</v>
      </c>
      <c r="I100" s="229">
        <v>6.4371165986055481E-2</v>
      </c>
      <c r="J100" s="229">
        <v>2.0426587384219218E-2</v>
      </c>
      <c r="K100" s="229">
        <v>1.1282377970496259E-2</v>
      </c>
      <c r="L100" s="229">
        <v>2.873237015503885E-2</v>
      </c>
      <c r="M100" s="229">
        <v>3.3229940728364778E-2</v>
      </c>
      <c r="N100" s="229">
        <v>3.083674672613913E-2</v>
      </c>
      <c r="O100" s="229">
        <v>1.1796372763961979E-3</v>
      </c>
      <c r="P100" s="229">
        <v>1.535660593309733E-3</v>
      </c>
      <c r="Q100" s="229">
        <v>1.128040435972854E-3</v>
      </c>
      <c r="R100" s="229">
        <v>0</v>
      </c>
      <c r="S100" s="229">
        <v>0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1080</v>
      </c>
    </row>
    <row r="101" spans="1:105" ht="12" customHeight="1" x14ac:dyDescent="0.25">
      <c r="A101" s="64" t="s">
        <v>33</v>
      </c>
      <c r="B101" s="229">
        <v>2.147181289469095E-2</v>
      </c>
      <c r="C101" s="229">
        <v>6.25735609753994E-2</v>
      </c>
      <c r="D101" s="229">
        <v>0.46274607424521741</v>
      </c>
      <c r="E101" s="229">
        <v>6.2399523621943211E-2</v>
      </c>
      <c r="F101" s="229">
        <v>0.23470883318692379</v>
      </c>
      <c r="G101" s="229">
        <v>0.45636431282480272</v>
      </c>
      <c r="H101" s="229">
        <v>0.56465139644849516</v>
      </c>
      <c r="I101" s="229">
        <v>0.54826490032658448</v>
      </c>
      <c r="J101" s="229">
        <v>0.10587025542243481</v>
      </c>
      <c r="K101" s="229">
        <v>4.9768202726282948E-2</v>
      </c>
      <c r="L101" s="229">
        <v>6.516406665708073E-2</v>
      </c>
      <c r="M101" s="229">
        <v>0</v>
      </c>
      <c r="N101" s="229">
        <v>1.9581129201710248E-2</v>
      </c>
      <c r="O101" s="229">
        <v>4.1819991756396457E-3</v>
      </c>
      <c r="P101" s="229">
        <v>1.461100089045027E-2</v>
      </c>
      <c r="Q101" s="229">
        <v>1.786011056588363E-2</v>
      </c>
      <c r="R101" s="229">
        <v>3.1649558144696867E-2</v>
      </c>
      <c r="S101" s="229">
        <v>0.13695726367121791</v>
      </c>
      <c r="T101" s="229">
        <v>0.28642717034104359</v>
      </c>
      <c r="U101" s="229">
        <v>0.36330814430550262</v>
      </c>
      <c r="V101" s="229">
        <v>0.52479671223318014</v>
      </c>
      <c r="W101" s="229">
        <v>0.186809066815285</v>
      </c>
      <c r="X101" s="229">
        <v>0.23737994445862631</v>
      </c>
      <c r="Y101" s="229">
        <v>0.23183489928387799</v>
      </c>
      <c r="DA101" s="73" t="s">
        <v>1081</v>
      </c>
    </row>
    <row r="102" spans="1:105" ht="12" customHeight="1" x14ac:dyDescent="0.25">
      <c r="A102" s="64" t="s">
        <v>35</v>
      </c>
      <c r="B102" s="229">
        <v>4.6311102363646528</v>
      </c>
      <c r="C102" s="229">
        <v>5.9320783374426824</v>
      </c>
      <c r="D102" s="229">
        <v>6.2550075993381187</v>
      </c>
      <c r="E102" s="229">
        <v>8.8392939025054886</v>
      </c>
      <c r="F102" s="229">
        <v>6.8347183146357411</v>
      </c>
      <c r="G102" s="229">
        <v>6.4347830502041772</v>
      </c>
      <c r="H102" s="229">
        <v>6.45267897135657</v>
      </c>
      <c r="I102" s="229">
        <v>5.1915189505153494</v>
      </c>
      <c r="J102" s="229">
        <v>7.2585396395412349</v>
      </c>
      <c r="K102" s="229">
        <v>1.3292714159104919</v>
      </c>
      <c r="L102" s="229">
        <v>4.4240566172150908</v>
      </c>
      <c r="M102" s="229">
        <v>3.8900476046611949</v>
      </c>
      <c r="N102" s="229">
        <v>4.3819897441626159</v>
      </c>
      <c r="O102" s="229">
        <v>0.45997731523372398</v>
      </c>
      <c r="P102" s="229">
        <v>1.1383173803197539</v>
      </c>
      <c r="Q102" s="229">
        <v>0.61609852727937031</v>
      </c>
      <c r="R102" s="229">
        <v>0.97152356368586801</v>
      </c>
      <c r="S102" s="229">
        <v>2.6933449273183059</v>
      </c>
      <c r="T102" s="229">
        <v>3.4412499035850441</v>
      </c>
      <c r="U102" s="229">
        <v>1.761779284536916</v>
      </c>
      <c r="V102" s="229">
        <v>3.8640943724601158</v>
      </c>
      <c r="W102" s="229">
        <v>2.2207886109614972</v>
      </c>
      <c r="X102" s="229">
        <v>0.84352345638060666</v>
      </c>
      <c r="Y102" s="229">
        <v>0.35044902000971379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6.746475576862468E-4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0.1349834088257634</v>
      </c>
      <c r="C104" s="229">
        <v>0.38286248898694519</v>
      </c>
      <c r="D104" s="229">
        <v>0.53161892357120522</v>
      </c>
      <c r="E104" s="229">
        <v>0.4047305516630243</v>
      </c>
      <c r="F104" s="229">
        <v>0.48129347557674329</v>
      </c>
      <c r="G104" s="229">
        <v>0.39163869801679307</v>
      </c>
      <c r="H104" s="229">
        <v>0.35629898216286021</v>
      </c>
      <c r="I104" s="229">
        <v>0.27885674589310178</v>
      </c>
      <c r="J104" s="229">
        <v>0.24241301028255891</v>
      </c>
      <c r="K104" s="229">
        <v>3.2235809555909947E-2</v>
      </c>
      <c r="L104" s="229">
        <v>0.15418158849955441</v>
      </c>
      <c r="M104" s="229">
        <v>0.11614805954226649</v>
      </c>
      <c r="N104" s="229">
        <v>0.14351727003687539</v>
      </c>
      <c r="O104" s="229">
        <v>2.6579007013537E-2</v>
      </c>
      <c r="P104" s="229">
        <v>6.5288863841016953E-2</v>
      </c>
      <c r="Q104" s="229">
        <v>5.3987021343801109E-2</v>
      </c>
      <c r="R104" s="229">
        <v>8.8203321559093203E-2</v>
      </c>
      <c r="S104" s="229">
        <v>0.19750088098782431</v>
      </c>
      <c r="T104" s="229">
        <v>0.33628115684017068</v>
      </c>
      <c r="U104" s="229">
        <v>0.19985220998525599</v>
      </c>
      <c r="V104" s="229">
        <v>6.17671442152712E-2</v>
      </c>
      <c r="W104" s="229">
        <v>3.5072768043700207E-2</v>
      </c>
      <c r="X104" s="229">
        <v>5.1673354723941751E-2</v>
      </c>
      <c r="Y104" s="229">
        <v>4.9127818559065332E-2</v>
      </c>
      <c r="DA104" s="73" t="s">
        <v>1084</v>
      </c>
    </row>
    <row r="105" spans="1:105" ht="12" customHeight="1" x14ac:dyDescent="0.25">
      <c r="A105" s="64" t="s">
        <v>39</v>
      </c>
      <c r="B105" s="229">
        <v>1.1162698450437529</v>
      </c>
      <c r="C105" s="229">
        <v>1.35023220083012</v>
      </c>
      <c r="D105" s="229">
        <v>1.2905007558119459</v>
      </c>
      <c r="E105" s="229">
        <v>1.0698191738552201</v>
      </c>
      <c r="F105" s="229">
        <v>1.4785877192708341</v>
      </c>
      <c r="G105" s="229">
        <v>1.230001290179414</v>
      </c>
      <c r="H105" s="229">
        <v>1.6405082069081069</v>
      </c>
      <c r="I105" s="229">
        <v>1.6099427782974589</v>
      </c>
      <c r="J105" s="229">
        <v>1.8003803355455821</v>
      </c>
      <c r="K105" s="229">
        <v>0.33074456901508092</v>
      </c>
      <c r="L105" s="229">
        <v>1.3550397382082531</v>
      </c>
      <c r="M105" s="229">
        <v>1.1192940125738851</v>
      </c>
      <c r="N105" s="229">
        <v>1.5226681438305001</v>
      </c>
      <c r="O105" s="229">
        <v>0.20127282704815561</v>
      </c>
      <c r="P105" s="229">
        <v>0.54683026164831194</v>
      </c>
      <c r="Q105" s="229">
        <v>0.47805837063386419</v>
      </c>
      <c r="R105" s="229">
        <v>0.86816891988491629</v>
      </c>
      <c r="S105" s="229">
        <v>1.7251243468815181</v>
      </c>
      <c r="T105" s="229">
        <v>2.6778723584433699</v>
      </c>
      <c r="U105" s="229">
        <v>1.3424084995721779</v>
      </c>
      <c r="V105" s="229">
        <v>0.71255575823613049</v>
      </c>
      <c r="W105" s="229">
        <v>0.28958746266299362</v>
      </c>
      <c r="X105" s="229">
        <v>0.51820185818523934</v>
      </c>
      <c r="Y105" s="229">
        <v>0.38553460584189231</v>
      </c>
      <c r="DA105" s="73" t="s">
        <v>1085</v>
      </c>
    </row>
    <row r="106" spans="1:105" ht="12" customHeight="1" x14ac:dyDescent="0.25">
      <c r="A106" s="60" t="s">
        <v>1036</v>
      </c>
      <c r="B106" s="262">
        <v>0.31149458712722983</v>
      </c>
      <c r="C106" s="262">
        <v>0.23342410509860589</v>
      </c>
      <c r="D106" s="262">
        <v>0.27019487453173402</v>
      </c>
      <c r="E106" s="262">
        <v>0.15922605899904621</v>
      </c>
      <c r="F106" s="262">
        <v>0.29602038134440961</v>
      </c>
      <c r="G106" s="262">
        <v>0.27147301174415661</v>
      </c>
      <c r="H106" s="262">
        <v>0.96285317468971188</v>
      </c>
      <c r="I106" s="262">
        <v>0.58771534060448172</v>
      </c>
      <c r="J106" s="262">
        <v>0.44792003424086152</v>
      </c>
      <c r="K106" s="262">
        <v>0.107949514545395</v>
      </c>
      <c r="L106" s="262">
        <v>0.39773970570019312</v>
      </c>
      <c r="M106" s="262">
        <v>0.4108949869242649</v>
      </c>
      <c r="N106" s="262">
        <v>0.60508873462435941</v>
      </c>
      <c r="O106" s="262">
        <v>7.3032339309557673E-2</v>
      </c>
      <c r="P106" s="262">
        <v>0.31088135188100252</v>
      </c>
      <c r="Q106" s="262">
        <v>0.34015751869990052</v>
      </c>
      <c r="R106" s="262">
        <v>0.73796563923058744</v>
      </c>
      <c r="S106" s="262">
        <v>1.487614079293164</v>
      </c>
      <c r="T106" s="262">
        <v>2.1632144666426969</v>
      </c>
      <c r="U106" s="262">
        <v>1.6822652842179211</v>
      </c>
      <c r="V106" s="262">
        <v>1.809006060113415</v>
      </c>
      <c r="W106" s="262">
        <v>0.66233684182042518</v>
      </c>
      <c r="X106" s="262">
        <v>2.7118125937651771</v>
      </c>
      <c r="Y106" s="262">
        <v>3.099145753066638</v>
      </c>
      <c r="DA106" s="72" t="s">
        <v>1086</v>
      </c>
    </row>
    <row r="107" spans="1:105" ht="12" customHeight="1" x14ac:dyDescent="0.25">
      <c r="A107" s="132" t="s">
        <v>1038</v>
      </c>
      <c r="B107" s="316">
        <v>5.9688035257020751</v>
      </c>
      <c r="C107" s="316">
        <v>6.6643986032505387</v>
      </c>
      <c r="D107" s="316">
        <v>7.4104880512225844</v>
      </c>
      <c r="E107" s="316">
        <v>6.9447512979823243</v>
      </c>
      <c r="F107" s="316">
        <v>7.451097080952235</v>
      </c>
      <c r="G107" s="316">
        <v>6.8420887655937408</v>
      </c>
      <c r="H107" s="316">
        <v>10.983840472134879</v>
      </c>
      <c r="I107" s="316">
        <v>8.6264519285486543</v>
      </c>
      <c r="J107" s="316">
        <v>9.276577454491683</v>
      </c>
      <c r="K107" s="316">
        <v>1.9191105559237089</v>
      </c>
      <c r="L107" s="316">
        <v>6.5604907682189317</v>
      </c>
      <c r="M107" s="316">
        <v>6.1944046859590767</v>
      </c>
      <c r="N107" s="316">
        <v>7.7512568845391696</v>
      </c>
      <c r="O107" s="316">
        <v>0.90185990002690575</v>
      </c>
      <c r="P107" s="316">
        <v>2.809510169729883</v>
      </c>
      <c r="Q107" s="316">
        <v>2.176868838802033</v>
      </c>
      <c r="R107" s="316">
        <v>3.85590031333061</v>
      </c>
      <c r="S107" s="316">
        <v>9.1308105883003527</v>
      </c>
      <c r="T107" s="316">
        <v>12.93834851005453</v>
      </c>
      <c r="U107" s="316">
        <v>8.9424580700094118</v>
      </c>
      <c r="V107" s="316">
        <v>12.293849296064909</v>
      </c>
      <c r="W107" s="316">
        <v>5.6894539468979222</v>
      </c>
      <c r="X107" s="316">
        <v>7.6505105223954377</v>
      </c>
      <c r="Y107" s="316">
        <v>6.1404187380375168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22.129395443491539</v>
      </c>
      <c r="C110" s="223">
        <v>20.63689221163159</v>
      </c>
      <c r="D110" s="223">
        <v>22.318437853219891</v>
      </c>
      <c r="E110" s="223">
        <v>21.3841425041037</v>
      </c>
      <c r="F110" s="223">
        <v>22.980680280319682</v>
      </c>
      <c r="G110" s="223">
        <v>22.968598090736119</v>
      </c>
      <c r="H110" s="223">
        <v>26.6934324863944</v>
      </c>
      <c r="I110" s="223">
        <v>21.686807965366111</v>
      </c>
      <c r="J110" s="223">
        <v>22.589570294290908</v>
      </c>
      <c r="K110" s="223">
        <v>34.48437498095425</v>
      </c>
      <c r="L110" s="223">
        <v>6.0496601827506931</v>
      </c>
      <c r="M110" s="223">
        <v>29.60290422785032</v>
      </c>
      <c r="N110" s="223">
        <v>23.414274764833099</v>
      </c>
      <c r="O110" s="223">
        <v>23.22095908184945</v>
      </c>
      <c r="P110" s="223">
        <v>28.754657494984251</v>
      </c>
      <c r="Q110" s="223">
        <v>32.50453807203592</v>
      </c>
      <c r="R110" s="223">
        <v>30.97592433361994</v>
      </c>
      <c r="S110" s="223">
        <v>36.359510843603687</v>
      </c>
      <c r="T110" s="223">
        <v>41.423043852106609</v>
      </c>
      <c r="U110" s="223">
        <v>41.905512563294153</v>
      </c>
      <c r="V110" s="223">
        <v>35.38263112639725</v>
      </c>
      <c r="W110" s="223">
        <v>46.842457246584502</v>
      </c>
      <c r="X110" s="223">
        <v>19.608770421324159</v>
      </c>
      <c r="Y110" s="223">
        <v>26.143573200881079</v>
      </c>
      <c r="DA110" s="89" t="s">
        <v>1088</v>
      </c>
    </row>
    <row r="111" spans="1:105" ht="12" customHeight="1" x14ac:dyDescent="0.25">
      <c r="A111" s="55" t="s">
        <v>91</v>
      </c>
      <c r="B111" s="259">
        <v>6.1180215061435268E-3</v>
      </c>
      <c r="C111" s="259">
        <v>4.3603972436298396E-3</v>
      </c>
      <c r="D111" s="259">
        <v>4.8696966886390067E-3</v>
      </c>
      <c r="E111" s="259">
        <v>3.9093463950405777E-3</v>
      </c>
      <c r="F111" s="259">
        <v>5.639830022352966E-3</v>
      </c>
      <c r="G111" s="259">
        <v>5.7449334420854488E-3</v>
      </c>
      <c r="H111" s="259">
        <v>1.0269005787808559E-2</v>
      </c>
      <c r="I111" s="259">
        <v>6.4738378615687448E-3</v>
      </c>
      <c r="J111" s="259">
        <v>6.0431398264490146E-3</v>
      </c>
      <c r="K111" s="259">
        <v>9.6077984959554302E-3</v>
      </c>
      <c r="L111" s="259">
        <v>1.725412500084317E-3</v>
      </c>
      <c r="M111" s="259">
        <v>9.218185286843348E-3</v>
      </c>
      <c r="N111" s="259">
        <v>7.6759813410044167E-3</v>
      </c>
      <c r="O111" s="259">
        <v>7.4440217354010754E-3</v>
      </c>
      <c r="P111" s="259">
        <v>1.1093447557270651E-2</v>
      </c>
      <c r="Q111" s="259">
        <v>1.8503953180868879E-2</v>
      </c>
      <c r="R111" s="259">
        <v>2.5522713035219941E-2</v>
      </c>
      <c r="S111" s="259">
        <v>2.6019827037652311E-2</v>
      </c>
      <c r="T111" s="259">
        <v>2.8623194725491342E-2</v>
      </c>
      <c r="U111" s="259">
        <v>2.7686119361011119E-2</v>
      </c>
      <c r="V111" s="259">
        <v>2.4351840533623138E-2</v>
      </c>
      <c r="W111" s="259">
        <v>2.989748956790441E-2</v>
      </c>
      <c r="X111" s="259">
        <v>2.859747484001254E-2</v>
      </c>
      <c r="Y111" s="259">
        <v>4.0514364360335349E-2</v>
      </c>
      <c r="DA111" s="67" t="s">
        <v>1089</v>
      </c>
    </row>
    <row r="112" spans="1:105" ht="12" customHeight="1" x14ac:dyDescent="0.25">
      <c r="A112" s="173" t="s">
        <v>92</v>
      </c>
      <c r="B112" s="224">
        <v>4.882257040321792E-2</v>
      </c>
      <c r="C112" s="224">
        <v>3.4796510799993442E-2</v>
      </c>
      <c r="D112" s="224">
        <v>3.8860783536745172E-2</v>
      </c>
      <c r="E112" s="224">
        <v>3.1197069086922109E-2</v>
      </c>
      <c r="F112" s="224">
        <v>4.5006543055138189E-2</v>
      </c>
      <c r="G112" s="224">
        <v>4.5845281379996182E-2</v>
      </c>
      <c r="H112" s="224">
        <v>8.1947939794406857E-2</v>
      </c>
      <c r="I112" s="224">
        <v>5.1662029049435509E-2</v>
      </c>
      <c r="J112" s="224">
        <v>4.8225005312097308E-2</v>
      </c>
      <c r="K112" s="224">
        <v>7.6671423599554617E-2</v>
      </c>
      <c r="L112" s="224">
        <v>1.3769005743992341E-2</v>
      </c>
      <c r="M112" s="224">
        <v>7.3562261869280055E-2</v>
      </c>
      <c r="N112" s="224">
        <v>6.1255283110504273E-2</v>
      </c>
      <c r="O112" s="224">
        <v>5.940421668912936E-2</v>
      </c>
      <c r="P112" s="224">
        <v>8.8527087365643298E-2</v>
      </c>
      <c r="Q112" s="224">
        <v>0.14766384132576921</v>
      </c>
      <c r="R112" s="224">
        <v>0.2036744154612527</v>
      </c>
      <c r="S112" s="224">
        <v>0.2076414468549487</v>
      </c>
      <c r="T112" s="224">
        <v>0.22841664388512481</v>
      </c>
      <c r="U112" s="224">
        <v>0.22093866625632511</v>
      </c>
      <c r="V112" s="224">
        <v>0.19433070768170341</v>
      </c>
      <c r="W112" s="224">
        <v>0.23858567477128539</v>
      </c>
      <c r="X112" s="224">
        <v>0.2282113960091095</v>
      </c>
      <c r="Y112" s="224">
        <v>0.32330965236683779</v>
      </c>
      <c r="DA112" s="177" t="s">
        <v>1090</v>
      </c>
    </row>
    <row r="113" spans="1:105" ht="12" customHeight="1" x14ac:dyDescent="0.25">
      <c r="A113" s="173" t="s">
        <v>93</v>
      </c>
      <c r="B113" s="224">
        <v>5.9860939464051292E-2</v>
      </c>
      <c r="C113" s="224">
        <v>4.2663706751935482E-2</v>
      </c>
      <c r="D113" s="224">
        <v>4.7646877081780573E-2</v>
      </c>
      <c r="E113" s="224">
        <v>3.825046179758252E-2</v>
      </c>
      <c r="F113" s="224">
        <v>5.5182140699668529E-2</v>
      </c>
      <c r="G113" s="224">
        <v>5.6210510645696522E-2</v>
      </c>
      <c r="H113" s="224">
        <v>0.10047567390907761</v>
      </c>
      <c r="I113" s="224">
        <v>6.3342375626222386E-2</v>
      </c>
      <c r="J113" s="224">
        <v>5.9128269974305543E-2</v>
      </c>
      <c r="K113" s="224">
        <v>9.4006182157362755E-2</v>
      </c>
      <c r="L113" s="224">
        <v>1.6882061155612041E-2</v>
      </c>
      <c r="M113" s="224">
        <v>9.019406533141941E-2</v>
      </c>
      <c r="N113" s="224">
        <v>7.5104583061639418E-2</v>
      </c>
      <c r="O113" s="224">
        <v>7.283500622292062E-2</v>
      </c>
      <c r="P113" s="224">
        <v>0.1085423109426101</v>
      </c>
      <c r="Q113" s="224">
        <v>0.18104938338208701</v>
      </c>
      <c r="R113" s="224">
        <v>0.24972347325446179</v>
      </c>
      <c r="S113" s="224">
        <v>0.25458741679837599</v>
      </c>
      <c r="T113" s="224">
        <v>0.28005970966428229</v>
      </c>
      <c r="U113" s="224">
        <v>0.27089102472094301</v>
      </c>
      <c r="V113" s="224">
        <v>0.23826723239819339</v>
      </c>
      <c r="W113" s="224">
        <v>0.29252787218127319</v>
      </c>
      <c r="X113" s="224">
        <v>0.27980805698438882</v>
      </c>
      <c r="Y113" s="224">
        <v>0.39640722249230698</v>
      </c>
      <c r="DA113" s="177" t="s">
        <v>1091</v>
      </c>
    </row>
    <row r="114" spans="1:105" ht="12" customHeight="1" x14ac:dyDescent="0.25">
      <c r="A114" s="173" t="s">
        <v>94</v>
      </c>
      <c r="B114" s="224">
        <v>0.1108462778091866</v>
      </c>
      <c r="C114" s="224">
        <v>7.9001651717055296E-2</v>
      </c>
      <c r="D114" s="224">
        <v>8.8229136078275885E-2</v>
      </c>
      <c r="E114" s="224">
        <v>7.0829515084552624E-2</v>
      </c>
      <c r="F114" s="224">
        <v>0.1021824073070956</v>
      </c>
      <c r="G114" s="224">
        <v>0.1040866704501171</v>
      </c>
      <c r="H114" s="224">
        <v>0.18605378670809619</v>
      </c>
      <c r="I114" s="224">
        <v>0.11729295645242301</v>
      </c>
      <c r="J114" s="224">
        <v>0.1094895719751353</v>
      </c>
      <c r="K114" s="224">
        <v>0.17407403686762671</v>
      </c>
      <c r="L114" s="224">
        <v>3.1261013569131232E-2</v>
      </c>
      <c r="M114" s="224">
        <v>0.16701502702727239</v>
      </c>
      <c r="N114" s="224">
        <v>0.1390733849707308</v>
      </c>
      <c r="O114" s="224">
        <v>0.13487074219521941</v>
      </c>
      <c r="P114" s="224">
        <v>0.20099101785766399</v>
      </c>
      <c r="Q114" s="224">
        <v>0.33525451533557532</v>
      </c>
      <c r="R114" s="224">
        <v>0.46242036526109731</v>
      </c>
      <c r="S114" s="224">
        <v>0.47142707384509258</v>
      </c>
      <c r="T114" s="224">
        <v>0.51859487436293938</v>
      </c>
      <c r="U114" s="224">
        <v>0.50161694839863613</v>
      </c>
      <c r="V114" s="224">
        <v>0.44120650413608992</v>
      </c>
      <c r="W114" s="224">
        <v>0.54168254085301204</v>
      </c>
      <c r="X114" s="224">
        <v>0.51812888162850013</v>
      </c>
      <c r="Y114" s="224">
        <v>0.73403901614905354</v>
      </c>
      <c r="DA114" s="177" t="s">
        <v>1092</v>
      </c>
    </row>
    <row r="115" spans="1:105" ht="12" customHeight="1" x14ac:dyDescent="0.25">
      <c r="A115" s="56" t="s">
        <v>95</v>
      </c>
      <c r="B115" s="260">
        <v>1.5284433339246519</v>
      </c>
      <c r="C115" s="260">
        <v>1.420510988802367</v>
      </c>
      <c r="D115" s="260">
        <v>1.514676476066289</v>
      </c>
      <c r="E115" s="260">
        <v>1.516919082975402</v>
      </c>
      <c r="F115" s="260">
        <v>1.5982955886963961</v>
      </c>
      <c r="G115" s="260">
        <v>1.6072555646235349</v>
      </c>
      <c r="H115" s="260">
        <v>1.8116462361610819</v>
      </c>
      <c r="I115" s="260">
        <v>1.4365966252489719</v>
      </c>
      <c r="J115" s="260">
        <v>1.5492847633761759</v>
      </c>
      <c r="K115" s="260">
        <v>2.3303354673096859</v>
      </c>
      <c r="L115" s="260">
        <v>0.40689824057859503</v>
      </c>
      <c r="M115" s="260">
        <v>1.9920588752868831</v>
      </c>
      <c r="N115" s="260">
        <v>1.552642940046802</v>
      </c>
      <c r="O115" s="260">
        <v>1.50657115144306</v>
      </c>
      <c r="P115" s="260">
        <v>1.8345878075791431</v>
      </c>
      <c r="Q115" s="260">
        <v>1.946323406672898</v>
      </c>
      <c r="R115" s="260">
        <v>1.825831348113389</v>
      </c>
      <c r="S115" s="260">
        <v>2.193637699284297</v>
      </c>
      <c r="T115" s="260">
        <v>2.4178230526911921</v>
      </c>
      <c r="U115" s="260">
        <v>2.2958848639087628</v>
      </c>
      <c r="V115" s="260">
        <v>2.1286810584798941</v>
      </c>
      <c r="W115" s="260">
        <v>2.930022374490358</v>
      </c>
      <c r="X115" s="260">
        <v>0.95687507547562289</v>
      </c>
      <c r="Y115" s="260">
        <v>1.139943211001806</v>
      </c>
      <c r="DA115" s="68" t="s">
        <v>1093</v>
      </c>
    </row>
    <row r="116" spans="1:105" ht="12" customHeight="1" x14ac:dyDescent="0.25">
      <c r="A116" s="37" t="s">
        <v>159</v>
      </c>
      <c r="B116" s="226">
        <v>1.1359120709035799E-2</v>
      </c>
      <c r="C116" s="226">
        <v>5.1682954907190364E-3</v>
      </c>
      <c r="D116" s="226">
        <v>1.250266296628103E-2</v>
      </c>
      <c r="E116" s="226">
        <v>5.3116167411219693E-3</v>
      </c>
      <c r="F116" s="226">
        <v>4.4028047736667216E-3</v>
      </c>
      <c r="G116" s="226">
        <v>3.3662848369759861E-3</v>
      </c>
      <c r="H116" s="226">
        <v>1.6123012101845979E-2</v>
      </c>
      <c r="I116" s="226">
        <v>1.330082351208973E-2</v>
      </c>
      <c r="J116" s="226">
        <v>6.4512066834419993E-3</v>
      </c>
      <c r="K116" s="226">
        <v>2.1664226718247429E-3</v>
      </c>
      <c r="L116" s="226">
        <v>7.6176264700730692E-4</v>
      </c>
      <c r="M116" s="226">
        <v>3.3387579708445219E-3</v>
      </c>
      <c r="N116" s="226">
        <v>1.5424312324321379E-3</v>
      </c>
      <c r="O116" s="226">
        <v>5.7015765953928573E-3</v>
      </c>
      <c r="P116" s="226">
        <v>2.399931926668728E-3</v>
      </c>
      <c r="Q116" s="226">
        <v>6.6871955307351216E-3</v>
      </c>
      <c r="R116" s="226">
        <v>6.7883811193521831E-3</v>
      </c>
      <c r="S116" s="226">
        <v>9.6783087595069435E-3</v>
      </c>
      <c r="T116" s="226">
        <v>1.1022542974755811E-2</v>
      </c>
      <c r="U116" s="226">
        <v>1.2071262997240611E-2</v>
      </c>
      <c r="V116" s="226">
        <v>8.3181979019492751E-3</v>
      </c>
      <c r="W116" s="226">
        <v>7.6485847404565441E-3</v>
      </c>
      <c r="X116" s="226">
        <v>1.827605613702107E-2</v>
      </c>
      <c r="Y116" s="226">
        <v>1.335330097810208E-2</v>
      </c>
      <c r="DA116" s="69" t="s">
        <v>1094</v>
      </c>
    </row>
    <row r="117" spans="1:105" ht="12" customHeight="1" x14ac:dyDescent="0.25">
      <c r="A117" s="37" t="s">
        <v>35</v>
      </c>
      <c r="B117" s="226">
        <v>1.499171812301106</v>
      </c>
      <c r="C117" s="226">
        <v>1.4067456232170019</v>
      </c>
      <c r="D117" s="226">
        <v>1.492220637500042</v>
      </c>
      <c r="E117" s="226">
        <v>1.50656173154519</v>
      </c>
      <c r="F117" s="226">
        <v>1.5812702893957711</v>
      </c>
      <c r="G117" s="226">
        <v>1.5910406275616911</v>
      </c>
      <c r="H117" s="226">
        <v>1.745082761934962</v>
      </c>
      <c r="I117" s="226">
        <v>1.3985887073818859</v>
      </c>
      <c r="J117" s="226">
        <v>1.526415761879151</v>
      </c>
      <c r="K117" s="226">
        <v>2.297673080449564</v>
      </c>
      <c r="L117" s="226">
        <v>0.40023861526895682</v>
      </c>
      <c r="M117" s="226">
        <v>1.9542382967098451</v>
      </c>
      <c r="N117" s="226">
        <v>1.517289383263813</v>
      </c>
      <c r="O117" s="226">
        <v>1.4669375439136261</v>
      </c>
      <c r="P117" s="226">
        <v>1.7629415183618251</v>
      </c>
      <c r="Q117" s="226">
        <v>1.8155939335593381</v>
      </c>
      <c r="R117" s="226">
        <v>1.654072081751796</v>
      </c>
      <c r="S117" s="226">
        <v>2.030106770498155</v>
      </c>
      <c r="T117" s="226">
        <v>2.2367268500357822</v>
      </c>
      <c r="U117" s="226">
        <v>2.0920523006488811</v>
      </c>
      <c r="V117" s="226">
        <v>1.992689385485817</v>
      </c>
      <c r="W117" s="226">
        <v>2.795934954965873</v>
      </c>
      <c r="X117" s="226">
        <v>0.73253402583487603</v>
      </c>
      <c r="Y117" s="226">
        <v>0.70838517580979865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1097</v>
      </c>
    </row>
    <row r="120" spans="1:105" ht="12" customHeight="1" x14ac:dyDescent="0.25">
      <c r="A120" s="37" t="s">
        <v>40</v>
      </c>
      <c r="B120" s="226">
        <v>1.7912400914509762E-2</v>
      </c>
      <c r="C120" s="226">
        <v>8.5970700946459162E-3</v>
      </c>
      <c r="D120" s="226">
        <v>9.9531755999663213E-3</v>
      </c>
      <c r="E120" s="226">
        <v>5.0457346890906037E-3</v>
      </c>
      <c r="F120" s="226">
        <v>1.2622494526957949E-2</v>
      </c>
      <c r="G120" s="226">
        <v>1.284865222486802E-2</v>
      </c>
      <c r="H120" s="226">
        <v>5.0440462124273742E-2</v>
      </c>
      <c r="I120" s="226">
        <v>2.470709435499625E-2</v>
      </c>
      <c r="J120" s="226">
        <v>1.6417794813583211E-2</v>
      </c>
      <c r="K120" s="226">
        <v>3.0495964188297701E-2</v>
      </c>
      <c r="L120" s="226">
        <v>5.8978626626310059E-3</v>
      </c>
      <c r="M120" s="226">
        <v>3.4481820606193488E-2</v>
      </c>
      <c r="N120" s="226">
        <v>3.381112555055598E-2</v>
      </c>
      <c r="O120" s="226">
        <v>3.3932030934041423E-2</v>
      </c>
      <c r="P120" s="226">
        <v>6.9246357290649471E-2</v>
      </c>
      <c r="Q120" s="226">
        <v>0.12404227758282541</v>
      </c>
      <c r="R120" s="226">
        <v>0.16497088524224149</v>
      </c>
      <c r="S120" s="226">
        <v>0.15385262002663541</v>
      </c>
      <c r="T120" s="226">
        <v>0.17007365968065341</v>
      </c>
      <c r="U120" s="226">
        <v>0.19176130026264149</v>
      </c>
      <c r="V120" s="226">
        <v>0.12767347509212729</v>
      </c>
      <c r="W120" s="226">
        <v>0.12643883478402879</v>
      </c>
      <c r="X120" s="226">
        <v>0.2060649935037257</v>
      </c>
      <c r="Y120" s="226">
        <v>0.41820473421390492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10.182500626470578</v>
      </c>
      <c r="C121" s="261">
        <f t="shared" si="4"/>
        <v>9.6199829395627674</v>
      </c>
      <c r="D121" s="261">
        <f t="shared" si="4"/>
        <v>10.578553650550319</v>
      </c>
      <c r="E121" s="261">
        <f t="shared" si="4"/>
        <v>9.8681406221556092</v>
      </c>
      <c r="F121" s="261">
        <f t="shared" si="4"/>
        <v>10.639302738664842</v>
      </c>
      <c r="G121" s="261">
        <f t="shared" si="4"/>
        <v>10.577363950755529</v>
      </c>
      <c r="H121" s="261">
        <f t="shared" si="4"/>
        <v>12.307194070200866</v>
      </c>
      <c r="I121" s="261">
        <f t="shared" si="4"/>
        <v>10.274377521327164</v>
      </c>
      <c r="J121" s="261">
        <f t="shared" si="4"/>
        <v>10.517751682890816</v>
      </c>
      <c r="K121" s="261">
        <f t="shared" si="4"/>
        <v>16.147629620045524</v>
      </c>
      <c r="L121" s="261">
        <f t="shared" si="4"/>
        <v>2.8366416026809183</v>
      </c>
      <c r="M121" s="261">
        <f t="shared" si="4"/>
        <v>13.84941011050795</v>
      </c>
      <c r="N121" s="261">
        <f t="shared" si="4"/>
        <v>11.013259576284506</v>
      </c>
      <c r="O121" s="261">
        <f t="shared" si="4"/>
        <v>11.11746752288828</v>
      </c>
      <c r="P121" s="261">
        <f t="shared" si="4"/>
        <v>13.798113929649819</v>
      </c>
      <c r="Q121" s="261">
        <f t="shared" si="4"/>
        <v>15.999918598258978</v>
      </c>
      <c r="R121" s="261">
        <f t="shared" si="4"/>
        <v>15.094085571231549</v>
      </c>
      <c r="S121" s="261">
        <f t="shared" si="4"/>
        <v>17.623760511542724</v>
      </c>
      <c r="T121" s="261">
        <f t="shared" si="4"/>
        <v>20.544279882243796</v>
      </c>
      <c r="U121" s="261">
        <f t="shared" si="4"/>
        <v>21.744404156757479</v>
      </c>
      <c r="V121" s="261">
        <f t="shared" si="4"/>
        <v>17.304882584328467</v>
      </c>
      <c r="W121" s="261">
        <f t="shared" si="4"/>
        <v>22.479572521929803</v>
      </c>
      <c r="X121" s="261">
        <f t="shared" si="4"/>
        <v>10.114811151373738</v>
      </c>
      <c r="Y121" s="261">
        <f t="shared" si="4"/>
        <v>14.286639948827359</v>
      </c>
      <c r="DA121" s="70"/>
    </row>
    <row r="122" spans="1:105" ht="12" customHeight="1" x14ac:dyDescent="0.25">
      <c r="A122" s="60" t="s">
        <v>1052</v>
      </c>
      <c r="B122" s="262">
        <v>10.17856898705304</v>
      </c>
      <c r="C122" s="262">
        <v>9.6171808066081894</v>
      </c>
      <c r="D122" s="262">
        <v>10.57542422522331</v>
      </c>
      <c r="E122" s="262">
        <v>9.8656283491326846</v>
      </c>
      <c r="F122" s="262">
        <v>10.63567840063304</v>
      </c>
      <c r="G122" s="262">
        <v>10.573672069851</v>
      </c>
      <c r="H122" s="262">
        <v>12.30059487340273</v>
      </c>
      <c r="I122" s="262">
        <v>10.270217222757809</v>
      </c>
      <c r="J122" s="262">
        <v>10.513868164873839</v>
      </c>
      <c r="K122" s="262">
        <v>16.141455336538261</v>
      </c>
      <c r="L122" s="262">
        <v>2.8355327965431769</v>
      </c>
      <c r="M122" s="262">
        <v>13.843486205108871</v>
      </c>
      <c r="N122" s="262">
        <v>11.00832674125307</v>
      </c>
      <c r="O122" s="262">
        <v>11.11268375263665</v>
      </c>
      <c r="P122" s="262">
        <v>13.790984919781391</v>
      </c>
      <c r="Q122" s="262">
        <v>15.990859359337961</v>
      </c>
      <c r="R122" s="262">
        <v>15.08424606126613</v>
      </c>
      <c r="S122" s="262">
        <v>17.612974501659679</v>
      </c>
      <c r="T122" s="262">
        <v>20.53266038095914</v>
      </c>
      <c r="U122" s="262">
        <v>21.732753889642449</v>
      </c>
      <c r="V122" s="262">
        <v>17.294976450447589</v>
      </c>
      <c r="W122" s="262">
        <v>22.467185604872451</v>
      </c>
      <c r="X122" s="262">
        <v>10.108090667368231</v>
      </c>
      <c r="Y122" s="262">
        <v>14.277118963523581</v>
      </c>
      <c r="DA122" s="72" t="s">
        <v>1099</v>
      </c>
    </row>
    <row r="123" spans="1:105" ht="12" customHeight="1" x14ac:dyDescent="0.25">
      <c r="A123" s="64" t="s">
        <v>28</v>
      </c>
      <c r="B123" s="229">
        <v>0.75768948493843369</v>
      </c>
      <c r="C123" s="229">
        <v>0.62680819036553204</v>
      </c>
      <c r="D123" s="229">
        <v>0.59541170379605468</v>
      </c>
      <c r="E123" s="229">
        <v>0.54697715895746302</v>
      </c>
      <c r="F123" s="229">
        <v>0.68061448067349806</v>
      </c>
      <c r="G123" s="229">
        <v>0.73877021772747209</v>
      </c>
      <c r="H123" s="229">
        <v>0.87695650985375939</v>
      </c>
      <c r="I123" s="229">
        <v>0.54437807151494899</v>
      </c>
      <c r="J123" s="229">
        <v>0.55984195511034307</v>
      </c>
      <c r="K123" s="229">
        <v>1.1421477954618049</v>
      </c>
      <c r="L123" s="229">
        <v>0.19394152649730581</v>
      </c>
      <c r="M123" s="229">
        <v>0.8685177537377009</v>
      </c>
      <c r="N123" s="229">
        <v>0.80353645815035779</v>
      </c>
      <c r="O123" s="229">
        <v>0.66696004876540138</v>
      </c>
      <c r="P123" s="229">
        <v>0.72701523842597282</v>
      </c>
      <c r="Q123" s="229">
        <v>0.83994583819698077</v>
      </c>
      <c r="R123" s="229">
        <v>0.33272606716464709</v>
      </c>
      <c r="S123" s="229">
        <v>0.4122422139075067</v>
      </c>
      <c r="T123" s="229">
        <v>0.44893345477492869</v>
      </c>
      <c r="U123" s="229">
        <v>0.25933002208135869</v>
      </c>
      <c r="V123" s="229">
        <v>0</v>
      </c>
      <c r="W123" s="229">
        <v>0</v>
      </c>
      <c r="X123" s="229">
        <v>0</v>
      </c>
      <c r="Y123" s="229">
        <v>2.4001828456275031E-4</v>
      </c>
      <c r="DA123" s="73" t="s">
        <v>1100</v>
      </c>
    </row>
    <row r="124" spans="1:105" ht="12" customHeight="1" x14ac:dyDescent="0.25">
      <c r="A124" s="64" t="s">
        <v>30</v>
      </c>
      <c r="B124" s="229">
        <v>0.48703613174236332</v>
      </c>
      <c r="C124" s="229">
        <v>1.3020976396237289</v>
      </c>
      <c r="D124" s="229">
        <v>2.3057877963072508</v>
      </c>
      <c r="E124" s="229">
        <v>1.461099219856226</v>
      </c>
      <c r="F124" s="229">
        <v>0.76648765760072923</v>
      </c>
      <c r="G124" s="229">
        <v>0.30292751774007171</v>
      </c>
      <c r="H124" s="229">
        <v>0</v>
      </c>
      <c r="I124" s="229">
        <v>1.5856409875377251</v>
      </c>
      <c r="J124" s="229">
        <v>1.3901876986246431</v>
      </c>
      <c r="K124" s="229">
        <v>2.554618259319795</v>
      </c>
      <c r="L124" s="229">
        <v>0.39605591537931639</v>
      </c>
      <c r="M124" s="229">
        <v>2.124329878840757</v>
      </c>
      <c r="N124" s="229">
        <v>1.649648546109864</v>
      </c>
      <c r="O124" s="229">
        <v>2.3285429313765178</v>
      </c>
      <c r="P124" s="229">
        <v>2.993214136432186</v>
      </c>
      <c r="Q124" s="229">
        <v>4.6961806741895762</v>
      </c>
      <c r="R124" s="229">
        <v>3.9689180415717509</v>
      </c>
      <c r="S124" s="229">
        <v>5.0436978463569186</v>
      </c>
      <c r="T124" s="229">
        <v>7.0159030745166309</v>
      </c>
      <c r="U124" s="229">
        <v>11.19337682493509</v>
      </c>
      <c r="V124" s="229">
        <v>8.306379509807611</v>
      </c>
      <c r="W124" s="229">
        <v>9.6951730314658846</v>
      </c>
      <c r="X124" s="229">
        <v>6.8482905391017663</v>
      </c>
      <c r="Y124" s="229">
        <v>10.79748724128382</v>
      </c>
      <c r="DA124" s="73" t="s">
        <v>1101</v>
      </c>
    </row>
    <row r="125" spans="1:105" ht="12" customHeight="1" x14ac:dyDescent="0.25">
      <c r="A125" s="64" t="s">
        <v>31</v>
      </c>
      <c r="B125" s="229">
        <v>0</v>
      </c>
      <c r="C125" s="229">
        <v>4.4470756653295276E-3</v>
      </c>
      <c r="D125" s="229">
        <v>0</v>
      </c>
      <c r="E125" s="229">
        <v>0</v>
      </c>
      <c r="F125" s="229">
        <v>0</v>
      </c>
      <c r="G125" s="229">
        <v>5.9804258188853373E-3</v>
      </c>
      <c r="H125" s="229">
        <v>1.5899578330780231E-2</v>
      </c>
      <c r="I125" s="229">
        <v>0.44561842036071408</v>
      </c>
      <c r="J125" s="229">
        <v>0.40417826817185482</v>
      </c>
      <c r="K125" s="229">
        <v>0.81214137197466207</v>
      </c>
      <c r="L125" s="229">
        <v>0.14340102588241191</v>
      </c>
      <c r="M125" s="229">
        <v>0.67103833661692092</v>
      </c>
      <c r="N125" s="229">
        <v>0.55141348771529997</v>
      </c>
      <c r="O125" s="229">
        <v>0.52050177776875062</v>
      </c>
      <c r="P125" s="229">
        <v>0.82516624448739639</v>
      </c>
      <c r="Q125" s="229">
        <v>0.42604460345047279</v>
      </c>
      <c r="R125" s="229">
        <v>0.45720188203597001</v>
      </c>
      <c r="S125" s="229">
        <v>0.55576648762850234</v>
      </c>
      <c r="T125" s="229">
        <v>0.5595135971651507</v>
      </c>
      <c r="U125" s="229">
        <v>0.40692776049848978</v>
      </c>
      <c r="V125" s="229">
        <v>0.38832494498757802</v>
      </c>
      <c r="W125" s="229">
        <v>0.48630891726438769</v>
      </c>
      <c r="X125" s="229">
        <v>0.23343209967768139</v>
      </c>
      <c r="Y125" s="229">
        <v>0.208884484222325</v>
      </c>
      <c r="DA125" s="73" t="s">
        <v>1102</v>
      </c>
    </row>
    <row r="126" spans="1:105" ht="12" customHeight="1" x14ac:dyDescent="0.25">
      <c r="A126" s="64" t="s">
        <v>159</v>
      </c>
      <c r="B126" s="229">
        <v>4.763058724094802E-2</v>
      </c>
      <c r="C126" s="229">
        <v>1.888371891516057E-2</v>
      </c>
      <c r="D126" s="229">
        <v>4.5607494967618137E-2</v>
      </c>
      <c r="E126" s="229">
        <v>2.323210834131114E-2</v>
      </c>
      <c r="F126" s="229">
        <v>1.9075394386866239E-2</v>
      </c>
      <c r="G126" s="229">
        <v>1.5138526049306079E-2</v>
      </c>
      <c r="H126" s="229">
        <v>7.3812206328738486E-2</v>
      </c>
      <c r="I126" s="229">
        <v>4.9067774824691858E-2</v>
      </c>
      <c r="J126" s="229">
        <v>2.6465251758106701E-2</v>
      </c>
      <c r="K126" s="229">
        <v>8.3095270961635118E-3</v>
      </c>
      <c r="L126" s="229">
        <v>2.932660354752955E-3</v>
      </c>
      <c r="M126" s="229">
        <v>1.309760797104112E-2</v>
      </c>
      <c r="N126" s="229">
        <v>5.8419027545942382E-3</v>
      </c>
      <c r="O126" s="229">
        <v>1.95421392453804E-2</v>
      </c>
      <c r="P126" s="229">
        <v>8.1029676531865803E-3</v>
      </c>
      <c r="Q126" s="229">
        <v>1.946059139298208E-2</v>
      </c>
      <c r="R126" s="229">
        <v>2.0966884837943671E-2</v>
      </c>
      <c r="S126" s="229">
        <v>3.1256846680183061E-2</v>
      </c>
      <c r="T126" s="229">
        <v>3.1384471401810568E-2</v>
      </c>
      <c r="U126" s="229">
        <v>2.7291773445314318E-2</v>
      </c>
      <c r="V126" s="229">
        <v>2.6783959978890319E-2</v>
      </c>
      <c r="W126" s="229">
        <v>2.725680813882591E-2</v>
      </c>
      <c r="X126" s="229">
        <v>3.809632590507301E-2</v>
      </c>
      <c r="Y126" s="229">
        <v>2.11080951637681E-2</v>
      </c>
      <c r="DA126" s="73" t="s">
        <v>1103</v>
      </c>
    </row>
    <row r="127" spans="1:105" ht="12" customHeight="1" x14ac:dyDescent="0.25">
      <c r="A127" s="64" t="s">
        <v>32</v>
      </c>
      <c r="B127" s="229">
        <v>0.87235291314608276</v>
      </c>
      <c r="C127" s="229">
        <v>0.96857064296952255</v>
      </c>
      <c r="D127" s="229">
        <v>0.19688034725576031</v>
      </c>
      <c r="E127" s="229">
        <v>9.912264575225746E-2</v>
      </c>
      <c r="F127" s="229">
        <v>0.1187612269287434</v>
      </c>
      <c r="G127" s="229">
        <v>4.5174108720919842E-2</v>
      </c>
      <c r="H127" s="229">
        <v>0.17346497031851621</v>
      </c>
      <c r="I127" s="229">
        <v>6.3974187985880976E-2</v>
      </c>
      <c r="J127" s="229">
        <v>1.7621970869529199E-2</v>
      </c>
      <c r="K127" s="229">
        <v>7.4801159748202256E-2</v>
      </c>
      <c r="L127" s="229">
        <v>1.000718339263197E-2</v>
      </c>
      <c r="M127" s="229">
        <v>6.548762188875025E-2</v>
      </c>
      <c r="N127" s="229">
        <v>4.0440277657307198E-2</v>
      </c>
      <c r="O127" s="229">
        <v>1.28943910779807E-2</v>
      </c>
      <c r="P127" s="229">
        <v>8.0299891933364141E-3</v>
      </c>
      <c r="Q127" s="229">
        <v>9.6739810447766077E-3</v>
      </c>
      <c r="R127" s="229">
        <v>0</v>
      </c>
      <c r="S127" s="229">
        <v>0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1104</v>
      </c>
    </row>
    <row r="128" spans="1:105" ht="12" customHeight="1" x14ac:dyDescent="0.25">
      <c r="A128" s="64" t="s">
        <v>33</v>
      </c>
      <c r="B128" s="229">
        <v>2.914581638166663E-2</v>
      </c>
      <c r="C128" s="229">
        <v>5.4217533591515522E-2</v>
      </c>
      <c r="D128" s="229">
        <v>0.40270000797953243</v>
      </c>
      <c r="E128" s="229">
        <v>4.6517088541597633E-2</v>
      </c>
      <c r="F128" s="229">
        <v>0.23526592071167099</v>
      </c>
      <c r="G128" s="229">
        <v>0.50744826009450861</v>
      </c>
      <c r="H128" s="229">
        <v>0.69909852079885026</v>
      </c>
      <c r="I128" s="229">
        <v>0.54488374200261258</v>
      </c>
      <c r="J128" s="229">
        <v>9.1334030590204368E-2</v>
      </c>
      <c r="K128" s="229">
        <v>0.32995874559819077</v>
      </c>
      <c r="L128" s="229">
        <v>2.269596145839502E-2</v>
      </c>
      <c r="M128" s="229">
        <v>0</v>
      </c>
      <c r="N128" s="229">
        <v>2.5679307509100299E-2</v>
      </c>
      <c r="O128" s="229">
        <v>4.5712638908147932E-2</v>
      </c>
      <c r="P128" s="229">
        <v>7.6401113478647684E-2</v>
      </c>
      <c r="Q128" s="229">
        <v>0.15316682413335969</v>
      </c>
      <c r="R128" s="229">
        <v>0.16643184861643839</v>
      </c>
      <c r="S128" s="229">
        <v>0.33339391121032957</v>
      </c>
      <c r="T128" s="229">
        <v>0.53008311308333866</v>
      </c>
      <c r="U128" s="229">
        <v>0.97538307963643656</v>
      </c>
      <c r="V128" s="229">
        <v>0.87142201440698663</v>
      </c>
      <c r="W128" s="229">
        <v>0.83813062052817844</v>
      </c>
      <c r="X128" s="229">
        <v>0.4297098138433072</v>
      </c>
      <c r="Y128" s="229">
        <v>0.74077076283178056</v>
      </c>
      <c r="DA128" s="73" t="s">
        <v>1105</v>
      </c>
    </row>
    <row r="129" spans="1:105" ht="12" customHeight="1" x14ac:dyDescent="0.25">
      <c r="A129" s="64" t="s">
        <v>35</v>
      </c>
      <c r="B129" s="229">
        <v>6.2862641945671491</v>
      </c>
      <c r="C129" s="229">
        <v>5.1399129522809988</v>
      </c>
      <c r="D129" s="229">
        <v>5.4433559793544379</v>
      </c>
      <c r="E129" s="229">
        <v>6.5894448104962491</v>
      </c>
      <c r="F129" s="229">
        <v>6.8509406964547166</v>
      </c>
      <c r="G129" s="229">
        <v>7.1550718825932673</v>
      </c>
      <c r="H129" s="229">
        <v>7.9891032811369342</v>
      </c>
      <c r="I129" s="229">
        <v>5.1595027709219856</v>
      </c>
      <c r="J129" s="229">
        <v>6.2619257772904682</v>
      </c>
      <c r="K129" s="229">
        <v>8.8129509390887986</v>
      </c>
      <c r="L129" s="229">
        <v>1.540852553025261</v>
      </c>
      <c r="M129" s="229">
        <v>7.6662780937745918</v>
      </c>
      <c r="N129" s="229">
        <v>5.7466789061504837</v>
      </c>
      <c r="O129" s="229">
        <v>5.0279246920230376</v>
      </c>
      <c r="P129" s="229">
        <v>5.9522763704277883</v>
      </c>
      <c r="Q129" s="229">
        <v>5.2836097754556359</v>
      </c>
      <c r="R129" s="229">
        <v>5.1088379161388691</v>
      </c>
      <c r="S129" s="229">
        <v>6.5563868281771036</v>
      </c>
      <c r="T129" s="229">
        <v>6.3686292736059871</v>
      </c>
      <c r="U129" s="229">
        <v>4.7298959055162246</v>
      </c>
      <c r="V129" s="229">
        <v>6.4163071593553367</v>
      </c>
      <c r="W129" s="229">
        <v>9.9637076952347101</v>
      </c>
      <c r="X129" s="229">
        <v>1.526962643118108</v>
      </c>
      <c r="Y129" s="229">
        <v>1.11977268602846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5.8455561823736425E-4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0.1832263380601597</v>
      </c>
      <c r="C131" s="229">
        <v>0.33173531334970419</v>
      </c>
      <c r="D131" s="229">
        <v>0.46263589618428269</v>
      </c>
      <c r="E131" s="229">
        <v>0.30171523457877741</v>
      </c>
      <c r="F131" s="229">
        <v>0.48243583816849323</v>
      </c>
      <c r="G131" s="229">
        <v>0.4354774690075181</v>
      </c>
      <c r="H131" s="229">
        <v>0.44113605838733122</v>
      </c>
      <c r="I131" s="229">
        <v>0.27713703192452471</v>
      </c>
      <c r="J131" s="229">
        <v>0.20912915727148601</v>
      </c>
      <c r="K131" s="229">
        <v>0.21372054246984121</v>
      </c>
      <c r="L131" s="229">
        <v>5.3699831359431793E-2</v>
      </c>
      <c r="M131" s="229">
        <v>0.22889779637564511</v>
      </c>
      <c r="N131" s="229">
        <v>0.18821305309714309</v>
      </c>
      <c r="O131" s="229">
        <v>0.29053007882554438</v>
      </c>
      <c r="P131" s="229">
        <v>0.34139631724133002</v>
      </c>
      <c r="Q131" s="229">
        <v>0.46298820901172921</v>
      </c>
      <c r="R131" s="229">
        <v>0.46382454358686698</v>
      </c>
      <c r="S131" s="229">
        <v>0.4807747279332823</v>
      </c>
      <c r="T131" s="229">
        <v>0.62234655419336382</v>
      </c>
      <c r="U131" s="229">
        <v>0.53654856656241068</v>
      </c>
      <c r="V131" s="229">
        <v>0.1025639985570691</v>
      </c>
      <c r="W131" s="229">
        <v>0.15735617839777211</v>
      </c>
      <c r="X131" s="229">
        <v>9.3540116414317781E-2</v>
      </c>
      <c r="Y131" s="229">
        <v>0.15697572601309759</v>
      </c>
      <c r="DA131" s="73" t="s">
        <v>1108</v>
      </c>
    </row>
    <row r="132" spans="1:105" ht="12" customHeight="1" x14ac:dyDescent="0.25">
      <c r="A132" s="64" t="s">
        <v>39</v>
      </c>
      <c r="B132" s="229">
        <v>1.515223520976241</v>
      </c>
      <c r="C132" s="229">
        <v>1.1699231842284601</v>
      </c>
      <c r="D132" s="229">
        <v>1.12304499937837</v>
      </c>
      <c r="E132" s="229">
        <v>0.79752008260880292</v>
      </c>
      <c r="F132" s="229">
        <v>1.4820971857083169</v>
      </c>
      <c r="G132" s="229">
        <v>1.367683662099054</v>
      </c>
      <c r="H132" s="229">
        <v>2.0311237482478171</v>
      </c>
      <c r="I132" s="229">
        <v>1.6000142356847249</v>
      </c>
      <c r="J132" s="229">
        <v>1.553184055187206</v>
      </c>
      <c r="K132" s="229">
        <v>2.1928069957807992</v>
      </c>
      <c r="L132" s="229">
        <v>0.47194613919366951</v>
      </c>
      <c r="M132" s="229">
        <v>2.205839115903462</v>
      </c>
      <c r="N132" s="229">
        <v>1.9968748021089211</v>
      </c>
      <c r="O132" s="229">
        <v>2.2000750546458878</v>
      </c>
      <c r="P132" s="229">
        <v>2.8593825424415402</v>
      </c>
      <c r="Q132" s="229">
        <v>4.0997888624624483</v>
      </c>
      <c r="R132" s="229">
        <v>4.5653388773136419</v>
      </c>
      <c r="S132" s="229">
        <v>4.1994556397658531</v>
      </c>
      <c r="T132" s="229">
        <v>4.9558668422179268</v>
      </c>
      <c r="U132" s="229">
        <v>3.603999956967129</v>
      </c>
      <c r="V132" s="229">
        <v>1.1831948633541161</v>
      </c>
      <c r="W132" s="229">
        <v>1.299252353842691</v>
      </c>
      <c r="X132" s="229">
        <v>0.93805912930797775</v>
      </c>
      <c r="Y132" s="229">
        <v>1.2318799496957731</v>
      </c>
      <c r="DA132" s="73" t="s">
        <v>1109</v>
      </c>
    </row>
    <row r="133" spans="1:105" ht="12" customHeight="1" x14ac:dyDescent="0.25">
      <c r="A133" s="60" t="s">
        <v>1064</v>
      </c>
      <c r="B133" s="262">
        <v>3.9316394175380126E-3</v>
      </c>
      <c r="C133" s="262">
        <v>2.8021329545775881E-3</v>
      </c>
      <c r="D133" s="262">
        <v>3.1294253270083708E-3</v>
      </c>
      <c r="E133" s="262">
        <v>2.512273022923743E-3</v>
      </c>
      <c r="F133" s="262">
        <v>3.6243380318017838E-3</v>
      </c>
      <c r="G133" s="262">
        <v>3.691880904530054E-3</v>
      </c>
      <c r="H133" s="262">
        <v>6.5991967981367484E-3</v>
      </c>
      <c r="I133" s="262">
        <v>4.1602985693552676E-3</v>
      </c>
      <c r="J133" s="262">
        <v>3.883518016976938E-3</v>
      </c>
      <c r="K133" s="262">
        <v>6.1742835072627527E-3</v>
      </c>
      <c r="L133" s="262">
        <v>1.108806137741152E-3</v>
      </c>
      <c r="M133" s="262">
        <v>5.9239053990785412E-3</v>
      </c>
      <c r="N133" s="262">
        <v>4.9328350314352858E-3</v>
      </c>
      <c r="O133" s="262">
        <v>4.7837702516284686E-3</v>
      </c>
      <c r="P133" s="262">
        <v>7.1290098684286757E-3</v>
      </c>
      <c r="Q133" s="262">
        <v>9.0592389210164912E-3</v>
      </c>
      <c r="R133" s="262">
        <v>9.8395099654181983E-3</v>
      </c>
      <c r="S133" s="262">
        <v>1.078600988304382E-2</v>
      </c>
      <c r="T133" s="262">
        <v>1.1619501284654429E-2</v>
      </c>
      <c r="U133" s="262">
        <v>1.165026711503098E-2</v>
      </c>
      <c r="V133" s="262">
        <v>9.9061338808780156E-3</v>
      </c>
      <c r="W133" s="262">
        <v>1.23869170573505E-2</v>
      </c>
      <c r="X133" s="262">
        <v>6.720484005506934E-3</v>
      </c>
      <c r="Y133" s="262">
        <v>9.5209853037777677E-3</v>
      </c>
      <c r="DA133" s="72" t="s">
        <v>1110</v>
      </c>
    </row>
    <row r="134" spans="1:105" ht="12" customHeight="1" x14ac:dyDescent="0.25">
      <c r="A134" s="57" t="s">
        <v>1010</v>
      </c>
      <c r="B134" s="261">
        <v>5.769555054975867</v>
      </c>
      <c r="C134" s="261">
        <v>5.3280905043709108</v>
      </c>
      <c r="D134" s="261">
        <v>5.6275277064263136</v>
      </c>
      <c r="E134" s="261">
        <v>5.5264908528772114</v>
      </c>
      <c r="F134" s="261">
        <v>5.9215509202249823</v>
      </c>
      <c r="G134" s="261">
        <v>5.9449070675682449</v>
      </c>
      <c r="H134" s="261">
        <v>6.8763121329114858</v>
      </c>
      <c r="I134" s="261">
        <v>5.4892668692282536</v>
      </c>
      <c r="J134" s="261">
        <v>5.7954234470386092</v>
      </c>
      <c r="K134" s="261">
        <v>8.8298432238851703</v>
      </c>
      <c r="L134" s="261">
        <v>1.548630848490147</v>
      </c>
      <c r="M134" s="261">
        <v>7.5678504232282391</v>
      </c>
      <c r="N134" s="261">
        <v>5.9697516973970561</v>
      </c>
      <c r="O134" s="261">
        <v>5.8159863693808083</v>
      </c>
      <c r="P134" s="261">
        <v>7.1606043736925136</v>
      </c>
      <c r="Q134" s="261">
        <v>7.7199020854947102</v>
      </c>
      <c r="R134" s="261">
        <v>7.1923595622358389</v>
      </c>
      <c r="S134" s="261">
        <v>8.6035441374953763</v>
      </c>
      <c r="T134" s="261">
        <v>9.5884900895748153</v>
      </c>
      <c r="U134" s="261">
        <v>9.162251485644294</v>
      </c>
      <c r="V134" s="261">
        <v>8.2705849798673707</v>
      </c>
      <c r="W134" s="261">
        <v>11.20783875554579</v>
      </c>
      <c r="X134" s="261">
        <v>3.8788998487680608</v>
      </c>
      <c r="Y134" s="261">
        <v>4.5659260167070981</v>
      </c>
      <c r="DA134" s="70" t="s">
        <v>1111</v>
      </c>
    </row>
    <row r="135" spans="1:105" ht="12" customHeight="1" x14ac:dyDescent="0.25">
      <c r="A135" s="60" t="s">
        <v>1012</v>
      </c>
      <c r="B135" s="262">
        <v>5.7641187962267102</v>
      </c>
      <c r="C135" s="262">
        <v>5.3256153501733223</v>
      </c>
      <c r="D135" s="262">
        <v>5.6242767168283399</v>
      </c>
      <c r="E135" s="262">
        <v>5.5248111196951317</v>
      </c>
      <c r="F135" s="262">
        <v>5.9173314856000481</v>
      </c>
      <c r="G135" s="262">
        <v>5.9405948585961514</v>
      </c>
      <c r="H135" s="262">
        <v>6.8589627095233201</v>
      </c>
      <c r="I135" s="262">
        <v>5.4812892807106133</v>
      </c>
      <c r="J135" s="262">
        <v>5.7900593513404432</v>
      </c>
      <c r="K135" s="262">
        <v>8.8203346197407431</v>
      </c>
      <c r="L135" s="262">
        <v>1.546773724007086</v>
      </c>
      <c r="M135" s="262">
        <v>7.5568405391968554</v>
      </c>
      <c r="N135" s="262">
        <v>5.9590757135945047</v>
      </c>
      <c r="O135" s="262">
        <v>5.8051801451500067</v>
      </c>
      <c r="P135" s="262">
        <v>7.1384126108918284</v>
      </c>
      <c r="Q135" s="262">
        <v>7.6777737138437798</v>
      </c>
      <c r="R135" s="262">
        <v>7.1309802341751913</v>
      </c>
      <c r="S135" s="262">
        <v>8.5473346885780099</v>
      </c>
      <c r="T135" s="262">
        <v>9.5262223925457707</v>
      </c>
      <c r="U135" s="262">
        <v>9.0895892107619982</v>
      </c>
      <c r="V135" s="262">
        <v>8.2211122291086092</v>
      </c>
      <c r="W135" s="262">
        <v>11.159845049594891</v>
      </c>
      <c r="X135" s="262">
        <v>3.788419430476011</v>
      </c>
      <c r="Y135" s="262">
        <v>4.3527784192036192</v>
      </c>
      <c r="DA135" s="72" t="s">
        <v>1112</v>
      </c>
    </row>
    <row r="136" spans="1:105" ht="12" customHeight="1" x14ac:dyDescent="0.25">
      <c r="A136" s="59" t="s">
        <v>28</v>
      </c>
      <c r="B136" s="230">
        <v>0.5483986253512676</v>
      </c>
      <c r="C136" s="230">
        <v>0.49390823065133571</v>
      </c>
      <c r="D136" s="230">
        <v>0.53313548048786275</v>
      </c>
      <c r="E136" s="230">
        <v>0.41631608260167741</v>
      </c>
      <c r="F136" s="230">
        <v>0.52512918910490503</v>
      </c>
      <c r="G136" s="230">
        <v>0.55133920070449449</v>
      </c>
      <c r="H136" s="230">
        <v>0.65887349601175038</v>
      </c>
      <c r="I136" s="230">
        <v>0.47646691343880271</v>
      </c>
      <c r="J136" s="230">
        <v>0.44587391115558439</v>
      </c>
      <c r="K136" s="230">
        <v>0.92846083348092012</v>
      </c>
      <c r="L136" s="230">
        <v>0.15862625631994909</v>
      </c>
      <c r="M136" s="230">
        <v>0.70691013382789258</v>
      </c>
      <c r="N136" s="230">
        <v>0.6698928639469951</v>
      </c>
      <c r="O136" s="230">
        <v>0.6197075689259347</v>
      </c>
      <c r="P136" s="230">
        <v>0.69007008588477903</v>
      </c>
      <c r="Q136" s="230">
        <v>0.98026661415414063</v>
      </c>
      <c r="R136" s="230">
        <v>0.40080576412420488</v>
      </c>
      <c r="S136" s="230">
        <v>0.46634916477057581</v>
      </c>
      <c r="T136" s="230">
        <v>0.57726429913778343</v>
      </c>
      <c r="U136" s="230">
        <v>0.43463207797565873</v>
      </c>
      <c r="V136" s="230">
        <v>0</v>
      </c>
      <c r="W136" s="230">
        <v>0</v>
      </c>
      <c r="X136" s="230">
        <v>0</v>
      </c>
      <c r="Y136" s="230">
        <v>7.7388320021706098E-4</v>
      </c>
      <c r="DA136" s="71" t="s">
        <v>1113</v>
      </c>
    </row>
    <row r="137" spans="1:105" ht="12" customHeight="1" x14ac:dyDescent="0.25">
      <c r="A137" s="59" t="s">
        <v>31</v>
      </c>
      <c r="B137" s="295">
        <v>0</v>
      </c>
      <c r="C137" s="295">
        <v>3.504177684970309E-3</v>
      </c>
      <c r="D137" s="295">
        <v>0</v>
      </c>
      <c r="E137" s="295">
        <v>0</v>
      </c>
      <c r="F137" s="295">
        <v>0</v>
      </c>
      <c r="G137" s="295">
        <v>4.463151209586385E-3</v>
      </c>
      <c r="H137" s="295">
        <v>1.194564455842945E-2</v>
      </c>
      <c r="I137" s="295">
        <v>0.39002752761490289</v>
      </c>
      <c r="J137" s="295">
        <v>0.32189896378587102</v>
      </c>
      <c r="K137" s="295">
        <v>0.66019604303753932</v>
      </c>
      <c r="L137" s="295">
        <v>0.1172887947155718</v>
      </c>
      <c r="M137" s="295">
        <v>0.54617628517099415</v>
      </c>
      <c r="N137" s="295">
        <v>0.45970280098415078</v>
      </c>
      <c r="O137" s="295">
        <v>0.48362550638495211</v>
      </c>
      <c r="P137" s="295">
        <v>0.78323329568093902</v>
      </c>
      <c r="Q137" s="295">
        <v>0.49721932285483361</v>
      </c>
      <c r="R137" s="295">
        <v>0.5507508060610472</v>
      </c>
      <c r="S137" s="295">
        <v>0.62871105522245241</v>
      </c>
      <c r="T137" s="295">
        <v>0.71945456746485814</v>
      </c>
      <c r="U137" s="295">
        <v>0.68200301959621501</v>
      </c>
      <c r="V137" s="295">
        <v>0.4673208195850444</v>
      </c>
      <c r="W137" s="295">
        <v>0.51799088799349002</v>
      </c>
      <c r="X137" s="295">
        <v>0.49171147830861461</v>
      </c>
      <c r="Y137" s="295">
        <v>0.67349949367461937</v>
      </c>
      <c r="DA137" s="122" t="s">
        <v>1114</v>
      </c>
    </row>
    <row r="138" spans="1:105" ht="12" customHeight="1" x14ac:dyDescent="0.25">
      <c r="A138" s="59" t="s">
        <v>159</v>
      </c>
      <c r="B138" s="295">
        <v>3.4473948875946132E-2</v>
      </c>
      <c r="C138" s="295">
        <v>1.4879869696764881E-2</v>
      </c>
      <c r="D138" s="295">
        <v>4.0837245200906327E-2</v>
      </c>
      <c r="E138" s="295">
        <v>1.768245744240405E-2</v>
      </c>
      <c r="F138" s="295">
        <v>1.471765099137917E-2</v>
      </c>
      <c r="G138" s="295">
        <v>1.129777927099322E-2</v>
      </c>
      <c r="H138" s="295">
        <v>5.5456463217619038E-2</v>
      </c>
      <c r="I138" s="295">
        <v>4.2946570487252103E-2</v>
      </c>
      <c r="J138" s="295">
        <v>2.1077672374122919E-2</v>
      </c>
      <c r="K138" s="295">
        <v>6.7548792583509926E-3</v>
      </c>
      <c r="L138" s="295">
        <v>2.3986453109559151E-3</v>
      </c>
      <c r="M138" s="295">
        <v>1.066049803102837E-2</v>
      </c>
      <c r="N138" s="295">
        <v>4.8702817743743101E-3</v>
      </c>
      <c r="O138" s="295">
        <v>1.815762672109696E-2</v>
      </c>
      <c r="P138" s="295">
        <v>7.6911944740831002E-3</v>
      </c>
      <c r="Q138" s="295">
        <v>2.271166445110951E-2</v>
      </c>
      <c r="R138" s="295">
        <v>2.5256957984652679E-2</v>
      </c>
      <c r="S138" s="295">
        <v>3.5359319960220771E-2</v>
      </c>
      <c r="T138" s="295">
        <v>4.0355947401289012E-2</v>
      </c>
      <c r="U138" s="295">
        <v>4.5740481988839982E-2</v>
      </c>
      <c r="V138" s="295">
        <v>3.2232547227859509E-2</v>
      </c>
      <c r="W138" s="295">
        <v>2.9032530045141589E-2</v>
      </c>
      <c r="X138" s="295">
        <v>8.024774979437517E-2</v>
      </c>
      <c r="Y138" s="295">
        <v>6.8058149259676334E-2</v>
      </c>
      <c r="DA138" s="122" t="s">
        <v>1115</v>
      </c>
    </row>
    <row r="139" spans="1:105" ht="12" customHeight="1" x14ac:dyDescent="0.25">
      <c r="A139" s="59" t="s">
        <v>32</v>
      </c>
      <c r="B139" s="295">
        <v>0.63138943841797923</v>
      </c>
      <c r="C139" s="295">
        <v>0.76320797954303443</v>
      </c>
      <c r="D139" s="295">
        <v>0.1762879329774984</v>
      </c>
      <c r="E139" s="295">
        <v>7.5444378071192572E-2</v>
      </c>
      <c r="F139" s="295">
        <v>9.1630414228744739E-2</v>
      </c>
      <c r="G139" s="295">
        <v>3.371313081805586E-2</v>
      </c>
      <c r="H139" s="295">
        <v>0.13032741093215031</v>
      </c>
      <c r="I139" s="295">
        <v>5.5993408780334E-2</v>
      </c>
      <c r="J139" s="295">
        <v>1.4034634243012619E-2</v>
      </c>
      <c r="K139" s="295">
        <v>6.080644501622888E-2</v>
      </c>
      <c r="L139" s="295">
        <v>8.1849517560770007E-3</v>
      </c>
      <c r="M139" s="295">
        <v>5.330214996091831E-2</v>
      </c>
      <c r="N139" s="295">
        <v>3.3714280346438232E-2</v>
      </c>
      <c r="O139" s="295">
        <v>1.198085516892239E-2</v>
      </c>
      <c r="P139" s="295">
        <v>7.6219246027038239E-3</v>
      </c>
      <c r="Q139" s="295">
        <v>1.1290109686727881E-2</v>
      </c>
      <c r="R139" s="295">
        <v>0</v>
      </c>
      <c r="S139" s="295">
        <v>0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1116</v>
      </c>
    </row>
    <row r="140" spans="1:105" ht="12" customHeight="1" x14ac:dyDescent="0.25">
      <c r="A140" s="59" t="s">
        <v>35</v>
      </c>
      <c r="B140" s="295">
        <v>4.5498567835815171</v>
      </c>
      <c r="C140" s="295">
        <v>4.0501150925972169</v>
      </c>
      <c r="D140" s="295">
        <v>4.8740160581620726</v>
      </c>
      <c r="E140" s="295">
        <v>5.0153682015798573</v>
      </c>
      <c r="F140" s="295">
        <v>5.2858542312750192</v>
      </c>
      <c r="G140" s="295">
        <v>5.3397815965930224</v>
      </c>
      <c r="H140" s="295">
        <v>6.0023596948033706</v>
      </c>
      <c r="I140" s="295">
        <v>4.5158548603893216</v>
      </c>
      <c r="J140" s="295">
        <v>4.9871741697818521</v>
      </c>
      <c r="K140" s="295">
        <v>7.1641164189477031</v>
      </c>
      <c r="L140" s="295">
        <v>1.260275075904532</v>
      </c>
      <c r="M140" s="295">
        <v>6.2397914722060213</v>
      </c>
      <c r="N140" s="295">
        <v>4.7908954865425466</v>
      </c>
      <c r="O140" s="295">
        <v>4.6717085879491007</v>
      </c>
      <c r="P140" s="295">
        <v>5.6497961102493228</v>
      </c>
      <c r="Q140" s="295">
        <v>6.1662860026969684</v>
      </c>
      <c r="R140" s="295">
        <v>6.1541667060052863</v>
      </c>
      <c r="S140" s="295">
        <v>7.4169151486247618</v>
      </c>
      <c r="T140" s="295">
        <v>8.1891475785418404</v>
      </c>
      <c r="U140" s="295">
        <v>7.9272136312012842</v>
      </c>
      <c r="V140" s="295">
        <v>7.7215588622957059</v>
      </c>
      <c r="W140" s="295">
        <v>10.61282163155626</v>
      </c>
      <c r="X140" s="295">
        <v>3.2164602023730211</v>
      </c>
      <c r="Y140" s="295">
        <v>3.6104468930691072</v>
      </c>
      <c r="DA140" s="122" t="s">
        <v>1117</v>
      </c>
    </row>
    <row r="141" spans="1:105" ht="12" customHeight="1" x14ac:dyDescent="0.25">
      <c r="A141" s="60" t="s">
        <v>1019</v>
      </c>
      <c r="B141" s="262">
        <v>5.4362587491569737E-3</v>
      </c>
      <c r="C141" s="262">
        <v>2.4751541975880369E-3</v>
      </c>
      <c r="D141" s="262">
        <v>3.2509895979736742E-3</v>
      </c>
      <c r="E141" s="262">
        <v>1.679733182079327E-3</v>
      </c>
      <c r="F141" s="262">
        <v>4.2194346249344568E-3</v>
      </c>
      <c r="G141" s="262">
        <v>4.3122089720938946E-3</v>
      </c>
      <c r="H141" s="262">
        <v>1.734942338816595E-2</v>
      </c>
      <c r="I141" s="262">
        <v>7.9775885176400253E-3</v>
      </c>
      <c r="J141" s="262">
        <v>5.3640956981655559E-3</v>
      </c>
      <c r="K141" s="262">
        <v>9.5086041444276039E-3</v>
      </c>
      <c r="L141" s="262">
        <v>1.8571244830604221E-3</v>
      </c>
      <c r="M141" s="262">
        <v>1.100988403138483E-2</v>
      </c>
      <c r="N141" s="262">
        <v>1.067598380255174E-2</v>
      </c>
      <c r="O141" s="262">
        <v>1.080622423080131E-2</v>
      </c>
      <c r="P141" s="262">
        <v>2.2191762800684741E-2</v>
      </c>
      <c r="Q141" s="262">
        <v>4.2128371650930592E-2</v>
      </c>
      <c r="R141" s="262">
        <v>6.1379328060647782E-2</v>
      </c>
      <c r="S141" s="262">
        <v>5.6209448917366643E-2</v>
      </c>
      <c r="T141" s="262">
        <v>6.2267697029044507E-2</v>
      </c>
      <c r="U141" s="262">
        <v>7.2662274882296291E-2</v>
      </c>
      <c r="V141" s="262">
        <v>4.9472750758762042E-2</v>
      </c>
      <c r="W141" s="262">
        <v>4.7993705950898517E-2</v>
      </c>
      <c r="X141" s="262">
        <v>9.0480418292049961E-2</v>
      </c>
      <c r="Y141" s="262">
        <v>0.2131475975034792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4.319647948575537</v>
      </c>
      <c r="C142" s="261">
        <f t="shared" si="5"/>
        <v>4.0336479037651261</v>
      </c>
      <c r="D142" s="261">
        <f t="shared" si="5"/>
        <v>4.3356116000236264</v>
      </c>
      <c r="E142" s="261">
        <f t="shared" si="5"/>
        <v>4.2622058996768919</v>
      </c>
      <c r="F142" s="261">
        <f t="shared" si="5"/>
        <v>4.5180169869121656</v>
      </c>
      <c r="G142" s="261">
        <f t="shared" si="5"/>
        <v>4.529901198564847</v>
      </c>
      <c r="H142" s="261">
        <f t="shared" si="5"/>
        <v>5.1456414958052239</v>
      </c>
      <c r="I142" s="261">
        <f t="shared" si="5"/>
        <v>4.1381697968872269</v>
      </c>
      <c r="J142" s="261">
        <f t="shared" si="5"/>
        <v>4.4018917665726036</v>
      </c>
      <c r="K142" s="261">
        <f t="shared" si="5"/>
        <v>6.6595117617848079</v>
      </c>
      <c r="L142" s="261">
        <f t="shared" si="5"/>
        <v>1.1646344002384306</v>
      </c>
      <c r="M142" s="261">
        <f t="shared" si="5"/>
        <v>5.6974974012187056</v>
      </c>
      <c r="N142" s="261">
        <f t="shared" si="5"/>
        <v>4.4655286417345454</v>
      </c>
      <c r="O142" s="261">
        <f t="shared" si="5"/>
        <v>4.3803253061119536</v>
      </c>
      <c r="P142" s="261">
        <f t="shared" si="5"/>
        <v>5.3643445351207371</v>
      </c>
      <c r="Q142" s="261">
        <f t="shared" si="5"/>
        <v>5.8425821093801842</v>
      </c>
      <c r="R142" s="261">
        <f t="shared" si="5"/>
        <v>5.4901132130601322</v>
      </c>
      <c r="S142" s="261">
        <f t="shared" si="5"/>
        <v>6.5382810851168447</v>
      </c>
      <c r="T142" s="261">
        <f t="shared" si="5"/>
        <v>7.3320601418788796</v>
      </c>
      <c r="U142" s="261">
        <f t="shared" si="5"/>
        <v>7.213011177480702</v>
      </c>
      <c r="V142" s="261">
        <f t="shared" si="5"/>
        <v>6.3679597372088592</v>
      </c>
      <c r="W142" s="261">
        <f t="shared" si="5"/>
        <v>8.6160552422587102</v>
      </c>
      <c r="X142" s="261">
        <f t="shared" si="5"/>
        <v>3.1191778056933375</v>
      </c>
      <c r="Y142" s="261">
        <f t="shared" si="5"/>
        <v>3.9707361435138337</v>
      </c>
      <c r="DA142" s="70"/>
    </row>
    <row r="143" spans="1:105" ht="12" customHeight="1" x14ac:dyDescent="0.25">
      <c r="A143" s="60" t="s">
        <v>1022</v>
      </c>
      <c r="B143" s="262">
        <v>3.1374286038717689</v>
      </c>
      <c r="C143" s="262">
        <v>2.9341203525459392</v>
      </c>
      <c r="D143" s="262">
        <v>3.1253999969637971</v>
      </c>
      <c r="E143" s="262">
        <v>3.142144456528122</v>
      </c>
      <c r="F143" s="262">
        <v>3.29556856480075</v>
      </c>
      <c r="G143" s="262">
        <v>3.313970808153619</v>
      </c>
      <c r="H143" s="262">
        <v>3.656564555210664</v>
      </c>
      <c r="I143" s="262">
        <v>2.931345484312105</v>
      </c>
      <c r="J143" s="262">
        <v>3.1851904046913488</v>
      </c>
      <c r="K143" s="262">
        <v>4.7807108506382443</v>
      </c>
      <c r="L143" s="262">
        <v>0.83345453895611898</v>
      </c>
      <c r="M143" s="262">
        <v>4.0687973281306933</v>
      </c>
      <c r="N143" s="262">
        <v>3.1571241698634291</v>
      </c>
      <c r="O143" s="262">
        <v>3.0597614001783979</v>
      </c>
      <c r="P143" s="262">
        <v>3.669218683552856</v>
      </c>
      <c r="Q143" s="262">
        <v>3.7855401816544481</v>
      </c>
      <c r="R143" s="262">
        <v>3.4496122655456509</v>
      </c>
      <c r="S143" s="262">
        <v>4.2363817335576339</v>
      </c>
      <c r="T143" s="262">
        <v>4.6679205900857559</v>
      </c>
      <c r="U143" s="262">
        <v>4.3684198152385294</v>
      </c>
      <c r="V143" s="262">
        <v>4.1565652393483203</v>
      </c>
      <c r="W143" s="262">
        <v>5.8258255840570996</v>
      </c>
      <c r="X143" s="262">
        <v>1.5471511137947529</v>
      </c>
      <c r="Y143" s="262">
        <v>1.4871191664296901</v>
      </c>
      <c r="DA143" s="72" t="s">
        <v>1119</v>
      </c>
    </row>
    <row r="144" spans="1:105" ht="12" customHeight="1" x14ac:dyDescent="0.25">
      <c r="A144" s="60" t="s">
        <v>1024</v>
      </c>
      <c r="B144" s="262">
        <v>1.1447327280717889</v>
      </c>
      <c r="C144" s="262">
        <v>1.0815962081812891</v>
      </c>
      <c r="D144" s="262">
        <v>1.189365051143733</v>
      </c>
      <c r="E144" s="262">
        <v>1.109537860244419</v>
      </c>
      <c r="F144" s="262">
        <v>1.1961415367854999</v>
      </c>
      <c r="G144" s="262">
        <v>1.189167994995477</v>
      </c>
      <c r="H144" s="262">
        <v>1.383386362488362</v>
      </c>
      <c r="I144" s="262">
        <v>1.1550399466026779</v>
      </c>
      <c r="J144" s="262">
        <v>1.182442149016447</v>
      </c>
      <c r="K144" s="262">
        <v>1.8153487220008631</v>
      </c>
      <c r="L144" s="262">
        <v>0.31889818675421439</v>
      </c>
      <c r="M144" s="262">
        <v>1.556907631097816</v>
      </c>
      <c r="N144" s="262">
        <v>1.2380514312030739</v>
      </c>
      <c r="O144" s="262">
        <v>1.2497879421494069</v>
      </c>
      <c r="P144" s="262">
        <v>1.55100307421397</v>
      </c>
      <c r="Q144" s="262">
        <v>1.7984119459141259</v>
      </c>
      <c r="R144" s="262">
        <v>1.696449684290902</v>
      </c>
      <c r="S144" s="262">
        <v>1.980843120127163</v>
      </c>
      <c r="T144" s="262">
        <v>2.3092055830602591</v>
      </c>
      <c r="U144" s="262">
        <v>2.444174095616761</v>
      </c>
      <c r="V144" s="262">
        <v>1.9450794703303651</v>
      </c>
      <c r="W144" s="262">
        <v>2.5267719560848749</v>
      </c>
      <c r="X144" s="262">
        <v>1.1368063840773299</v>
      </c>
      <c r="Y144" s="262">
        <v>1.6056761378646089</v>
      </c>
      <c r="DA144" s="72" t="s">
        <v>1120</v>
      </c>
    </row>
    <row r="145" spans="1:105" ht="12" customHeight="1" x14ac:dyDescent="0.25">
      <c r="A145" s="64" t="s">
        <v>28</v>
      </c>
      <c r="B145" s="229">
        <v>8.5213545462838408E-2</v>
      </c>
      <c r="C145" s="229">
        <v>7.0493981093762703E-2</v>
      </c>
      <c r="D145" s="229">
        <v>6.6962975333693373E-2</v>
      </c>
      <c r="E145" s="229">
        <v>6.1515784405722973E-2</v>
      </c>
      <c r="F145" s="229">
        <v>7.654530535850039E-2</v>
      </c>
      <c r="G145" s="229">
        <v>8.3085790137402082E-2</v>
      </c>
      <c r="H145" s="229">
        <v>9.8626911032594758E-2</v>
      </c>
      <c r="I145" s="229">
        <v>6.122347804494175E-2</v>
      </c>
      <c r="J145" s="229">
        <v>6.2962623663275388E-2</v>
      </c>
      <c r="K145" s="229">
        <v>0.1284516481072368</v>
      </c>
      <c r="L145" s="229">
        <v>2.1811633147651908E-2</v>
      </c>
      <c r="M145" s="229">
        <v>9.7677846353408967E-2</v>
      </c>
      <c r="N145" s="229">
        <v>9.0369725156219327E-2</v>
      </c>
      <c r="O145" s="229">
        <v>7.5009659718302035E-2</v>
      </c>
      <c r="P145" s="229">
        <v>8.1763766428435844E-2</v>
      </c>
      <c r="Q145" s="229">
        <v>9.4464505964915402E-2</v>
      </c>
      <c r="R145" s="229">
        <v>3.7420036063071267E-2</v>
      </c>
      <c r="S145" s="229">
        <v>4.636281924826087E-2</v>
      </c>
      <c r="T145" s="229">
        <v>5.0489299533252673E-2</v>
      </c>
      <c r="U145" s="229">
        <v>2.9165550091148969E-2</v>
      </c>
      <c r="V145" s="229">
        <v>0</v>
      </c>
      <c r="W145" s="229">
        <v>0</v>
      </c>
      <c r="X145" s="229">
        <v>0</v>
      </c>
      <c r="Y145" s="229">
        <v>2.699365559383777E-5</v>
      </c>
      <c r="DA145" s="73" t="s">
        <v>1121</v>
      </c>
    </row>
    <row r="146" spans="1:105" ht="12" customHeight="1" x14ac:dyDescent="0.25">
      <c r="A146" s="64" t="s">
        <v>30</v>
      </c>
      <c r="B146" s="229">
        <v>5.4774516974648413E-2</v>
      </c>
      <c r="C146" s="229">
        <v>0.14644040681143539</v>
      </c>
      <c r="D146" s="229">
        <v>0.25932041702314412</v>
      </c>
      <c r="E146" s="229">
        <v>0.16432251901589079</v>
      </c>
      <c r="F146" s="229">
        <v>8.6203031922729503E-2</v>
      </c>
      <c r="G146" s="229">
        <v>3.4068742298813709E-2</v>
      </c>
      <c r="H146" s="229">
        <v>0</v>
      </c>
      <c r="I146" s="229">
        <v>0.17832910851371389</v>
      </c>
      <c r="J146" s="229">
        <v>0.15634745501088149</v>
      </c>
      <c r="K146" s="229">
        <v>0.28730513423771847</v>
      </c>
      <c r="L146" s="229">
        <v>4.4542427236856488E-2</v>
      </c>
      <c r="M146" s="229">
        <v>0.23891275292459929</v>
      </c>
      <c r="N146" s="229">
        <v>0.18552771838065091</v>
      </c>
      <c r="O146" s="229">
        <v>0.26187957321480698</v>
      </c>
      <c r="P146" s="229">
        <v>0.33663181813272741</v>
      </c>
      <c r="Q146" s="229">
        <v>0.52815594427085555</v>
      </c>
      <c r="R146" s="229">
        <v>0.44636435465543639</v>
      </c>
      <c r="S146" s="229">
        <v>0.56723946191001728</v>
      </c>
      <c r="T146" s="229">
        <v>0.78904351648983151</v>
      </c>
      <c r="U146" s="229">
        <v>1.258863088263382</v>
      </c>
      <c r="V146" s="229">
        <v>0.9341769445937268</v>
      </c>
      <c r="W146" s="229">
        <v>1.090367603496613</v>
      </c>
      <c r="X146" s="229">
        <v>0.77019297323875713</v>
      </c>
      <c r="Y146" s="229">
        <v>1.2143393675237799</v>
      </c>
      <c r="DA146" s="73" t="s">
        <v>1122</v>
      </c>
    </row>
    <row r="147" spans="1:105" ht="12" customHeight="1" x14ac:dyDescent="0.25">
      <c r="A147" s="64" t="s">
        <v>31</v>
      </c>
      <c r="B147" s="229">
        <v>0</v>
      </c>
      <c r="C147" s="229">
        <v>5.0014035025843341E-4</v>
      </c>
      <c r="D147" s="229">
        <v>0</v>
      </c>
      <c r="E147" s="229">
        <v>0</v>
      </c>
      <c r="F147" s="229">
        <v>0</v>
      </c>
      <c r="G147" s="229">
        <v>6.7258857029819691E-4</v>
      </c>
      <c r="H147" s="229">
        <v>1.7881460253338359E-3</v>
      </c>
      <c r="I147" s="229">
        <v>5.0116474198624313E-2</v>
      </c>
      <c r="J147" s="229">
        <v>4.5455907617290223E-2</v>
      </c>
      <c r="K147" s="229">
        <v>9.1337476761523373E-2</v>
      </c>
      <c r="L147" s="229">
        <v>1.6127595910139219E-2</v>
      </c>
      <c r="M147" s="229">
        <v>7.5468324348278049E-2</v>
      </c>
      <c r="N147" s="229">
        <v>6.2014716105065128E-2</v>
      </c>
      <c r="O147" s="229">
        <v>5.8538230746319031E-2</v>
      </c>
      <c r="P147" s="229">
        <v>9.2802319006366957E-2</v>
      </c>
      <c r="Q147" s="229">
        <v>4.791510494338428E-2</v>
      </c>
      <c r="R147" s="229">
        <v>5.141920817831213E-2</v>
      </c>
      <c r="S147" s="229">
        <v>6.2504276226166125E-2</v>
      </c>
      <c r="T147" s="229">
        <v>6.2925694888035746E-2</v>
      </c>
      <c r="U147" s="229">
        <v>4.5765129262875653E-2</v>
      </c>
      <c r="V147" s="229">
        <v>4.3672963676857662E-2</v>
      </c>
      <c r="W147" s="229">
        <v>5.469273080074466E-2</v>
      </c>
      <c r="X147" s="229">
        <v>2.625294033212858E-2</v>
      </c>
      <c r="Y147" s="229">
        <v>2.3492192839665679E-2</v>
      </c>
      <c r="DA147" s="73" t="s">
        <v>1123</v>
      </c>
    </row>
    <row r="148" spans="1:105" ht="12" customHeight="1" x14ac:dyDescent="0.25">
      <c r="A148" s="64" t="s">
        <v>159</v>
      </c>
      <c r="B148" s="229">
        <v>5.3567738393624576E-3</v>
      </c>
      <c r="C148" s="229">
        <v>2.123757386464521E-3</v>
      </c>
      <c r="D148" s="229">
        <v>5.1292467734128464E-3</v>
      </c>
      <c r="E148" s="229">
        <v>2.612798989154199E-3</v>
      </c>
      <c r="F148" s="229">
        <v>2.1453141677673909E-3</v>
      </c>
      <c r="G148" s="229">
        <v>1.70255428296953E-3</v>
      </c>
      <c r="H148" s="229">
        <v>8.3012895450402715E-3</v>
      </c>
      <c r="I148" s="229">
        <v>5.5184071363006274E-3</v>
      </c>
      <c r="J148" s="229">
        <v>2.9764144530237701E-3</v>
      </c>
      <c r="K148" s="229">
        <v>9.3453093788302009E-4</v>
      </c>
      <c r="L148" s="229">
        <v>3.2982163727283422E-4</v>
      </c>
      <c r="M148" s="229">
        <v>1.473022437925789E-3</v>
      </c>
      <c r="N148" s="229">
        <v>6.5700957432258207E-4</v>
      </c>
      <c r="O148" s="229">
        <v>2.1978066267643302E-3</v>
      </c>
      <c r="P148" s="229">
        <v>9.1130023079946676E-4</v>
      </c>
      <c r="Q148" s="229">
        <v>2.1886353478091972E-3</v>
      </c>
      <c r="R148" s="229">
        <v>2.3580406352047851E-3</v>
      </c>
      <c r="S148" s="229">
        <v>3.5153011603733311E-3</v>
      </c>
      <c r="T148" s="229">
        <v>3.5296544742766832E-3</v>
      </c>
      <c r="U148" s="229">
        <v>3.0693692118912638E-3</v>
      </c>
      <c r="V148" s="229">
        <v>3.0122579720391241E-3</v>
      </c>
      <c r="W148" s="229">
        <v>3.0654368388106021E-3</v>
      </c>
      <c r="X148" s="229">
        <v>4.2845031691878767E-3</v>
      </c>
      <c r="Y148" s="229">
        <v>2.3739218540400168E-3</v>
      </c>
      <c r="DA148" s="73" t="s">
        <v>1124</v>
      </c>
    </row>
    <row r="149" spans="1:105" ht="12" customHeight="1" x14ac:dyDescent="0.25">
      <c r="A149" s="64" t="s">
        <v>32</v>
      </c>
      <c r="B149" s="229">
        <v>9.8109167543817086E-2</v>
      </c>
      <c r="C149" s="229">
        <v>0.1089302942159221</v>
      </c>
      <c r="D149" s="229">
        <v>2.2142147614707029E-2</v>
      </c>
      <c r="E149" s="229">
        <v>1.1147828032605139E-2</v>
      </c>
      <c r="F149" s="229">
        <v>1.335648100083804E-2</v>
      </c>
      <c r="G149" s="229">
        <v>5.0805059905854391E-3</v>
      </c>
      <c r="H149" s="229">
        <v>1.9508737323506449E-2</v>
      </c>
      <c r="I149" s="229">
        <v>7.1948568440619188E-3</v>
      </c>
      <c r="J149" s="229">
        <v>1.9818548966103922E-3</v>
      </c>
      <c r="K149" s="229">
        <v>8.4125121881484174E-3</v>
      </c>
      <c r="L149" s="229">
        <v>1.1254578477518349E-3</v>
      </c>
      <c r="M149" s="229">
        <v>7.3650651830329018E-3</v>
      </c>
      <c r="N149" s="229">
        <v>4.5481156953903956E-3</v>
      </c>
      <c r="O149" s="229">
        <v>1.450167650707741E-3</v>
      </c>
      <c r="P149" s="229">
        <v>9.0309270854943135E-4</v>
      </c>
      <c r="Q149" s="229">
        <v>1.0879842467824291E-3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1125</v>
      </c>
    </row>
    <row r="150" spans="1:105" ht="12" customHeight="1" x14ac:dyDescent="0.25">
      <c r="A150" s="64" t="s">
        <v>33</v>
      </c>
      <c r="B150" s="229">
        <v>3.2778841447067171E-3</v>
      </c>
      <c r="C150" s="229">
        <v>6.0975747392864807E-3</v>
      </c>
      <c r="D150" s="229">
        <v>4.5289655089561648E-2</v>
      </c>
      <c r="E150" s="229">
        <v>5.2315442117563463E-3</v>
      </c>
      <c r="F150" s="229">
        <v>2.645918100876048E-2</v>
      </c>
      <c r="G150" s="229">
        <v>5.7070166923479562E-2</v>
      </c>
      <c r="H150" s="229">
        <v>7.8624112871167162E-2</v>
      </c>
      <c r="I150" s="229">
        <v>6.1280348274694543E-2</v>
      </c>
      <c r="J150" s="229">
        <v>1.0271881453700071E-2</v>
      </c>
      <c r="K150" s="229">
        <v>3.7108809252087253E-2</v>
      </c>
      <c r="L150" s="229">
        <v>2.5525012317082901E-3</v>
      </c>
      <c r="M150" s="229">
        <v>0</v>
      </c>
      <c r="N150" s="229">
        <v>2.88802323561179E-3</v>
      </c>
      <c r="O150" s="229">
        <v>5.1410717863430528E-3</v>
      </c>
      <c r="P150" s="229">
        <v>8.592450979246765E-3</v>
      </c>
      <c r="Q150" s="229">
        <v>1.7225906378715499E-2</v>
      </c>
      <c r="R150" s="229">
        <v>1.8717757314123871E-2</v>
      </c>
      <c r="S150" s="229">
        <v>3.7495145141499979E-2</v>
      </c>
      <c r="T150" s="229">
        <v>5.961579559135672E-2</v>
      </c>
      <c r="U150" s="229">
        <v>0.1096964548835417</v>
      </c>
      <c r="V150" s="229">
        <v>9.8004474020147961E-2</v>
      </c>
      <c r="W150" s="229">
        <v>9.4260357515688883E-2</v>
      </c>
      <c r="X150" s="229">
        <v>4.8327312818310833E-2</v>
      </c>
      <c r="Y150" s="229">
        <v>8.3310781436060924E-2</v>
      </c>
      <c r="DA150" s="73" t="s">
        <v>1126</v>
      </c>
    </row>
    <row r="151" spans="1:105" ht="12" customHeight="1" x14ac:dyDescent="0.25">
      <c r="A151" s="64" t="s">
        <v>35</v>
      </c>
      <c r="B151" s="229">
        <v>0.70698468222597499</v>
      </c>
      <c r="C151" s="229">
        <v>0.57806029348528976</v>
      </c>
      <c r="D151" s="229">
        <v>0.61218701253960606</v>
      </c>
      <c r="E151" s="229">
        <v>0.74108188921179563</v>
      </c>
      <c r="F151" s="229">
        <v>0.77049102317684959</v>
      </c>
      <c r="G151" s="229">
        <v>0.80469513603818899</v>
      </c>
      <c r="H151" s="229">
        <v>0.89849447456670306</v>
      </c>
      <c r="I151" s="229">
        <v>0.58026346237512594</v>
      </c>
      <c r="J151" s="229">
        <v>0.70424746220599721</v>
      </c>
      <c r="K151" s="229">
        <v>0.99114849874263311</v>
      </c>
      <c r="L151" s="229">
        <v>0.1732919773717298</v>
      </c>
      <c r="M151" s="229">
        <v>0.86218794091844242</v>
      </c>
      <c r="N151" s="229">
        <v>0.64630022451661573</v>
      </c>
      <c r="O151" s="229">
        <v>0.56546553415908452</v>
      </c>
      <c r="P151" s="229">
        <v>0.66942274266884028</v>
      </c>
      <c r="Q151" s="229">
        <v>0.59422115623693839</v>
      </c>
      <c r="R151" s="229">
        <v>0.57456543964648799</v>
      </c>
      <c r="S151" s="229">
        <v>0.73736402333763573</v>
      </c>
      <c r="T151" s="229">
        <v>0.71624787057257944</v>
      </c>
      <c r="U151" s="229">
        <v>0.53194772765250953</v>
      </c>
      <c r="V151" s="229">
        <v>0.72160996383853548</v>
      </c>
      <c r="W151" s="229">
        <v>1.1205683535852491</v>
      </c>
      <c r="X151" s="229">
        <v>0.17172984869913249</v>
      </c>
      <c r="Y151" s="229">
        <v>0.1259352314974837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6.5742045706592789E-5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2.0606549514868209E-2</v>
      </c>
      <c r="C153" s="229">
        <v>3.7308610938491422E-2</v>
      </c>
      <c r="D153" s="229">
        <v>5.2030344561853938E-2</v>
      </c>
      <c r="E153" s="229">
        <v>3.3932402877015898E-2</v>
      </c>
      <c r="F153" s="229">
        <v>5.425714497280356E-2</v>
      </c>
      <c r="G153" s="229">
        <v>4.897597213762208E-2</v>
      </c>
      <c r="H153" s="229">
        <v>4.9612365373845273E-2</v>
      </c>
      <c r="I153" s="229">
        <v>3.116821539532847E-2</v>
      </c>
      <c r="J153" s="229">
        <v>2.3519709993344941E-2</v>
      </c>
      <c r="K153" s="229">
        <v>2.403608011476641E-2</v>
      </c>
      <c r="L153" s="229">
        <v>6.039351359436531E-3</v>
      </c>
      <c r="M153" s="229">
        <v>2.5742989925991212E-2</v>
      </c>
      <c r="N153" s="229">
        <v>2.1167380405307079E-2</v>
      </c>
      <c r="O153" s="229">
        <v>3.2674464371554808E-2</v>
      </c>
      <c r="P153" s="229">
        <v>3.8395135709786872E-2</v>
      </c>
      <c r="Q153" s="229">
        <v>5.2069967422848529E-2</v>
      </c>
      <c r="R153" s="229">
        <v>5.2164025788125207E-2</v>
      </c>
      <c r="S153" s="229">
        <v>5.4070328215595369E-2</v>
      </c>
      <c r="T153" s="229">
        <v>6.9992203196149974E-2</v>
      </c>
      <c r="U153" s="229">
        <v>6.0342932795882542E-2</v>
      </c>
      <c r="V153" s="229">
        <v>1.153485976462173E-2</v>
      </c>
      <c r="W153" s="229">
        <v>1.7697062092456799E-2</v>
      </c>
      <c r="X153" s="229">
        <v>1.0519988888744241E-2</v>
      </c>
      <c r="Y153" s="229">
        <v>1.7654274516249981E-2</v>
      </c>
      <c r="DA153" s="73" t="s">
        <v>1129</v>
      </c>
    </row>
    <row r="154" spans="1:105" ht="12" customHeight="1" x14ac:dyDescent="0.25">
      <c r="A154" s="64" t="s">
        <v>39</v>
      </c>
      <c r="B154" s="229">
        <v>0.17040960836557281</v>
      </c>
      <c r="C154" s="229">
        <v>0.13157540711467211</v>
      </c>
      <c r="D154" s="229">
        <v>0.12630325220775379</v>
      </c>
      <c r="E154" s="229">
        <v>8.9693093500477883E-2</v>
      </c>
      <c r="F154" s="229">
        <v>0.16668405517725071</v>
      </c>
      <c r="G154" s="229">
        <v>0.15381653861611791</v>
      </c>
      <c r="H154" s="229">
        <v>0.22843032575017161</v>
      </c>
      <c r="I154" s="229">
        <v>0.17994559581988601</v>
      </c>
      <c r="J154" s="229">
        <v>0.17467883972232379</v>
      </c>
      <c r="K154" s="229">
        <v>0.24661403165886661</v>
      </c>
      <c r="L154" s="229">
        <v>5.3077421011667583E-2</v>
      </c>
      <c r="M154" s="229">
        <v>0.24807968900613731</v>
      </c>
      <c r="N154" s="229">
        <v>0.22457851813389151</v>
      </c>
      <c r="O154" s="229">
        <v>0.24743143387552419</v>
      </c>
      <c r="P154" s="229">
        <v>0.32158044834921679</v>
      </c>
      <c r="Q154" s="229">
        <v>0.46108274110187708</v>
      </c>
      <c r="R154" s="229">
        <v>0.51344082201014085</v>
      </c>
      <c r="S154" s="229">
        <v>0.47229176488761471</v>
      </c>
      <c r="T154" s="229">
        <v>0.55736154831477636</v>
      </c>
      <c r="U154" s="229">
        <v>0.40532384345552902</v>
      </c>
      <c r="V154" s="229">
        <v>0.1330680064644362</v>
      </c>
      <c r="W154" s="229">
        <v>0.14612041175531171</v>
      </c>
      <c r="X154" s="229">
        <v>0.1054988169310693</v>
      </c>
      <c r="Y154" s="229">
        <v>0.13854337454173521</v>
      </c>
      <c r="DA154" s="73" t="s">
        <v>1130</v>
      </c>
    </row>
    <row r="155" spans="1:105" ht="12" customHeight="1" x14ac:dyDescent="0.25">
      <c r="A155" s="60" t="s">
        <v>1036</v>
      </c>
      <c r="B155" s="262">
        <v>3.7486616631979677E-2</v>
      </c>
      <c r="C155" s="262">
        <v>1.793134303789725E-2</v>
      </c>
      <c r="D155" s="262">
        <v>2.084655191609627E-2</v>
      </c>
      <c r="E155" s="262">
        <v>1.0523582904350541E-2</v>
      </c>
      <c r="F155" s="262">
        <v>2.630688532591572E-2</v>
      </c>
      <c r="G155" s="262">
        <v>2.676239541575106E-2</v>
      </c>
      <c r="H155" s="262">
        <v>0.1056905781061972</v>
      </c>
      <c r="I155" s="262">
        <v>5.178436597244427E-2</v>
      </c>
      <c r="J155" s="262">
        <v>3.4259212864808458E-2</v>
      </c>
      <c r="K155" s="262">
        <v>6.3452189145700541E-2</v>
      </c>
      <c r="L155" s="262">
        <v>1.228167452809718E-2</v>
      </c>
      <c r="M155" s="262">
        <v>7.1792441990196479E-2</v>
      </c>
      <c r="N155" s="262">
        <v>7.0353040668041864E-2</v>
      </c>
      <c r="O155" s="262">
        <v>7.0775963784149049E-2</v>
      </c>
      <c r="P155" s="262">
        <v>0.1441227773539113</v>
      </c>
      <c r="Q155" s="262">
        <v>0.25862998181160962</v>
      </c>
      <c r="R155" s="262">
        <v>0.34405126322357882</v>
      </c>
      <c r="S155" s="262">
        <v>0.32105623143204731</v>
      </c>
      <c r="T155" s="262">
        <v>0.35493396873286492</v>
      </c>
      <c r="U155" s="262">
        <v>0.40041726662541133</v>
      </c>
      <c r="V155" s="262">
        <v>0.26631502753017361</v>
      </c>
      <c r="W155" s="262">
        <v>0.26345770211673442</v>
      </c>
      <c r="X155" s="262">
        <v>0.43522030782125493</v>
      </c>
      <c r="Y155" s="262">
        <v>0.87794083921953503</v>
      </c>
      <c r="DA155" s="72" t="s">
        <v>1131</v>
      </c>
    </row>
    <row r="156" spans="1:105" ht="12" customHeight="1" x14ac:dyDescent="0.25">
      <c r="A156" s="132" t="s">
        <v>1038</v>
      </c>
      <c r="B156" s="316">
        <v>0.10360067036229489</v>
      </c>
      <c r="C156" s="316">
        <v>7.3837608617807415E-2</v>
      </c>
      <c r="D156" s="316">
        <v>8.2461926767900637E-2</v>
      </c>
      <c r="E156" s="316">
        <v>6.6199654054488924E-2</v>
      </c>
      <c r="F156" s="316">
        <v>9.5503124737047418E-2</v>
      </c>
      <c r="G156" s="316">
        <v>9.7282913306067753E-2</v>
      </c>
      <c r="H156" s="316">
        <v>0.1738921451163489</v>
      </c>
      <c r="I156" s="316">
        <v>0.1096259536848371</v>
      </c>
      <c r="J156" s="316">
        <v>0.10233264732471389</v>
      </c>
      <c r="K156" s="316">
        <v>0.16269546680856009</v>
      </c>
      <c r="L156" s="316">
        <v>2.9217597793783391E-2</v>
      </c>
      <c r="M156" s="316">
        <v>0.15609787809373071</v>
      </c>
      <c r="N156" s="316">
        <v>0.12998267688630599</v>
      </c>
      <c r="O156" s="316">
        <v>0.12605474518267459</v>
      </c>
      <c r="P156" s="316">
        <v>0.1878529852188526</v>
      </c>
      <c r="Q156" s="316">
        <v>0.31334017900484978</v>
      </c>
      <c r="R156" s="316">
        <v>0.43219367196700348</v>
      </c>
      <c r="S156" s="316">
        <v>0.4406116456283839</v>
      </c>
      <c r="T156" s="316">
        <v>0.48469626308009262</v>
      </c>
      <c r="U156" s="316">
        <v>0.4688281207660035</v>
      </c>
      <c r="V156" s="316">
        <v>0.41236648176304641</v>
      </c>
      <c r="W156" s="316">
        <v>0.50627477498637563</v>
      </c>
      <c r="X156" s="316">
        <v>0.4842607305513863</v>
      </c>
      <c r="Y156" s="316">
        <v>0.68605762546244609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1.0000000000000002</v>
      </c>
      <c r="C160" s="232">
        <f t="shared" si="6"/>
        <v>0.99999999999999989</v>
      </c>
      <c r="D160" s="232">
        <f t="shared" si="6"/>
        <v>1</v>
      </c>
      <c r="E160" s="232">
        <f t="shared" si="6"/>
        <v>1.0000000000000002</v>
      </c>
      <c r="F160" s="232">
        <f t="shared" si="6"/>
        <v>0.99999999999999989</v>
      </c>
      <c r="G160" s="232">
        <f t="shared" si="6"/>
        <v>1.0000000000000002</v>
      </c>
      <c r="H160" s="232">
        <f t="shared" si="6"/>
        <v>1</v>
      </c>
      <c r="I160" s="232">
        <f t="shared" si="6"/>
        <v>1</v>
      </c>
      <c r="J160" s="232">
        <f t="shared" si="6"/>
        <v>0.99999999999999989</v>
      </c>
      <c r="K160" s="232">
        <f t="shared" si="6"/>
        <v>1.0000000000000002</v>
      </c>
      <c r="L160" s="232">
        <f t="shared" si="6"/>
        <v>1.0000000000000004</v>
      </c>
      <c r="M160" s="232">
        <f t="shared" si="6"/>
        <v>1.0000000000000002</v>
      </c>
      <c r="N160" s="232">
        <f t="shared" si="6"/>
        <v>0.99999999999999967</v>
      </c>
      <c r="O160" s="232">
        <f t="shared" si="6"/>
        <v>1</v>
      </c>
      <c r="P160" s="232">
        <f t="shared" si="6"/>
        <v>1.0000000000000002</v>
      </c>
      <c r="Q160" s="232">
        <f t="shared" si="6"/>
        <v>1</v>
      </c>
      <c r="R160" s="232">
        <f t="shared" si="6"/>
        <v>1</v>
      </c>
      <c r="S160" s="232">
        <f t="shared" si="6"/>
        <v>0.99999999999999978</v>
      </c>
      <c r="T160" s="232">
        <f t="shared" si="6"/>
        <v>1</v>
      </c>
      <c r="U160" s="232">
        <f t="shared" si="6"/>
        <v>0.99999999999999978</v>
      </c>
      <c r="V160" s="232">
        <f t="shared" si="6"/>
        <v>1</v>
      </c>
      <c r="W160" s="232">
        <f t="shared" si="6"/>
        <v>1</v>
      </c>
      <c r="X160" s="232">
        <f t="shared" si="6"/>
        <v>1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1.5582742740077441E-3</v>
      </c>
      <c r="C161" s="266">
        <f t="shared" si="7"/>
        <v>1.3059285954727768E-3</v>
      </c>
      <c r="D161" s="266">
        <f t="shared" si="7"/>
        <v>1.4543194686902113E-3</v>
      </c>
      <c r="E161" s="266">
        <f t="shared" si="7"/>
        <v>1.3075027479100302E-3</v>
      </c>
      <c r="F161" s="266">
        <f t="shared" si="7"/>
        <v>1.3829308711315019E-3</v>
      </c>
      <c r="G161" s="266">
        <f t="shared" si="7"/>
        <v>1.1972690720428148E-3</v>
      </c>
      <c r="H161" s="266">
        <f t="shared" si="7"/>
        <v>1.6773531505040198E-3</v>
      </c>
      <c r="I161" s="266">
        <f t="shared" si="7"/>
        <v>1.3243364936693703E-3</v>
      </c>
      <c r="J161" s="266">
        <f t="shared" si="7"/>
        <v>1.3955081599765936E-3</v>
      </c>
      <c r="K161" s="266">
        <f t="shared" si="7"/>
        <v>1.8168288871821215E-3</v>
      </c>
      <c r="L161" s="266">
        <f t="shared" si="7"/>
        <v>1.8321536926792688E-3</v>
      </c>
      <c r="M161" s="266">
        <f t="shared" si="7"/>
        <v>2.0557384315912654E-3</v>
      </c>
      <c r="N161" s="266">
        <f t="shared" si="7"/>
        <v>1.8886226788049339E-3</v>
      </c>
      <c r="O161" s="266">
        <f t="shared" si="7"/>
        <v>2.1908679504878447E-3</v>
      </c>
      <c r="P161" s="266">
        <f t="shared" si="7"/>
        <v>2.4284220896296791E-3</v>
      </c>
      <c r="Q161" s="266">
        <f t="shared" si="7"/>
        <v>3.3672263403133735E-3</v>
      </c>
      <c r="R161" s="266">
        <f t="shared" si="7"/>
        <v>3.5149980252609479E-3</v>
      </c>
      <c r="S161" s="266">
        <f t="shared" si="7"/>
        <v>2.8775607163282098E-3</v>
      </c>
      <c r="T161" s="266">
        <f t="shared" si="7"/>
        <v>2.1721924682579137E-3</v>
      </c>
      <c r="U161" s="266">
        <f t="shared" si="7"/>
        <v>2.8164369415073754E-3</v>
      </c>
      <c r="V161" s="266">
        <f t="shared" si="7"/>
        <v>2.1928313347478537E-3</v>
      </c>
      <c r="W161" s="266">
        <f t="shared" si="7"/>
        <v>3.065392875439095E-3</v>
      </c>
      <c r="X161" s="266">
        <f t="shared" si="7"/>
        <v>4.808327102968986E-3</v>
      </c>
      <c r="Y161" s="266">
        <f t="shared" si="7"/>
        <v>5.1010507654517491E-3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1.2329532607000137E-2</v>
      </c>
      <c r="C162" s="267">
        <f t="shared" si="8"/>
        <v>1.0332898045530765E-2</v>
      </c>
      <c r="D162" s="267">
        <f t="shared" si="8"/>
        <v>1.150701106301005E-2</v>
      </c>
      <c r="E162" s="267">
        <f t="shared" si="8"/>
        <v>1.0345353210919327E-2</v>
      </c>
      <c r="F162" s="267">
        <f t="shared" si="8"/>
        <v>1.0942163105208409E-2</v>
      </c>
      <c r="G162" s="267">
        <f t="shared" si="8"/>
        <v>9.4731513632312723E-3</v>
      </c>
      <c r="H162" s="267">
        <f t="shared" si="8"/>
        <v>1.3271720330339576E-2</v>
      </c>
      <c r="I162" s="267">
        <f t="shared" si="8"/>
        <v>1.0478546847431037E-2</v>
      </c>
      <c r="J162" s="267">
        <f t="shared" si="8"/>
        <v>1.1041678380221184E-2</v>
      </c>
      <c r="K162" s="267">
        <f t="shared" si="8"/>
        <v>1.4375294118306424E-2</v>
      </c>
      <c r="L162" s="267">
        <f t="shared" si="8"/>
        <v>1.4496548567683334E-2</v>
      </c>
      <c r="M162" s="267">
        <f t="shared" si="8"/>
        <v>1.6265617963761535E-2</v>
      </c>
      <c r="N162" s="267">
        <f t="shared" si="8"/>
        <v>1.4943348092859332E-2</v>
      </c>
      <c r="O162" s="267">
        <f t="shared" si="8"/>
        <v>1.7334803175372962E-2</v>
      </c>
      <c r="P162" s="267">
        <f t="shared" si="8"/>
        <v>1.9214402648541535E-2</v>
      </c>
      <c r="Q162" s="267">
        <f t="shared" si="8"/>
        <v>2.6642502960192719E-2</v>
      </c>
      <c r="R162" s="267">
        <f t="shared" si="8"/>
        <v>2.7811716774694416E-2</v>
      </c>
      <c r="S162" s="267">
        <f t="shared" si="8"/>
        <v>2.2768121936161165E-2</v>
      </c>
      <c r="T162" s="267">
        <f t="shared" si="8"/>
        <v>1.7187037168485624E-2</v>
      </c>
      <c r="U162" s="267">
        <f t="shared" si="8"/>
        <v>2.2284492329174108E-2</v>
      </c>
      <c r="V162" s="267">
        <f t="shared" si="8"/>
        <v>1.7350338059480105E-2</v>
      </c>
      <c r="W162" s="267">
        <f t="shared" si="8"/>
        <v>2.4254306216444928E-2</v>
      </c>
      <c r="X162" s="267">
        <f t="shared" si="8"/>
        <v>3.8044923663344776E-2</v>
      </c>
      <c r="Y162" s="267">
        <f t="shared" si="8"/>
        <v>4.0361040923074229E-2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1.3607261533875269E-2</v>
      </c>
      <c r="C163" s="267">
        <f t="shared" si="9"/>
        <v>1.1403712581008803E-2</v>
      </c>
      <c r="D163" s="267">
        <f t="shared" si="9"/>
        <v>1.269950078388824E-2</v>
      </c>
      <c r="E163" s="267">
        <f t="shared" si="9"/>
        <v>1.1417458494847708E-2</v>
      </c>
      <c r="F163" s="267">
        <f t="shared" si="9"/>
        <v>1.2076116740577583E-2</v>
      </c>
      <c r="G163" s="267">
        <f t="shared" si="9"/>
        <v>1.0454868992867537E-2</v>
      </c>
      <c r="H163" s="267">
        <f t="shared" si="9"/>
        <v>1.4647089658276949E-2</v>
      </c>
      <c r="I163" s="267">
        <f t="shared" si="9"/>
        <v>1.1564455198164248E-2</v>
      </c>
      <c r="J163" s="267">
        <f t="shared" si="9"/>
        <v>1.2185944940629996E-2</v>
      </c>
      <c r="K163" s="267">
        <f t="shared" si="9"/>
        <v>1.5865028539939711E-2</v>
      </c>
      <c r="L163" s="267">
        <f t="shared" si="9"/>
        <v>1.5998848779312038E-2</v>
      </c>
      <c r="M163" s="267">
        <f t="shared" si="9"/>
        <v>1.7951249629474329E-2</v>
      </c>
      <c r="N163" s="267">
        <f t="shared" si="9"/>
        <v>1.649195084457843E-2</v>
      </c>
      <c r="O163" s="267">
        <f t="shared" si="9"/>
        <v>1.9131236192329794E-2</v>
      </c>
      <c r="P163" s="267">
        <f t="shared" si="9"/>
        <v>2.1205621525948851E-2</v>
      </c>
      <c r="Q163" s="267">
        <f t="shared" si="9"/>
        <v>2.940350759854107E-2</v>
      </c>
      <c r="R163" s="267">
        <f t="shared" si="9"/>
        <v>3.0693888886304702E-2</v>
      </c>
      <c r="S163" s="267">
        <f t="shared" si="9"/>
        <v>2.5127618353076153E-2</v>
      </c>
      <c r="T163" s="267">
        <f t="shared" si="9"/>
        <v>1.8968156960892362E-2</v>
      </c>
      <c r="U163" s="267">
        <f t="shared" si="9"/>
        <v>2.4593869446482411E-2</v>
      </c>
      <c r="V163" s="267">
        <f t="shared" si="9"/>
        <v>1.9148380980999597E-2</v>
      </c>
      <c r="W163" s="267">
        <f t="shared" si="9"/>
        <v>2.6767818256345301E-2</v>
      </c>
      <c r="X163" s="267">
        <f t="shared" si="9"/>
        <v>4.1987579158477874E-2</v>
      </c>
      <c r="Y163" s="267">
        <f t="shared" si="9"/>
        <v>4.4543719305945279E-2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2.2139438356239709E-2</v>
      </c>
      <c r="C164" s="267">
        <f t="shared" si="10"/>
        <v>1.8554195573517219E-2</v>
      </c>
      <c r="D164" s="267">
        <f t="shared" si="10"/>
        <v>2.0662483340969397E-2</v>
      </c>
      <c r="E164" s="267">
        <f t="shared" si="10"/>
        <v>1.8576560603492501E-2</v>
      </c>
      <c r="F164" s="267">
        <f t="shared" si="10"/>
        <v>1.964821808526155E-2</v>
      </c>
      <c r="G164" s="267">
        <f t="shared" si="10"/>
        <v>1.7010397500916763E-2</v>
      </c>
      <c r="H164" s="267">
        <f t="shared" si="10"/>
        <v>2.3831271103333166E-2</v>
      </c>
      <c r="I164" s="267">
        <f t="shared" si="10"/>
        <v>1.8815728818459571E-2</v>
      </c>
      <c r="J164" s="267">
        <f t="shared" si="10"/>
        <v>1.9826911987688853E-2</v>
      </c>
      <c r="K164" s="267">
        <f t="shared" si="10"/>
        <v>2.5812895600305769E-2</v>
      </c>
      <c r="L164" s="267">
        <f t="shared" si="10"/>
        <v>2.6030625298013508E-2</v>
      </c>
      <c r="M164" s="267">
        <f t="shared" si="10"/>
        <v>2.9207242294844893E-2</v>
      </c>
      <c r="N164" s="267">
        <f t="shared" si="10"/>
        <v>2.6832917717404578E-2</v>
      </c>
      <c r="O164" s="267">
        <f t="shared" si="10"/>
        <v>3.1127117186974626E-2</v>
      </c>
      <c r="P164" s="267">
        <f t="shared" si="10"/>
        <v>3.4502206737977582E-2</v>
      </c>
      <c r="Q164" s="267">
        <f t="shared" si="10"/>
        <v>4.7840422726829972E-2</v>
      </c>
      <c r="R164" s="267">
        <f t="shared" si="10"/>
        <v>4.9939913274973519E-2</v>
      </c>
      <c r="S164" s="267">
        <f t="shared" si="10"/>
        <v>4.0883417738544224E-2</v>
      </c>
      <c r="T164" s="267">
        <f t="shared" si="10"/>
        <v>3.0861782197814328E-2</v>
      </c>
      <c r="U164" s="267">
        <f t="shared" si="10"/>
        <v>4.0014991642240864E-2</v>
      </c>
      <c r="V164" s="267">
        <f t="shared" si="10"/>
        <v>3.1155012292168334E-2</v>
      </c>
      <c r="W164" s="267">
        <f t="shared" si="10"/>
        <v>4.3552074070307707E-2</v>
      </c>
      <c r="X164" s="267">
        <f t="shared" si="10"/>
        <v>6.8315099125027007E-2</v>
      </c>
      <c r="Y164" s="267">
        <f t="shared" si="10"/>
        <v>7.2474018763918291E-2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1.743195980273474E-2</v>
      </c>
      <c r="C165" s="268">
        <f t="shared" si="11"/>
        <v>1.9050305511865651E-2</v>
      </c>
      <c r="D165" s="268">
        <f t="shared" si="11"/>
        <v>2.0255443600265929E-2</v>
      </c>
      <c r="E165" s="268">
        <f t="shared" si="11"/>
        <v>2.2717725286580313E-2</v>
      </c>
      <c r="F165" s="268">
        <f t="shared" si="11"/>
        <v>1.7549127500102405E-2</v>
      </c>
      <c r="G165" s="268">
        <f t="shared" si="11"/>
        <v>1.4998770933929992E-2</v>
      </c>
      <c r="H165" s="268">
        <f t="shared" si="11"/>
        <v>1.3250536972264401E-2</v>
      </c>
      <c r="I165" s="268">
        <f t="shared" si="11"/>
        <v>1.3159377404222662E-2</v>
      </c>
      <c r="J165" s="268">
        <f t="shared" si="11"/>
        <v>1.6020090274505627E-2</v>
      </c>
      <c r="K165" s="268">
        <f t="shared" si="11"/>
        <v>1.9732065916204765E-2</v>
      </c>
      <c r="L165" s="268">
        <f t="shared" si="11"/>
        <v>1.9347227846024859E-2</v>
      </c>
      <c r="M165" s="268">
        <f t="shared" si="11"/>
        <v>1.989246321568781E-2</v>
      </c>
      <c r="N165" s="268">
        <f t="shared" si="11"/>
        <v>1.7105936480117739E-2</v>
      </c>
      <c r="O165" s="268">
        <f t="shared" si="11"/>
        <v>1.9854647860440191E-2</v>
      </c>
      <c r="P165" s="268">
        <f t="shared" si="11"/>
        <v>1.7982915974008515E-2</v>
      </c>
      <c r="Q165" s="268">
        <f t="shared" si="11"/>
        <v>2.0817197156204285E-2</v>
      </c>
      <c r="R165" s="268">
        <f t="shared" si="11"/>
        <v>1.8768904652576787E-2</v>
      </c>
      <c r="S165" s="268">
        <f t="shared" si="11"/>
        <v>1.6840509883467903E-2</v>
      </c>
      <c r="T165" s="268">
        <f t="shared" si="11"/>
        <v>1.300654603955987E-2</v>
      </c>
      <c r="U165" s="268">
        <f t="shared" si="11"/>
        <v>1.597132353430504E-2</v>
      </c>
      <c r="V165" s="268">
        <f t="shared" si="11"/>
        <v>1.3559331681592915E-2</v>
      </c>
      <c r="W165" s="268">
        <f t="shared" si="11"/>
        <v>2.0865101618652456E-2</v>
      </c>
      <c r="X165" s="268">
        <f t="shared" si="11"/>
        <v>1.9700413786437179E-2</v>
      </c>
      <c r="Y165" s="268">
        <f t="shared" si="11"/>
        <v>1.7574687870011894E-2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0.46441978999740063</v>
      </c>
      <c r="C166" s="317">
        <f t="shared" si="12"/>
        <v>0.42764391342225599</v>
      </c>
      <c r="D166" s="317">
        <f t="shared" si="12"/>
        <v>0.38102901141514606</v>
      </c>
      <c r="E166" s="317">
        <f t="shared" si="12"/>
        <v>0.3474318693888952</v>
      </c>
      <c r="F166" s="317">
        <f t="shared" si="12"/>
        <v>0.4700358322027483</v>
      </c>
      <c r="G166" s="317">
        <f t="shared" si="12"/>
        <v>0.55046027904600103</v>
      </c>
      <c r="H166" s="317">
        <f t="shared" si="12"/>
        <v>0.56686537939054582</v>
      </c>
      <c r="I166" s="317">
        <f t="shared" si="12"/>
        <v>0.56644404014186067</v>
      </c>
      <c r="J166" s="317">
        <f t="shared" si="12"/>
        <v>0.5048527721718592</v>
      </c>
      <c r="K166" s="317">
        <f t="shared" si="12"/>
        <v>0.38286048062215838</v>
      </c>
      <c r="L166" s="317">
        <f t="shared" si="12"/>
        <v>0.38055816029131745</v>
      </c>
      <c r="M166" s="317">
        <f t="shared" si="12"/>
        <v>0.3664844777760442</v>
      </c>
      <c r="N166" s="317">
        <f t="shared" si="12"/>
        <v>0.43485797669094173</v>
      </c>
      <c r="O166" s="317">
        <f t="shared" si="12"/>
        <v>0.33968835932879921</v>
      </c>
      <c r="P166" s="317">
        <f t="shared" si="12"/>
        <v>0.38048602457748737</v>
      </c>
      <c r="Q166" s="317">
        <f t="shared" si="12"/>
        <v>0.22502983159701398</v>
      </c>
      <c r="R166" s="317">
        <f t="shared" si="12"/>
        <v>0.28430094139751244</v>
      </c>
      <c r="S166" s="317">
        <f t="shared" si="12"/>
        <v>0.3678356255600102</v>
      </c>
      <c r="T166" s="317">
        <f t="shared" si="12"/>
        <v>0.47446369174993724</v>
      </c>
      <c r="U166" s="317">
        <f t="shared" si="12"/>
        <v>0.34156166072009292</v>
      </c>
      <c r="V166" s="317">
        <f t="shared" si="12"/>
        <v>0.48115970559299953</v>
      </c>
      <c r="W166" s="317">
        <f t="shared" si="12"/>
        <v>0.26893599475523244</v>
      </c>
      <c r="X166" s="317">
        <f t="shared" si="12"/>
        <v>6.0634569814897378E-2</v>
      </c>
      <c r="Y166" s="317">
        <f t="shared" si="12"/>
        <v>5.1922438642549827E-2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0.26678374405815697</v>
      </c>
      <c r="C167" s="269">
        <f t="shared" si="13"/>
        <v>0.29640183861532593</v>
      </c>
      <c r="D167" s="269">
        <f t="shared" si="13"/>
        <v>0.32500904015045728</v>
      </c>
      <c r="E167" s="269">
        <f t="shared" si="13"/>
        <v>0.33954938233326215</v>
      </c>
      <c r="F167" s="269">
        <f t="shared" si="13"/>
        <v>0.26837335182263156</v>
      </c>
      <c r="G167" s="269">
        <f t="shared" si="13"/>
        <v>0.22676307452076025</v>
      </c>
      <c r="H167" s="269">
        <f t="shared" si="13"/>
        <v>0.20675782848424018</v>
      </c>
      <c r="I167" s="269">
        <f t="shared" si="13"/>
        <v>0.21620010223163438</v>
      </c>
      <c r="J167" s="269">
        <f t="shared" si="13"/>
        <v>0.24984577018085832</v>
      </c>
      <c r="K167" s="269">
        <f t="shared" si="13"/>
        <v>0.31410334855539845</v>
      </c>
      <c r="L167" s="269">
        <f t="shared" si="13"/>
        <v>0.3098442022674131</v>
      </c>
      <c r="M167" s="269">
        <f t="shared" si="13"/>
        <v>0.31769298931600343</v>
      </c>
      <c r="N167" s="269">
        <f t="shared" si="13"/>
        <v>0.27872269892445206</v>
      </c>
      <c r="O167" s="269">
        <f t="shared" si="13"/>
        <v>0.33656369123027474</v>
      </c>
      <c r="P167" s="269">
        <f t="shared" si="13"/>
        <v>0.31066523822572034</v>
      </c>
      <c r="Q167" s="269">
        <f t="shared" si="13"/>
        <v>0.39305635148539697</v>
      </c>
      <c r="R167" s="269">
        <f t="shared" si="13"/>
        <v>0.3563507211650892</v>
      </c>
      <c r="S167" s="269">
        <f t="shared" si="13"/>
        <v>0.31074117732136308</v>
      </c>
      <c r="T167" s="269">
        <f t="shared" si="13"/>
        <v>0.25383906382406018</v>
      </c>
      <c r="U167" s="269">
        <f t="shared" si="13"/>
        <v>0.34744121049672283</v>
      </c>
      <c r="V167" s="269">
        <f t="shared" si="13"/>
        <v>0.25317652155375681</v>
      </c>
      <c r="W167" s="269">
        <f t="shared" si="13"/>
        <v>0.36768338526640798</v>
      </c>
      <c r="X167" s="269">
        <f t="shared" si="13"/>
        <v>0.47826103538583281</v>
      </c>
      <c r="Y167" s="269">
        <f t="shared" si="13"/>
        <v>0.50584882727091018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0.1476935738095351</v>
      </c>
      <c r="C168" s="269">
        <f t="shared" si="14"/>
        <v>0.16038041924542284</v>
      </c>
      <c r="D168" s="269">
        <f t="shared" si="14"/>
        <v>0.16891255221906282</v>
      </c>
      <c r="E168" s="269">
        <f t="shared" si="14"/>
        <v>0.18576944696266015</v>
      </c>
      <c r="F168" s="269">
        <f t="shared" si="14"/>
        <v>0.14593393753698766</v>
      </c>
      <c r="G168" s="269">
        <f t="shared" si="14"/>
        <v>0.12451974091485275</v>
      </c>
      <c r="H168" s="269">
        <f t="shared" si="14"/>
        <v>0.11288547591904148</v>
      </c>
      <c r="I168" s="269">
        <f t="shared" si="14"/>
        <v>0.11285927334612623</v>
      </c>
      <c r="J168" s="269">
        <f t="shared" si="14"/>
        <v>0.13450588512371353</v>
      </c>
      <c r="K168" s="269">
        <f t="shared" si="14"/>
        <v>0.16781450995196243</v>
      </c>
      <c r="L168" s="269">
        <f t="shared" si="14"/>
        <v>0.1652735076275221</v>
      </c>
      <c r="M168" s="269">
        <f t="shared" si="14"/>
        <v>0.16962167108898812</v>
      </c>
      <c r="N168" s="269">
        <f t="shared" si="14"/>
        <v>0.14762296837025815</v>
      </c>
      <c r="O168" s="269">
        <f t="shared" si="14"/>
        <v>0.17203559971523255</v>
      </c>
      <c r="P168" s="269">
        <f t="shared" si="14"/>
        <v>0.15754103542020306</v>
      </c>
      <c r="Q168" s="269">
        <f t="shared" si="14"/>
        <v>0.18532817359846765</v>
      </c>
      <c r="R168" s="269">
        <f t="shared" si="14"/>
        <v>0.16594801553737012</v>
      </c>
      <c r="S168" s="269">
        <f t="shared" si="14"/>
        <v>0.14824843943953214</v>
      </c>
      <c r="T168" s="269">
        <f t="shared" si="14"/>
        <v>0.11577374880876476</v>
      </c>
      <c r="U168" s="269">
        <f t="shared" si="14"/>
        <v>0.14305907563230308</v>
      </c>
      <c r="V168" s="269">
        <f t="shared" si="14"/>
        <v>0.1182459625644858</v>
      </c>
      <c r="W168" s="269">
        <f t="shared" si="14"/>
        <v>0.17914052621621254</v>
      </c>
      <c r="X168" s="269">
        <f t="shared" si="14"/>
        <v>0.1792466617797179</v>
      </c>
      <c r="Y168" s="269">
        <f t="shared" si="14"/>
        <v>0.15799948751228293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0.14755441221472132</v>
      </c>
      <c r="C169" s="318">
        <f t="shared" si="15"/>
        <v>0.16030591483008294</v>
      </c>
      <c r="D169" s="318">
        <f t="shared" si="15"/>
        <v>0.1688149724328977</v>
      </c>
      <c r="E169" s="318">
        <f t="shared" si="15"/>
        <v>0.18571298380862863</v>
      </c>
      <c r="F169" s="318">
        <f t="shared" si="15"/>
        <v>0.1458299514837911</v>
      </c>
      <c r="G169" s="318">
        <f t="shared" si="15"/>
        <v>0.12442941904137804</v>
      </c>
      <c r="H169" s="318">
        <f t="shared" si="15"/>
        <v>0.11260065785403242</v>
      </c>
      <c r="I169" s="318">
        <f t="shared" si="15"/>
        <v>0.11269525420393396</v>
      </c>
      <c r="J169" s="318">
        <f t="shared" si="15"/>
        <v>0.1343813899170451</v>
      </c>
      <c r="K169" s="318">
        <f t="shared" si="15"/>
        <v>0.16763379533400549</v>
      </c>
      <c r="L169" s="318">
        <f t="shared" si="15"/>
        <v>0.1650753109574018</v>
      </c>
      <c r="M169" s="318">
        <f t="shared" si="15"/>
        <v>0.16937490155425111</v>
      </c>
      <c r="N169" s="318">
        <f t="shared" si="15"/>
        <v>0.14735896737003357</v>
      </c>
      <c r="O169" s="318">
        <f t="shared" si="15"/>
        <v>0.17171595397534731</v>
      </c>
      <c r="P169" s="318">
        <f t="shared" si="15"/>
        <v>0.15705279265367575</v>
      </c>
      <c r="Q169" s="318">
        <f t="shared" si="15"/>
        <v>0.18431681696618421</v>
      </c>
      <c r="R169" s="318">
        <f t="shared" si="15"/>
        <v>0.16453182136652206</v>
      </c>
      <c r="S169" s="318">
        <f t="shared" si="15"/>
        <v>0.14727988939194886</v>
      </c>
      <c r="T169" s="318">
        <f t="shared" si="15"/>
        <v>0.11502191357220559</v>
      </c>
      <c r="U169" s="318">
        <f t="shared" si="15"/>
        <v>0.14192452940266842</v>
      </c>
      <c r="V169" s="318">
        <f t="shared" si="15"/>
        <v>0.11753864221792948</v>
      </c>
      <c r="W169" s="318">
        <f t="shared" si="15"/>
        <v>0.1783734186652714</v>
      </c>
      <c r="X169" s="318">
        <f t="shared" si="15"/>
        <v>0.17506549867481502</v>
      </c>
      <c r="Y169" s="318">
        <f t="shared" si="15"/>
        <v>0.15062371947600803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1.3916159481377972E-4</v>
      </c>
      <c r="C170" s="318">
        <f t="shared" si="16"/>
        <v>7.4504415339901866E-5</v>
      </c>
      <c r="D170" s="318">
        <f t="shared" si="16"/>
        <v>9.7579786165118298E-5</v>
      </c>
      <c r="E170" s="318">
        <f t="shared" si="16"/>
        <v>5.6463154031504373E-5</v>
      </c>
      <c r="F170" s="318">
        <f t="shared" si="16"/>
        <v>1.0398605319654884E-4</v>
      </c>
      <c r="G170" s="318">
        <f t="shared" si="16"/>
        <v>9.0321873474714519E-5</v>
      </c>
      <c r="H170" s="318">
        <f t="shared" si="16"/>
        <v>2.8481806500904421E-4</v>
      </c>
      <c r="I170" s="318">
        <f t="shared" si="16"/>
        <v>1.6401914219226784E-4</v>
      </c>
      <c r="J170" s="318">
        <f t="shared" si="16"/>
        <v>1.2449520666841713E-4</v>
      </c>
      <c r="K170" s="318">
        <f t="shared" si="16"/>
        <v>1.8071461795696645E-4</v>
      </c>
      <c r="L170" s="318">
        <f t="shared" si="16"/>
        <v>1.9819667012031469E-4</v>
      </c>
      <c r="M170" s="318">
        <f t="shared" si="16"/>
        <v>2.4676953473702894E-4</v>
      </c>
      <c r="N170" s="318">
        <f t="shared" si="16"/>
        <v>2.6400100022462645E-4</v>
      </c>
      <c r="O170" s="318">
        <f t="shared" si="16"/>
        <v>3.1964573988523681E-4</v>
      </c>
      <c r="P170" s="318">
        <f t="shared" si="16"/>
        <v>4.8824276652734247E-4</v>
      </c>
      <c r="Q170" s="318">
        <f t="shared" si="16"/>
        <v>1.0113566322835167E-3</v>
      </c>
      <c r="R170" s="318">
        <f t="shared" si="16"/>
        <v>1.4161941708480624E-3</v>
      </c>
      <c r="S170" s="318">
        <f t="shared" si="16"/>
        <v>9.6855004758324517E-4</v>
      </c>
      <c r="T170" s="318">
        <f t="shared" si="16"/>
        <v>7.5183523655918312E-4</v>
      </c>
      <c r="U170" s="318">
        <f t="shared" si="16"/>
        <v>1.134546229634586E-3</v>
      </c>
      <c r="V170" s="318">
        <f t="shared" si="16"/>
        <v>7.0732034655625071E-4</v>
      </c>
      <c r="W170" s="318">
        <f t="shared" si="16"/>
        <v>7.6710755094115853E-4</v>
      </c>
      <c r="X170" s="318">
        <f t="shared" si="16"/>
        <v>4.1811631049029057E-3</v>
      </c>
      <c r="Y170" s="318">
        <f t="shared" si="16"/>
        <v>7.3757680362748733E-3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2.3363348983047032E-2</v>
      </c>
      <c r="C171" s="269">
        <f t="shared" si="17"/>
        <v>2.5661758217972615E-2</v>
      </c>
      <c r="D171" s="269">
        <f t="shared" si="17"/>
        <v>2.7522088529269975E-2</v>
      </c>
      <c r="E171" s="269">
        <f t="shared" si="17"/>
        <v>3.0256294440879666E-2</v>
      </c>
      <c r="F171" s="269">
        <f t="shared" si="17"/>
        <v>2.3524727302310203E-2</v>
      </c>
      <c r="G171" s="269">
        <f t="shared" si="17"/>
        <v>2.004182180687265E-2</v>
      </c>
      <c r="H171" s="269">
        <f t="shared" si="17"/>
        <v>1.7855100853395405E-2</v>
      </c>
      <c r="I171" s="269">
        <f t="shared" si="17"/>
        <v>1.8002527423796658E-2</v>
      </c>
      <c r="J171" s="269">
        <f t="shared" si="17"/>
        <v>2.1593629756113116E-2</v>
      </c>
      <c r="K171" s="269">
        <f t="shared" si="17"/>
        <v>2.6762571839652662E-2</v>
      </c>
      <c r="L171" s="269">
        <f t="shared" si="17"/>
        <v>2.6285056569480467E-2</v>
      </c>
      <c r="M171" s="269">
        <f t="shared" si="17"/>
        <v>2.7004234080629748E-2</v>
      </c>
      <c r="N171" s="269">
        <f t="shared" si="17"/>
        <v>2.3360850671917028E-2</v>
      </c>
      <c r="O171" s="269">
        <f t="shared" si="17"/>
        <v>2.7433560229167472E-2</v>
      </c>
      <c r="P171" s="269">
        <f t="shared" si="17"/>
        <v>2.4998434029360552E-2</v>
      </c>
      <c r="Q171" s="269">
        <f t="shared" si="17"/>
        <v>2.9766278116894244E-2</v>
      </c>
      <c r="R171" s="269">
        <f t="shared" si="17"/>
        <v>2.6885947356096989E-2</v>
      </c>
      <c r="S171" s="269">
        <f t="shared" si="17"/>
        <v>2.3897306776079073E-2</v>
      </c>
      <c r="T171" s="269">
        <f t="shared" si="17"/>
        <v>1.880163421416366E-2</v>
      </c>
      <c r="U171" s="269">
        <f t="shared" si="17"/>
        <v>2.3977779036645941E-2</v>
      </c>
      <c r="V171" s="269">
        <f t="shared" si="17"/>
        <v>1.9316770998457324E-2</v>
      </c>
      <c r="W171" s="269">
        <f t="shared" si="17"/>
        <v>2.9182200462722963E-2</v>
      </c>
      <c r="X171" s="269">
        <f t="shared" si="17"/>
        <v>3.0768330674718486E-2</v>
      </c>
      <c r="Y171" s="269">
        <f t="shared" si="17"/>
        <v>2.9450600907649952E-2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1.6503063564578969E-2</v>
      </c>
      <c r="C172" s="318">
        <f t="shared" si="18"/>
        <v>1.8148014526691725E-2</v>
      </c>
      <c r="D172" s="318">
        <f t="shared" si="18"/>
        <v>1.927619596463645E-2</v>
      </c>
      <c r="E172" s="318">
        <f t="shared" si="18"/>
        <v>2.1703132569066651E-2</v>
      </c>
      <c r="F172" s="318">
        <f t="shared" si="18"/>
        <v>1.6688704591808538E-2</v>
      </c>
      <c r="G172" s="318">
        <f t="shared" si="18"/>
        <v>1.4263078094641614E-2</v>
      </c>
      <c r="H172" s="318">
        <f t="shared" si="18"/>
        <v>1.2334659761484196E-2</v>
      </c>
      <c r="I172" s="318">
        <f t="shared" si="18"/>
        <v>1.2384011724432469E-2</v>
      </c>
      <c r="J172" s="318">
        <f t="shared" si="18"/>
        <v>1.5190181223439393E-2</v>
      </c>
      <c r="K172" s="318">
        <f t="shared" si="18"/>
        <v>1.8669833156646571E-2</v>
      </c>
      <c r="L172" s="318">
        <f t="shared" si="18"/>
        <v>1.8277159316889838E-2</v>
      </c>
      <c r="M172" s="318">
        <f t="shared" si="18"/>
        <v>1.8738995141043439E-2</v>
      </c>
      <c r="N172" s="318">
        <f t="shared" si="18"/>
        <v>1.6042083492293961E-2</v>
      </c>
      <c r="O172" s="318">
        <f t="shared" si="18"/>
        <v>1.8597473583480319E-2</v>
      </c>
      <c r="P172" s="318">
        <f t="shared" si="18"/>
        <v>1.6587810125103672E-2</v>
      </c>
      <c r="Q172" s="318">
        <f t="shared" si="18"/>
        <v>1.867363893905076E-2</v>
      </c>
      <c r="R172" s="318">
        <f t="shared" si="18"/>
        <v>1.6354693114255175E-2</v>
      </c>
      <c r="S172" s="318">
        <f t="shared" si="18"/>
        <v>1.4999585894933973E-2</v>
      </c>
      <c r="T172" s="318">
        <f t="shared" si="18"/>
        <v>1.1581232354358208E-2</v>
      </c>
      <c r="U172" s="318">
        <f t="shared" si="18"/>
        <v>1.4015513628041943E-2</v>
      </c>
      <c r="V172" s="318">
        <f t="shared" si="18"/>
        <v>1.2211137939233214E-2</v>
      </c>
      <c r="W172" s="318">
        <f t="shared" si="18"/>
        <v>1.9133785146755542E-2</v>
      </c>
      <c r="X172" s="318">
        <f t="shared" si="18"/>
        <v>1.4690841979049336E-2</v>
      </c>
      <c r="Y172" s="318">
        <f t="shared" si="18"/>
        <v>1.0574114828330792E-2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6.6631035554815627E-3</v>
      </c>
      <c r="C173" s="318">
        <f t="shared" si="19"/>
        <v>7.4028354002653295E-3</v>
      </c>
      <c r="D173" s="318">
        <f t="shared" si="19"/>
        <v>8.117319511484488E-3</v>
      </c>
      <c r="E173" s="318">
        <f t="shared" si="19"/>
        <v>8.4804743432685611E-3</v>
      </c>
      <c r="F173" s="318">
        <f t="shared" si="19"/>
        <v>6.7028050792182631E-3</v>
      </c>
      <c r="G173" s="318">
        <f t="shared" si="19"/>
        <v>5.6635603995490516E-3</v>
      </c>
      <c r="H173" s="318">
        <f t="shared" si="19"/>
        <v>5.1639159160937111E-3</v>
      </c>
      <c r="I173" s="318">
        <f t="shared" si="19"/>
        <v>5.3997430576618911E-3</v>
      </c>
      <c r="J173" s="318">
        <f t="shared" si="19"/>
        <v>6.2400662585018743E-3</v>
      </c>
      <c r="K173" s="318">
        <f t="shared" si="19"/>
        <v>7.8449425242787703E-3</v>
      </c>
      <c r="L173" s="318">
        <f t="shared" si="19"/>
        <v>7.7385674792962503E-3</v>
      </c>
      <c r="M173" s="318">
        <f t="shared" si="19"/>
        <v>7.9345962181323025E-3</v>
      </c>
      <c r="N173" s="318">
        <f t="shared" si="19"/>
        <v>6.961286988280988E-3</v>
      </c>
      <c r="O173" s="318">
        <f t="shared" si="19"/>
        <v>8.4059046985770561E-3</v>
      </c>
      <c r="P173" s="318">
        <f t="shared" si="19"/>
        <v>7.7590734049188528E-3</v>
      </c>
      <c r="Q173" s="318">
        <f t="shared" si="19"/>
        <v>9.8168469084684608E-3</v>
      </c>
      <c r="R173" s="318">
        <f t="shared" si="19"/>
        <v>8.9000990880310944E-3</v>
      </c>
      <c r="S173" s="318">
        <f t="shared" si="19"/>
        <v>7.7609700349401583E-3</v>
      </c>
      <c r="T173" s="318">
        <f t="shared" si="19"/>
        <v>6.3398014547599371E-3</v>
      </c>
      <c r="U173" s="318">
        <f t="shared" si="19"/>
        <v>8.6775780629155131E-3</v>
      </c>
      <c r="V173" s="318">
        <f t="shared" si="19"/>
        <v>6.3232540156627735E-3</v>
      </c>
      <c r="W173" s="318">
        <f t="shared" si="19"/>
        <v>9.1831400009366199E-3</v>
      </c>
      <c r="X173" s="318">
        <f t="shared" si="19"/>
        <v>1.1944891232326947E-2</v>
      </c>
      <c r="Y173" s="318">
        <f t="shared" si="19"/>
        <v>1.2633914901465022E-2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1.9718186298649831E-4</v>
      </c>
      <c r="C174" s="318">
        <f t="shared" si="20"/>
        <v>1.1090829101556317E-4</v>
      </c>
      <c r="D174" s="318">
        <f t="shared" si="20"/>
        <v>1.2857305314904115E-4</v>
      </c>
      <c r="E174" s="318">
        <f t="shared" si="20"/>
        <v>7.268752854445319E-5</v>
      </c>
      <c r="F174" s="318">
        <f t="shared" si="20"/>
        <v>1.332176312834001E-4</v>
      </c>
      <c r="G174" s="318">
        <f t="shared" si="20"/>
        <v>1.1518331268198714E-4</v>
      </c>
      <c r="H174" s="318">
        <f t="shared" si="20"/>
        <v>3.5652517581749772E-4</v>
      </c>
      <c r="I174" s="318">
        <f t="shared" si="20"/>
        <v>2.1877264170229465E-4</v>
      </c>
      <c r="J174" s="318">
        <f t="shared" si="20"/>
        <v>1.6338227417184964E-4</v>
      </c>
      <c r="K174" s="318">
        <f t="shared" si="20"/>
        <v>2.4779615872732718E-4</v>
      </c>
      <c r="L174" s="318">
        <f t="shared" si="20"/>
        <v>2.6932977329437586E-4</v>
      </c>
      <c r="M174" s="318">
        <f t="shared" si="20"/>
        <v>3.3064272145400946E-4</v>
      </c>
      <c r="N174" s="318">
        <f t="shared" si="20"/>
        <v>3.5748019134207866E-4</v>
      </c>
      <c r="O174" s="318">
        <f t="shared" si="20"/>
        <v>4.3018194711010076E-4</v>
      </c>
      <c r="P174" s="318">
        <f t="shared" si="20"/>
        <v>6.5155049933802414E-4</v>
      </c>
      <c r="Q174" s="318">
        <f t="shared" si="20"/>
        <v>1.2757922693750218E-3</v>
      </c>
      <c r="R174" s="318">
        <f t="shared" si="20"/>
        <v>1.6311551538107194E-3</v>
      </c>
      <c r="S174" s="318">
        <f t="shared" si="20"/>
        <v>1.1367508462049411E-3</v>
      </c>
      <c r="T174" s="318">
        <f t="shared" si="20"/>
        <v>8.8060040504551573E-4</v>
      </c>
      <c r="U174" s="318">
        <f t="shared" si="20"/>
        <v>1.2846873456884827E-3</v>
      </c>
      <c r="V174" s="318">
        <f t="shared" si="20"/>
        <v>7.8237904356133752E-4</v>
      </c>
      <c r="W174" s="318">
        <f t="shared" si="20"/>
        <v>8.6527531503080297E-4</v>
      </c>
      <c r="X174" s="318">
        <f t="shared" si="20"/>
        <v>4.1325974633422075E-3</v>
      </c>
      <c r="Y174" s="318">
        <f t="shared" si="20"/>
        <v>6.2425711778541417E-3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3.0673076578002806E-2</v>
      </c>
      <c r="C175" s="319">
        <f t="shared" si="21"/>
        <v>2.9265030191627441E-2</v>
      </c>
      <c r="D175" s="319">
        <f t="shared" si="21"/>
        <v>3.0948549429240076E-2</v>
      </c>
      <c r="E175" s="319">
        <f t="shared" si="21"/>
        <v>3.2628406530553045E-2</v>
      </c>
      <c r="F175" s="319">
        <f t="shared" si="21"/>
        <v>3.0533594833040825E-2</v>
      </c>
      <c r="G175" s="319">
        <f t="shared" si="21"/>
        <v>2.5080625848524961E-2</v>
      </c>
      <c r="H175" s="319">
        <f t="shared" si="21"/>
        <v>2.8958244138059135E-2</v>
      </c>
      <c r="I175" s="319">
        <f t="shared" si="21"/>
        <v>3.1151612094635194E-2</v>
      </c>
      <c r="J175" s="319">
        <f t="shared" si="21"/>
        <v>2.8731809024433536E-2</v>
      </c>
      <c r="K175" s="319">
        <f t="shared" si="21"/>
        <v>3.085697596888938E-2</v>
      </c>
      <c r="L175" s="319">
        <f t="shared" si="21"/>
        <v>4.033366906055403E-2</v>
      </c>
      <c r="M175" s="319">
        <f t="shared" si="21"/>
        <v>3.3824316202974804E-2</v>
      </c>
      <c r="N175" s="319">
        <f t="shared" si="21"/>
        <v>3.8172729528665787E-2</v>
      </c>
      <c r="O175" s="319">
        <f t="shared" si="21"/>
        <v>3.4640117130920599E-2</v>
      </c>
      <c r="P175" s="319">
        <f t="shared" si="21"/>
        <v>3.0975698771122637E-2</v>
      </c>
      <c r="Q175" s="319">
        <f t="shared" si="21"/>
        <v>3.8748508420145843E-2</v>
      </c>
      <c r="R175" s="319">
        <f t="shared" si="21"/>
        <v>3.5784952930120899E-2</v>
      </c>
      <c r="S175" s="319">
        <f t="shared" si="21"/>
        <v>4.0780222275437816E-2</v>
      </c>
      <c r="T175" s="319">
        <f t="shared" si="21"/>
        <v>5.4926146568064001E-2</v>
      </c>
      <c r="U175" s="319">
        <f t="shared" si="21"/>
        <v>3.8279160220525278E-2</v>
      </c>
      <c r="V175" s="319">
        <f t="shared" si="21"/>
        <v>4.4695144941311708E-2</v>
      </c>
      <c r="W175" s="319">
        <f t="shared" si="21"/>
        <v>3.6553200262234721E-2</v>
      </c>
      <c r="X175" s="319">
        <f t="shared" si="21"/>
        <v>7.8233059508577674E-2</v>
      </c>
      <c r="Y175" s="319">
        <f t="shared" si="21"/>
        <v>7.4724128038205662E-2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0.99999999999999989</v>
      </c>
      <c r="C178" s="232">
        <f t="shared" si="22"/>
        <v>1.0000000000000002</v>
      </c>
      <c r="D178" s="232">
        <f t="shared" si="22"/>
        <v>1</v>
      </c>
      <c r="E178" s="232">
        <f t="shared" si="22"/>
        <v>1.0000000000000002</v>
      </c>
      <c r="F178" s="232">
        <f t="shared" si="22"/>
        <v>0.99999999999999989</v>
      </c>
      <c r="G178" s="232">
        <f t="shared" si="22"/>
        <v>1</v>
      </c>
      <c r="H178" s="232">
        <f t="shared" si="22"/>
        <v>0.99999999999999989</v>
      </c>
      <c r="I178" s="232">
        <f t="shared" si="22"/>
        <v>0.99999999999999989</v>
      </c>
      <c r="J178" s="232">
        <f t="shared" si="22"/>
        <v>1.0000000000000007</v>
      </c>
      <c r="K178" s="232">
        <f t="shared" si="22"/>
        <v>1</v>
      </c>
      <c r="L178" s="232">
        <f t="shared" si="22"/>
        <v>1</v>
      </c>
      <c r="M178" s="232">
        <f t="shared" si="22"/>
        <v>1</v>
      </c>
      <c r="N178" s="232">
        <f t="shared" si="22"/>
        <v>0.99999999999999978</v>
      </c>
      <c r="O178" s="232">
        <f t="shared" si="22"/>
        <v>1.0000000000000002</v>
      </c>
      <c r="P178" s="232">
        <f t="shared" si="22"/>
        <v>1.0000000000000002</v>
      </c>
      <c r="Q178" s="232">
        <f t="shared" si="22"/>
        <v>0.99999999999999956</v>
      </c>
      <c r="R178" s="232">
        <f t="shared" si="22"/>
        <v>1</v>
      </c>
      <c r="S178" s="232">
        <f t="shared" si="22"/>
        <v>1</v>
      </c>
      <c r="T178" s="232">
        <f t="shared" si="22"/>
        <v>1.0000000000000002</v>
      </c>
      <c r="U178" s="232">
        <f t="shared" si="22"/>
        <v>0.99999999999999978</v>
      </c>
      <c r="V178" s="232">
        <f t="shared" si="22"/>
        <v>0.99999999999999989</v>
      </c>
      <c r="W178" s="232">
        <f t="shared" si="22"/>
        <v>1.0000000000000002</v>
      </c>
      <c r="X178" s="232">
        <f t="shared" si="22"/>
        <v>1</v>
      </c>
      <c r="Y178" s="232">
        <f t="shared" si="22"/>
        <v>1.0000000000000004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3.3868157063079128E-3</v>
      </c>
      <c r="C179" s="266">
        <f t="shared" si="23"/>
        <v>2.6509425017202551E-3</v>
      </c>
      <c r="D179" s="266">
        <f t="shared" si="23"/>
        <v>2.7240501625308525E-3</v>
      </c>
      <c r="E179" s="266">
        <f t="shared" si="23"/>
        <v>2.3293754528915015E-3</v>
      </c>
      <c r="F179" s="266">
        <f t="shared" si="23"/>
        <v>3.0443861414619906E-3</v>
      </c>
      <c r="G179" s="266">
        <f t="shared" si="23"/>
        <v>3.1002381125003007E-3</v>
      </c>
      <c r="H179" s="266">
        <f t="shared" si="23"/>
        <v>4.5197870746631758E-3</v>
      </c>
      <c r="I179" s="266">
        <f t="shared" si="23"/>
        <v>3.6051437816544542E-3</v>
      </c>
      <c r="J179" s="266">
        <f t="shared" si="23"/>
        <v>3.284450850264453E-3</v>
      </c>
      <c r="K179" s="266">
        <f t="shared" si="23"/>
        <v>3.3995423681610808E-3</v>
      </c>
      <c r="L179" s="266">
        <f t="shared" si="23"/>
        <v>3.4692319896012002E-3</v>
      </c>
      <c r="M179" s="266">
        <f t="shared" si="23"/>
        <v>3.7518909569330371E-3</v>
      </c>
      <c r="N179" s="266">
        <f t="shared" si="23"/>
        <v>3.9185265528309966E-3</v>
      </c>
      <c r="O179" s="266">
        <f t="shared" si="23"/>
        <v>3.8298750243862022E-3</v>
      </c>
      <c r="P179" s="266">
        <f t="shared" si="23"/>
        <v>4.4933638151043826E-3</v>
      </c>
      <c r="Q179" s="266">
        <f t="shared" si="23"/>
        <v>4.9630522195316992E-3</v>
      </c>
      <c r="R179" s="266">
        <f t="shared" si="23"/>
        <v>5.5856681395424265E-3</v>
      </c>
      <c r="S179" s="266">
        <f t="shared" si="23"/>
        <v>5.2691531767053044E-3</v>
      </c>
      <c r="T179" s="266">
        <f t="shared" si="23"/>
        <v>5.0059303984024391E-3</v>
      </c>
      <c r="U179" s="266">
        <f t="shared" si="23"/>
        <v>4.9245391734752553E-3</v>
      </c>
      <c r="V179" s="266">
        <f t="shared" si="23"/>
        <v>5.0153648371897199E-3</v>
      </c>
      <c r="W179" s="266">
        <f t="shared" si="23"/>
        <v>4.7942904232814026E-3</v>
      </c>
      <c r="X179" s="266">
        <f t="shared" si="23"/>
        <v>6.0079475855046643E-3</v>
      </c>
      <c r="Y179" s="266">
        <f t="shared" si="23"/>
        <v>6.2653583020872445E-3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2.6878009060242927E-2</v>
      </c>
      <c r="C180" s="267">
        <f t="shared" si="24"/>
        <v>2.1038067246090131E-2</v>
      </c>
      <c r="D180" s="267">
        <f t="shared" si="24"/>
        <v>2.1618254814601934E-2</v>
      </c>
      <c r="E180" s="267">
        <f t="shared" si="24"/>
        <v>1.8486088395927951E-2</v>
      </c>
      <c r="F180" s="267">
        <f t="shared" si="24"/>
        <v>2.4160463806959246E-2</v>
      </c>
      <c r="G180" s="267">
        <f t="shared" si="24"/>
        <v>2.4603709000609472E-2</v>
      </c>
      <c r="H180" s="267">
        <f t="shared" si="24"/>
        <v>3.5869349996489344E-2</v>
      </c>
      <c r="I180" s="267">
        <f t="shared" si="24"/>
        <v>2.8610676112760792E-2</v>
      </c>
      <c r="J180" s="267">
        <f t="shared" si="24"/>
        <v>2.6065634320435814E-2</v>
      </c>
      <c r="K180" s="267">
        <f t="shared" si="24"/>
        <v>2.6979008749112621E-2</v>
      </c>
      <c r="L180" s="267">
        <f t="shared" si="24"/>
        <v>2.7532070515356281E-2</v>
      </c>
      <c r="M180" s="267">
        <f t="shared" si="24"/>
        <v>2.9775272078037752E-2</v>
      </c>
      <c r="N180" s="267">
        <f t="shared" si="24"/>
        <v>3.1097703956442752E-2</v>
      </c>
      <c r="O180" s="267">
        <f t="shared" si="24"/>
        <v>3.0394159154667543E-2</v>
      </c>
      <c r="P180" s="267">
        <f t="shared" si="24"/>
        <v>3.5659653139202517E-2</v>
      </c>
      <c r="Q180" s="267">
        <f t="shared" si="24"/>
        <v>3.9387133546883335E-2</v>
      </c>
      <c r="R180" s="267">
        <f t="shared" si="24"/>
        <v>4.4328257537755253E-2</v>
      </c>
      <c r="S180" s="267">
        <f t="shared" si="24"/>
        <v>4.1816372399454453E-2</v>
      </c>
      <c r="T180" s="267">
        <f t="shared" si="24"/>
        <v>3.9727417808004491E-2</v>
      </c>
      <c r="U180" s="267">
        <f t="shared" si="24"/>
        <v>3.9081491288606739E-2</v>
      </c>
      <c r="V180" s="267">
        <f t="shared" si="24"/>
        <v>3.9802290181700686E-2</v>
      </c>
      <c r="W180" s="267">
        <f t="shared" si="24"/>
        <v>3.8047827992054944E-2</v>
      </c>
      <c r="X180" s="267">
        <f t="shared" si="24"/>
        <v>4.7679497096904611E-2</v>
      </c>
      <c r="Y180" s="267">
        <f t="shared" si="24"/>
        <v>4.9722326755342827E-2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3.0086760982455218E-2</v>
      </c>
      <c r="C181" s="267">
        <f t="shared" si="25"/>
        <v>2.3549634920772389E-2</v>
      </c>
      <c r="D181" s="267">
        <f t="shared" si="25"/>
        <v>2.4199086472770973E-2</v>
      </c>
      <c r="E181" s="267">
        <f t="shared" si="25"/>
        <v>2.0692995594361802E-2</v>
      </c>
      <c r="F181" s="267">
        <f t="shared" si="25"/>
        <v>2.7044789595687138E-2</v>
      </c>
      <c r="G181" s="267">
        <f t="shared" si="25"/>
        <v>2.754095031086834E-2</v>
      </c>
      <c r="H181" s="267">
        <f t="shared" si="25"/>
        <v>4.0151506665600162E-2</v>
      </c>
      <c r="I181" s="267">
        <f t="shared" si="25"/>
        <v>3.2026277386160498E-2</v>
      </c>
      <c r="J181" s="267">
        <f t="shared" si="25"/>
        <v>2.917740327779865E-2</v>
      </c>
      <c r="K181" s="267">
        <f t="shared" si="25"/>
        <v>3.0199818221609866E-2</v>
      </c>
      <c r="L181" s="267">
        <f t="shared" si="25"/>
        <v>3.0818905637356033E-2</v>
      </c>
      <c r="M181" s="267">
        <f t="shared" si="25"/>
        <v>3.3329905209556407E-2</v>
      </c>
      <c r="N181" s="267">
        <f t="shared" si="25"/>
        <v>3.4810211721544394E-2</v>
      </c>
      <c r="O181" s="267">
        <f t="shared" si="25"/>
        <v>3.4022676296431048E-2</v>
      </c>
      <c r="P181" s="267">
        <f t="shared" si="25"/>
        <v>3.9916775766826382E-2</v>
      </c>
      <c r="Q181" s="267">
        <f t="shared" si="25"/>
        <v>4.4089250440873702E-2</v>
      </c>
      <c r="R181" s="267">
        <f t="shared" si="25"/>
        <v>4.9620255961588915E-2</v>
      </c>
      <c r="S181" s="267">
        <f t="shared" si="25"/>
        <v>4.6808496816704043E-2</v>
      </c>
      <c r="T181" s="267">
        <f t="shared" si="25"/>
        <v>4.4470158535944895E-2</v>
      </c>
      <c r="U181" s="267">
        <f t="shared" si="25"/>
        <v>4.3747119982092512E-2</v>
      </c>
      <c r="V181" s="267">
        <f t="shared" si="25"/>
        <v>4.4553969327381766E-2</v>
      </c>
      <c r="W181" s="267">
        <f t="shared" si="25"/>
        <v>4.2590055838316605E-2</v>
      </c>
      <c r="X181" s="267">
        <f t="shared" si="25"/>
        <v>5.3371573381904007E-2</v>
      </c>
      <c r="Y181" s="267">
        <f t="shared" si="25"/>
        <v>5.5658280240419605E-2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4.8437130246608118E-2</v>
      </c>
      <c r="C182" s="267">
        <f t="shared" si="26"/>
        <v>3.79129124129612E-2</v>
      </c>
      <c r="D182" s="267">
        <f t="shared" si="26"/>
        <v>3.8958474260956784E-2</v>
      </c>
      <c r="E182" s="267">
        <f t="shared" si="26"/>
        <v>3.3313965680156682E-2</v>
      </c>
      <c r="F182" s="267">
        <f t="shared" si="26"/>
        <v>4.3539814634825827E-2</v>
      </c>
      <c r="G182" s="267">
        <f t="shared" si="26"/>
        <v>4.4338591252837185E-2</v>
      </c>
      <c r="H182" s="267">
        <f t="shared" si="26"/>
        <v>6.4640516109172874E-2</v>
      </c>
      <c r="I182" s="267">
        <f t="shared" si="26"/>
        <v>5.1559586954942026E-2</v>
      </c>
      <c r="J182" s="267">
        <f t="shared" si="26"/>
        <v>4.6973141563782066E-2</v>
      </c>
      <c r="K182" s="267">
        <f t="shared" si="26"/>
        <v>4.8619142800948874E-2</v>
      </c>
      <c r="L182" s="267">
        <f t="shared" si="26"/>
        <v>4.9615820968067575E-2</v>
      </c>
      <c r="M182" s="267">
        <f t="shared" si="26"/>
        <v>5.3658317047947074E-2</v>
      </c>
      <c r="N182" s="267">
        <f t="shared" si="26"/>
        <v>5.6041484826222628E-2</v>
      </c>
      <c r="O182" s="267">
        <f t="shared" si="26"/>
        <v>5.4773619668445156E-2</v>
      </c>
      <c r="P182" s="267">
        <f t="shared" si="26"/>
        <v>6.4262619295240644E-2</v>
      </c>
      <c r="Q182" s="267">
        <f t="shared" si="26"/>
        <v>7.0979949198428219E-2</v>
      </c>
      <c r="R182" s="267">
        <f t="shared" si="26"/>
        <v>7.9884398399783618E-2</v>
      </c>
      <c r="S182" s="267">
        <f t="shared" si="26"/>
        <v>7.5357704948059059E-2</v>
      </c>
      <c r="T182" s="267">
        <f t="shared" si="26"/>
        <v>7.1593178885190123E-2</v>
      </c>
      <c r="U182" s="267">
        <f t="shared" si="26"/>
        <v>7.0429148213138393E-2</v>
      </c>
      <c r="V182" s="267">
        <f t="shared" si="26"/>
        <v>7.1728107142281894E-2</v>
      </c>
      <c r="W182" s="267">
        <f t="shared" si="26"/>
        <v>6.8566373198292646E-2</v>
      </c>
      <c r="X182" s="267">
        <f t="shared" si="26"/>
        <v>8.5923700888679955E-2</v>
      </c>
      <c r="Y182" s="267">
        <f t="shared" si="26"/>
        <v>8.9605104746221145E-2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3.7887319476684833E-2</v>
      </c>
      <c r="C183" s="268">
        <f t="shared" si="27"/>
        <v>3.867077015330838E-2</v>
      </c>
      <c r="D183" s="268">
        <f t="shared" si="27"/>
        <v>3.793997510129779E-2</v>
      </c>
      <c r="E183" s="268">
        <f t="shared" si="27"/>
        <v>4.0472658059556403E-2</v>
      </c>
      <c r="F183" s="268">
        <f t="shared" si="27"/>
        <v>3.8632676203365565E-2</v>
      </c>
      <c r="G183" s="268">
        <f t="shared" si="27"/>
        <v>3.8838187986174666E-2</v>
      </c>
      <c r="H183" s="268">
        <f t="shared" si="27"/>
        <v>3.5704828003328679E-2</v>
      </c>
      <c r="I183" s="268">
        <f t="shared" si="27"/>
        <v>3.5822804737359902E-2</v>
      </c>
      <c r="J183" s="268">
        <f t="shared" si="27"/>
        <v>3.7704687534250006E-2</v>
      </c>
      <c r="K183" s="268">
        <f t="shared" si="27"/>
        <v>3.6921470462485811E-2</v>
      </c>
      <c r="L183" s="268">
        <f t="shared" si="27"/>
        <v>3.6634493067761842E-2</v>
      </c>
      <c r="M183" s="268">
        <f t="shared" si="27"/>
        <v>3.6305374119163188E-2</v>
      </c>
      <c r="N183" s="268">
        <f t="shared" si="27"/>
        <v>3.5491507679446498E-2</v>
      </c>
      <c r="O183" s="268">
        <f t="shared" si="27"/>
        <v>3.4708079937794137E-2</v>
      </c>
      <c r="P183" s="268">
        <f t="shared" si="27"/>
        <v>3.3274192436618388E-2</v>
      </c>
      <c r="Q183" s="268">
        <f t="shared" si="27"/>
        <v>3.0683068528417956E-2</v>
      </c>
      <c r="R183" s="268">
        <f t="shared" si="27"/>
        <v>2.9825585100926297E-2</v>
      </c>
      <c r="S183" s="268">
        <f t="shared" si="27"/>
        <v>3.0836960501406673E-2</v>
      </c>
      <c r="T183" s="268">
        <f t="shared" si="27"/>
        <v>2.997426109753144E-2</v>
      </c>
      <c r="U183" s="268">
        <f t="shared" si="27"/>
        <v>2.7925854556799752E-2</v>
      </c>
      <c r="V183" s="268">
        <f t="shared" si="27"/>
        <v>3.1012414978771594E-2</v>
      </c>
      <c r="W183" s="268">
        <f t="shared" si="27"/>
        <v>3.2633127607426274E-2</v>
      </c>
      <c r="X183" s="268">
        <f t="shared" si="27"/>
        <v>2.4615432957667507E-2</v>
      </c>
      <c r="Y183" s="268">
        <f t="shared" si="27"/>
        <v>2.1586085223603953E-2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0.52633933999908722</v>
      </c>
      <c r="C184" s="269">
        <f t="shared" si="28"/>
        <v>0.54612424930721681</v>
      </c>
      <c r="D184" s="269">
        <f t="shared" si="28"/>
        <v>0.55256301141768893</v>
      </c>
      <c r="E184" s="269">
        <f t="shared" si="28"/>
        <v>0.54905803947368348</v>
      </c>
      <c r="F184" s="269">
        <f t="shared" si="28"/>
        <v>0.53627000023580462</v>
      </c>
      <c r="G184" s="269">
        <f t="shared" si="28"/>
        <v>0.53299488813446128</v>
      </c>
      <c r="H184" s="269">
        <f t="shared" si="28"/>
        <v>0.50577844439448882</v>
      </c>
      <c r="I184" s="269">
        <f t="shared" si="28"/>
        <v>0.5342502265444492</v>
      </c>
      <c r="J184" s="269">
        <f t="shared" si="28"/>
        <v>0.53377227173215003</v>
      </c>
      <c r="K184" s="269">
        <f t="shared" si="28"/>
        <v>0.53350273474725407</v>
      </c>
      <c r="L184" s="269">
        <f t="shared" si="28"/>
        <v>0.53256801824602162</v>
      </c>
      <c r="M184" s="269">
        <f t="shared" si="28"/>
        <v>0.5263341703003126</v>
      </c>
      <c r="N184" s="269">
        <f t="shared" si="28"/>
        <v>0.5249618030796761</v>
      </c>
      <c r="O184" s="269">
        <f t="shared" si="28"/>
        <v>0.53408210787070864</v>
      </c>
      <c r="P184" s="269">
        <f t="shared" si="28"/>
        <v>0.52184191155926729</v>
      </c>
      <c r="Q184" s="269">
        <f t="shared" si="28"/>
        <v>0.52595120204348833</v>
      </c>
      <c r="R184" s="269">
        <f t="shared" si="28"/>
        <v>0.51412425689550856</v>
      </c>
      <c r="S184" s="269">
        <f t="shared" si="28"/>
        <v>0.51658679581776934</v>
      </c>
      <c r="T184" s="269">
        <f t="shared" si="28"/>
        <v>0.53107868181885942</v>
      </c>
      <c r="U184" s="269">
        <f t="shared" si="28"/>
        <v>0.55150778929270927</v>
      </c>
      <c r="V184" s="269">
        <f t="shared" si="28"/>
        <v>0.5256985106295976</v>
      </c>
      <c r="W184" s="269">
        <f t="shared" si="28"/>
        <v>0.52206146701457701</v>
      </c>
      <c r="X184" s="269">
        <f t="shared" si="28"/>
        <v>0.54255202763520194</v>
      </c>
      <c r="Y184" s="269">
        <f t="shared" si="28"/>
        <v>0.56409453285347477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0.52619573111010443</v>
      </c>
      <c r="C185" s="318">
        <f t="shared" si="29"/>
        <v>0.54601184315924711</v>
      </c>
      <c r="D185" s="318">
        <f t="shared" si="29"/>
        <v>0.55244750533430631</v>
      </c>
      <c r="E185" s="318">
        <f t="shared" si="29"/>
        <v>0.54895926851895138</v>
      </c>
      <c r="F185" s="318">
        <f t="shared" si="29"/>
        <v>0.53614091115942064</v>
      </c>
      <c r="G185" s="318">
        <f t="shared" si="29"/>
        <v>0.53286343080417642</v>
      </c>
      <c r="H185" s="318">
        <f t="shared" si="29"/>
        <v>0.50558679487573222</v>
      </c>
      <c r="I185" s="318">
        <f t="shared" si="29"/>
        <v>0.53409736003560959</v>
      </c>
      <c r="J185" s="318">
        <f t="shared" si="29"/>
        <v>0.53363300335192887</v>
      </c>
      <c r="K185" s="318">
        <f t="shared" si="29"/>
        <v>0.5333585862181115</v>
      </c>
      <c r="L185" s="318">
        <f t="shared" si="29"/>
        <v>0.5324209147143113</v>
      </c>
      <c r="M185" s="318">
        <f t="shared" si="29"/>
        <v>0.52617508136881086</v>
      </c>
      <c r="N185" s="318">
        <f t="shared" si="29"/>
        <v>0.52479564841006909</v>
      </c>
      <c r="O185" s="318">
        <f t="shared" si="29"/>
        <v>0.53391971223277346</v>
      </c>
      <c r="P185" s="318">
        <f t="shared" si="29"/>
        <v>0.52165138244837383</v>
      </c>
      <c r="Q185" s="318">
        <f t="shared" si="29"/>
        <v>0.52574075704824319</v>
      </c>
      <c r="R185" s="318">
        <f t="shared" si="29"/>
        <v>0.51388741153239881</v>
      </c>
      <c r="S185" s="318">
        <f t="shared" si="29"/>
        <v>0.51636337142766231</v>
      </c>
      <c r="T185" s="318">
        <f t="shared" si="29"/>
        <v>0.53086641868877504</v>
      </c>
      <c r="U185" s="318">
        <f t="shared" si="29"/>
        <v>0.55129897734048583</v>
      </c>
      <c r="V185" s="318">
        <f t="shared" si="29"/>
        <v>0.52548584745729376</v>
      </c>
      <c r="W185" s="318">
        <f t="shared" si="29"/>
        <v>0.52185817791329348</v>
      </c>
      <c r="X185" s="318">
        <f t="shared" si="29"/>
        <v>0.5422972766382067</v>
      </c>
      <c r="Y185" s="318">
        <f t="shared" si="29"/>
        <v>0.56382886704143598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1.4360888898277868E-4</v>
      </c>
      <c r="C186" s="318">
        <f t="shared" si="30"/>
        <v>1.1240614796967717E-4</v>
      </c>
      <c r="D186" s="318">
        <f t="shared" si="30"/>
        <v>1.155060833826332E-4</v>
      </c>
      <c r="E186" s="318">
        <f t="shared" si="30"/>
        <v>9.8770954732041287E-5</v>
      </c>
      <c r="F186" s="318">
        <f t="shared" si="30"/>
        <v>1.2908907638394454E-4</v>
      </c>
      <c r="G186" s="318">
        <f t="shared" si="30"/>
        <v>1.3145733028490847E-4</v>
      </c>
      <c r="H186" s="318">
        <f t="shared" si="30"/>
        <v>1.9164951875656937E-4</v>
      </c>
      <c r="I186" s="318">
        <f t="shared" si="30"/>
        <v>1.5286650883964567E-4</v>
      </c>
      <c r="J186" s="318">
        <f t="shared" si="30"/>
        <v>1.3926838022114052E-4</v>
      </c>
      <c r="K186" s="318">
        <f t="shared" si="30"/>
        <v>1.4414852914264594E-4</v>
      </c>
      <c r="L186" s="318">
        <f t="shared" si="30"/>
        <v>1.4710353171039898E-4</v>
      </c>
      <c r="M186" s="318">
        <f t="shared" si="30"/>
        <v>1.5908893150169608E-4</v>
      </c>
      <c r="N186" s="318">
        <f t="shared" si="30"/>
        <v>1.661546696070553E-4</v>
      </c>
      <c r="O186" s="318">
        <f t="shared" si="30"/>
        <v>1.6239563793524921E-4</v>
      </c>
      <c r="P186" s="318">
        <f t="shared" si="30"/>
        <v>1.9052911089337377E-4</v>
      </c>
      <c r="Q186" s="318">
        <f t="shared" si="30"/>
        <v>2.1044499524523644E-4</v>
      </c>
      <c r="R186" s="318">
        <f t="shared" si="30"/>
        <v>2.3684536310971749E-4</v>
      </c>
      <c r="S186" s="318">
        <f t="shared" si="30"/>
        <v>2.2342439010702189E-4</v>
      </c>
      <c r="T186" s="318">
        <f t="shared" si="30"/>
        <v>2.1226313008433141E-4</v>
      </c>
      <c r="U186" s="318">
        <f t="shared" si="30"/>
        <v>2.0881195222337764E-4</v>
      </c>
      <c r="V186" s="318">
        <f t="shared" si="30"/>
        <v>2.1266317230389883E-4</v>
      </c>
      <c r="W186" s="318">
        <f t="shared" si="30"/>
        <v>2.0328910128351188E-4</v>
      </c>
      <c r="X186" s="318">
        <f t="shared" si="30"/>
        <v>2.5475099699524405E-4</v>
      </c>
      <c r="Y186" s="318">
        <f t="shared" si="30"/>
        <v>2.656658120387186E-4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0.26564991689811829</v>
      </c>
      <c r="C187" s="269">
        <f t="shared" si="31"/>
        <v>0.2694217430856557</v>
      </c>
      <c r="D187" s="269">
        <f t="shared" si="31"/>
        <v>0.261828927881402</v>
      </c>
      <c r="E187" s="269">
        <f t="shared" si="31"/>
        <v>0.27388710978054925</v>
      </c>
      <c r="F187" s="269">
        <f t="shared" si="31"/>
        <v>0.26586182771698269</v>
      </c>
      <c r="G187" s="269">
        <f t="shared" si="31"/>
        <v>0.2668344604632133</v>
      </c>
      <c r="H187" s="269">
        <f t="shared" si="31"/>
        <v>0.25172824965812074</v>
      </c>
      <c r="I187" s="269">
        <f t="shared" si="31"/>
        <v>0.25425055740391961</v>
      </c>
      <c r="J187" s="269">
        <f t="shared" si="31"/>
        <v>0.26198238674501184</v>
      </c>
      <c r="K187" s="269">
        <f t="shared" si="31"/>
        <v>0.25985816142175566</v>
      </c>
      <c r="L187" s="269">
        <f t="shared" si="31"/>
        <v>0.25898529451835894</v>
      </c>
      <c r="M187" s="269">
        <f t="shared" si="31"/>
        <v>0.25619114277062738</v>
      </c>
      <c r="N187" s="269">
        <f t="shared" si="31"/>
        <v>0.25347314181468261</v>
      </c>
      <c r="O187" s="269">
        <f t="shared" si="31"/>
        <v>0.24887836586709067</v>
      </c>
      <c r="P187" s="269">
        <f t="shared" si="31"/>
        <v>0.24123567025928319</v>
      </c>
      <c r="Q187" s="269">
        <f t="shared" si="31"/>
        <v>0.22605722972257489</v>
      </c>
      <c r="R187" s="269">
        <f t="shared" si="31"/>
        <v>0.21823405787339176</v>
      </c>
      <c r="S187" s="269">
        <f t="shared" si="31"/>
        <v>0.22465023588787594</v>
      </c>
      <c r="T187" s="269">
        <f t="shared" si="31"/>
        <v>0.22079895837526339</v>
      </c>
      <c r="U187" s="269">
        <f t="shared" si="31"/>
        <v>0.2070052688747227</v>
      </c>
      <c r="V187" s="269">
        <f t="shared" si="31"/>
        <v>0.22381234824451049</v>
      </c>
      <c r="W187" s="269">
        <f t="shared" si="31"/>
        <v>0.23186353949463487</v>
      </c>
      <c r="X187" s="269">
        <f t="shared" si="31"/>
        <v>0.18534617491382813</v>
      </c>
      <c r="Y187" s="269">
        <f t="shared" si="31"/>
        <v>0.16059882580529741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0.26539961307552024</v>
      </c>
      <c r="C188" s="318">
        <f t="shared" si="32"/>
        <v>0.26929658373301846</v>
      </c>
      <c r="D188" s="318">
        <f t="shared" si="32"/>
        <v>0.2616776708524905</v>
      </c>
      <c r="E188" s="318">
        <f t="shared" si="32"/>
        <v>0.27380386395988487</v>
      </c>
      <c r="F188" s="318">
        <f t="shared" si="32"/>
        <v>0.26567238636683127</v>
      </c>
      <c r="G188" s="318">
        <f t="shared" si="32"/>
        <v>0.26664090891709247</v>
      </c>
      <c r="H188" s="318">
        <f t="shared" si="32"/>
        <v>0.25109312142402301</v>
      </c>
      <c r="I188" s="318">
        <f t="shared" si="32"/>
        <v>0.25388105335617162</v>
      </c>
      <c r="J188" s="318">
        <f t="shared" si="32"/>
        <v>0.26173990254923635</v>
      </c>
      <c r="K188" s="318">
        <f t="shared" si="32"/>
        <v>0.2595783276435098</v>
      </c>
      <c r="L188" s="318">
        <f t="shared" si="32"/>
        <v>0.25867471828796063</v>
      </c>
      <c r="M188" s="318">
        <f t="shared" si="32"/>
        <v>0.25581842996394777</v>
      </c>
      <c r="N188" s="318">
        <f t="shared" si="32"/>
        <v>0.25301984404057654</v>
      </c>
      <c r="O188" s="318">
        <f t="shared" si="32"/>
        <v>0.24841594466165001</v>
      </c>
      <c r="P188" s="318">
        <f t="shared" si="32"/>
        <v>0.24048804554856373</v>
      </c>
      <c r="Q188" s="318">
        <f t="shared" si="32"/>
        <v>0.22482361006229104</v>
      </c>
      <c r="R188" s="318">
        <f t="shared" si="32"/>
        <v>0.2163716565687421</v>
      </c>
      <c r="S188" s="318">
        <f t="shared" si="32"/>
        <v>0.22318253074722572</v>
      </c>
      <c r="T188" s="318">
        <f t="shared" si="32"/>
        <v>0.21936508896349982</v>
      </c>
      <c r="U188" s="318">
        <f t="shared" si="32"/>
        <v>0.2053635901047581</v>
      </c>
      <c r="V188" s="318">
        <f t="shared" si="32"/>
        <v>0.22247355388493523</v>
      </c>
      <c r="W188" s="318">
        <f t="shared" si="32"/>
        <v>0.23087066381378754</v>
      </c>
      <c r="X188" s="318">
        <f t="shared" si="32"/>
        <v>0.1810227326779166</v>
      </c>
      <c r="Y188" s="318">
        <f t="shared" si="32"/>
        <v>0.15310171486722615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2.5030382259802508E-4</v>
      </c>
      <c r="C189" s="318">
        <f t="shared" si="33"/>
        <v>1.2515935263728831E-4</v>
      </c>
      <c r="D189" s="318">
        <f t="shared" si="33"/>
        <v>1.5125702891147246E-4</v>
      </c>
      <c r="E189" s="318">
        <f t="shared" si="33"/>
        <v>8.324582066442332E-5</v>
      </c>
      <c r="F189" s="318">
        <f t="shared" si="33"/>
        <v>1.894413501513511E-4</v>
      </c>
      <c r="G189" s="318">
        <f t="shared" si="33"/>
        <v>1.9355154612096771E-4</v>
      </c>
      <c r="H189" s="318">
        <f t="shared" si="33"/>
        <v>6.3512823409770281E-4</v>
      </c>
      <c r="I189" s="318">
        <f t="shared" si="33"/>
        <v>3.6950404774804629E-4</v>
      </c>
      <c r="J189" s="318">
        <f t="shared" si="33"/>
        <v>2.424841957755742E-4</v>
      </c>
      <c r="K189" s="318">
        <f t="shared" si="33"/>
        <v>2.7983377824584304E-4</v>
      </c>
      <c r="L189" s="318">
        <f t="shared" si="33"/>
        <v>3.1057623039834387E-4</v>
      </c>
      <c r="M189" s="318">
        <f t="shared" si="33"/>
        <v>3.7271280667956882E-4</v>
      </c>
      <c r="N189" s="318">
        <f t="shared" si="33"/>
        <v>4.5329777410597493E-4</v>
      </c>
      <c r="O189" s="318">
        <f t="shared" si="33"/>
        <v>4.6242120544060287E-4</v>
      </c>
      <c r="P189" s="318">
        <f t="shared" si="33"/>
        <v>7.4762471071943861E-4</v>
      </c>
      <c r="Q189" s="318">
        <f t="shared" si="33"/>
        <v>1.2336196602838313E-3</v>
      </c>
      <c r="R189" s="318">
        <f t="shared" si="33"/>
        <v>1.8624013046496359E-3</v>
      </c>
      <c r="S189" s="318">
        <f t="shared" si="33"/>
        <v>1.4677051406503246E-3</v>
      </c>
      <c r="T189" s="318">
        <f t="shared" si="33"/>
        <v>1.4338694117635746E-3</v>
      </c>
      <c r="U189" s="318">
        <f t="shared" si="33"/>
        <v>1.6416787699645888E-3</v>
      </c>
      <c r="V189" s="318">
        <f t="shared" si="33"/>
        <v>1.3387943595752137E-3</v>
      </c>
      <c r="W189" s="318">
        <f t="shared" si="33"/>
        <v>9.9287568084736942E-4</v>
      </c>
      <c r="X189" s="318">
        <f t="shared" si="33"/>
        <v>4.3234422359115154E-3</v>
      </c>
      <c r="Y189" s="318">
        <f t="shared" si="33"/>
        <v>7.4971109380712556E-3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5.2147726650006873E-2</v>
      </c>
      <c r="C190" s="269">
        <f t="shared" si="34"/>
        <v>5.3440808339199071E-2</v>
      </c>
      <c r="D190" s="269">
        <f t="shared" si="34"/>
        <v>5.2779038072197443E-2</v>
      </c>
      <c r="E190" s="269">
        <f t="shared" si="34"/>
        <v>5.5441169257605567E-2</v>
      </c>
      <c r="F190" s="269">
        <f t="shared" si="34"/>
        <v>5.3187925486113265E-2</v>
      </c>
      <c r="G190" s="269">
        <f t="shared" si="34"/>
        <v>5.3339356075562491E-2</v>
      </c>
      <c r="H190" s="269">
        <f t="shared" si="34"/>
        <v>4.9347070865476766E-2</v>
      </c>
      <c r="I190" s="269">
        <f t="shared" si="34"/>
        <v>5.0095515504796205E-2</v>
      </c>
      <c r="J190" s="269">
        <f t="shared" si="34"/>
        <v>5.2130715023792198E-2</v>
      </c>
      <c r="K190" s="269">
        <f t="shared" si="34"/>
        <v>5.1298618263366555E-2</v>
      </c>
      <c r="L190" s="269">
        <f t="shared" si="34"/>
        <v>5.0965623986107239E-2</v>
      </c>
      <c r="M190" s="269">
        <f t="shared" si="34"/>
        <v>5.0476653685246488E-2</v>
      </c>
      <c r="N190" s="269">
        <f t="shared" si="34"/>
        <v>4.9576335508643425E-2</v>
      </c>
      <c r="O190" s="269">
        <f t="shared" si="34"/>
        <v>4.8922304961386005E-2</v>
      </c>
      <c r="P190" s="269">
        <f t="shared" si="34"/>
        <v>4.7127241486131108E-2</v>
      </c>
      <c r="Q190" s="269">
        <f t="shared" si="34"/>
        <v>4.4426478508580738E-2</v>
      </c>
      <c r="R190" s="269">
        <f t="shared" si="34"/>
        <v>4.3245993875971861E-2</v>
      </c>
      <c r="S190" s="269">
        <f t="shared" si="34"/>
        <v>4.4381323818006309E-2</v>
      </c>
      <c r="T190" s="269">
        <f t="shared" si="34"/>
        <v>4.3772467148163553E-2</v>
      </c>
      <c r="U190" s="269">
        <f t="shared" si="34"/>
        <v>4.2020622232216434E-2</v>
      </c>
      <c r="V190" s="269">
        <f t="shared" si="34"/>
        <v>4.477245713275492E-2</v>
      </c>
      <c r="W190" s="269">
        <f t="shared" si="34"/>
        <v>4.6438461139774789E-2</v>
      </c>
      <c r="X190" s="269">
        <f t="shared" si="34"/>
        <v>3.820665598253567E-2</v>
      </c>
      <c r="Y190" s="269">
        <f t="shared" si="34"/>
        <v>3.5474251449473658E-2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4.0126718469631451E-2</v>
      </c>
      <c r="C191" s="318">
        <f t="shared" si="35"/>
        <v>4.1212731810008112E-2</v>
      </c>
      <c r="D191" s="318">
        <f t="shared" si="35"/>
        <v>4.0392247954817995E-2</v>
      </c>
      <c r="E191" s="318">
        <f t="shared" si="35"/>
        <v>4.3255438167232957E-2</v>
      </c>
      <c r="F191" s="318">
        <f t="shared" si="35"/>
        <v>4.1100139908791376E-2</v>
      </c>
      <c r="G191" s="318">
        <f t="shared" si="35"/>
        <v>4.1317872895628036E-2</v>
      </c>
      <c r="H191" s="318">
        <f t="shared" si="35"/>
        <v>3.7182796500821409E-2</v>
      </c>
      <c r="I191" s="318">
        <f t="shared" si="35"/>
        <v>3.7714382907692863E-2</v>
      </c>
      <c r="J191" s="318">
        <f t="shared" si="35"/>
        <v>3.9995833371285823E-2</v>
      </c>
      <c r="K191" s="318">
        <f t="shared" si="35"/>
        <v>3.9081234766512325E-2</v>
      </c>
      <c r="L191" s="318">
        <f t="shared" si="35"/>
        <v>3.8716986386599157E-2</v>
      </c>
      <c r="M191" s="318">
        <f t="shared" si="35"/>
        <v>3.8260448756802928E-2</v>
      </c>
      <c r="N191" s="318">
        <f t="shared" si="35"/>
        <v>3.7235721558875494E-2</v>
      </c>
      <c r="O191" s="318">
        <f t="shared" si="35"/>
        <v>3.6370038337236399E-2</v>
      </c>
      <c r="P191" s="318">
        <f t="shared" si="35"/>
        <v>3.4336646125076489E-2</v>
      </c>
      <c r="Q191" s="318">
        <f t="shared" si="35"/>
        <v>3.0791220246199083E-2</v>
      </c>
      <c r="R191" s="318">
        <f t="shared" si="35"/>
        <v>2.9074606896488778E-2</v>
      </c>
      <c r="S191" s="318">
        <f t="shared" si="35"/>
        <v>3.0726776780792411E-2</v>
      </c>
      <c r="T191" s="318">
        <f t="shared" si="35"/>
        <v>2.9858135637974351E-2</v>
      </c>
      <c r="U191" s="318">
        <f t="shared" si="35"/>
        <v>2.7415488622624353E-2</v>
      </c>
      <c r="V191" s="318">
        <f t="shared" si="35"/>
        <v>3.1244591260564343E-2</v>
      </c>
      <c r="W191" s="318">
        <f t="shared" si="35"/>
        <v>3.3478076404379824E-2</v>
      </c>
      <c r="X191" s="318">
        <f t="shared" si="35"/>
        <v>2.0535260963735018E-2</v>
      </c>
      <c r="Y191" s="318">
        <f t="shared" si="35"/>
        <v>1.4529534389718874E-2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1.1541566222679824E-2</v>
      </c>
      <c r="C192" s="318">
        <f t="shared" si="36"/>
        <v>1.1976212412242627E-2</v>
      </c>
      <c r="D192" s="318">
        <f t="shared" si="36"/>
        <v>1.2117372092545518E-2</v>
      </c>
      <c r="E192" s="318">
        <f t="shared" si="36"/>
        <v>1.2040861178783684E-2</v>
      </c>
      <c r="F192" s="318">
        <f t="shared" si="36"/>
        <v>1.1759703595047898E-2</v>
      </c>
      <c r="G192" s="318">
        <f t="shared" si="36"/>
        <v>1.1687815409098957E-2</v>
      </c>
      <c r="H192" s="318">
        <f t="shared" si="36"/>
        <v>1.1089530243926851E-2</v>
      </c>
      <c r="I192" s="318">
        <f t="shared" si="36"/>
        <v>1.1714880387198727E-2</v>
      </c>
      <c r="J192" s="318">
        <f t="shared" si="36"/>
        <v>1.1704695197356275E-2</v>
      </c>
      <c r="K192" s="318">
        <f t="shared" si="36"/>
        <v>1.1698676137650275E-2</v>
      </c>
      <c r="L192" s="318">
        <f t="shared" si="36"/>
        <v>1.1678109270387033E-2</v>
      </c>
      <c r="M192" s="318">
        <f t="shared" si="36"/>
        <v>1.1541113291683754E-2</v>
      </c>
      <c r="N192" s="318">
        <f t="shared" si="36"/>
        <v>1.1510856837855297E-2</v>
      </c>
      <c r="O192" s="318">
        <f t="shared" si="36"/>
        <v>1.1710983863985929E-2</v>
      </c>
      <c r="P192" s="318">
        <f t="shared" si="36"/>
        <v>1.1441890573643943E-2</v>
      </c>
      <c r="Q192" s="318">
        <f t="shared" si="36"/>
        <v>1.1531586831069224E-2</v>
      </c>
      <c r="R192" s="318">
        <f t="shared" si="36"/>
        <v>1.1271595797043149E-2</v>
      </c>
      <c r="S192" s="318">
        <f t="shared" si="36"/>
        <v>1.1325903449892396E-2</v>
      </c>
      <c r="T192" s="318">
        <f t="shared" si="36"/>
        <v>1.164401298689235E-2</v>
      </c>
      <c r="U192" s="318">
        <f t="shared" si="36"/>
        <v>1.2092180303415422E-2</v>
      </c>
      <c r="V192" s="318">
        <f t="shared" si="36"/>
        <v>1.152599564940278E-2</v>
      </c>
      <c r="W192" s="318">
        <f t="shared" si="36"/>
        <v>1.1446426421070683E-2</v>
      </c>
      <c r="X192" s="318">
        <f t="shared" si="36"/>
        <v>1.1894737187423359E-2</v>
      </c>
      <c r="Y192" s="318">
        <f t="shared" si="36"/>
        <v>1.2367010643527264E-2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4.7944195769559952E-4</v>
      </c>
      <c r="C193" s="318">
        <f t="shared" si="37"/>
        <v>2.5186411694833342E-4</v>
      </c>
      <c r="D193" s="318">
        <f t="shared" si="37"/>
        <v>2.694180248339268E-4</v>
      </c>
      <c r="E193" s="318">
        <f t="shared" si="37"/>
        <v>1.4486991158893284E-4</v>
      </c>
      <c r="F193" s="318">
        <f t="shared" si="37"/>
        <v>3.2808198227398657E-4</v>
      </c>
      <c r="G193" s="318">
        <f t="shared" si="37"/>
        <v>3.3366777083550047E-4</v>
      </c>
      <c r="H193" s="318">
        <f t="shared" si="37"/>
        <v>1.0747441207285045E-3</v>
      </c>
      <c r="I193" s="318">
        <f t="shared" si="37"/>
        <v>6.6625220990461842E-4</v>
      </c>
      <c r="J193" s="318">
        <f t="shared" si="37"/>
        <v>4.3018645515010222E-4</v>
      </c>
      <c r="K193" s="318">
        <f t="shared" si="37"/>
        <v>5.1870735920395736E-4</v>
      </c>
      <c r="L193" s="318">
        <f t="shared" si="37"/>
        <v>5.7052832912103874E-4</v>
      </c>
      <c r="M193" s="318">
        <f t="shared" si="37"/>
        <v>6.7509163675980239E-4</v>
      </c>
      <c r="N193" s="318">
        <f t="shared" si="37"/>
        <v>8.2975711191263408E-4</v>
      </c>
      <c r="O193" s="318">
        <f t="shared" si="37"/>
        <v>8.4128276016367544E-4</v>
      </c>
      <c r="P193" s="318">
        <f t="shared" si="37"/>
        <v>1.3487047874106766E-3</v>
      </c>
      <c r="Q193" s="318">
        <f t="shared" si="37"/>
        <v>2.1036714313124312E-3</v>
      </c>
      <c r="R193" s="318">
        <f t="shared" si="37"/>
        <v>2.8997911824399382E-3</v>
      </c>
      <c r="S193" s="318">
        <f t="shared" si="37"/>
        <v>2.3286435873215048E-3</v>
      </c>
      <c r="T193" s="318">
        <f t="shared" si="37"/>
        <v>2.2703185232968437E-3</v>
      </c>
      <c r="U193" s="318">
        <f t="shared" si="37"/>
        <v>2.5129533061766635E-3</v>
      </c>
      <c r="V193" s="318">
        <f t="shared" si="37"/>
        <v>2.0018702227877919E-3</v>
      </c>
      <c r="W193" s="318">
        <f t="shared" si="37"/>
        <v>1.513958314324284E-3</v>
      </c>
      <c r="X193" s="318">
        <f t="shared" si="37"/>
        <v>5.7766578313772883E-3</v>
      </c>
      <c r="Y193" s="318">
        <f t="shared" si="37"/>
        <v>8.5777064162275238E-3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9.1869809804885679E-3</v>
      </c>
      <c r="C194" s="319">
        <f t="shared" si="38"/>
        <v>7.1908720330761946E-3</v>
      </c>
      <c r="D194" s="319">
        <f t="shared" si="38"/>
        <v>7.3891818165533543E-3</v>
      </c>
      <c r="E194" s="319">
        <f t="shared" si="38"/>
        <v>6.3185983052676861E-3</v>
      </c>
      <c r="F194" s="319">
        <f t="shared" si="38"/>
        <v>8.2581161787996949E-3</v>
      </c>
      <c r="G194" s="319">
        <f t="shared" si="38"/>
        <v>8.4096186637728464E-3</v>
      </c>
      <c r="H194" s="319">
        <f t="shared" si="38"/>
        <v>1.2260247232659302E-2</v>
      </c>
      <c r="I194" s="319">
        <f t="shared" si="38"/>
        <v>9.7792115739571191E-3</v>
      </c>
      <c r="J194" s="319">
        <f t="shared" si="38"/>
        <v>8.9093089525154531E-3</v>
      </c>
      <c r="K194" s="319">
        <f t="shared" si="38"/>
        <v>9.2215029653052814E-3</v>
      </c>
      <c r="L194" s="319">
        <f t="shared" si="38"/>
        <v>9.4105410713691533E-3</v>
      </c>
      <c r="M194" s="319">
        <f t="shared" si="38"/>
        <v>1.0177273832176198E-2</v>
      </c>
      <c r="N194" s="319">
        <f t="shared" si="38"/>
        <v>1.0629284860510475E-2</v>
      </c>
      <c r="O194" s="319">
        <f t="shared" si="38"/>
        <v>1.0388811219090702E-2</v>
      </c>
      <c r="P194" s="319">
        <f t="shared" si="38"/>
        <v>1.2188572242326345E-2</v>
      </c>
      <c r="Q194" s="319">
        <f t="shared" si="38"/>
        <v>1.3462635791220692E-2</v>
      </c>
      <c r="R194" s="319">
        <f t="shared" si="38"/>
        <v>1.5151526215531218E-2</v>
      </c>
      <c r="S194" s="319">
        <f t="shared" si="38"/>
        <v>1.4292956634018745E-2</v>
      </c>
      <c r="T194" s="319">
        <f t="shared" si="38"/>
        <v>1.3578945932640491E-2</v>
      </c>
      <c r="U194" s="319">
        <f t="shared" si="38"/>
        <v>1.3358166386238825E-2</v>
      </c>
      <c r="V194" s="319">
        <f t="shared" si="38"/>
        <v>1.3604537525811295E-2</v>
      </c>
      <c r="W194" s="319">
        <f t="shared" si="38"/>
        <v>1.3004857291641596E-2</v>
      </c>
      <c r="X194" s="319">
        <f t="shared" si="38"/>
        <v>1.6296989557773572E-2</v>
      </c>
      <c r="Y194" s="319">
        <f t="shared" si="38"/>
        <v>1.6995234624079845E-2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0.99999999999999956</v>
      </c>
      <c r="C197" s="232">
        <f t="shared" si="39"/>
        <v>1.0000000000000002</v>
      </c>
      <c r="D197" s="232">
        <f t="shared" si="39"/>
        <v>1</v>
      </c>
      <c r="E197" s="232">
        <f t="shared" si="39"/>
        <v>1</v>
      </c>
      <c r="F197" s="232">
        <f t="shared" si="39"/>
        <v>1.0000000000000002</v>
      </c>
      <c r="G197" s="232">
        <f t="shared" si="39"/>
        <v>1</v>
      </c>
      <c r="H197" s="232">
        <f t="shared" si="39"/>
        <v>0.99999999999999989</v>
      </c>
      <c r="I197" s="232">
        <f t="shared" si="39"/>
        <v>0.99999999999999967</v>
      </c>
      <c r="J197" s="232">
        <f t="shared" si="39"/>
        <v>1.0000000000000002</v>
      </c>
      <c r="K197" s="232">
        <f t="shared" si="39"/>
        <v>0.99999999999999989</v>
      </c>
      <c r="L197" s="232">
        <f t="shared" si="39"/>
        <v>1.0000000000000002</v>
      </c>
      <c r="M197" s="232">
        <f t="shared" si="39"/>
        <v>1</v>
      </c>
      <c r="N197" s="232">
        <f t="shared" si="39"/>
        <v>0.99999999999999967</v>
      </c>
      <c r="O197" s="232">
        <f t="shared" si="39"/>
        <v>0.99999999999999978</v>
      </c>
      <c r="P197" s="232">
        <f t="shared" si="39"/>
        <v>1</v>
      </c>
      <c r="Q197" s="232">
        <f t="shared" si="39"/>
        <v>1</v>
      </c>
      <c r="R197" s="232">
        <f t="shared" si="39"/>
        <v>1</v>
      </c>
      <c r="S197" s="232">
        <f t="shared" si="39"/>
        <v>1.0000000000000002</v>
      </c>
      <c r="T197" s="232">
        <f t="shared" si="39"/>
        <v>1</v>
      </c>
      <c r="U197" s="232">
        <f t="shared" si="39"/>
        <v>1.0000000000000002</v>
      </c>
      <c r="V197" s="232">
        <f t="shared" si="39"/>
        <v>1</v>
      </c>
      <c r="W197" s="232">
        <f t="shared" si="39"/>
        <v>1</v>
      </c>
      <c r="X197" s="232">
        <f t="shared" si="39"/>
        <v>0.99999999999999978</v>
      </c>
      <c r="Y197" s="232">
        <f t="shared" si="39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2.7646582220314985E-4</v>
      </c>
      <c r="C198" s="266">
        <f t="shared" si="40"/>
        <v>2.1129137076037957E-4</v>
      </c>
      <c r="D198" s="266">
        <f t="shared" si="40"/>
        <v>2.1819164587885586E-4</v>
      </c>
      <c r="E198" s="266">
        <f t="shared" si="40"/>
        <v>1.8281520497211235E-4</v>
      </c>
      <c r="F198" s="266">
        <f t="shared" si="40"/>
        <v>2.454161475447197E-4</v>
      </c>
      <c r="G198" s="266">
        <f t="shared" si="40"/>
        <v>2.5012120545583243E-4</v>
      </c>
      <c r="H198" s="266">
        <f t="shared" si="40"/>
        <v>3.8470158504503514E-4</v>
      </c>
      <c r="I198" s="266">
        <f t="shared" si="40"/>
        <v>2.9851501760459542E-4</v>
      </c>
      <c r="J198" s="266">
        <f t="shared" si="40"/>
        <v>2.6751902527230917E-4</v>
      </c>
      <c r="K198" s="266">
        <f t="shared" si="40"/>
        <v>2.7861309654769224E-4</v>
      </c>
      <c r="L198" s="266">
        <f t="shared" si="40"/>
        <v>2.852081683867071E-4</v>
      </c>
      <c r="M198" s="266">
        <f t="shared" si="40"/>
        <v>3.1139462587494735E-4</v>
      </c>
      <c r="N198" s="266">
        <f t="shared" si="40"/>
        <v>3.2783340155097615E-4</v>
      </c>
      <c r="O198" s="266">
        <f t="shared" si="40"/>
        <v>3.2057339704024795E-4</v>
      </c>
      <c r="P198" s="266">
        <f t="shared" si="40"/>
        <v>3.857965464970574E-4</v>
      </c>
      <c r="Q198" s="266">
        <f t="shared" si="40"/>
        <v>5.6927291628820504E-4</v>
      </c>
      <c r="R198" s="266">
        <f t="shared" si="40"/>
        <v>8.239532341418681E-4</v>
      </c>
      <c r="S198" s="266">
        <f t="shared" si="40"/>
        <v>7.1562643264299253E-4</v>
      </c>
      <c r="T198" s="266">
        <f t="shared" si="40"/>
        <v>6.9099689601964589E-4</v>
      </c>
      <c r="U198" s="266">
        <f t="shared" si="40"/>
        <v>6.606796497046531E-4</v>
      </c>
      <c r="V198" s="266">
        <f t="shared" si="40"/>
        <v>6.8824278348976204E-4</v>
      </c>
      <c r="W198" s="266">
        <f t="shared" si="40"/>
        <v>6.3825621722874868E-4</v>
      </c>
      <c r="X198" s="266">
        <f t="shared" si="40"/>
        <v>1.4584022468289667E-3</v>
      </c>
      <c r="Y198" s="266">
        <f t="shared" si="40"/>
        <v>1.5496873380326586E-3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2.2062315496999755E-3</v>
      </c>
      <c r="C199" s="267">
        <f t="shared" si="41"/>
        <v>1.6861313439618128E-3</v>
      </c>
      <c r="D199" s="267">
        <f t="shared" si="41"/>
        <v>1.7411963952100129E-3</v>
      </c>
      <c r="E199" s="267">
        <f t="shared" si="41"/>
        <v>1.4588880092309183E-3</v>
      </c>
      <c r="F199" s="267">
        <f t="shared" si="41"/>
        <v>1.9584512950071862E-3</v>
      </c>
      <c r="G199" s="267">
        <f t="shared" si="41"/>
        <v>1.9959982406800385E-3</v>
      </c>
      <c r="H199" s="267">
        <f t="shared" si="41"/>
        <v>3.0699663610581213E-3</v>
      </c>
      <c r="I199" s="267">
        <f t="shared" si="41"/>
        <v>2.3821868636426302E-3</v>
      </c>
      <c r="J199" s="267">
        <f t="shared" si="41"/>
        <v>2.134835000570386E-3</v>
      </c>
      <c r="K199" s="267">
        <f t="shared" si="41"/>
        <v>2.2233670652839236E-3</v>
      </c>
      <c r="L199" s="267">
        <f t="shared" si="41"/>
        <v>2.2759965565093561E-3</v>
      </c>
      <c r="M199" s="267">
        <f t="shared" si="41"/>
        <v>2.4849677350262445E-3</v>
      </c>
      <c r="N199" s="267">
        <f t="shared" si="41"/>
        <v>2.6161512037309056E-3</v>
      </c>
      <c r="O199" s="267">
        <f t="shared" si="41"/>
        <v>2.5582154673172985E-3</v>
      </c>
      <c r="P199" s="267">
        <f t="shared" si="41"/>
        <v>3.0787042892472397E-3</v>
      </c>
      <c r="Q199" s="267">
        <f t="shared" si="41"/>
        <v>4.5428684757346646E-3</v>
      </c>
      <c r="R199" s="267">
        <f t="shared" si="41"/>
        <v>6.5752489987907555E-3</v>
      </c>
      <c r="S199" s="267">
        <f t="shared" si="41"/>
        <v>5.7107876876588042E-3</v>
      </c>
      <c r="T199" s="267">
        <f t="shared" si="41"/>
        <v>5.5142409307400147E-3</v>
      </c>
      <c r="U199" s="267">
        <f t="shared" si="41"/>
        <v>5.2723055450668689E-3</v>
      </c>
      <c r="V199" s="267">
        <f t="shared" si="41"/>
        <v>5.4922627711742663E-3</v>
      </c>
      <c r="W199" s="267">
        <f t="shared" si="41"/>
        <v>5.0933637728554854E-3</v>
      </c>
      <c r="X199" s="267">
        <f t="shared" si="41"/>
        <v>1.1638230807217469E-2</v>
      </c>
      <c r="Y199" s="267">
        <f t="shared" si="41"/>
        <v>1.236669715660527E-2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2.7050417900890715E-3</v>
      </c>
      <c r="C200" s="267">
        <f t="shared" si="42"/>
        <v>2.0673513392626482E-3</v>
      </c>
      <c r="D200" s="267">
        <f t="shared" si="42"/>
        <v>2.1348661315427385E-3</v>
      </c>
      <c r="E200" s="267">
        <f t="shared" si="42"/>
        <v>1.7887302140004962E-3</v>
      </c>
      <c r="F200" s="267">
        <f t="shared" si="42"/>
        <v>2.4012405214533924E-3</v>
      </c>
      <c r="G200" s="267">
        <f t="shared" si="42"/>
        <v>2.4472765130740741E-3</v>
      </c>
      <c r="H200" s="267">
        <f t="shared" si="42"/>
        <v>3.764059716197604E-3</v>
      </c>
      <c r="I200" s="267">
        <f t="shared" si="42"/>
        <v>2.9207791080817576E-3</v>
      </c>
      <c r="J200" s="267">
        <f t="shared" si="42"/>
        <v>2.6175030867784639E-3</v>
      </c>
      <c r="K200" s="267">
        <f t="shared" si="42"/>
        <v>2.7260515004051094E-3</v>
      </c>
      <c r="L200" s="267">
        <f t="shared" si="42"/>
        <v>2.7905800731994192E-3</v>
      </c>
      <c r="M200" s="267">
        <f t="shared" si="42"/>
        <v>3.0467978627098727E-3</v>
      </c>
      <c r="N200" s="267">
        <f t="shared" si="42"/>
        <v>3.2076408010058123E-3</v>
      </c>
      <c r="O200" s="267">
        <f t="shared" si="42"/>
        <v>3.1366062859932323E-3</v>
      </c>
      <c r="P200" s="267">
        <f t="shared" si="42"/>
        <v>3.7747732158361969E-3</v>
      </c>
      <c r="Q200" s="267">
        <f t="shared" si="42"/>
        <v>5.5699725060189727E-3</v>
      </c>
      <c r="R200" s="267">
        <f t="shared" si="42"/>
        <v>8.0618570269240571E-3</v>
      </c>
      <c r="S200" s="267">
        <f t="shared" si="42"/>
        <v>7.0019483456049475E-3</v>
      </c>
      <c r="T200" s="267">
        <f t="shared" si="42"/>
        <v>6.7609640340334275E-3</v>
      </c>
      <c r="U200" s="267">
        <f t="shared" si="42"/>
        <v>6.4643291097272407E-3</v>
      </c>
      <c r="V200" s="267">
        <f t="shared" si="42"/>
        <v>6.7340167990060486E-3</v>
      </c>
      <c r="W200" s="267">
        <f t="shared" si="42"/>
        <v>6.2449301205820653E-3</v>
      </c>
      <c r="X200" s="267">
        <f t="shared" si="42"/>
        <v>1.4269536078616279E-2</v>
      </c>
      <c r="Y200" s="267">
        <f t="shared" si="42"/>
        <v>1.5162702490834247E-2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5.0090061471510967E-3</v>
      </c>
      <c r="C201" s="267">
        <f t="shared" si="43"/>
        <v>3.8281758177002795E-3</v>
      </c>
      <c r="D201" s="267">
        <f t="shared" si="43"/>
        <v>3.9531949618753009E-3</v>
      </c>
      <c r="E201" s="267">
        <f t="shared" si="43"/>
        <v>3.3122448127606784E-3</v>
      </c>
      <c r="F201" s="267">
        <f t="shared" si="43"/>
        <v>4.4464483235773971E-3</v>
      </c>
      <c r="G201" s="267">
        <f t="shared" si="43"/>
        <v>4.5316945352488966E-3</v>
      </c>
      <c r="H201" s="267">
        <f t="shared" si="43"/>
        <v>6.9700210642796691E-3</v>
      </c>
      <c r="I201" s="267">
        <f t="shared" si="43"/>
        <v>5.4084933402711996E-3</v>
      </c>
      <c r="J201" s="267">
        <f t="shared" si="43"/>
        <v>4.8469081327681008E-3</v>
      </c>
      <c r="K201" s="267">
        <f t="shared" si="43"/>
        <v>5.0479104511468734E-3</v>
      </c>
      <c r="L201" s="267">
        <f t="shared" si="43"/>
        <v>5.1673999240924801E-3</v>
      </c>
      <c r="M201" s="267">
        <f t="shared" si="43"/>
        <v>5.6418460074652123E-3</v>
      </c>
      <c r="N201" s="267">
        <f t="shared" si="43"/>
        <v>5.9396836488658216E-3</v>
      </c>
      <c r="O201" s="267">
        <f t="shared" si="43"/>
        <v>5.8081469296692601E-3</v>
      </c>
      <c r="P201" s="267">
        <f t="shared" si="43"/>
        <v>6.9898595694531706E-3</v>
      </c>
      <c r="Q201" s="267">
        <f t="shared" si="43"/>
        <v>1.0314083362532051E-2</v>
      </c>
      <c r="R201" s="267">
        <f t="shared" si="43"/>
        <v>1.4928379869497747E-2</v>
      </c>
      <c r="S201" s="267">
        <f t="shared" si="43"/>
        <v>1.2965715514515107E-2</v>
      </c>
      <c r="T201" s="267">
        <f t="shared" si="43"/>
        <v>1.2519477714252178E-2</v>
      </c>
      <c r="U201" s="267">
        <f t="shared" si="43"/>
        <v>1.1970190023114335E-2</v>
      </c>
      <c r="V201" s="267">
        <f t="shared" si="43"/>
        <v>1.24695787195692E-2</v>
      </c>
      <c r="W201" s="267">
        <f t="shared" si="43"/>
        <v>1.156392240487146E-2</v>
      </c>
      <c r="X201" s="267">
        <f t="shared" si="43"/>
        <v>2.6423323364786044E-2</v>
      </c>
      <c r="Y201" s="267">
        <f t="shared" si="43"/>
        <v>2.8077226112470169E-2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6.9068463159222063E-2</v>
      </c>
      <c r="C202" s="268">
        <f t="shared" si="44"/>
        <v>6.8833571171231067E-2</v>
      </c>
      <c r="D202" s="268">
        <f t="shared" si="44"/>
        <v>6.7866599178121503E-2</v>
      </c>
      <c r="E202" s="268">
        <f t="shared" si="44"/>
        <v>7.0936633661335693E-2</v>
      </c>
      <c r="F202" s="268">
        <f t="shared" si="44"/>
        <v>6.954953331234294E-2</v>
      </c>
      <c r="G202" s="268">
        <f t="shared" si="44"/>
        <v>6.9976215277665829E-2</v>
      </c>
      <c r="H202" s="268">
        <f t="shared" si="44"/>
        <v>6.7868612891372249E-2</v>
      </c>
      <c r="I202" s="268">
        <f t="shared" si="44"/>
        <v>6.6242880351189554E-2</v>
      </c>
      <c r="J202" s="268">
        <f t="shared" si="44"/>
        <v>6.8584074118830343E-2</v>
      </c>
      <c r="K202" s="268">
        <f t="shared" si="44"/>
        <v>6.757656093801126E-2</v>
      </c>
      <c r="L202" s="268">
        <f t="shared" si="44"/>
        <v>6.7259685385102783E-2</v>
      </c>
      <c r="M202" s="268">
        <f t="shared" si="44"/>
        <v>6.7292683851362139E-2</v>
      </c>
      <c r="N202" s="268">
        <f t="shared" si="44"/>
        <v>6.631181002363494E-2</v>
      </c>
      <c r="O202" s="268">
        <f t="shared" si="44"/>
        <v>6.4879798725482621E-2</v>
      </c>
      <c r="P202" s="268">
        <f t="shared" si="44"/>
        <v>6.3801414010900837E-2</v>
      </c>
      <c r="Q202" s="268">
        <f t="shared" si="44"/>
        <v>5.9878513035918068E-2</v>
      </c>
      <c r="R202" s="268">
        <f t="shared" si="44"/>
        <v>5.8943563021675839E-2</v>
      </c>
      <c r="S202" s="268">
        <f t="shared" si="44"/>
        <v>6.0331881490924916E-2</v>
      </c>
      <c r="T202" s="268">
        <f t="shared" si="44"/>
        <v>5.83690339445741E-2</v>
      </c>
      <c r="U202" s="268">
        <f t="shared" si="44"/>
        <v>5.4787180098108922E-2</v>
      </c>
      <c r="V202" s="268">
        <f t="shared" si="44"/>
        <v>6.0161751421922642E-2</v>
      </c>
      <c r="W202" s="268">
        <f t="shared" si="44"/>
        <v>6.2550569434612638E-2</v>
      </c>
      <c r="X202" s="268">
        <f t="shared" si="44"/>
        <v>4.8798321104062688E-2</v>
      </c>
      <c r="Y202" s="268">
        <f t="shared" si="44"/>
        <v>4.3603190820273495E-2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0.46013460478267815</v>
      </c>
      <c r="C203" s="269">
        <f t="shared" si="45"/>
        <v>0.46615463418181968</v>
      </c>
      <c r="D203" s="269">
        <f t="shared" si="45"/>
        <v>0.4739827097273363</v>
      </c>
      <c r="E203" s="269">
        <f t="shared" si="45"/>
        <v>0.46147001780697422</v>
      </c>
      <c r="F203" s="269">
        <f t="shared" si="45"/>
        <v>0.46296726680350647</v>
      </c>
      <c r="G203" s="269">
        <f t="shared" si="45"/>
        <v>0.46051412928948754</v>
      </c>
      <c r="H203" s="269">
        <f t="shared" si="45"/>
        <v>0.46105700630572044</v>
      </c>
      <c r="I203" s="269">
        <f t="shared" si="45"/>
        <v>0.47376163139063027</v>
      </c>
      <c r="J203" s="269">
        <f t="shared" si="45"/>
        <v>0.46560211397863471</v>
      </c>
      <c r="K203" s="269">
        <f t="shared" si="45"/>
        <v>0.46825930958481554</v>
      </c>
      <c r="L203" s="269">
        <f t="shared" si="45"/>
        <v>0.46889271744039318</v>
      </c>
      <c r="M203" s="269">
        <f t="shared" si="45"/>
        <v>0.46783957424955852</v>
      </c>
      <c r="N203" s="269">
        <f t="shared" si="45"/>
        <v>0.47036518051055726</v>
      </c>
      <c r="O203" s="269">
        <f t="shared" si="45"/>
        <v>0.47876866255615574</v>
      </c>
      <c r="P203" s="269">
        <f t="shared" si="45"/>
        <v>0.47985666085769446</v>
      </c>
      <c r="Q203" s="269">
        <f t="shared" si="45"/>
        <v>0.49223645519281867</v>
      </c>
      <c r="R203" s="269">
        <f t="shared" si="45"/>
        <v>0.48728442801782917</v>
      </c>
      <c r="S203" s="269">
        <f t="shared" si="45"/>
        <v>0.48470840510889518</v>
      </c>
      <c r="T203" s="269">
        <f t="shared" si="45"/>
        <v>0.49596258439127228</v>
      </c>
      <c r="U203" s="269">
        <f t="shared" si="45"/>
        <v>0.51889125861220997</v>
      </c>
      <c r="V203" s="269">
        <f t="shared" si="45"/>
        <v>0.48907845554250323</v>
      </c>
      <c r="W203" s="269">
        <f t="shared" si="45"/>
        <v>0.47989738035292528</v>
      </c>
      <c r="X203" s="269">
        <f t="shared" si="45"/>
        <v>0.51583097430597058</v>
      </c>
      <c r="Y203" s="269">
        <f t="shared" si="45"/>
        <v>0.54646852742936747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0.45995693886190875</v>
      </c>
      <c r="C204" s="318">
        <f t="shared" si="46"/>
        <v>0.46601885148131217</v>
      </c>
      <c r="D204" s="318">
        <f t="shared" si="46"/>
        <v>0.47384249268582163</v>
      </c>
      <c r="E204" s="318">
        <f t="shared" si="46"/>
        <v>0.46135253481590072</v>
      </c>
      <c r="F204" s="318">
        <f t="shared" si="46"/>
        <v>0.46280955441259408</v>
      </c>
      <c r="G204" s="318">
        <f t="shared" si="46"/>
        <v>0.46035339327547636</v>
      </c>
      <c r="H204" s="318">
        <f t="shared" si="46"/>
        <v>0.46080978456675903</v>
      </c>
      <c r="I204" s="318">
        <f t="shared" si="46"/>
        <v>0.47356979594043408</v>
      </c>
      <c r="J204" s="318">
        <f t="shared" si="46"/>
        <v>0.46543019756028842</v>
      </c>
      <c r="K204" s="318">
        <f t="shared" si="46"/>
        <v>0.46808026375577927</v>
      </c>
      <c r="L204" s="318">
        <f t="shared" si="46"/>
        <v>0.46870943340389426</v>
      </c>
      <c r="M204" s="318">
        <f t="shared" si="46"/>
        <v>0.4676394619445805</v>
      </c>
      <c r="N204" s="318">
        <f t="shared" si="46"/>
        <v>0.4701545041141717</v>
      </c>
      <c r="O204" s="318">
        <f t="shared" si="46"/>
        <v>0.47856265167457385</v>
      </c>
      <c r="P204" s="318">
        <f t="shared" si="46"/>
        <v>0.47960873546092447</v>
      </c>
      <c r="Q204" s="318">
        <f t="shared" si="46"/>
        <v>0.49195774829654038</v>
      </c>
      <c r="R204" s="318">
        <f t="shared" si="46"/>
        <v>0.48696677777245007</v>
      </c>
      <c r="S204" s="318">
        <f t="shared" si="46"/>
        <v>0.48441175618175647</v>
      </c>
      <c r="T204" s="318">
        <f t="shared" si="46"/>
        <v>0.49568207624401633</v>
      </c>
      <c r="U204" s="318">
        <f t="shared" si="46"/>
        <v>0.51861324585440316</v>
      </c>
      <c r="V204" s="318">
        <f t="shared" si="46"/>
        <v>0.48879848388506791</v>
      </c>
      <c r="W204" s="318">
        <f t="shared" si="46"/>
        <v>0.47963294253762995</v>
      </c>
      <c r="X204" s="318">
        <f t="shared" si="46"/>
        <v>0.51548824582982911</v>
      </c>
      <c r="Y204" s="318">
        <f t="shared" si="46"/>
        <v>0.54610434670966934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1.7766592076939655E-4</v>
      </c>
      <c r="C205" s="318">
        <f t="shared" si="47"/>
        <v>1.3578270050750273E-4</v>
      </c>
      <c r="D205" s="318">
        <f t="shared" si="47"/>
        <v>1.402170415147083E-4</v>
      </c>
      <c r="E205" s="318">
        <f t="shared" si="47"/>
        <v>1.1748299107348485E-4</v>
      </c>
      <c r="F205" s="318">
        <f t="shared" si="47"/>
        <v>1.577123909123619E-4</v>
      </c>
      <c r="G205" s="318">
        <f t="shared" si="47"/>
        <v>1.6073601401119441E-4</v>
      </c>
      <c r="H205" s="318">
        <f t="shared" si="47"/>
        <v>2.4722173896145984E-4</v>
      </c>
      <c r="I205" s="318">
        <f t="shared" si="47"/>
        <v>1.9183545019623336E-4</v>
      </c>
      <c r="J205" s="318">
        <f t="shared" si="47"/>
        <v>1.7191641834632084E-4</v>
      </c>
      <c r="K205" s="318">
        <f t="shared" si="47"/>
        <v>1.7904582903627555E-4</v>
      </c>
      <c r="L205" s="318">
        <f t="shared" si="47"/>
        <v>1.8328403649888874E-4</v>
      </c>
      <c r="M205" s="318">
        <f t="shared" si="47"/>
        <v>2.0011230497801461E-4</v>
      </c>
      <c r="N205" s="318">
        <f t="shared" si="47"/>
        <v>2.1067639638551274E-4</v>
      </c>
      <c r="O205" s="318">
        <f t="shared" si="47"/>
        <v>2.0601088158187571E-4</v>
      </c>
      <c r="P205" s="318">
        <f t="shared" si="47"/>
        <v>2.4792539676997394E-4</v>
      </c>
      <c r="Q205" s="318">
        <f t="shared" si="47"/>
        <v>2.787068962782853E-4</v>
      </c>
      <c r="R205" s="318">
        <f t="shared" si="47"/>
        <v>3.1765024537908028E-4</v>
      </c>
      <c r="S205" s="318">
        <f t="shared" si="47"/>
        <v>2.9664892713872359E-4</v>
      </c>
      <c r="T205" s="318">
        <f t="shared" si="47"/>
        <v>2.8050814725590257E-4</v>
      </c>
      <c r="U205" s="318">
        <f t="shared" si="47"/>
        <v>2.7801275780684934E-4</v>
      </c>
      <c r="V205" s="318">
        <f t="shared" si="47"/>
        <v>2.7997165743526444E-4</v>
      </c>
      <c r="W205" s="318">
        <f t="shared" si="47"/>
        <v>2.6443781529530427E-4</v>
      </c>
      <c r="X205" s="318">
        <f t="shared" si="47"/>
        <v>3.4272847614139729E-4</v>
      </c>
      <c r="Y205" s="318">
        <f t="shared" si="47"/>
        <v>3.641807196981358E-4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0.26071905442282411</v>
      </c>
      <c r="C206" s="269">
        <f t="shared" si="48"/>
        <v>0.25818279466361871</v>
      </c>
      <c r="D206" s="269">
        <f t="shared" si="48"/>
        <v>0.25214702495920555</v>
      </c>
      <c r="E206" s="269">
        <f t="shared" si="48"/>
        <v>0.25843874038047848</v>
      </c>
      <c r="F206" s="269">
        <f t="shared" si="48"/>
        <v>0.25767517967238385</v>
      </c>
      <c r="G206" s="269">
        <f t="shared" si="48"/>
        <v>0.25882759775251557</v>
      </c>
      <c r="H206" s="269">
        <f t="shared" si="48"/>
        <v>0.25760314400991075</v>
      </c>
      <c r="I206" s="269">
        <f t="shared" si="48"/>
        <v>0.25311548283152724</v>
      </c>
      <c r="J206" s="269">
        <f t="shared" si="48"/>
        <v>0.25655306283109308</v>
      </c>
      <c r="K206" s="269">
        <f t="shared" si="48"/>
        <v>0.25605345112857347</v>
      </c>
      <c r="L206" s="269">
        <f t="shared" si="48"/>
        <v>0.25598641935388955</v>
      </c>
      <c r="M206" s="269">
        <f t="shared" si="48"/>
        <v>0.25564553953826019</v>
      </c>
      <c r="N206" s="269">
        <f t="shared" si="48"/>
        <v>0.25496205871656047</v>
      </c>
      <c r="O206" s="269">
        <f t="shared" si="48"/>
        <v>0.25046279737544713</v>
      </c>
      <c r="P206" s="269">
        <f t="shared" si="48"/>
        <v>0.24902415808435752</v>
      </c>
      <c r="Q206" s="269">
        <f t="shared" si="48"/>
        <v>0.23750228563119447</v>
      </c>
      <c r="R206" s="269">
        <f t="shared" si="48"/>
        <v>0.23219192701957761</v>
      </c>
      <c r="S206" s="269">
        <f t="shared" si="48"/>
        <v>0.23662430923514197</v>
      </c>
      <c r="T206" s="269">
        <f t="shared" si="48"/>
        <v>0.23147719718060225</v>
      </c>
      <c r="U206" s="269">
        <f t="shared" si="48"/>
        <v>0.21864072111767194</v>
      </c>
      <c r="V206" s="269">
        <f t="shared" si="48"/>
        <v>0.23374703114424669</v>
      </c>
      <c r="W206" s="269">
        <f t="shared" si="48"/>
        <v>0.23926666990474768</v>
      </c>
      <c r="X206" s="269">
        <f t="shared" si="48"/>
        <v>0.19781453734344465</v>
      </c>
      <c r="Y206" s="269">
        <f t="shared" si="48"/>
        <v>0.17464812409625854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0.26047339661608293</v>
      </c>
      <c r="C207" s="318">
        <f t="shared" si="49"/>
        <v>0.25806285634285769</v>
      </c>
      <c r="D207" s="318">
        <f t="shared" si="49"/>
        <v>0.25200136110856536</v>
      </c>
      <c r="E207" s="318">
        <f t="shared" si="49"/>
        <v>0.25836018996950189</v>
      </c>
      <c r="F207" s="318">
        <f t="shared" si="49"/>
        <v>0.25749157176463416</v>
      </c>
      <c r="G207" s="318">
        <f t="shared" si="49"/>
        <v>0.25863985407939027</v>
      </c>
      <c r="H207" s="318">
        <f t="shared" si="49"/>
        <v>0.25695319300053759</v>
      </c>
      <c r="I207" s="318">
        <f t="shared" si="49"/>
        <v>0.25274762839530129</v>
      </c>
      <c r="J207" s="318">
        <f t="shared" si="49"/>
        <v>0.25631560387865249</v>
      </c>
      <c r="K207" s="318">
        <f t="shared" si="49"/>
        <v>0.25577771453338566</v>
      </c>
      <c r="L207" s="318">
        <f t="shared" si="49"/>
        <v>0.25567943938692278</v>
      </c>
      <c r="M207" s="318">
        <f t="shared" si="49"/>
        <v>0.25527362048779673</v>
      </c>
      <c r="N207" s="318">
        <f t="shared" si="49"/>
        <v>0.25450609824331161</v>
      </c>
      <c r="O207" s="318">
        <f t="shared" si="49"/>
        <v>0.24999743226314874</v>
      </c>
      <c r="P207" s="318">
        <f t="shared" si="49"/>
        <v>0.24825239570796487</v>
      </c>
      <c r="Q207" s="318">
        <f t="shared" si="49"/>
        <v>0.23620620901698244</v>
      </c>
      <c r="R207" s="318">
        <f t="shared" si="49"/>
        <v>0.23021040978058988</v>
      </c>
      <c r="S207" s="318">
        <f t="shared" si="49"/>
        <v>0.23507837400077797</v>
      </c>
      <c r="T207" s="318">
        <f t="shared" si="49"/>
        <v>0.22997398323883206</v>
      </c>
      <c r="U207" s="318">
        <f t="shared" si="49"/>
        <v>0.21690676607362977</v>
      </c>
      <c r="V207" s="318">
        <f t="shared" si="49"/>
        <v>0.2323488097801534</v>
      </c>
      <c r="W207" s="318">
        <f t="shared" si="49"/>
        <v>0.23824209286989542</v>
      </c>
      <c r="X207" s="318">
        <f t="shared" si="49"/>
        <v>0.1932002542268626</v>
      </c>
      <c r="Y207" s="318">
        <f t="shared" si="49"/>
        <v>0.16649516061778899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2.4565780674120621E-4</v>
      </c>
      <c r="C208" s="318">
        <f t="shared" si="50"/>
        <v>1.1993832076096048E-4</v>
      </c>
      <c r="D208" s="318">
        <f t="shared" si="50"/>
        <v>1.4566385064018503E-4</v>
      </c>
      <c r="E208" s="318">
        <f t="shared" si="50"/>
        <v>7.8550410976590702E-5</v>
      </c>
      <c r="F208" s="318">
        <f t="shared" si="50"/>
        <v>1.8360790774970743E-4</v>
      </c>
      <c r="G208" s="318">
        <f t="shared" si="50"/>
        <v>1.8774367312531494E-4</v>
      </c>
      <c r="H208" s="318">
        <f t="shared" si="50"/>
        <v>6.4995100937314534E-4</v>
      </c>
      <c r="I208" s="318">
        <f t="shared" si="50"/>
        <v>3.6785443622594228E-4</v>
      </c>
      <c r="J208" s="318">
        <f t="shared" si="50"/>
        <v>2.3745895244059738E-4</v>
      </c>
      <c r="K208" s="318">
        <f t="shared" si="50"/>
        <v>2.7573659518779776E-4</v>
      </c>
      <c r="L208" s="318">
        <f t="shared" si="50"/>
        <v>3.0697996696667587E-4</v>
      </c>
      <c r="M208" s="318">
        <f t="shared" si="50"/>
        <v>3.7191905046352731E-4</v>
      </c>
      <c r="N208" s="318">
        <f t="shared" si="50"/>
        <v>4.5596047324884294E-4</v>
      </c>
      <c r="O208" s="318">
        <f t="shared" si="50"/>
        <v>4.6536511229839522E-4</v>
      </c>
      <c r="P208" s="318">
        <f t="shared" si="50"/>
        <v>7.7176237639261418E-4</v>
      </c>
      <c r="Q208" s="318">
        <f t="shared" si="50"/>
        <v>1.2960766142120377E-3</v>
      </c>
      <c r="R208" s="318">
        <f t="shared" si="50"/>
        <v>1.9815172389877414E-3</v>
      </c>
      <c r="S208" s="318">
        <f t="shared" si="50"/>
        <v>1.5459352343639939E-3</v>
      </c>
      <c r="T208" s="318">
        <f t="shared" si="50"/>
        <v>1.5032139417701874E-3</v>
      </c>
      <c r="U208" s="318">
        <f t="shared" si="50"/>
        <v>1.733955044042167E-3</v>
      </c>
      <c r="V208" s="318">
        <f t="shared" si="50"/>
        <v>1.3982213640933233E-3</v>
      </c>
      <c r="W208" s="318">
        <f t="shared" si="50"/>
        <v>1.0245770348522431E-3</v>
      </c>
      <c r="X208" s="318">
        <f t="shared" si="50"/>
        <v>4.6142831165820707E-3</v>
      </c>
      <c r="Y208" s="318">
        <f t="shared" si="50"/>
        <v>8.1529634784695687E-3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0.1951995462147153</v>
      </c>
      <c r="C209" s="269">
        <f t="shared" si="51"/>
        <v>0.19545810785849033</v>
      </c>
      <c r="D209" s="269">
        <f t="shared" si="51"/>
        <v>0.19426142763832038</v>
      </c>
      <c r="E209" s="269">
        <f t="shared" si="51"/>
        <v>0.19931619417795024</v>
      </c>
      <c r="F209" s="269">
        <f t="shared" si="51"/>
        <v>0.19660066333116036</v>
      </c>
      <c r="G209" s="269">
        <f t="shared" si="51"/>
        <v>0.19722149260785243</v>
      </c>
      <c r="H209" s="269">
        <f t="shared" si="51"/>
        <v>0.19276807126351955</v>
      </c>
      <c r="I209" s="269">
        <f t="shared" si="51"/>
        <v>0.19081507077924492</v>
      </c>
      <c r="J209" s="269">
        <f t="shared" si="51"/>
        <v>0.19486389998684922</v>
      </c>
      <c r="K209" s="269">
        <f t="shared" si="51"/>
        <v>0.1931167888489457</v>
      </c>
      <c r="L209" s="269">
        <f t="shared" si="51"/>
        <v>0.19251236682006295</v>
      </c>
      <c r="M209" s="269">
        <f t="shared" si="51"/>
        <v>0.19246413653760761</v>
      </c>
      <c r="N209" s="269">
        <f t="shared" si="51"/>
        <v>0.19071821299549768</v>
      </c>
      <c r="O209" s="269">
        <f t="shared" si="51"/>
        <v>0.18863670921912151</v>
      </c>
      <c r="P209" s="269">
        <f t="shared" si="51"/>
        <v>0.18655567488697974</v>
      </c>
      <c r="Q209" s="269">
        <f t="shared" si="51"/>
        <v>0.17974665864907749</v>
      </c>
      <c r="R209" s="269">
        <f t="shared" si="51"/>
        <v>0.17723807541398851</v>
      </c>
      <c r="S209" s="269">
        <f t="shared" si="51"/>
        <v>0.17982313109877962</v>
      </c>
      <c r="T209" s="269">
        <f t="shared" si="51"/>
        <v>0.17700437872351094</v>
      </c>
      <c r="U209" s="269">
        <f t="shared" si="51"/>
        <v>0.17212559246438422</v>
      </c>
      <c r="V209" s="269">
        <f t="shared" si="51"/>
        <v>0.17997417191674125</v>
      </c>
      <c r="W209" s="269">
        <f t="shared" si="51"/>
        <v>0.18393687583259621</v>
      </c>
      <c r="X209" s="269">
        <f t="shared" si="51"/>
        <v>0.15907054540764534</v>
      </c>
      <c r="Y209" s="269">
        <f t="shared" si="51"/>
        <v>0.15188192191647368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0.14177651675498057</v>
      </c>
      <c r="C210" s="318">
        <f t="shared" si="52"/>
        <v>0.14217840178920826</v>
      </c>
      <c r="D210" s="318">
        <f t="shared" si="52"/>
        <v>0.14003668256346599</v>
      </c>
      <c r="E210" s="318">
        <f t="shared" si="52"/>
        <v>0.14693806197396655</v>
      </c>
      <c r="F210" s="318">
        <f t="shared" si="52"/>
        <v>0.14340604910738985</v>
      </c>
      <c r="G210" s="318">
        <f t="shared" si="52"/>
        <v>0.14428267650737625</v>
      </c>
      <c r="H210" s="318">
        <f t="shared" si="52"/>
        <v>0.13698367780443407</v>
      </c>
      <c r="I210" s="318">
        <f t="shared" si="52"/>
        <v>0.13516721727759434</v>
      </c>
      <c r="J210" s="318">
        <f t="shared" si="52"/>
        <v>0.14100270006005144</v>
      </c>
      <c r="K210" s="318">
        <f t="shared" si="52"/>
        <v>0.13863411627088021</v>
      </c>
      <c r="L210" s="318">
        <f t="shared" si="52"/>
        <v>0.13776881903756108</v>
      </c>
      <c r="M210" s="318">
        <f t="shared" si="52"/>
        <v>0.13744588357998946</v>
      </c>
      <c r="N210" s="318">
        <f t="shared" si="52"/>
        <v>0.13483758098735771</v>
      </c>
      <c r="O210" s="318">
        <f t="shared" si="52"/>
        <v>0.1317672275892362</v>
      </c>
      <c r="P210" s="318">
        <f t="shared" si="52"/>
        <v>0.12760432581027567</v>
      </c>
      <c r="Q210" s="318">
        <f t="shared" si="52"/>
        <v>0.11646189751304904</v>
      </c>
      <c r="R210" s="318">
        <f t="shared" si="52"/>
        <v>0.11136430436723367</v>
      </c>
      <c r="S210" s="318">
        <f t="shared" si="52"/>
        <v>0.1165137163637858</v>
      </c>
      <c r="T210" s="318">
        <f t="shared" si="52"/>
        <v>0.11268898072173815</v>
      </c>
      <c r="U210" s="318">
        <f t="shared" si="52"/>
        <v>0.1042445145764644</v>
      </c>
      <c r="V210" s="318">
        <f t="shared" si="52"/>
        <v>0.11747473568316151</v>
      </c>
      <c r="W210" s="318">
        <f t="shared" si="52"/>
        <v>0.124370622860138</v>
      </c>
      <c r="X210" s="318">
        <f t="shared" si="52"/>
        <v>7.8900975459035211E-2</v>
      </c>
      <c r="Y210" s="318">
        <f t="shared" si="52"/>
        <v>5.6882781668864298E-2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5.1729055635293709E-2</v>
      </c>
      <c r="C211" s="318">
        <f t="shared" si="53"/>
        <v>5.2410808618347487E-2</v>
      </c>
      <c r="D211" s="318">
        <f t="shared" si="53"/>
        <v>5.3290694401003647E-2</v>
      </c>
      <c r="E211" s="318">
        <f t="shared" si="53"/>
        <v>5.1886011329726894E-2</v>
      </c>
      <c r="F211" s="318">
        <f t="shared" si="53"/>
        <v>5.2049875033937008E-2</v>
      </c>
      <c r="G211" s="318">
        <f t="shared" si="53"/>
        <v>5.1773642879627983E-2</v>
      </c>
      <c r="H211" s="318">
        <f t="shared" si="53"/>
        <v>5.1824970924719847E-2</v>
      </c>
      <c r="I211" s="318">
        <f t="shared" si="53"/>
        <v>5.3260025562419322E-2</v>
      </c>
      <c r="J211" s="318">
        <f t="shared" si="53"/>
        <v>5.2344605657031341E-2</v>
      </c>
      <c r="K211" s="318">
        <f t="shared" si="53"/>
        <v>5.2642645343100515E-2</v>
      </c>
      <c r="L211" s="318">
        <f t="shared" si="53"/>
        <v>5.2713404905532397E-2</v>
      </c>
      <c r="M211" s="318">
        <f t="shared" si="53"/>
        <v>5.2593070568835679E-2</v>
      </c>
      <c r="N211" s="318">
        <f t="shared" si="53"/>
        <v>5.2875924778270578E-2</v>
      </c>
      <c r="O211" s="318">
        <f t="shared" si="53"/>
        <v>5.3821547066343935E-2</v>
      </c>
      <c r="P211" s="318">
        <f t="shared" si="53"/>
        <v>5.3939194875978452E-2</v>
      </c>
      <c r="Q211" s="318">
        <f t="shared" si="53"/>
        <v>5.532802656442988E-2</v>
      </c>
      <c r="R211" s="318">
        <f t="shared" si="53"/>
        <v>5.4766717080647315E-2</v>
      </c>
      <c r="S211" s="318">
        <f t="shared" si="53"/>
        <v>5.4479366585747951E-2</v>
      </c>
      <c r="T211" s="318">
        <f t="shared" si="53"/>
        <v>5.5746883094947214E-2</v>
      </c>
      <c r="U211" s="318">
        <f t="shared" si="53"/>
        <v>5.8325837010705373E-2</v>
      </c>
      <c r="V211" s="318">
        <f t="shared" si="53"/>
        <v>5.4972719902654059E-2</v>
      </c>
      <c r="W211" s="318">
        <f t="shared" si="53"/>
        <v>5.3941917324781534E-2</v>
      </c>
      <c r="X211" s="318">
        <f t="shared" si="53"/>
        <v>5.7974383893090765E-2</v>
      </c>
      <c r="Y211" s="318">
        <f t="shared" si="53"/>
        <v>6.1417623579109501E-2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1.6939738244410485E-3</v>
      </c>
      <c r="C212" s="318">
        <f t="shared" si="54"/>
        <v>8.6889745093452549E-4</v>
      </c>
      <c r="D212" s="318">
        <f t="shared" si="54"/>
        <v>9.3405067385075652E-4</v>
      </c>
      <c r="E212" s="318">
        <f t="shared" si="54"/>
        <v>4.9212087425675474E-4</v>
      </c>
      <c r="F212" s="318">
        <f t="shared" si="54"/>
        <v>1.1447391898334947E-3</v>
      </c>
      <c r="G212" s="318">
        <f t="shared" si="54"/>
        <v>1.1651732208482104E-3</v>
      </c>
      <c r="H212" s="318">
        <f t="shared" si="54"/>
        <v>3.9594225343656166E-3</v>
      </c>
      <c r="I212" s="318">
        <f t="shared" si="54"/>
        <v>2.3878279392312617E-3</v>
      </c>
      <c r="J212" s="318">
        <f t="shared" si="54"/>
        <v>1.5165942697664698E-3</v>
      </c>
      <c r="K212" s="318">
        <f t="shared" si="54"/>
        <v>1.840027234964973E-3</v>
      </c>
      <c r="L212" s="318">
        <f t="shared" si="54"/>
        <v>2.0301428769694762E-3</v>
      </c>
      <c r="M212" s="318">
        <f t="shared" si="54"/>
        <v>2.4251823887824616E-3</v>
      </c>
      <c r="N212" s="318">
        <f t="shared" si="54"/>
        <v>3.0047072298693663E-3</v>
      </c>
      <c r="O212" s="318">
        <f t="shared" si="54"/>
        <v>3.0479345635413802E-3</v>
      </c>
      <c r="P212" s="318">
        <f t="shared" si="54"/>
        <v>5.0121542007256041E-3</v>
      </c>
      <c r="Q212" s="318">
        <f t="shared" si="54"/>
        <v>7.9567345715985532E-3</v>
      </c>
      <c r="R212" s="318">
        <f t="shared" si="54"/>
        <v>1.1107053966107488E-2</v>
      </c>
      <c r="S212" s="318">
        <f t="shared" si="54"/>
        <v>8.8300481492458553E-3</v>
      </c>
      <c r="T212" s="318">
        <f t="shared" si="54"/>
        <v>8.568514906825574E-3</v>
      </c>
      <c r="U212" s="318">
        <f t="shared" si="54"/>
        <v>9.5552408772144343E-3</v>
      </c>
      <c r="V212" s="318">
        <f t="shared" si="54"/>
        <v>7.5267163309256837E-3</v>
      </c>
      <c r="W212" s="318">
        <f t="shared" si="54"/>
        <v>5.6243356476766452E-3</v>
      </c>
      <c r="X212" s="318">
        <f t="shared" si="54"/>
        <v>2.2195186055519383E-2</v>
      </c>
      <c r="Y212" s="318">
        <f t="shared" si="54"/>
        <v>3.3581516668499893E-2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4.6815861114165597E-3</v>
      </c>
      <c r="C213" s="319">
        <f t="shared" si="55"/>
        <v>3.5779422531552621E-3</v>
      </c>
      <c r="D213" s="319">
        <f t="shared" si="55"/>
        <v>3.69478936250925E-3</v>
      </c>
      <c r="E213" s="319">
        <f t="shared" si="55"/>
        <v>3.0957357322971895E-3</v>
      </c>
      <c r="F213" s="319">
        <f t="shared" si="55"/>
        <v>4.1558005930239974E-3</v>
      </c>
      <c r="G213" s="319">
        <f t="shared" si="55"/>
        <v>4.2354745780198355E-3</v>
      </c>
      <c r="H213" s="319">
        <f t="shared" si="55"/>
        <v>6.5144168028964224E-3</v>
      </c>
      <c r="I213" s="319">
        <f t="shared" si="55"/>
        <v>5.0549603178074911E-3</v>
      </c>
      <c r="J213" s="319">
        <f t="shared" si="55"/>
        <v>4.5300838392032874E-3</v>
      </c>
      <c r="K213" s="319">
        <f t="shared" si="55"/>
        <v>4.7179473862703596E-3</v>
      </c>
      <c r="L213" s="319">
        <f t="shared" si="55"/>
        <v>4.8296262783637167E-3</v>
      </c>
      <c r="M213" s="319">
        <f t="shared" si="55"/>
        <v>5.273059592135366E-3</v>
      </c>
      <c r="N213" s="319">
        <f t="shared" si="55"/>
        <v>5.5514286985959751E-3</v>
      </c>
      <c r="O213" s="319">
        <f t="shared" si="55"/>
        <v>5.4284900437727686E-3</v>
      </c>
      <c r="P213" s="319">
        <f t="shared" si="55"/>
        <v>6.5329585390339036E-3</v>
      </c>
      <c r="Q213" s="319">
        <f t="shared" si="55"/>
        <v>9.639890230417409E-3</v>
      </c>
      <c r="R213" s="319">
        <f t="shared" si="55"/>
        <v>1.3952567397574606E-2</v>
      </c>
      <c r="S213" s="319">
        <f t="shared" si="55"/>
        <v>1.2118195085836687E-2</v>
      </c>
      <c r="T213" s="319">
        <f t="shared" si="55"/>
        <v>1.1701126184995286E-2</v>
      </c>
      <c r="U213" s="319">
        <f t="shared" si="55"/>
        <v>1.1187743380011992E-2</v>
      </c>
      <c r="V213" s="319">
        <f t="shared" si="55"/>
        <v>1.1654488901346852E-2</v>
      </c>
      <c r="W213" s="319">
        <f t="shared" si="55"/>
        <v>1.0808031959580652E-2</v>
      </c>
      <c r="X213" s="319">
        <f t="shared" si="55"/>
        <v>2.4696129341427859E-2</v>
      </c>
      <c r="Y213" s="319">
        <f t="shared" si="55"/>
        <v>2.6241922639684345E-2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2094.3185127305019</v>
      </c>
      <c r="C217" s="320">
        <f t="shared" si="56"/>
        <v>1893.3596933469898</v>
      </c>
      <c r="D217" s="320">
        <f t="shared" si="56"/>
        <v>1836.9717083054325</v>
      </c>
      <c r="E217" s="320">
        <f t="shared" si="56"/>
        <v>1580.6779826604306</v>
      </c>
      <c r="F217" s="320">
        <f t="shared" si="56"/>
        <v>1642.3601027648951</v>
      </c>
      <c r="G217" s="320">
        <f t="shared" si="56"/>
        <v>1974.0205724014274</v>
      </c>
      <c r="H217" s="320">
        <f t="shared" si="56"/>
        <v>1857.8063197457548</v>
      </c>
      <c r="I217" s="320">
        <f t="shared" si="56"/>
        <v>1584.8563457267619</v>
      </c>
      <c r="J217" s="320">
        <f t="shared" si="56"/>
        <v>1675.8101319476752</v>
      </c>
      <c r="K217" s="320">
        <f t="shared" si="56"/>
        <v>1775.1270482325181</v>
      </c>
      <c r="L217" s="320">
        <f t="shared" si="56"/>
        <v>1917.0185083251909</v>
      </c>
      <c r="M217" s="320">
        <f t="shared" si="56"/>
        <v>1734.5715813936224</v>
      </c>
      <c r="N217" s="320">
        <f t="shared" si="56"/>
        <v>1728.4927852986932</v>
      </c>
      <c r="O217" s="320">
        <f t="shared" si="56"/>
        <v>1849.1986991978663</v>
      </c>
      <c r="P217" s="320">
        <f t="shared" si="56"/>
        <v>1744.3707536177833</v>
      </c>
      <c r="Q217" s="320">
        <f t="shared" si="56"/>
        <v>1654.7474043549266</v>
      </c>
      <c r="R217" s="320">
        <f t="shared" si="56"/>
        <v>1808.5695918332417</v>
      </c>
      <c r="S217" s="320">
        <f t="shared" si="56"/>
        <v>1635.7681865250865</v>
      </c>
      <c r="T217" s="320">
        <f t="shared" si="56"/>
        <v>1817.5890807368219</v>
      </c>
      <c r="U217" s="320">
        <f t="shared" si="56"/>
        <v>1568.983966110264</v>
      </c>
      <c r="V217" s="320">
        <f t="shared" si="56"/>
        <v>1827.0853280296928</v>
      </c>
      <c r="W217" s="320">
        <f t="shared" si="56"/>
        <v>1167.3383068002715</v>
      </c>
      <c r="X217" s="320">
        <f t="shared" si="56"/>
        <v>934.39794116518624</v>
      </c>
      <c r="Y217" s="320">
        <f t="shared" si="56"/>
        <v>1006.073015478834</v>
      </c>
      <c r="DA217" s="95"/>
    </row>
    <row r="218" spans="1:105" ht="12" customHeight="1" x14ac:dyDescent="0.25">
      <c r="A218" s="55" t="s">
        <v>91</v>
      </c>
      <c r="B218" s="273">
        <f>IF(B$6=0,0,B$6/CHI!B$10*1000)</f>
        <v>3.2635226599661</v>
      </c>
      <c r="C218" s="273">
        <f>IF(C$6=0,0,C$6/CHI!C$10*1000)</f>
        <v>2.4725925650574019</v>
      </c>
      <c r="D218" s="273">
        <f>IF(D$6=0,0,D$6/CHI!D$10*1000)</f>
        <v>2.6715437188217068</v>
      </c>
      <c r="E218" s="273">
        <f>IF(E$6=0,0,E$6/CHI!E$10*1000)</f>
        <v>2.0667408058893959</v>
      </c>
      <c r="F218" s="273">
        <f>IF(F$6=0,0,F$6/CHI!F$10*1000)</f>
        <v>2.2712704876282799</v>
      </c>
      <c r="G218" s="273">
        <f>IF(G$6=0,0,G$6/CHI!G$10*1000)</f>
        <v>2.3634337789124835</v>
      </c>
      <c r="H218" s="273">
        <f>IF(H$6=0,0,H$6/CHI!H$10*1000)</f>
        <v>3.1161972834518199</v>
      </c>
      <c r="I218" s="273">
        <f>IF(I$6=0,0,I$6/CHI!I$10*1000)</f>
        <v>2.0988830958694309</v>
      </c>
      <c r="J218" s="273">
        <f>IF(J$6=0,0,J$6/CHI!J$10*1000)</f>
        <v>2.3386067137044328</v>
      </c>
      <c r="K218" s="273">
        <f>IF(K$6=0,0,K$6/CHI!K$10*1000)</f>
        <v>3.2251020996471698</v>
      </c>
      <c r="L218" s="273">
        <f>IF(L$6=0,0,L$6/CHI!L$10*1000)</f>
        <v>3.512272538962502</v>
      </c>
      <c r="M218" s="273">
        <f>IF(M$6=0,0,M$6/CHI!M$10*1000)</f>
        <v>3.5658254622169059</v>
      </c>
      <c r="N218" s="273">
        <f>IF(N$6=0,0,N$6/CHI!N$10*1000)</f>
        <v>3.2644706744658198</v>
      </c>
      <c r="O218" s="273">
        <f>IF(O$6=0,0,O$6/CHI!O$10*1000)</f>
        <v>4.0513501641564185</v>
      </c>
      <c r="P218" s="273">
        <f>IF(P$6=0,0,P$6/CHI!P$10*1000)</f>
        <v>4.2360684705893945</v>
      </c>
      <c r="Q218" s="273">
        <f>IF(Q$6=0,0,Q$6/CHI!Q$10*1000)</f>
        <v>5.5719090465090932</v>
      </c>
      <c r="R218" s="273">
        <f>IF(R$6=0,0,R$6/CHI!R$10*1000)</f>
        <v>6.3571185438408442</v>
      </c>
      <c r="S218" s="273">
        <f>IF(S$6=0,0,S$6/CHI!S$10*1000)</f>
        <v>4.7070222745640242</v>
      </c>
      <c r="T218" s="273">
        <f>IF(T$6=0,0,T$6/CHI!T$10*1000)</f>
        <v>3.948153311564349</v>
      </c>
      <c r="U218" s="273">
        <f>IF(U$6=0,0,U$6/CHI!U$10*1000)</f>
        <v>4.4189444027857032</v>
      </c>
      <c r="V218" s="273">
        <f>IF(V$6=0,0,V$6/CHI!V$10*1000)</f>
        <v>4.0064899585615716</v>
      </c>
      <c r="W218" s="273">
        <f>IF(W$6=0,0,W$6/CHI!W$10*1000)</f>
        <v>3.5783505288926887</v>
      </c>
      <c r="X218" s="273">
        <f>IF(X$6=0,0,X$6/CHI!X$10*1000)</f>
        <v>4.4928909454629844</v>
      </c>
      <c r="Y218" s="273">
        <f>IF(Y$6=0,0,Y$6/CHI!Y$10*1000)</f>
        <v>5.1320295257086563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25.821968392154748</v>
      </c>
      <c r="C219" s="274">
        <f>IF(C$7=0,0,C$7/CHI!C$10*1000)</f>
        <v>19.563892674871838</v>
      </c>
      <c r="D219" s="274">
        <f>IF(D$7=0,0,D$7/CHI!D$10*1000)</f>
        <v>21.138053769907081</v>
      </c>
      <c r="E219" s="274">
        <f>IF(E$7=0,0,E$7/CHI!E$10*1000)</f>
        <v>16.352672043345567</v>
      </c>
      <c r="F219" s="274">
        <f>IF(F$7=0,0,F$7/CHI!F$10*1000)</f>
        <v>17.970972121940331</v>
      </c>
      <c r="G219" s="274">
        <f>IF(G$7=0,0,G$7/CHI!G$10*1000)</f>
        <v>18.700195676491166</v>
      </c>
      <c r="H219" s="274">
        <f>IF(H$7=0,0,H$7/CHI!H$10*1000)</f>
        <v>24.656285903603081</v>
      </c>
      <c r="I219" s="274">
        <f>IF(I$7=0,0,I$7/CHI!I$10*1000)</f>
        <v>16.606991465146237</v>
      </c>
      <c r="J219" s="274">
        <f>IF(J$7=0,0,J$7/CHI!J$10*1000)</f>
        <v>18.503756503282254</v>
      </c>
      <c r="K219" s="274">
        <f>IF(K$7=0,0,K$7/CHI!K$10*1000)</f>
        <v>25.517973415703558</v>
      </c>
      <c r="L219" s="274">
        <f>IF(L$7=0,0,L$7/CHI!L$10*1000)</f>
        <v>27.790151911083985</v>
      </c>
      <c r="M219" s="274">
        <f>IF(M$7=0,0,M$7/CHI!M$10*1000)</f>
        <v>28.213878673746351</v>
      </c>
      <c r="N219" s="274">
        <f>IF(N$7=0,0,N$7/CHI!N$10*1000)</f>
        <v>25.829469366714342</v>
      </c>
      <c r="O219" s="274">
        <f>IF(O$7=0,0,O$7/CHI!O$10*1000)</f>
        <v>32.055495482750722</v>
      </c>
      <c r="P219" s="274">
        <f>IF(P$7=0,0,P$7/CHI!P$10*1000)</f>
        <v>33.517042028351931</v>
      </c>
      <c r="Q219" s="274">
        <f>IF(Q$7=0,0,Q$7/CHI!Q$10*1000)</f>
        <v>44.086612618897355</v>
      </c>
      <c r="R219" s="274">
        <f>IF(R$7=0,0,R$7/CHI!R$10*1000)</f>
        <v>50.299425255390808</v>
      </c>
      <c r="S219" s="274">
        <f>IF(S$7=0,0,S$7/CHI!S$10*1000)</f>
        <v>37.243369530096388</v>
      </c>
      <c r="T219" s="274">
        <f>IF(T$7=0,0,T$7/CHI!T$10*1000)</f>
        <v>31.238971087657376</v>
      </c>
      <c r="U219" s="274">
        <f>IF(U$7=0,0,U$7/CHI!U$10*1000)</f>
        <v>34.96401115738135</v>
      </c>
      <c r="V219" s="274">
        <f>IF(V$7=0,0,V$7/CHI!V$10*1000)</f>
        <v>31.700548104831277</v>
      </c>
      <c r="W219" s="274">
        <f>IF(W$7=0,0,W$7/CHI!W$10*1000)</f>
        <v>28.312980751320119</v>
      </c>
      <c r="X219" s="274">
        <f>IF(X$7=0,0,X$7/CHI!X$10*1000)</f>
        <v>35.549098342816023</v>
      </c>
      <c r="Y219" s="274">
        <f>IF(Y$7=0,0,Y$7/CHI!Y$10*1000)</f>
        <v>40.606154149341918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28.497939737960618</v>
      </c>
      <c r="C220" s="274">
        <f>IF(C$8=0,0,C$8/CHI!C$10*1000)</f>
        <v>21.591329755396035</v>
      </c>
      <c r="D220" s="274">
        <f>IF(D$8=0,0,D$8/CHI!D$10*1000)</f>
        <v>23.328623649605358</v>
      </c>
      <c r="E220" s="274">
        <f>IF(E$8=0,0,E$8/CHI!E$10*1000)</f>
        <v>18.047325260745072</v>
      </c>
      <c r="F220" s="274">
        <f>IF(F$8=0,0,F$8/CHI!F$10*1000)</f>
        <v>19.833332331055871</v>
      </c>
      <c r="G220" s="274">
        <f>IF(G$8=0,0,G$8/CHI!G$10*1000)</f>
        <v>20.638126473682316</v>
      </c>
      <c r="H220" s="274">
        <f>IF(H$8=0,0,H$8/CHI!H$10*1000)</f>
        <v>27.211455733029602</v>
      </c>
      <c r="I220" s="274">
        <f>IF(I$8=0,0,I$8/CHI!I$10*1000)</f>
        <v>18.328000205683445</v>
      </c>
      <c r="J220" s="274">
        <f>IF(J$8=0,0,J$8/CHI!J$10*1000)</f>
        <v>20.421329998864259</v>
      </c>
      <c r="K220" s="274">
        <f>IF(K$8=0,0,K$8/CHI!K$10*1000)</f>
        <v>28.162441282227832</v>
      </c>
      <c r="L220" s="274">
        <f>IF(L$8=0,0,L$8/CHI!L$10*1000)</f>
        <v>30.670089221837067</v>
      </c>
      <c r="M220" s="274">
        <f>IF(M$8=0,0,M$8/CHI!M$10*1000)</f>
        <v>31.137727457788959</v>
      </c>
      <c r="N220" s="274">
        <f>IF(N$8=0,0,N$8/CHI!N$10*1000)</f>
        <v>28.506218050354512</v>
      </c>
      <c r="O220" s="274">
        <f>IF(O$8=0,0,O$8/CHI!O$10*1000)</f>
        <v>35.377457080903397</v>
      </c>
      <c r="P220" s="274">
        <f>IF(P$8=0,0,P$8/CHI!P$10*1000)</f>
        <v>36.990466002152878</v>
      </c>
      <c r="Q220" s="274">
        <f>IF(Q$8=0,0,Q$8/CHI!Q$10*1000)</f>
        <v>48.655377877616196</v>
      </c>
      <c r="R220" s="274">
        <f>IF(R$8=0,0,R$8/CHI!R$10*1000)</f>
        <v>55.512034094878977</v>
      </c>
      <c r="S220" s="274">
        <f>IF(S$8=0,0,S$8/CHI!S$10*1000)</f>
        <v>41.102958705105856</v>
      </c>
      <c r="T220" s="274">
        <f>IF(T$8=0,0,T$8/CHI!T$10*1000)</f>
        <v>34.476314973820095</v>
      </c>
      <c r="U220" s="274">
        <f>IF(U$8=0,0,U$8/CHI!U$10*1000)</f>
        <v>38.587386826140019</v>
      </c>
      <c r="V220" s="274">
        <f>IF(V$8=0,0,V$8/CHI!V$10*1000)</f>
        <v>34.985725945907184</v>
      </c>
      <c r="W220" s="274">
        <f>IF(W$8=0,0,W$8/CHI!W$10*1000)</f>
        <v>31.247099640099524</v>
      </c>
      <c r="X220" s="274">
        <f>IF(X$8=0,0,X$8/CHI!X$10*1000)</f>
        <v>39.233107520192007</v>
      </c>
      <c r="Y220" s="274">
        <f>IF(Y$8=0,0,Y$8/CHI!Y$10*1000)</f>
        <v>44.814234002775123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46.367035610928561</v>
      </c>
      <c r="C221" s="274">
        <f>IF(C$9=0,0,C$9/CHI!C$10*1000)</f>
        <v>35.129766041374637</v>
      </c>
      <c r="D221" s="274">
        <f>IF(D$9=0,0,D$9/CHI!D$10*1000)</f>
        <v>37.956397320693092</v>
      </c>
      <c r="E221" s="274">
        <f>IF(E$9=0,0,E$9/CHI!E$10*1000)</f>
        <v>29.363560339497759</v>
      </c>
      <c r="F221" s="274">
        <f>IF(F$9=0,0,F$9/CHI!F$10*1000)</f>
        <v>32.269449473657239</v>
      </c>
      <c r="G221" s="274">
        <f>IF(G$9=0,0,G$9/CHI!G$10*1000)</f>
        <v>33.578874611535525</v>
      </c>
      <c r="H221" s="274">
        <f>IF(H$9=0,0,H$9/CHI!H$10*1000)</f>
        <v>44.273886063346737</v>
      </c>
      <c r="I221" s="274">
        <f>IF(I$9=0,0,I$9/CHI!I$10*1000)</f>
        <v>29.82022721740956</v>
      </c>
      <c r="J221" s="274">
        <f>IF(J$9=0,0,J$9/CHI!J$10*1000)</f>
        <v>33.226139994203805</v>
      </c>
      <c r="K221" s="274">
        <f>IF(K$9=0,0,K$9/CHI!K$10*1000)</f>
        <v>45.821169173304938</v>
      </c>
      <c r="L221" s="274">
        <f>IF(L$9=0,0,L$9/CHI!L$10*1000)</f>
        <v>49.901190479569834</v>
      </c>
      <c r="M221" s="274">
        <f>IF(M$9=0,0,M$9/CHI!M$10*1000)</f>
        <v>50.662052455515791</v>
      </c>
      <c r="N221" s="274">
        <f>IF(N$9=0,0,N$9/CHI!N$10*1000)</f>
        <v>46.380504683047299</v>
      </c>
      <c r="O221" s="274">
        <f>IF(O$9=0,0,O$9/CHI!O$10*1000)</f>
        <v>57.560224611933023</v>
      </c>
      <c r="P221" s="274">
        <f>IF(P$9=0,0,P$9/CHI!P$10*1000)</f>
        <v>60.184640369002516</v>
      </c>
      <c r="Q221" s="274">
        <f>IF(Q$9=0,0,Q$9/CHI!Q$10*1000)</f>
        <v>79.163815330464331</v>
      </c>
      <c r="R221" s="274">
        <f>IF(R$9=0,0,R$9/CHI!R$10*1000)</f>
        <v>90.31980856790635</v>
      </c>
      <c r="S221" s="274">
        <f>IF(S$9=0,0,S$9/CHI!S$10*1000)</f>
        <v>66.875794093126032</v>
      </c>
      <c r="T221" s="274">
        <f>IF(T$9=0,0,T$9/CHI!T$10*1000)</f>
        <v>56.094038334825356</v>
      </c>
      <c r="U221" s="274">
        <f>IF(U$9=0,0,U$9/CHI!U$10*1000)</f>
        <v>62.782880290712136</v>
      </c>
      <c r="V221" s="274">
        <f>IF(V$9=0,0,V$9/CHI!V$10*1000)</f>
        <v>56.922865853605494</v>
      </c>
      <c r="W221" s="274">
        <f>IF(W$9=0,0,W$9/CHI!W$10*1000)</f>
        <v>50.840004402873006</v>
      </c>
      <c r="X221" s="274">
        <f>IF(X$9=0,0,X$9/CHI!X$10*1000)</f>
        <v>63.83348797292085</v>
      </c>
      <c r="Y221" s="274">
        <f>IF(Y$9=0,0,Y$9/CHI!Y$10*1000)</f>
        <v>72.914154601684871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36.50807612804131</v>
      </c>
      <c r="C222" s="275">
        <f>IF(C$10=0,0,C$10/CHI!C$10*1000)</f>
        <v>36.069080602112422</v>
      </c>
      <c r="D222" s="275">
        <f>IF(D$10=0,0,D$10/CHI!D$10*1000)</f>
        <v>37.208676832864846</v>
      </c>
      <c r="E222" s="275">
        <f>IF(E$10=0,0,E$10/CHI!E$10*1000)</f>
        <v>35.909408176625618</v>
      </c>
      <c r="F222" s="275">
        <f>IF(F$10=0,0,F$10/CHI!F$10*1000)</f>
        <v>28.821986844502433</v>
      </c>
      <c r="G222" s="275">
        <f>IF(G$10=0,0,G$10/CHI!G$10*1000)</f>
        <v>29.607882384314379</v>
      </c>
      <c r="H222" s="275">
        <f>IF(H$10=0,0,H$10/CHI!H$10*1000)</f>
        <v>24.616931327097578</v>
      </c>
      <c r="I222" s="275">
        <f>IF(I$10=0,0,I$10/CHI!I$10*1000)</f>
        <v>20.855722784895647</v>
      </c>
      <c r="J222" s="275">
        <f>IF(J$10=0,0,J$10/CHI!J$10*1000)</f>
        <v>26.846629596732949</v>
      </c>
      <c r="K222" s="275">
        <f>IF(K$10=0,0,K$10/CHI!K$10*1000)</f>
        <v>35.026923925362041</v>
      </c>
      <c r="L222" s="275">
        <f>IF(L$10=0,0,L$10/CHI!L$10*1000)</f>
        <v>37.088993865614171</v>
      </c>
      <c r="M222" s="275">
        <f>IF(M$10=0,0,M$10/CHI!M$10*1000)</f>
        <v>34.504901377850061</v>
      </c>
      <c r="N222" s="275">
        <f>IF(N$10=0,0,N$10/CHI!N$10*1000)</f>
        <v>29.567487791661236</v>
      </c>
      <c r="O222" s="275">
        <f>IF(O$10=0,0,O$10/CHI!O$10*1000)</f>
        <v>36.7151889965577</v>
      </c>
      <c r="P222" s="275">
        <f>IF(P$10=0,0,P$10/CHI!P$10*1000)</f>
        <v>31.3688726898265</v>
      </c>
      <c r="Q222" s="275">
        <f>IF(Q$10=0,0,Q$10/CHI!Q$10*1000)</f>
        <v>34.447202960173797</v>
      </c>
      <c r="R222" s="275">
        <f>IF(R$10=0,0,R$10/CHI!R$10*1000)</f>
        <v>33.944870226667831</v>
      </c>
      <c r="S222" s="275">
        <f>IF(S$10=0,0,S$10/CHI!S$10*1000)</f>
        <v>27.547170312238084</v>
      </c>
      <c r="T222" s="275">
        <f>IF(T$10=0,0,T$10/CHI!T$10*1000)</f>
        <v>23.640556059604773</v>
      </c>
      <c r="U222" s="275">
        <f>IF(U$10=0,0,U$10/CHI!U$10*1000)</f>
        <v>25.05875054288412</v>
      </c>
      <c r="V222" s="275">
        <f>IF(V$10=0,0,V$10/CHI!V$10*1000)</f>
        <v>24.7740559733266</v>
      </c>
      <c r="W222" s="275">
        <f>IF(W$10=0,0,W$10/CHI!W$10*1000)</f>
        <v>24.35663239473336</v>
      </c>
      <c r="X222" s="275">
        <f>IF(X$10=0,0,X$10/CHI!X$10*1000)</f>
        <v>18.408026082149149</v>
      </c>
      <c r="Y222" s="275">
        <f>IF(Y$10=0,0,Y$10/CHI!Y$10*1000)</f>
        <v>17.681419221482155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972.64296386996784</v>
      </c>
      <c r="C223" s="321">
        <f>IF(C$16=0,0,C$16/CHI!C$10*1000)</f>
        <v>809.68374877886913</v>
      </c>
      <c r="D223" s="321">
        <f>IF(D$16=0,0,D$16/CHI!D$10*1000)</f>
        <v>699.93951401321101</v>
      </c>
      <c r="E223" s="321">
        <f>IF(E$16=0,0,E$16/CHI!E$10*1000)</f>
        <v>549.17790641758097</v>
      </c>
      <c r="F223" s="321">
        <f>IF(F$16=0,0,F$16/CHI!F$10*1000)</f>
        <v>771.96809767968875</v>
      </c>
      <c r="G223" s="321">
        <f>IF(G$16=0,0,G$16/CHI!G$10*1000)</f>
        <v>1086.6199151266364</v>
      </c>
      <c r="H223" s="321">
        <f>IF(H$16=0,0,H$16/CHI!H$10*1000)</f>
        <v>1053.1260842768309</v>
      </c>
      <c r="I223" s="321">
        <f>IF(I$16=0,0,I$16/CHI!I$10*1000)</f>
        <v>897.73243151793247</v>
      </c>
      <c r="J223" s="321">
        <f>IF(J$16=0,0,J$16/CHI!J$10*1000)</f>
        <v>846.03739074747295</v>
      </c>
      <c r="K223" s="321">
        <f>IF(K$16=0,0,K$16/CHI!K$10*1000)</f>
        <v>679.62599485169517</v>
      </c>
      <c r="L223" s="321">
        <f>IF(L$16=0,0,L$16/CHI!L$10*1000)</f>
        <v>729.53703677264014</v>
      </c>
      <c r="M223" s="321">
        <f>IF(M$16=0,0,M$16/CHI!M$10*1000)</f>
        <v>635.69356017220878</v>
      </c>
      <c r="N223" s="321">
        <f>IF(N$16=0,0,N$16/CHI!N$10*1000)</f>
        <v>751.64887533988019</v>
      </c>
      <c r="O223" s="321">
        <f>IF(O$16=0,0,O$16/CHI!O$10*1000)</f>
        <v>628.1512722034729</v>
      </c>
      <c r="P223" s="321">
        <f>IF(P$16=0,0,P$16/CHI!P$10*1000)</f>
        <v>663.70869343326603</v>
      </c>
      <c r="Q223" s="321">
        <f>IF(Q$16=0,0,Q$16/CHI!Q$10*1000)</f>
        <v>372.36752973758513</v>
      </c>
      <c r="R223" s="321">
        <f>IF(R$16=0,0,R$16/CHI!R$10*1000)</f>
        <v>514.17803754110548</v>
      </c>
      <c r="S223" s="321">
        <f>IF(S$16=0,0,S$16/CHI!S$10*1000)</f>
        <v>601.69381416161855</v>
      </c>
      <c r="T223" s="321">
        <f>IF(T$16=0,0,T$16/CHI!T$10*1000)</f>
        <v>862.38002533076735</v>
      </c>
      <c r="U223" s="321">
        <f>IF(U$16=0,0,U$16/CHI!U$10*1000)</f>
        <v>535.90476910781979</v>
      </c>
      <c r="V223" s="321">
        <f>IF(V$16=0,0,V$16/CHI!V$10*1000)</f>
        <v>879.11983852805611</v>
      </c>
      <c r="W223" s="321">
        <f>IF(W$16=0,0,W$16/CHI!W$10*1000)</f>
        <v>313.93928875521971</v>
      </c>
      <c r="X223" s="321">
        <f>IF(X$16=0,0,X$16/CHI!X$10*1000)</f>
        <v>56.656817198476851</v>
      </c>
      <c r="Y223" s="321">
        <f>IF(Y$16=0,0,Y$16/CHI!Y$10*1000)</f>
        <v>52.237764416124847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558.73013407655401</v>
      </c>
      <c r="C224" s="276">
        <f>IF(C$25=0,0,C$25/CHI!C$10*1000)</f>
        <v>561.19529426819747</v>
      </c>
      <c r="D224" s="276">
        <f>IF(D$25=0,0,D$25/CHI!D$10*1000)</f>
        <v>597.03241169989451</v>
      </c>
      <c r="E224" s="276">
        <f>IF(E$25=0,0,E$25/CHI!E$10*1000)</f>
        <v>536.71823268013611</v>
      </c>
      <c r="F224" s="276">
        <f>IF(F$25=0,0,F$25/CHI!F$10*1000)</f>
        <v>440.76568567877661</v>
      </c>
      <c r="G224" s="276">
        <f>IF(G$25=0,0,G$25/CHI!G$10*1000)</f>
        <v>447.63497416497876</v>
      </c>
      <c r="H224" s="276">
        <f>IF(H$25=0,0,H$25/CHI!H$10*1000)</f>
        <v>384.11600041493023</v>
      </c>
      <c r="I224" s="276">
        <f>IF(I$25=0,0,I$25/CHI!I$10*1000)</f>
        <v>342.64610396858041</v>
      </c>
      <c r="J224" s="276">
        <f>IF(J$25=0,0,J$25/CHI!J$10*1000)</f>
        <v>418.69407309335276</v>
      </c>
      <c r="K224" s="276">
        <f>IF(K$25=0,0,K$25/CHI!K$10*1000)</f>
        <v>557.57334996109421</v>
      </c>
      <c r="L224" s="276">
        <f>IF(L$25=0,0,L$25/CHI!L$10*1000)</f>
        <v>593.97707044388494</v>
      </c>
      <c r="M224" s="276">
        <f>IF(M$25=0,0,M$25/CHI!M$10*1000)</f>
        <v>551.06123087552714</v>
      </c>
      <c r="N224" s="276">
        <f>IF(N$25=0,0,N$25/CHI!N$10*1000)</f>
        <v>481.77017418989533</v>
      </c>
      <c r="O224" s="276">
        <f>IF(O$25=0,0,O$25/CHI!O$10*1000)</f>
        <v>622.3731400202563</v>
      </c>
      <c r="P224" s="276">
        <f>IF(P$25=0,0,P$25/CHI!P$10*1000)</f>
        <v>541.91535572664793</v>
      </c>
      <c r="Q224" s="276">
        <f>IF(Q$25=0,0,Q$25/CHI!Q$10*1000)</f>
        <v>650.40897738567833</v>
      </c>
      <c r="R224" s="276">
        <f>IF(R$25=0,0,R$25/CHI!R$10*1000)</f>
        <v>644.48507832702671</v>
      </c>
      <c r="S224" s="276">
        <f>IF(S$25=0,0,S$25/CHI!S$10*1000)</f>
        <v>508.30053210563642</v>
      </c>
      <c r="T224" s="276">
        <f>IF(T$25=0,0,T$25/CHI!T$10*1000)</f>
        <v>461.37511067106902</v>
      </c>
      <c r="U224" s="276">
        <f>IF(U$25=0,0,U$25/CHI!U$10*1000)</f>
        <v>545.12968843529927</v>
      </c>
      <c r="V224" s="276">
        <f>IF(V$25=0,0,V$25/CHI!V$10*1000)</f>
        <v>462.57510793246229</v>
      </c>
      <c r="W224" s="276">
        <f>IF(W$25=0,0,W$25/CHI!W$10*1000)</f>
        <v>429.21090039548062</v>
      </c>
      <c r="X224" s="276">
        <f>IF(X$25=0,0,X$25/CHI!X$10*1000)</f>
        <v>446.88612680405237</v>
      </c>
      <c r="Y224" s="276">
        <f>IF(Y$25=0,0,Y$25/CHI!Y$10*1000)</f>
        <v>508.92085502887653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309.31738584063811</v>
      </c>
      <c r="C225" s="276">
        <f>IF(C$36=0,0,C$36/CHI!C$10*1000)</f>
        <v>303.65782140137543</v>
      </c>
      <c r="D225" s="276">
        <f>IF(D$36=0,0,D$36/CHI!D$10*1000)</f>
        <v>310.2875796040824</v>
      </c>
      <c r="E225" s="276">
        <f>IF(E$36=0,0,E$36/CHI!E$10*1000)</f>
        <v>293.64167466488152</v>
      </c>
      <c r="F225" s="276">
        <f>IF(F$36=0,0,F$36/CHI!F$10*1000)</f>
        <v>239.67607665013284</v>
      </c>
      <c r="G225" s="276">
        <f>IF(G$36=0,0,G$36/CHI!G$10*1000)</f>
        <v>245.80453023601515</v>
      </c>
      <c r="H225" s="276">
        <f>IF(H$36=0,0,H$36/CHI!H$10*1000)</f>
        <v>209.71935056990245</v>
      </c>
      <c r="I225" s="276">
        <f>IF(I$36=0,0,I$36/CHI!I$10*1000)</f>
        <v>178.86573553671937</v>
      </c>
      <c r="J225" s="276">
        <f>IF(J$36=0,0,J$36/CHI!J$10*1000)</f>
        <v>225.40632509690926</v>
      </c>
      <c r="K225" s="276">
        <f>IF(K$36=0,0,K$36/CHI!K$10*1000)</f>
        <v>297.89207570161358</v>
      </c>
      <c r="L225" s="276">
        <f>IF(L$36=0,0,L$36/CHI!L$10*1000)</f>
        <v>316.83237305778442</v>
      </c>
      <c r="M225" s="276">
        <f>IF(M$36=0,0,M$36/CHI!M$10*1000)</f>
        <v>294.22093025945497</v>
      </c>
      <c r="N225" s="276">
        <f>IF(N$36=0,0,N$36/CHI!N$10*1000)</f>
        <v>255.16523577236845</v>
      </c>
      <c r="O225" s="276">
        <f>IF(O$36=0,0,O$36/CHI!O$10*1000)</f>
        <v>318.12800720913287</v>
      </c>
      <c r="P225" s="276">
        <f>IF(P$36=0,0,P$36/CHI!P$10*1000)</f>
        <v>274.80997468166544</v>
      </c>
      <c r="Q225" s="276">
        <f>IF(Q$36=0,0,Q$36/CHI!Q$10*1000)</f>
        <v>306.67131421590358</v>
      </c>
      <c r="R225" s="276">
        <f>IF(R$36=0,0,R$36/CHI!R$10*1000)</f>
        <v>300.12853472595799</v>
      </c>
      <c r="S225" s="276">
        <f>IF(S$36=0,0,S$36/CHI!S$10*1000)</f>
        <v>242.50008093717759</v>
      </c>
      <c r="T225" s="276">
        <f>IF(T$36=0,0,T$36/CHI!T$10*1000)</f>
        <v>210.42910167077846</v>
      </c>
      <c r="U225" s="276">
        <f>IF(U$36=0,0,U$36/CHI!U$10*1000)</f>
        <v>224.45739587363914</v>
      </c>
      <c r="V225" s="276">
        <f>IF(V$36=0,0,V$36/CHI!V$10*1000)</f>
        <v>216.04546330032031</v>
      </c>
      <c r="W225" s="276">
        <f>IF(W$36=0,0,W$36/CHI!W$10*1000)</f>
        <v>209.1175985525432</v>
      </c>
      <c r="X225" s="276">
        <f>IF(X$36=0,0,X$36/CHI!X$10*1000)</f>
        <v>167.48771172770088</v>
      </c>
      <c r="Y225" s="276">
        <f>IF(Y$36=0,0,Y$36/CHI!Y$10*1000)</f>
        <v>158.95902084559287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48.930294294578729</v>
      </c>
      <c r="C226" s="276">
        <f>IF(C$44=0,0,C$44/CHI!C$10*1000)</f>
        <v>48.586938670325232</v>
      </c>
      <c r="D226" s="276">
        <f>IF(D$44=0,0,D$44/CHI!D$10*1000)</f>
        <v>50.557297981746416</v>
      </c>
      <c r="E226" s="276">
        <f>IF(E$44=0,0,E$44/CHI!E$10*1000)</f>
        <v>47.825458459589676</v>
      </c>
      <c r="F226" s="276">
        <f>IF(F$44=0,0,F$44/CHI!F$10*1000)</f>
        <v>38.636073549738327</v>
      </c>
      <c r="G226" s="276">
        <f>IF(G$44=0,0,G$44/CHI!G$10*1000)</f>
        <v>39.562968555170173</v>
      </c>
      <c r="H226" s="276">
        <f>IF(H$44=0,0,H$44/CHI!H$10*1000)</f>
        <v>33.171319205135802</v>
      </c>
      <c r="I226" s="276">
        <f>IF(I$44=0,0,I$44/CHI!I$10*1000)</f>
        <v>28.531419826724186</v>
      </c>
      <c r="J226" s="276">
        <f>IF(J$44=0,0,J$44/CHI!J$10*1000)</f>
        <v>36.186823530821172</v>
      </c>
      <c r="K226" s="276">
        <f>IF(K$44=0,0,K$44/CHI!K$10*1000)</f>
        <v>47.506965152833338</v>
      </c>
      <c r="L226" s="276">
        <f>IF(L$44=0,0,L$44/CHI!L$10*1000)</f>
        <v>50.388939936068702</v>
      </c>
      <c r="M226" s="276">
        <f>IF(M$44=0,0,M$44/CHI!M$10*1000)</f>
        <v>46.840777013561485</v>
      </c>
      <c r="N226" s="276">
        <f>IF(N$44=0,0,N$44/CHI!N$10*1000)</f>
        <v>40.379061844848721</v>
      </c>
      <c r="O226" s="276">
        <f>IF(O$44=0,0,O$44/CHI!O$10*1000)</f>
        <v>50.730103890142814</v>
      </c>
      <c r="P226" s="276">
        <f>IF(P$44=0,0,P$44/CHI!P$10*1000)</f>
        <v>43.6065372070601</v>
      </c>
      <c r="Q226" s="276">
        <f>IF(Q$44=0,0,Q$44/CHI!Q$10*1000)</f>
        <v>49.255671451237603</v>
      </c>
      <c r="R226" s="276">
        <f>IF(R$44=0,0,R$44/CHI!R$10*1000)</f>
        <v>48.625106835866362</v>
      </c>
      <c r="S226" s="276">
        <f>IF(S$44=0,0,S$44/CHI!S$10*1000)</f>
        <v>39.090454167940528</v>
      </c>
      <c r="T226" s="276">
        <f>IF(T$44=0,0,T$44/CHI!T$10*1000)</f>
        <v>34.173645047671705</v>
      </c>
      <c r="U226" s="276">
        <f>IF(U$44=0,0,U$44/CHI!U$10*1000)</f>
        <v>37.620750851432291</v>
      </c>
      <c r="V226" s="276">
        <f>IF(V$44=0,0,V$44/CHI!V$10*1000)</f>
        <v>35.293388876190861</v>
      </c>
      <c r="W226" s="276">
        <f>IF(W$44=0,0,W$44/CHI!W$10*1000)</f>
        <v>34.065500476861125</v>
      </c>
      <c r="X226" s="276">
        <f>IF(X$44=0,0,X$44/CHI!X$10*1000)</f>
        <v>28.749864835546596</v>
      </c>
      <c r="Y226" s="276">
        <f>IF(Y$44=0,0,Y$44/CHI!Y$10*1000)</f>
        <v>29.629454862823078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64.239192119711618</v>
      </c>
      <c r="C227" s="277">
        <f>IF(C$58=0,0,C$58/CHI!C$10*1000)</f>
        <v>55.409228589410127</v>
      </c>
      <c r="D227" s="277">
        <f>IF(D$58=0,0,D$58/CHI!D$10*1000)</f>
        <v>56.851609714606262</v>
      </c>
      <c r="E227" s="277">
        <f>IF(E$58=0,0,E$58/CHI!E$10*1000)</f>
        <v>51.575003812139009</v>
      </c>
      <c r="F227" s="277">
        <f>IF(F$58=0,0,F$58/CHI!F$10*1000)</f>
        <v>50.147157947774609</v>
      </c>
      <c r="G227" s="277">
        <f>IF(G$58=0,0,G$58/CHI!G$10*1000)</f>
        <v>49.509671393691285</v>
      </c>
      <c r="H227" s="277">
        <f>IF(H$58=0,0,H$58/CHI!H$10*1000)</f>
        <v>53.798808968426719</v>
      </c>
      <c r="I227" s="277">
        <f>IF(I$58=0,0,I$58/CHI!I$10*1000)</f>
        <v>49.370830107801133</v>
      </c>
      <c r="J227" s="277">
        <f>IF(J$58=0,0,J$58/CHI!J$10*1000)</f>
        <v>48.149056672331376</v>
      </c>
      <c r="K227" s="277">
        <f>IF(K$58=0,0,K$58/CHI!K$10*1000)</f>
        <v>54.775052669036349</v>
      </c>
      <c r="L227" s="277">
        <f>IF(L$58=0,0,L$58/CHI!L$10*1000)</f>
        <v>77.320390097745189</v>
      </c>
      <c r="M227" s="277">
        <f>IF(M$58=0,0,M$58/CHI!M$10*1000)</f>
        <v>58.670697645751922</v>
      </c>
      <c r="N227" s="277">
        <f>IF(N$58=0,0,N$58/CHI!N$10*1000)</f>
        <v>65.98128758545721</v>
      </c>
      <c r="O227" s="277">
        <f>IF(O$58=0,0,O$58/CHI!O$10*1000)</f>
        <v>64.056459538560105</v>
      </c>
      <c r="P227" s="277">
        <f>IF(P$58=0,0,P$58/CHI!P$10*1000)</f>
        <v>54.033103009220639</v>
      </c>
      <c r="Q227" s="277">
        <f>IF(Q$58=0,0,Q$58/CHI!Q$10*1000)</f>
        <v>64.118993730861362</v>
      </c>
      <c r="R227" s="277">
        <f>IF(R$58=0,0,R$58/CHI!R$10*1000)</f>
        <v>64.719577714600533</v>
      </c>
      <c r="S227" s="277">
        <f>IF(S$58=0,0,S$58/CHI!S$10*1000)</f>
        <v>66.706990237582843</v>
      </c>
      <c r="T227" s="277">
        <f>IF(T$58=0,0,T$58/CHI!T$10*1000)</f>
        <v>99.833164249063387</v>
      </c>
      <c r="U227" s="277">
        <f>IF(U$58=0,0,U$58/CHI!U$10*1000)</f>
        <v>60.059388622170005</v>
      </c>
      <c r="V227" s="277">
        <f>IF(V$58=0,0,V$58/CHI!V$10*1000)</f>
        <v>81.661843556431165</v>
      </c>
      <c r="W227" s="277">
        <f>IF(W$58=0,0,W$58/CHI!W$10*1000)</f>
        <v>42.669950902248324</v>
      </c>
      <c r="X227" s="277">
        <f>IF(X$58=0,0,X$58/CHI!X$10*1000)</f>
        <v>73.100809735868467</v>
      </c>
      <c r="Y227" s="277">
        <f>IF(Y$58=0,0,Y$58/CHI!Y$10*1000)</f>
        <v>75.177928824424072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950.41536219067723</v>
      </c>
      <c r="C229" s="320">
        <f t="shared" si="57"/>
        <v>907.40520596361307</v>
      </c>
      <c r="D229" s="320">
        <f t="shared" si="57"/>
        <v>953.53744001515827</v>
      </c>
      <c r="E229" s="320">
        <f t="shared" si="57"/>
        <v>857.32050659018239</v>
      </c>
      <c r="F229" s="320">
        <f t="shared" si="57"/>
        <v>717.41904914926567</v>
      </c>
      <c r="G229" s="320">
        <f t="shared" si="57"/>
        <v>731.83686297502175</v>
      </c>
      <c r="H229" s="320">
        <f t="shared" si="57"/>
        <v>655.63764587936635</v>
      </c>
      <c r="I229" s="320">
        <f t="shared" si="57"/>
        <v>560.07001644057959</v>
      </c>
      <c r="J229" s="320">
        <f t="shared" si="57"/>
        <v>676.49071733407368</v>
      </c>
      <c r="K229" s="320">
        <f t="shared" si="57"/>
        <v>872.51681366212222</v>
      </c>
      <c r="L229" s="320">
        <f t="shared" si="57"/>
        <v>982.90638377213963</v>
      </c>
      <c r="M229" s="320">
        <f t="shared" si="57"/>
        <v>903.54965990836308</v>
      </c>
      <c r="N229" s="320">
        <f t="shared" si="57"/>
        <v>787.02385082631793</v>
      </c>
      <c r="O229" s="320">
        <f t="shared" si="57"/>
        <v>913.98790256996278</v>
      </c>
      <c r="P229" s="320">
        <f t="shared" si="57"/>
        <v>836.88236839776562</v>
      </c>
      <c r="Q229" s="320">
        <f t="shared" si="57"/>
        <v>914.72991314576757</v>
      </c>
      <c r="R229" s="320">
        <f t="shared" si="57"/>
        <v>993.00933232481577</v>
      </c>
      <c r="S229" s="320">
        <f t="shared" si="57"/>
        <v>815.76683870934085</v>
      </c>
      <c r="T229" s="320">
        <f t="shared" si="57"/>
        <v>757.96361778984192</v>
      </c>
      <c r="U229" s="320">
        <f t="shared" si="57"/>
        <v>810.33417708413208</v>
      </c>
      <c r="V229" s="320">
        <f t="shared" si="57"/>
        <v>755.05434739200905</v>
      </c>
      <c r="W229" s="320">
        <f t="shared" si="57"/>
        <v>730.27418652667939</v>
      </c>
      <c r="X229" s="320">
        <f t="shared" si="57"/>
        <v>794.20791006344132</v>
      </c>
      <c r="Y229" s="320">
        <f t="shared" si="57"/>
        <v>845.52555534485168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3.2188816761837091</v>
      </c>
      <c r="C230" s="273">
        <f>IF(C$62=0,0,C$62/CHI!C$11*1000)</f>
        <v>2.4054790267711632</v>
      </c>
      <c r="D230" s="273">
        <f>IF(D$62=0,0,D$62/CHI!D$11*1000)</f>
        <v>2.5974838184525448</v>
      </c>
      <c r="E230" s="273">
        <f>IF(E$62=0,0,E$62/CHI!E$11*1000)</f>
        <v>1.9970213433116768</v>
      </c>
      <c r="F230" s="273">
        <f>IF(F$62=0,0,F$62/CHI!F$11*1000)</f>
        <v>2.1841006108508636</v>
      </c>
      <c r="G230" s="273">
        <f>IF(G$62=0,0,G$62/CHI!G$11*1000)</f>
        <v>2.2688685347278232</v>
      </c>
      <c r="H230" s="273">
        <f>IF(H$62=0,0,H$62/CHI!H$11*1000)</f>
        <v>2.963342557508152</v>
      </c>
      <c r="I230" s="273">
        <f>IF(I$62=0,0,I$62/CHI!I$11*1000)</f>
        <v>2.0191329370618631</v>
      </c>
      <c r="J230" s="273">
        <f>IF(J$62=0,0,J$62/CHI!J$11*1000)</f>
        <v>2.2219005117439066</v>
      </c>
      <c r="K230" s="273">
        <f>IF(K$62=0,0,K$62/CHI!K$11*1000)</f>
        <v>2.9661578749772914</v>
      </c>
      <c r="L230" s="273">
        <f>IF(L$62=0,0,L$62/CHI!L$11*1000)</f>
        <v>3.4099302693655407</v>
      </c>
      <c r="M230" s="273">
        <f>IF(M$62=0,0,M$62/CHI!M$11*1000)</f>
        <v>3.3900197981501079</v>
      </c>
      <c r="N230" s="273">
        <f>IF(N$62=0,0,N$62/CHI!N$11*1000)</f>
        <v>3.0839738571742283</v>
      </c>
      <c r="O230" s="273">
        <f>IF(O$62=0,0,O$62/CHI!O$11*1000)</f>
        <v>3.5004594406438305</v>
      </c>
      <c r="P230" s="273">
        <f>IF(P$62=0,0,P$62/CHI!P$11*1000)</f>
        <v>3.7604169516573744</v>
      </c>
      <c r="Q230" s="273">
        <f>IF(Q$62=0,0,Q$62/CHI!Q$11*1000)</f>
        <v>4.5398523257101404</v>
      </c>
      <c r="R230" s="273">
        <f>IF(R$62=0,0,R$62/CHI!R$11*1000)</f>
        <v>5.5466205898350216</v>
      </c>
      <c r="S230" s="273">
        <f>IF(S$62=0,0,S$62/CHI!S$11*1000)</f>
        <v>4.2984004296361675</v>
      </c>
      <c r="T230" s="273">
        <f>IF(T$62=0,0,T$62/CHI!T$11*1000)</f>
        <v>3.7943131151772573</v>
      </c>
      <c r="U230" s="273">
        <f>IF(U$62=0,0,U$62/CHI!U$11*1000)</f>
        <v>3.990522398656644</v>
      </c>
      <c r="V230" s="273">
        <f>IF(V$62=0,0,V$62/CHI!V$11*1000)</f>
        <v>3.7868730240771131</v>
      </c>
      <c r="W230" s="273">
        <f>IF(W$62=0,0,W$62/CHI!W$11*1000)</f>
        <v>3.5011465388344751</v>
      </c>
      <c r="X230" s="273">
        <f>IF(X$62=0,0,X$62/CHI!X$11*1000)</f>
        <v>4.7715594956543574</v>
      </c>
      <c r="Y230" s="273">
        <f>IF(Y$62=0,0,Y$62/CHI!Y$11*1000)</f>
        <v>5.2975205578067932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25.545272715955079</v>
      </c>
      <c r="C231" s="274">
        <f>IF(C$63=0,0,C$63/CHI!C$11*1000)</f>
        <v>19.090051742514756</v>
      </c>
      <c r="D231" s="274">
        <f>IF(D$63=0,0,D$63/CHI!D$11*1000)</f>
        <v>20.613815353510894</v>
      </c>
      <c r="E231" s="274">
        <f>IF(E$63=0,0,E$63/CHI!E$11*1000)</f>
        <v>15.848502668467837</v>
      </c>
      <c r="F231" s="274">
        <f>IF(F$63=0,0,F$63/CHI!F$11*1000)</f>
        <v>17.33317697139395</v>
      </c>
      <c r="G231" s="274">
        <f>IF(G$63=0,0,G$63/CHI!G$11*1000)</f>
        <v>18.005901212556346</v>
      </c>
      <c r="H231" s="274">
        <f>IF(H$63=0,0,H$63/CHI!H$11*1000)</f>
        <v>23.517296190921329</v>
      </c>
      <c r="I231" s="274">
        <f>IF(I$63=0,0,I$63/CHI!I$11*1000)</f>
        <v>16.023981840850034</v>
      </c>
      <c r="J231" s="274">
        <f>IF(J$63=0,0,J$63/CHI!J$11*1000)</f>
        <v>17.633159659199261</v>
      </c>
      <c r="K231" s="274">
        <f>IF(K$63=0,0,K$63/CHI!K$11*1000)</f>
        <v>23.539638749538266</v>
      </c>
      <c r="L231" s="274">
        <f>IF(L$63=0,0,L$63/CHI!L$11*1000)</f>
        <v>27.06144786800839</v>
      </c>
      <c r="M231" s="274">
        <f>IF(M$63=0,0,M$63/CHI!M$11*1000)</f>
        <v>26.903436959789985</v>
      </c>
      <c r="N231" s="274">
        <f>IF(N$63=0,0,N$63/CHI!N$11*1000)</f>
        <v>24.4746347196564</v>
      </c>
      <c r="O231" s="274">
        <f>IF(O$63=0,0,O$63/CHI!O$11*1000)</f>
        <v>27.779893776152221</v>
      </c>
      <c r="P231" s="274">
        <f>IF(P$63=0,0,P$63/CHI!P$11*1000)</f>
        <v>29.842934975378611</v>
      </c>
      <c r="Q231" s="274">
        <f>IF(Q$63=0,0,Q$63/CHI!Q$11*1000)</f>
        <v>36.028589248401346</v>
      </c>
      <c r="R231" s="274">
        <f>IF(R$63=0,0,R$63/CHI!R$11*1000)</f>
        <v>44.018373420688832</v>
      </c>
      <c r="S231" s="274">
        <f>IF(S$63=0,0,S$63/CHI!S$11*1000)</f>
        <v>34.112409918595496</v>
      </c>
      <c r="T231" s="274">
        <f>IF(T$63=0,0,T$63/CHI!T$11*1000)</f>
        <v>30.111937327203673</v>
      </c>
      <c r="U231" s="274">
        <f>IF(U$63=0,0,U$63/CHI!U$11*1000)</f>
        <v>31.66906808257383</v>
      </c>
      <c r="V231" s="274">
        <f>IF(V$63=0,0,V$63/CHI!V$11*1000)</f>
        <v>30.052892237851378</v>
      </c>
      <c r="W231" s="274">
        <f>IF(W$63=0,0,W$63/CHI!W$11*1000)</f>
        <v>27.785346636004938</v>
      </c>
      <c r="X231" s="274">
        <f>IF(X$63=0,0,X$63/CHI!X$11*1000)</f>
        <v>37.867433742208526</v>
      </c>
      <c r="Y231" s="274">
        <f>IF(Y$63=0,0,Y$63/CHI!Y$11*1000)</f>
        <v>42.041497942849396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28.594919836284511</v>
      </c>
      <c r="C232" s="274">
        <f>IF(C$64=0,0,C$64/CHI!C$11*1000)</f>
        <v>21.369061325651362</v>
      </c>
      <c r="D232" s="274">
        <f>IF(D$64=0,0,D$64/CHI!D$11*1000)</f>
        <v>23.074734965951478</v>
      </c>
      <c r="E232" s="274">
        <f>IF(E$64=0,0,E$64/CHI!E$11*1000)</f>
        <v>17.740529465826665</v>
      </c>
      <c r="F232" s="274">
        <f>IF(F$64=0,0,F$64/CHI!F$11*1000)</f>
        <v>19.402447236179821</v>
      </c>
      <c r="G232" s="274">
        <f>IF(G$64=0,0,G$64/CHI!G$11*1000)</f>
        <v>20.155482678856838</v>
      </c>
      <c r="H232" s="274">
        <f>IF(H$64=0,0,H$64/CHI!H$11*1000)</f>
        <v>26.324839308743773</v>
      </c>
      <c r="I232" s="274">
        <f>IF(I$64=0,0,I$64/CHI!I$11*1000)</f>
        <v>17.936957702197475</v>
      </c>
      <c r="J232" s="274">
        <f>IF(J$64=0,0,J$64/CHI!J$11*1000)</f>
        <v>19.738242473343547</v>
      </c>
      <c r="K232" s="274">
        <f>IF(K$64=0,0,K$64/CHI!K$11*1000)</f>
        <v>26.349849167894341</v>
      </c>
      <c r="L232" s="274">
        <f>IF(L$64=0,0,L$64/CHI!L$11*1000)</f>
        <v>30.292099091828426</v>
      </c>
      <c r="M232" s="274">
        <f>IF(M$64=0,0,M$64/CHI!M$11*1000)</f>
        <v>30.115224516872665</v>
      </c>
      <c r="N232" s="274">
        <f>IF(N$64=0,0,N$64/CHI!N$11*1000)</f>
        <v>27.396466877169303</v>
      </c>
      <c r="O232" s="274">
        <f>IF(O$64=0,0,O$64/CHI!O$11*1000)</f>
        <v>31.096314547991806</v>
      </c>
      <c r="P232" s="274">
        <f>IF(P$64=0,0,P$64/CHI!P$11*1000)</f>
        <v>33.405645842544189</v>
      </c>
      <c r="Q232" s="274">
        <f>IF(Q$64=0,0,Q$64/CHI!Q$11*1000)</f>
        <v>40.329756226442399</v>
      </c>
      <c r="R232" s="274">
        <f>IF(R$64=0,0,R$64/CHI!R$11*1000)</f>
        <v>49.273377242203878</v>
      </c>
      <c r="S232" s="274">
        <f>IF(S$64=0,0,S$64/CHI!S$11*1000)</f>
        <v>38.184819472898909</v>
      </c>
      <c r="T232" s="274">
        <f>IF(T$64=0,0,T$64/CHI!T$11*1000)</f>
        <v>33.706762247592607</v>
      </c>
      <c r="U232" s="274">
        <f>IF(U$64=0,0,U$64/CHI!U$11*1000)</f>
        <v>35.449786470489734</v>
      </c>
      <c r="V232" s="274">
        <f>IF(V$64=0,0,V$64/CHI!V$11*1000)</f>
        <v>33.640668234209834</v>
      </c>
      <c r="W232" s="274">
        <f>IF(W$64=0,0,W$64/CHI!W$11*1000)</f>
        <v>31.102418381452505</v>
      </c>
      <c r="X232" s="274">
        <f>IF(X$64=0,0,X$64/CHI!X$11*1000)</f>
        <v>42.388125752439578</v>
      </c>
      <c r="Y232" s="274">
        <f>IF(Y$64=0,0,Y$64/CHI!Y$11*1000)</f>
        <v>47.060498309820154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46.035392686807057</v>
      </c>
      <c r="C233" s="274">
        <f>IF(C$65=0,0,C$65/CHI!C$11*1000)</f>
        <v>34.402374096763474</v>
      </c>
      <c r="D233" s="274">
        <f>IF(D$65=0,0,D$65/CHI!D$11*1000)</f>
        <v>37.148363813689159</v>
      </c>
      <c r="E233" s="274">
        <f>IF(E$65=0,0,E$65/CHI!E$11*1000)</f>
        <v>28.560745933439865</v>
      </c>
      <c r="F233" s="274">
        <f>IF(F$65=0,0,F$65/CHI!F$11*1000)</f>
        <v>31.236292415452027</v>
      </c>
      <c r="G233" s="274">
        <f>IF(G$65=0,0,G$65/CHI!G$11*1000)</f>
        <v>32.448615531208105</v>
      </c>
      <c r="H233" s="274">
        <f>IF(H$65=0,0,H$65/CHI!H$11*1000)</f>
        <v>42.380755810245354</v>
      </c>
      <c r="I233" s="274">
        <f>IF(I$65=0,0,I$65/CHI!I$11*1000)</f>
        <v>28.876978713523872</v>
      </c>
      <c r="J233" s="274">
        <f>IF(J$65=0,0,J$65/CHI!J$11*1000)</f>
        <v>31.7768942319179</v>
      </c>
      <c r="K233" s="274">
        <f>IF(K$65=0,0,K$65/CHI!K$11*1000)</f>
        <v>42.42101955966762</v>
      </c>
      <c r="L233" s="274">
        <f>IF(L$65=0,0,L$65/CHI!L$11*1000)</f>
        <v>48.767707165609202</v>
      </c>
      <c r="M233" s="274">
        <f>IF(M$65=0,0,M$65/CHI!M$11*1000)</f>
        <v>48.482954119927697</v>
      </c>
      <c r="N233" s="274">
        <f>IF(N$65=0,0,N$65/CHI!N$11*1000)</f>
        <v>44.105985193958396</v>
      </c>
      <c r="O233" s="274">
        <f>IF(O$65=0,0,O$65/CHI!O$11*1000)</f>
        <v>50.062425756927048</v>
      </c>
      <c r="P233" s="274">
        <f>IF(P$65=0,0,P$65/CHI!P$11*1000)</f>
        <v>53.780253035244932</v>
      </c>
      <c r="Q233" s="274">
        <f>IF(Q$65=0,0,Q$65/CHI!Q$11*1000)</f>
        <v>64.927482765369248</v>
      </c>
      <c r="R233" s="274">
        <f>IF(R$65=0,0,R$65/CHI!R$11*1000)</f>
        <v>79.325953118138713</v>
      </c>
      <c r="S233" s="274">
        <f>IF(S$65=0,0,S$65/CHI!S$11*1000)</f>
        <v>61.474316737869394</v>
      </c>
      <c r="T233" s="274">
        <f>IF(T$65=0,0,T$65/CHI!T$11*1000)</f>
        <v>54.265024876894017</v>
      </c>
      <c r="U233" s="274">
        <f>IF(U$65=0,0,U$65/CHI!U$11*1000)</f>
        <v>57.071145860029894</v>
      </c>
      <c r="V233" s="274">
        <f>IF(V$65=0,0,V$65/CHI!V$11*1000)</f>
        <v>54.158619127979755</v>
      </c>
      <c r="W233" s="274">
        <f>IF(W$65=0,0,W$65/CHI!W$11*1000)</f>
        <v>50.072252410467868</v>
      </c>
      <c r="X233" s="274">
        <f>IF(X$65=0,0,X$65/CHI!X$11*1000)</f>
        <v>68.241282907714748</v>
      </c>
      <c r="Y233" s="274">
        <f>IF(Y$65=0,0,Y$65/CHI!Y$11*1000)</f>
        <v>75.763405952282199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36.008690462867314</v>
      </c>
      <c r="C234" s="275">
        <f>IF(C$66=0,0,C$66/CHI!C$11*1000)</f>
        <v>35.090058155734319</v>
      </c>
      <c r="D234" s="275">
        <f>IF(D$66=0,0,D$66/CHI!D$11*1000)</f>
        <v>36.177186732330334</v>
      </c>
      <c r="E234" s="275">
        <f>IF(E$66=0,0,E$66/CHI!E$11*1000)</f>
        <v>34.698039710670116</v>
      </c>
      <c r="F234" s="275">
        <f>IF(F$66=0,0,F$66/CHI!F$11*1000)</f>
        <v>27.715817827909987</v>
      </c>
      <c r="G234" s="275">
        <f>IF(G$66=0,0,G$66/CHI!G$11*1000)</f>
        <v>28.423217659436251</v>
      </c>
      <c r="H234" s="275">
        <f>IF(H$66=0,0,H$66/CHI!H$11*1000)</f>
        <v>23.409429378630087</v>
      </c>
      <c r="I234" s="275">
        <f>IF(I$66=0,0,I$66/CHI!I$11*1000)</f>
        <v>20.063278838200834</v>
      </c>
      <c r="J234" s="275">
        <f>IF(J$66=0,0,J$66/CHI!J$11*1000)</f>
        <v>25.506871116901877</v>
      </c>
      <c r="K234" s="275">
        <f>IF(K$66=0,0,K$66/CHI!K$11*1000)</f>
        <v>32.214603763648284</v>
      </c>
      <c r="L234" s="275">
        <f>IF(L$66=0,0,L$66/CHI!L$11*1000)</f>
        <v>36.008277102559312</v>
      </c>
      <c r="M234" s="275">
        <f>IF(M$66=0,0,M$66/CHI!M$11*1000)</f>
        <v>32.803708438215779</v>
      </c>
      <c r="N234" s="275">
        <f>IF(N$66=0,0,N$66/CHI!N$11*1000)</f>
        <v>27.932663045509823</v>
      </c>
      <c r="O234" s="275">
        <f>IF(O$66=0,0,O$66/CHI!O$11*1000)</f>
        <v>31.722765184575071</v>
      </c>
      <c r="P234" s="275">
        <f>IF(P$66=0,0,P$66/CHI!P$11*1000)</f>
        <v>27.846584972880212</v>
      </c>
      <c r="Q234" s="275">
        <f>IF(Q$66=0,0,Q$66/CHI!Q$11*1000)</f>
        <v>28.066720610045401</v>
      </c>
      <c r="R234" s="275">
        <f>IF(R$66=0,0,R$66/CHI!R$11*1000)</f>
        <v>29.617084347267795</v>
      </c>
      <c r="S234" s="275">
        <f>IF(S$66=0,0,S$66/CHI!S$11*1000)</f>
        <v>25.155769783637336</v>
      </c>
      <c r="T234" s="275">
        <f>IF(T$66=0,0,T$66/CHI!T$11*1000)</f>
        <v>22.719399382062242</v>
      </c>
      <c r="U234" s="275">
        <f>IF(U$66=0,0,U$66/CHI!U$11*1000)</f>
        <v>22.629274371655491</v>
      </c>
      <c r="V234" s="275">
        <f>IF(V$66=0,0,V$66/CHI!V$11*1000)</f>
        <v>23.416058752846549</v>
      </c>
      <c r="W234" s="275">
        <f>IF(W$66=0,0,W$66/CHI!W$11*1000)</f>
        <v>23.831130717334542</v>
      </c>
      <c r="X234" s="275">
        <f>IF(X$66=0,0,X$66/CHI!X$11*1000)</f>
        <v>19.549771564615863</v>
      </c>
      <c r="Y234" s="275">
        <f>IF(Y$66=0,0,Y$66/CHI!Y$11*1000)</f>
        <v>18.251586696409021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500.24099446043448</v>
      </c>
      <c r="C235" s="276">
        <f>IF(C$72=0,0,C$72/CHI!C$11*1000)</f>
        <v>495.55598692433853</v>
      </c>
      <c r="D235" s="276">
        <f>IF(D$72=0,0,D$72/CHI!D$11*1000)</f>
        <v>526.88951935428975</v>
      </c>
      <c r="E235" s="276">
        <f>IF(E$72=0,0,E$72/CHI!E$11*1000)</f>
        <v>470.71871654899053</v>
      </c>
      <c r="F235" s="276">
        <f>IF(F$72=0,0,F$72/CHI!F$11*1000)</f>
        <v>384.73031365644744</v>
      </c>
      <c r="G235" s="276">
        <f>IF(G$72=0,0,G$72/CHI!G$11*1000)</f>
        <v>390.06530691404686</v>
      </c>
      <c r="H235" s="276">
        <f>IF(H$72=0,0,H$72/CHI!H$11*1000)</f>
        <v>331.60738861933066</v>
      </c>
      <c r="I235" s="276">
        <f>IF(I$72=0,0,I$72/CHI!I$11*1000)</f>
        <v>299.2175331641331</v>
      </c>
      <c r="J235" s="276">
        <f>IF(J$72=0,0,J$72/CHI!J$11*1000)</f>
        <v>361.09198699712005</v>
      </c>
      <c r="K235" s="276">
        <f>IF(K$72=0,0,K$72/CHI!K$11*1000)</f>
        <v>465.49010620170253</v>
      </c>
      <c r="L235" s="276">
        <f>IF(L$72=0,0,L$72/CHI!L$11*1000)</f>
        <v>523.464504926892</v>
      </c>
      <c r="M235" s="276">
        <f>IF(M$72=0,0,M$72/CHI!M$11*1000)</f>
        <v>475.56906057299778</v>
      </c>
      <c r="N235" s="276">
        <f>IF(N$72=0,0,N$72/CHI!N$11*1000)</f>
        <v>413.15745979649398</v>
      </c>
      <c r="O235" s="276">
        <f>IF(O$72=0,0,O$72/CHI!O$11*1000)</f>
        <v>488.14458557289362</v>
      </c>
      <c r="P235" s="276">
        <f>IF(P$72=0,0,P$72/CHI!P$11*1000)</f>
        <v>436.72029487493683</v>
      </c>
      <c r="Q235" s="276">
        <f>IF(Q$72=0,0,Q$72/CHI!Q$11*1000)</f>
        <v>481.1032973641523</v>
      </c>
      <c r="R235" s="276">
        <f>IF(R$72=0,0,R$72/CHI!R$11*1000)</f>
        <v>510.53018507180104</v>
      </c>
      <c r="S235" s="276">
        <f>IF(S$72=0,0,S$72/CHI!S$11*1000)</f>
        <v>421.4143773432495</v>
      </c>
      <c r="T235" s="276">
        <f>IF(T$72=0,0,T$72/CHI!T$11*1000)</f>
        <v>402.53831900248292</v>
      </c>
      <c r="U235" s="276">
        <f>IF(U$72=0,0,U$72/CHI!U$11*1000)</f>
        <v>446.90561059199655</v>
      </c>
      <c r="V235" s="276">
        <f>IF(V$72=0,0,V$72/CHI!V$11*1000)</f>
        <v>396.93094586838197</v>
      </c>
      <c r="W235" s="276">
        <f>IF(W$72=0,0,W$72/CHI!W$11*1000)</f>
        <v>381.24801314099506</v>
      </c>
      <c r="X235" s="276">
        <f>IF(X$72=0,0,X$72/CHI!X$11*1000)</f>
        <v>430.89911196883617</v>
      </c>
      <c r="Y235" s="276">
        <f>IF(Y$72=0,0,Y$72/CHI!Y$11*1000)</f>
        <v>476.95634315792876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252.4777619846484</v>
      </c>
      <c r="C236" s="276">
        <f>IF(C$85=0,0,C$85/CHI!C$11*1000)</f>
        <v>244.47469227571503</v>
      </c>
      <c r="D236" s="276">
        <f>IF(D$85=0,0,D$85/CHI!D$11*1000)</f>
        <v>249.66368561394555</v>
      </c>
      <c r="E236" s="276">
        <f>IF(E$85=0,0,E$85/CHI!E$11*1000)</f>
        <v>234.80903570558129</v>
      </c>
      <c r="F236" s="276">
        <f>IF(F$85=0,0,F$85/CHI!F$11*1000)</f>
        <v>190.7343396458036</v>
      </c>
      <c r="G236" s="276">
        <f>IF(G$85=0,0,G$85/CHI!G$11*1000)</f>
        <v>195.27929447903051</v>
      </c>
      <c r="H236" s="276">
        <f>IF(H$85=0,0,H$85/CHI!H$11*1000)</f>
        <v>165.0425170071837</v>
      </c>
      <c r="I236" s="276">
        <f>IF(I$85=0,0,I$85/CHI!I$11*1000)</f>
        <v>142.39811386523979</v>
      </c>
      <c r="J236" s="276">
        <f>IF(J$85=0,0,J$85/CHI!J$11*1000)</f>
        <v>177.22865273802566</v>
      </c>
      <c r="K236" s="276">
        <f>IF(K$85=0,0,K$85/CHI!K$11*1000)</f>
        <v>226.7306150078077</v>
      </c>
      <c r="L236" s="276">
        <f>IF(L$85=0,0,L$85/CHI!L$11*1000)</f>
        <v>254.55829928520274</v>
      </c>
      <c r="M236" s="276">
        <f>IF(M$85=0,0,M$85/CHI!M$11*1000)</f>
        <v>231.48141992193524</v>
      </c>
      <c r="N236" s="276">
        <f>IF(N$85=0,0,N$85/CHI!N$11*1000)</f>
        <v>199.48940815203693</v>
      </c>
      <c r="O236" s="276">
        <f>IF(O$85=0,0,O$85/CHI!O$11*1000)</f>
        <v>227.47181561390204</v>
      </c>
      <c r="P236" s="276">
        <f>IF(P$85=0,0,P$85/CHI!P$11*1000)</f>
        <v>201.8858790686113</v>
      </c>
      <c r="Q236" s="276">
        <f>IF(Q$85=0,0,Q$85/CHI!Q$11*1000)</f>
        <v>206.78131011010382</v>
      </c>
      <c r="R236" s="276">
        <f>IF(R$85=0,0,R$85/CHI!R$11*1000)</f>
        <v>216.70845609939195</v>
      </c>
      <c r="S236" s="276">
        <f>IF(S$85=0,0,S$85/CHI!S$11*1000)</f>
        <v>183.26221274556028</v>
      </c>
      <c r="T236" s="276">
        <f>IF(T$85=0,0,T$85/CHI!T$11*1000)</f>
        <v>167.35757729434334</v>
      </c>
      <c r="U236" s="276">
        <f>IF(U$85=0,0,U$85/CHI!U$11*1000)</f>
        <v>167.74344420567797</v>
      </c>
      <c r="V236" s="276">
        <f>IF(V$85=0,0,V$85/CHI!V$11*1000)</f>
        <v>168.9904865420319</v>
      </c>
      <c r="W236" s="276">
        <f>IF(W$85=0,0,W$85/CHI!W$11*1000)</f>
        <v>169.32395768964105</v>
      </c>
      <c r="X236" s="276">
        <f>IF(X$85=0,0,X$85/CHI!X$11*1000)</f>
        <v>147.20339821656444</v>
      </c>
      <c r="Y236" s="276">
        <f>IF(Y$85=0,0,Y$85/CHI!Y$11*1000)</f>
        <v>135.79041137675515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49.562000511486708</v>
      </c>
      <c r="C237" s="276">
        <f>IF(C$93=0,0,C$93/CHI!C$11*1000)</f>
        <v>48.492467697892899</v>
      </c>
      <c r="D237" s="276">
        <f>IF(D$93=0,0,D$93/CHI!D$11*1000)</f>
        <v>50.326788849825711</v>
      </c>
      <c r="E237" s="276">
        <f>IF(E$93=0,0,E$93/CHI!E$11*1000)</f>
        <v>47.53085131388243</v>
      </c>
      <c r="F237" s="276">
        <f>IF(F$93=0,0,F$93/CHI!F$11*1000)</f>
        <v>38.158030928469373</v>
      </c>
      <c r="G237" s="276">
        <f>IF(G$93=0,0,G$93/CHI!G$11*1000)</f>
        <v>39.035707023447323</v>
      </c>
      <c r="H237" s="276">
        <f>IF(H$93=0,0,H$93/CHI!H$11*1000)</f>
        <v>32.353797373283449</v>
      </c>
      <c r="I237" s="276">
        <f>IF(I$93=0,0,I$93/CHI!I$11*1000)</f>
        <v>28.056996192370523</v>
      </c>
      <c r="J237" s="276">
        <f>IF(J$93=0,0,J$93/CHI!J$11*1000)</f>
        <v>35.265944801583338</v>
      </c>
      <c r="K237" s="276">
        <f>IF(K$93=0,0,K$93/CHI!K$11*1000)</f>
        <v>44.758906952422137</v>
      </c>
      <c r="L237" s="276">
        <f>IF(L$93=0,0,L$93/CHI!L$11*1000)</f>
        <v>50.094437168875288</v>
      </c>
      <c r="M237" s="276">
        <f>IF(M$93=0,0,M$93/CHI!M$11*1000)</f>
        <v>45.608163270616679</v>
      </c>
      <c r="N237" s="276">
        <f>IF(N$93=0,0,N$93/CHI!N$11*1000)</f>
        <v>39.017758481870075</v>
      </c>
      <c r="O237" s="276">
        <f>IF(O$93=0,0,O$93/CHI!O$11*1000)</f>
        <v>44.714394900545273</v>
      </c>
      <c r="P237" s="276">
        <f>IF(P$93=0,0,P$93/CHI!P$11*1000)</f>
        <v>39.439957470966824</v>
      </c>
      <c r="Q237" s="276">
        <f>IF(Q$93=0,0,Q$93/CHI!Q$11*1000)</f>
        <v>40.638228827526376</v>
      </c>
      <c r="R237" s="276">
        <f>IF(R$93=0,0,R$93/CHI!R$11*1000)</f>
        <v>42.94367550450189</v>
      </c>
      <c r="S237" s="276">
        <f>IF(S$93=0,0,S$93/CHI!S$11*1000)</f>
        <v>36.204812228750583</v>
      </c>
      <c r="T237" s="276">
        <f>IF(T$93=0,0,T$93/CHI!T$11*1000)</f>
        <v>33.177937559209042</v>
      </c>
      <c r="U237" s="276">
        <f>IF(U$93=0,0,U$93/CHI!U$11*1000)</f>
        <v>34.050746337106304</v>
      </c>
      <c r="V237" s="276">
        <f>IF(V$93=0,0,V$93/CHI!V$11*1000)</f>
        <v>33.805638401508965</v>
      </c>
      <c r="W237" s="276">
        <f>IF(W$93=0,0,W$93/CHI!W$11*1000)</f>
        <v>33.91280943239984</v>
      </c>
      <c r="X237" s="276">
        <f>IF(X$93=0,0,X$93/CHI!X$11*1000)</f>
        <v>30.344028398402529</v>
      </c>
      <c r="Y237" s="276">
        <f>IF(Y$93=0,0,Y$93/CHI!Y$11*1000)</f>
        <v>29.994386157259118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8.7314478560099058</v>
      </c>
      <c r="C238" s="277">
        <f>IF(C$107=0,0,C$107/CHI!C$11*1000)</f>
        <v>6.5250347182314883</v>
      </c>
      <c r="D238" s="277">
        <f>IF(D$107=0,0,D$107/CHI!D$11*1000)</f>
        <v>7.0458615131628415</v>
      </c>
      <c r="E238" s="277">
        <f>IF(E$107=0,0,E$107/CHI!E$11*1000)</f>
        <v>5.4170639000119589</v>
      </c>
      <c r="F238" s="277">
        <f>IF(F$107=0,0,F$107/CHI!F$11*1000)</f>
        <v>5.9245298567586442</v>
      </c>
      <c r="G238" s="277">
        <f>IF(G$107=0,0,G$107/CHI!G$11*1000)</f>
        <v>6.1544689417117144</v>
      </c>
      <c r="H238" s="277">
        <f>IF(H$107=0,0,H$107/CHI!H$11*1000)</f>
        <v>8.0382796335197604</v>
      </c>
      <c r="I238" s="277">
        <f>IF(I$107=0,0,I$107/CHI!I$11*1000)</f>
        <v>5.4770431870020699</v>
      </c>
      <c r="J238" s="277">
        <f>IF(J$107=0,0,J$107/CHI!J$11*1000)</f>
        <v>6.0270648042380595</v>
      </c>
      <c r="K238" s="277">
        <f>IF(K$107=0,0,K$107/CHI!K$11*1000)</f>
        <v>8.0459163844639772</v>
      </c>
      <c r="L238" s="277">
        <f>IF(L$107=0,0,L$107/CHI!L$11*1000)</f>
        <v>9.2496808937986508</v>
      </c>
      <c r="M238" s="277">
        <f>IF(M$107=0,0,M$107/CHI!M$11*1000)</f>
        <v>9.1956723098570858</v>
      </c>
      <c r="N238" s="277">
        <f>IF(N$107=0,0,N$107/CHI!N$11*1000)</f>
        <v>8.3655007024488359</v>
      </c>
      <c r="O238" s="277">
        <f>IF(O$107=0,0,O$107/CHI!O$11*1000)</f>
        <v>9.4952477763320093</v>
      </c>
      <c r="P238" s="277">
        <f>IF(P$107=0,0,P$107/CHI!P$11*1000)</f>
        <v>10.200401205545333</v>
      </c>
      <c r="Q238" s="277">
        <f>IF(Q$107=0,0,Q$107/CHI!Q$11*1000)</f>
        <v>12.314675668016408</v>
      </c>
      <c r="R238" s="277">
        <f>IF(R$107=0,0,R$107/CHI!R$11*1000)</f>
        <v>15.045606930986597</v>
      </c>
      <c r="S238" s="277">
        <f>IF(S$107=0,0,S$107/CHI!S$11*1000)</f>
        <v>11.659720049143173</v>
      </c>
      <c r="T238" s="277">
        <f>IF(T$107=0,0,T$107/CHI!T$11*1000)</f>
        <v>10.292346984876843</v>
      </c>
      <c r="U238" s="277">
        <f>IF(U$107=0,0,U$107/CHI!U$11*1000)</f>
        <v>10.824578765945756</v>
      </c>
      <c r="V238" s="277">
        <f>IF(V$107=0,0,V$107/CHI!V$11*1000)</f>
        <v>10.272165203121546</v>
      </c>
      <c r="W238" s="277">
        <f>IF(W$107=0,0,W$107/CHI!W$11*1000)</f>
        <v>9.4971115795491201</v>
      </c>
      <c r="X238" s="277">
        <f>IF(X$107=0,0,X$107/CHI!X$11*1000)</f>
        <v>12.943198017005074</v>
      </c>
      <c r="Y238" s="277">
        <f>IF(Y$107=0,0,Y$107/CHI!Y$11*1000)</f>
        <v>14.369905193741156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185.86473691263362</v>
      </c>
      <c r="C240" s="320">
        <f t="shared" si="58"/>
        <v>173.51900977648708</v>
      </c>
      <c r="D240" s="320">
        <f t="shared" si="58"/>
        <v>159.32728608189524</v>
      </c>
      <c r="E240" s="320">
        <f t="shared" si="58"/>
        <v>138.1888345739338</v>
      </c>
      <c r="F240" s="320">
        <f t="shared" si="58"/>
        <v>168.46205654046253</v>
      </c>
      <c r="G240" s="320">
        <f t="shared" si="58"/>
        <v>165.73085154710753</v>
      </c>
      <c r="H240" s="320">
        <f t="shared" si="58"/>
        <v>176.36848209921646</v>
      </c>
      <c r="I240" s="320">
        <f t="shared" si="58"/>
        <v>157.19118213349091</v>
      </c>
      <c r="J240" s="320">
        <f t="shared" si="58"/>
        <v>196.35953901477114</v>
      </c>
      <c r="K240" s="320">
        <f t="shared" si="58"/>
        <v>219.48121303463958</v>
      </c>
      <c r="L240" s="320">
        <f t="shared" si="58"/>
        <v>96.003381907732845</v>
      </c>
      <c r="M240" s="320">
        <f t="shared" si="58"/>
        <v>167.10751265199204</v>
      </c>
      <c r="N240" s="320">
        <f t="shared" si="58"/>
        <v>358.85664344281815</v>
      </c>
      <c r="O240" s="320">
        <f t="shared" si="58"/>
        <v>303.40567647140404</v>
      </c>
      <c r="P240" s="320">
        <f t="shared" si="58"/>
        <v>328.20369217683947</v>
      </c>
      <c r="Q240" s="320">
        <f t="shared" si="58"/>
        <v>805.77880733984841</v>
      </c>
      <c r="R240" s="320">
        <f t="shared" si="58"/>
        <v>479.01792902341441</v>
      </c>
      <c r="S240" s="320">
        <f t="shared" si="58"/>
        <v>549.77325625769595</v>
      </c>
      <c r="T240" s="320">
        <f t="shared" si="58"/>
        <v>684.15779646251121</v>
      </c>
      <c r="U240" s="320">
        <f t="shared" si="58"/>
        <v>614.21210239428547</v>
      </c>
      <c r="V240" s="320">
        <f t="shared" si="58"/>
        <v>640.14272089418012</v>
      </c>
      <c r="W240" s="320">
        <f t="shared" si="58"/>
        <v>923.48377296158765</v>
      </c>
      <c r="X240" s="320">
        <f t="shared" si="58"/>
        <v>566.14731138353386</v>
      </c>
      <c r="Y240" s="320">
        <f t="shared" si="58"/>
        <v>596.43156410770268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5.1385247309123416E-2</v>
      </c>
      <c r="C241" s="273">
        <f>IF(C$111=0,0,C$111/CHI!C$12*1000)</f>
        <v>3.6663069428657658E-2</v>
      </c>
      <c r="D241" s="273">
        <f>IF(D$111=0,0,D$111/CHI!D$12*1000)</f>
        <v>3.4763882783620047E-2</v>
      </c>
      <c r="E241" s="273">
        <f>IF(E$111=0,0,E$111/CHI!E$12*1000)</f>
        <v>2.5263020117491028E-2</v>
      </c>
      <c r="F241" s="273">
        <f>IF(F$111=0,0,F$111/CHI!F$12*1000)</f>
        <v>4.1343308923621057E-2</v>
      </c>
      <c r="G241" s="273">
        <f>IF(G$111=0,0,G$111/CHI!G$12*1000)</f>
        <v>4.1452800370184138E-2</v>
      </c>
      <c r="H241" s="273">
        <f>IF(H$111=0,0,H$111/CHI!H$12*1000)</f>
        <v>6.784923461555549E-2</v>
      </c>
      <c r="I241" s="273">
        <f>IF(I$111=0,0,I$111/CHI!I$12*1000)</f>
        <v>4.6923928501866226E-2</v>
      </c>
      <c r="J241" s="273">
        <f>IF(J$111=0,0,J$111/CHI!J$12*1000)</f>
        <v>5.2529912480151555E-2</v>
      </c>
      <c r="K241" s="273">
        <f>IF(K$111=0,0,K$111/CHI!K$12*1000)</f>
        <v>6.115034039762466E-2</v>
      </c>
      <c r="L241" s="273">
        <f>IF(L$111=0,0,L$111/CHI!L$12*1000)</f>
        <v>2.7380948712834016E-2</v>
      </c>
      <c r="M241" s="273">
        <f>IF(M$111=0,0,M$111/CHI!M$12*1000)</f>
        <v>5.2036381383160087E-2</v>
      </c>
      <c r="N241" s="273">
        <f>IF(N$111=0,0,N$111/CHI!N$12*1000)</f>
        <v>0.11764519408902489</v>
      </c>
      <c r="O241" s="273">
        <f>IF(O$111=0,0,O$111/CHI!O$12*1000)</f>
        <v>9.7263788387732433E-2</v>
      </c>
      <c r="P241" s="273">
        <f>IF(P$111=0,0,P$111/CHI!P$12*1000)</f>
        <v>0.12661985098940798</v>
      </c>
      <c r="Q241" s="273">
        <f>IF(Q$111=0,0,Q$111/CHI!Q$12*1000)</f>
        <v>0.45870805153758726</v>
      </c>
      <c r="R241" s="273">
        <f>IF(R$111=0,0,R$111/CHI!R$12*1000)</f>
        <v>0.39468837183078209</v>
      </c>
      <c r="S241" s="273">
        <f>IF(S$111=0,0,S$111/CHI!S$12*1000)</f>
        <v>0.39343227413821663</v>
      </c>
      <c r="T241" s="273">
        <f>IF(T$111=0,0,T$111/CHI!T$12*1000)</f>
        <v>0.47275091374323586</v>
      </c>
      <c r="U241" s="273">
        <f>IF(U$111=0,0,U$111/CHI!U$12*1000)</f>
        <v>0.40579743665421503</v>
      </c>
      <c r="V241" s="273">
        <f>IF(V$111=0,0,V$111/CHI!V$12*1000)</f>
        <v>0.44057360805892043</v>
      </c>
      <c r="W241" s="273">
        <f>IF(W$111=0,0,W$111/CHI!W$12*1000)</f>
        <v>0.58941925960259534</v>
      </c>
      <c r="X241" s="273">
        <f>IF(X$111=0,0,X$111/CHI!X$12*1000)</f>
        <v>0.82567051095792476</v>
      </c>
      <c r="Y241" s="273">
        <f>IF(Y$111=0,0,Y$111/CHI!Y$12*1000)</f>
        <v>0.9242824429007207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0.41006064655333813</v>
      </c>
      <c r="C242" s="274">
        <f>IF(C$112=0,0,C$112/CHI!C$12*1000)</f>
        <v>0.29257584115735108</v>
      </c>
      <c r="D242" s="274">
        <f>IF(D$112=0,0,D$112/CHI!D$12*1000)</f>
        <v>0.27742009618439045</v>
      </c>
      <c r="E242" s="274">
        <f>IF(E$112=0,0,E$112/CHI!E$12*1000)</f>
        <v>0.20160203376950694</v>
      </c>
      <c r="F242" s="274">
        <f>IF(F$112=0,0,F$112/CHI!F$12*1000)</f>
        <v>0.32992473279124263</v>
      </c>
      <c r="G242" s="274">
        <f>IF(G$112=0,0,G$112/CHI!G$12*1000)</f>
        <v>0.33079848811443124</v>
      </c>
      <c r="H242" s="274">
        <f>IF(H$112=0,0,H$112/CHI!H$12*1000)</f>
        <v>0.54144530719547612</v>
      </c>
      <c r="I242" s="274">
        <f>IF(I$112=0,0,I$112/CHI!I$12*1000)</f>
        <v>0.37445876915885834</v>
      </c>
      <c r="J242" s="274">
        <f>IF(J$112=0,0,J$112/CHI!J$12*1000)</f>
        <v>0.41919521658459979</v>
      </c>
      <c r="K242" s="274">
        <f>IF(K$112=0,0,K$112/CHI!K$12*1000)</f>
        <v>0.4879873005097824</v>
      </c>
      <c r="L242" s="274">
        <f>IF(L$112=0,0,L$112/CHI!L$12*1000)</f>
        <v>0.21850336663525255</v>
      </c>
      <c r="M242" s="274">
        <f>IF(M$112=0,0,M$112/CHI!M$12*1000)</f>
        <v>0.41525677722069015</v>
      </c>
      <c r="N242" s="274">
        <f>IF(N$112=0,0,N$112/CHI!N$12*1000)</f>
        <v>0.93882323970976123</v>
      </c>
      <c r="O242" s="274">
        <f>IF(O$112=0,0,O$112/CHI!O$12*1000)</f>
        <v>0.77617709442101401</v>
      </c>
      <c r="P242" s="274">
        <f>IF(P$112=0,0,P$112/CHI!P$12*1000)</f>
        <v>1.0104421148516163</v>
      </c>
      <c r="Q242" s="274">
        <f>IF(Q$112=0,0,Q$112/CHI!Q$12*1000)</f>
        <v>3.660547142279273</v>
      </c>
      <c r="R242" s="274">
        <f>IF(R$112=0,0,R$112/CHI!R$12*1000)</f>
        <v>3.1496621582140261</v>
      </c>
      <c r="S242" s="274">
        <f>IF(S$112=0,0,S$112/CHI!S$12*1000)</f>
        <v>3.1396383428405379</v>
      </c>
      <c r="T242" s="274">
        <f>IF(T$112=0,0,T$112/CHI!T$12*1000)</f>
        <v>3.7726109243384753</v>
      </c>
      <c r="U242" s="274">
        <f>IF(U$112=0,0,U$112/CHI!U$12*1000)</f>
        <v>3.2383138733005707</v>
      </c>
      <c r="V242" s="274">
        <f>IF(V$112=0,0,V$112/CHI!V$12*1000)</f>
        <v>3.5158320342053049</v>
      </c>
      <c r="W242" s="274">
        <f>IF(W$112=0,0,W$112/CHI!W$12*1000)</f>
        <v>4.7036387940224493</v>
      </c>
      <c r="X242" s="274">
        <f>IF(X$112=0,0,X$112/CHI!X$12*1000)</f>
        <v>6.5889530807671868</v>
      </c>
      <c r="Y242" s="274">
        <f>IF(Y$112=0,0,Y$112/CHI!Y$12*1000)</f>
        <v>7.3758885279603605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0.50277188065258493</v>
      </c>
      <c r="C243" s="274">
        <f>IF(C$113=0,0,C$113/CHI!C$12*1000)</f>
        <v>0.35872475724894909</v>
      </c>
      <c r="D243" s="274">
        <f>IF(D$113=0,0,D$113/CHI!D$12*1000)</f>
        <v>0.34014242688685892</v>
      </c>
      <c r="E243" s="274">
        <f>IF(E$113=0,0,E$113/CHI!E$12*1000)</f>
        <v>0.24718254363991177</v>
      </c>
      <c r="F243" s="274">
        <f>IF(F$113=0,0,F$113/CHI!F$12*1000)</f>
        <v>0.4045179164923311</v>
      </c>
      <c r="G243" s="274">
        <f>IF(G$113=0,0,G$113/CHI!G$12*1000)</f>
        <v>0.40558922048300228</v>
      </c>
      <c r="H243" s="274">
        <f>IF(H$113=0,0,H$113/CHI!H$12*1000)</f>
        <v>0.66386149867657906</v>
      </c>
      <c r="I243" s="274">
        <f>IF(I$113=0,0,I$113/CHI!I$12*1000)</f>
        <v>0.4591207207501749</v>
      </c>
      <c r="J243" s="274">
        <f>IF(J$113=0,0,J$113/CHI!J$12*1000)</f>
        <v>0.51397169948955967</v>
      </c>
      <c r="K243" s="274">
        <f>IF(K$113=0,0,K$113/CHI!K$12*1000)</f>
        <v>0.59831709010381284</v>
      </c>
      <c r="L243" s="274">
        <f>IF(L$113=0,0,L$113/CHI!L$12*1000)</f>
        <v>0.26790512451147286</v>
      </c>
      <c r="M243" s="274">
        <f>IF(M$113=0,0,M$113/CHI!M$12*1000)</f>
        <v>0.50914281239085224</v>
      </c>
      <c r="N243" s="274">
        <f>IF(N$113=0,0,N$113/CHI!N$12*1000)</f>
        <v>1.1510832112191787</v>
      </c>
      <c r="O243" s="274">
        <f>IF(O$113=0,0,O$113/CHI!O$12*1000)</f>
        <v>0.951664152026235</v>
      </c>
      <c r="P243" s="274">
        <f>IF(P$113=0,0,P$113/CHI!P$12*1000)</f>
        <v>1.2388945065676815</v>
      </c>
      <c r="Q243" s="274">
        <f>IF(Q$113=0,0,Q$113/CHI!Q$12*1000)</f>
        <v>4.4881658028157139</v>
      </c>
      <c r="R243" s="274">
        <f>IF(R$113=0,0,R$113/CHI!R$12*1000)</f>
        <v>3.8617740571200216</v>
      </c>
      <c r="S243" s="274">
        <f>IF(S$113=0,0,S$113/CHI!S$12*1000)</f>
        <v>3.8494839421114184</v>
      </c>
      <c r="T243" s="274">
        <f>IF(T$113=0,0,T$113/CHI!T$12*1000)</f>
        <v>4.6255662554865999</v>
      </c>
      <c r="U243" s="274">
        <f>IF(U$113=0,0,U$113/CHI!U$12*1000)</f>
        <v>3.9704691730541493</v>
      </c>
      <c r="V243" s="274">
        <f>IF(V$113=0,0,V$113/CHI!V$12*1000)</f>
        <v>4.3107318362628497</v>
      </c>
      <c r="W243" s="274">
        <f>IF(W$113=0,0,W$113/CHI!W$12*1000)</f>
        <v>5.7670916296365862</v>
      </c>
      <c r="X243" s="274">
        <f>IF(X$113=0,0,X$113/CHI!X$12*1000)</f>
        <v>8.0786594855989424</v>
      </c>
      <c r="Y243" s="274">
        <f>IF(Y$113=0,0,Y$113/CHI!Y$12*1000)</f>
        <v>9.043514362708029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0.93099760973400369</v>
      </c>
      <c r="C244" s="274">
        <f>IF(C$114=0,0,C$114/CHI!C$12*1000)</f>
        <v>0.66426127713764627</v>
      </c>
      <c r="D244" s="274">
        <f>IF(D$114=0,0,D$114/CHI!D$12*1000)</f>
        <v>0.62985182462821299</v>
      </c>
      <c r="E244" s="274">
        <f>IF(E$114=0,0,E$114/CHI!E$12*1000)</f>
        <v>0.45771525049895567</v>
      </c>
      <c r="F244" s="274">
        <f>IF(F$114=0,0,F$114/CHI!F$12*1000)</f>
        <v>0.74905782889074024</v>
      </c>
      <c r="G244" s="274">
        <f>IF(G$114=0,0,G$114/CHI!G$12*1000)</f>
        <v>0.7510415942781733</v>
      </c>
      <c r="H244" s="274">
        <f>IF(H$114=0,0,H$114/CHI!H$12*1000)</f>
        <v>1.2292920353065706</v>
      </c>
      <c r="I244" s="274">
        <f>IF(I$114=0,0,I$114/CHI!I$12*1000)</f>
        <v>0.85016746171834312</v>
      </c>
      <c r="J244" s="274">
        <f>IF(J$114=0,0,J$114/CHI!J$12*1000)</f>
        <v>0.95173664659728963</v>
      </c>
      <c r="K244" s="274">
        <f>IF(K$114=0,0,K$114/CHI!K$12*1000)</f>
        <v>1.1079215091079506</v>
      </c>
      <c r="L244" s="274">
        <f>IF(L$114=0,0,L$114/CHI!L$12*1000)</f>
        <v>0.49608786838264007</v>
      </c>
      <c r="M244" s="274">
        <f>IF(M$114=0,0,M$114/CHI!M$12*1000)</f>
        <v>0.94279485307308364</v>
      </c>
      <c r="N244" s="274">
        <f>IF(N$114=0,0,N$114/CHI!N$12*1000)</f>
        <v>2.1314949373441801</v>
      </c>
      <c r="O244" s="274">
        <f>IF(O$114=0,0,O$114/CHI!O$12*1000)</f>
        <v>1.7622247482416105</v>
      </c>
      <c r="P244" s="274">
        <f>IF(P$114=0,0,P$114/CHI!P$12*1000)</f>
        <v>2.2940977184921438</v>
      </c>
      <c r="Q244" s="274">
        <f>IF(Q$114=0,0,Q$114/CHI!Q$12*1000)</f>
        <v>8.3108697906648494</v>
      </c>
      <c r="R244" s="274">
        <f>IF(R$114=0,0,R$114/CHI!R$12*1000)</f>
        <v>7.1509616087616381</v>
      </c>
      <c r="S244" s="274">
        <f>IF(S$114=0,0,S$114/CHI!S$12*1000)</f>
        <v>7.1282036381258962</v>
      </c>
      <c r="T244" s="274">
        <f>IF(T$114=0,0,T$114/CHI!T$12*1000)</f>
        <v>8.5652982858442854</v>
      </c>
      <c r="U244" s="274">
        <f>IF(U$114=0,0,U$114/CHI!U$12*1000)</f>
        <v>7.3522355801561572</v>
      </c>
      <c r="V244" s="274">
        <f>IF(V$114=0,0,V$114/CHI!V$12*1000)</f>
        <v>7.9823100499491932</v>
      </c>
      <c r="W244" s="274">
        <f>IF(W$114=0,0,W$114/CHI!W$12*1000)</f>
        <v>10.67909469268573</v>
      </c>
      <c r="X244" s="274">
        <f>IF(X$114=0,0,X$114/CHI!X$12*1000)</f>
        <v>14.959493480791334</v>
      </c>
      <c r="Y244" s="274">
        <f>IF(Y$114=0,0,Y$114/CHI!Y$12*1000)</f>
        <v>16.746143886066214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12.83739173404874</v>
      </c>
      <c r="C245" s="275">
        <f>IF(C$115=0,0,C$115/CHI!C$12*1000)</f>
        <v>11.943933109011361</v>
      </c>
      <c r="D245" s="275">
        <f>IF(D$115=0,0,D$115/CHI!D$12*1000)</f>
        <v>10.813001062657882</v>
      </c>
      <c r="E245" s="275">
        <f>IF(E$115=0,0,E$115/CHI!E$12*1000)</f>
        <v>9.8026507342580622</v>
      </c>
      <c r="F245" s="275">
        <f>IF(F$115=0,0,F$115/CHI!F$12*1000)</f>
        <v>11.716457413226696</v>
      </c>
      <c r="G245" s="275">
        <f>IF(G$115=0,0,G$115/CHI!G$12*1000)</f>
        <v>11.597217746011271</v>
      </c>
      <c r="H245" s="275">
        <f>IF(H$115=0,0,H$115/CHI!H$12*1000)</f>
        <v>11.969884237830641</v>
      </c>
      <c r="I245" s="275">
        <f>IF(I$115=0,0,I$115/CHI!I$12*1000)</f>
        <v>10.412796670330888</v>
      </c>
      <c r="J245" s="275">
        <f>IF(J$115=0,0,J$115/CHI!J$12*1000)</f>
        <v>13.467137177728427</v>
      </c>
      <c r="K245" s="275">
        <f>IF(K$115=0,0,K$115/CHI!K$12*1000)</f>
        <v>14.831785567383957</v>
      </c>
      <c r="L245" s="275">
        <f>IF(L$115=0,0,L$115/CHI!L$12*1000)</f>
        <v>6.4571572630199787</v>
      </c>
      <c r="M245" s="275">
        <f>IF(M$115=0,0,M$115/CHI!M$12*1000)</f>
        <v>11.245113018077996</v>
      </c>
      <c r="N245" s="275">
        <f>IF(N$115=0,0,N$115/CHI!N$12*1000)</f>
        <v>23.796433565699463</v>
      </c>
      <c r="O245" s="275">
        <f>IF(O$115=0,0,O$115/CHI!O$12*1000)</f>
        <v>19.684899221633593</v>
      </c>
      <c r="P245" s="275">
        <f>IF(P$115=0,0,P$115/CHI!P$12*1000)</f>
        <v>20.939859644480794</v>
      </c>
      <c r="Q245" s="275">
        <f>IF(Q$115=0,0,Q$115/CHI!Q$12*1000)</f>
        <v>48.248836819365629</v>
      </c>
      <c r="R245" s="275">
        <f>IF(R$115=0,0,R$115/CHI!R$12*1000)</f>
        <v>28.235023487904265</v>
      </c>
      <c r="S245" s="275">
        <f>IF(S$115=0,0,S$115/CHI!S$12*1000)</f>
        <v>33.168854943419198</v>
      </c>
      <c r="T245" s="275">
        <f>IF(T$115=0,0,T$115/CHI!T$12*1000)</f>
        <v>39.933629645165333</v>
      </c>
      <c r="U245" s="275">
        <f>IF(U$115=0,0,U$115/CHI!U$12*1000)</f>
        <v>33.650949072313836</v>
      </c>
      <c r="V245" s="275">
        <f>IF(V$115=0,0,V$115/CHI!V$12*1000)</f>
        <v>38.512107248988869</v>
      </c>
      <c r="W245" s="275">
        <f>IF(W$115=0,0,W$115/CHI!W$12*1000)</f>
        <v>57.764435862371826</v>
      </c>
      <c r="X245" s="275">
        <f>IF(X$115=0,0,X$115/CHI!X$12*1000)</f>
        <v>27.62703829309546</v>
      </c>
      <c r="Y245" s="275">
        <f>IF(Y$115=0,0,Y$115/CHI!Y$12*1000)</f>
        <v>26.006319301022341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85.522797262331153</v>
      </c>
      <c r="C246" s="276">
        <f>IF(C$121=0,0,C$121/CHI!C$12*1000)</f>
        <v>80.886690525949916</v>
      </c>
      <c r="D246" s="276">
        <f>IF(D$121=0,0,D$121/CHI!D$12*1000)</f>
        <v>75.518378790599229</v>
      </c>
      <c r="E246" s="276">
        <f>IF(E$121=0,0,E$121/CHI!E$12*1000)</f>
        <v>63.770003951558238</v>
      </c>
      <c r="F246" s="276">
        <f>IF(F$121=0,0,F$121/CHI!F$12*1000)</f>
        <v>77.992417876635685</v>
      </c>
      <c r="G246" s="276">
        <f>IF(G$121=0,0,G$121/CHI!G$12*1000)</f>
        <v>76.321398796621537</v>
      </c>
      <c r="H246" s="276">
        <f>IF(H$121=0,0,H$121/CHI!H$12*1000)</f>
        <v>81.315924363348813</v>
      </c>
      <c r="I246" s="276">
        <f>IF(I$121=0,0,I$121/CHI!I$12*1000)</f>
        <v>74.471150887784376</v>
      </c>
      <c r="J246" s="276">
        <f>IF(J$121=0,0,J$121/CHI!J$12*1000)</f>
        <v>91.425416465147663</v>
      </c>
      <c r="K246" s="276">
        <f>IF(K$121=0,0,K$121/CHI!K$12*1000)</f>
        <v>102.77412128243817</v>
      </c>
      <c r="L246" s="276">
        <f>IF(L$121=0,0,L$121/CHI!L$12*1000)</f>
        <v>45.015286626184732</v>
      </c>
      <c r="M246" s="276">
        <f>IF(M$121=0,0,M$121/CHI!M$12*1000)</f>
        <v>78.179507573010667</v>
      </c>
      <c r="N246" s="276">
        <f>IF(N$121=0,0,N$121/CHI!N$12*1000)</f>
        <v>168.79366987039387</v>
      </c>
      <c r="O246" s="276">
        <f>IF(O$121=0,0,O$121/CHI!O$12*1000)</f>
        <v>145.26112993615985</v>
      </c>
      <c r="P246" s="276">
        <f>IF(P$121=0,0,P$121/CHI!P$12*1000)</f>
        <v>157.4907278091448</v>
      </c>
      <c r="Q246" s="276">
        <f>IF(Q$121=0,0,Q$121/CHI!Q$12*1000)</f>
        <v>396.63370379446417</v>
      </c>
      <c r="R246" s="276">
        <f>IF(R$121=0,0,R$121/CHI!R$12*1000)</f>
        <v>233.41797755445953</v>
      </c>
      <c r="S246" s="276">
        <f>IF(S$121=0,0,S$121/CHI!S$12*1000)</f>
        <v>266.4797182121917</v>
      </c>
      <c r="T246" s="276">
        <f>IF(T$121=0,0,T$121/CHI!T$12*1000)</f>
        <v>339.31666886498505</v>
      </c>
      <c r="U246" s="276">
        <f>IF(U$121=0,0,U$121/CHI!U$12*1000)</f>
        <v>318.70929086622237</v>
      </c>
      <c r="V246" s="276">
        <f>IF(V$121=0,0,V$121/CHI!V$12*1000)</f>
        <v>313.08001326170131</v>
      </c>
      <c r="W246" s="276">
        <f>IF(W$121=0,0,W$121/CHI!W$12*1000)</f>
        <v>443.17744344270136</v>
      </c>
      <c r="X246" s="276">
        <f>IF(X$121=0,0,X$121/CHI!X$12*1000)</f>
        <v>292.03631923167404</v>
      </c>
      <c r="Y246" s="276">
        <f>IF(Y$121=0,0,Y$121/CHI!Y$12*1000)</f>
        <v>325.93107855033071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48.458478458408834</v>
      </c>
      <c r="C247" s="276">
        <f>IF(C$134=0,0,C$134/CHI!C$12*1000)</f>
        <v>44.799622871357208</v>
      </c>
      <c r="D247" s="276">
        <f>IF(D$134=0,0,D$134/CHI!D$12*1000)</f>
        <v>40.173901180374123</v>
      </c>
      <c r="E247" s="276">
        <f>IF(E$134=0,0,E$134/CHI!E$12*1000)</f>
        <v>35.713348341933767</v>
      </c>
      <c r="F247" s="276">
        <f>IF(F$134=0,0,F$134/CHI!F$12*1000)</f>
        <v>43.408490687042956</v>
      </c>
      <c r="G247" s="276">
        <f>IF(G$134=0,0,G$134/CHI!G$12*1000)</f>
        <v>42.895718179416612</v>
      </c>
      <c r="H247" s="276">
        <f>IF(H$134=0,0,H$134/CHI!H$12*1000)</f>
        <v>45.433075493013824</v>
      </c>
      <c r="I247" s="276">
        <f>IF(I$134=0,0,I$134/CHI!I$12*1000)</f>
        <v>39.787521962577102</v>
      </c>
      <c r="J247" s="276">
        <f>IF(J$134=0,0,J$134/CHI!J$12*1000)</f>
        <v>50.376641150341065</v>
      </c>
      <c r="K247" s="276">
        <f>IF(K$134=0,0,K$134/CHI!K$12*1000)</f>
        <v>56.198922055405113</v>
      </c>
      <c r="L247" s="276">
        <f>IF(L$134=0,0,L$134/CHI!L$12*1000)</f>
        <v>24.575561980424506</v>
      </c>
      <c r="M247" s="276">
        <f>IF(M$134=0,0,M$134/CHI!M$12*1000)</f>
        <v>42.720290232815145</v>
      </c>
      <c r="N247" s="276">
        <f>IF(N$134=0,0,N$134/CHI!N$12*1000)</f>
        <v>91.494828596295619</v>
      </c>
      <c r="O247" s="276">
        <f>IF(O$134=0,0,O$134/CHI!O$12*1000)</f>
        <v>75.991834468617753</v>
      </c>
      <c r="P247" s="276">
        <f>IF(P$134=0,0,P$134/CHI!P$12*1000)</f>
        <v>81.730648124515085</v>
      </c>
      <c r="Q247" s="276">
        <f>IF(Q$134=0,0,Q$134/CHI!Q$12*1000)</f>
        <v>191.3743084563919</v>
      </c>
      <c r="R247" s="276">
        <f>IF(R$134=0,0,R$134/CHI!R$12*1000)</f>
        <v>111.22409601687382</v>
      </c>
      <c r="S247" s="276">
        <f>IF(S$134=0,0,S$134/CHI!S$12*1000)</f>
        <v>130.08971699793196</v>
      </c>
      <c r="T247" s="276">
        <f>IF(T$134=0,0,T$134/CHI!T$12*1000)</f>
        <v>158.36692915439903</v>
      </c>
      <c r="U247" s="276">
        <f>IF(U$134=0,0,U$134/CHI!U$12*1000)</f>
        <v>134.29177698668792</v>
      </c>
      <c r="V247" s="276">
        <f>IF(V$134=0,0,V$134/CHI!V$12*1000)</f>
        <v>149.63146051761476</v>
      </c>
      <c r="W247" s="276">
        <f>IF(W$134=0,0,W$134/CHI!W$12*1000)</f>
        <v>220.95888706759109</v>
      </c>
      <c r="X247" s="276">
        <f>IF(X$134=0,0,X$134/CHI!X$12*1000)</f>
        <v>111.99216846956888</v>
      </c>
      <c r="Y247" s="276">
        <f>IF(Y$134=0,0,Y$134/CHI!Y$12*1000)</f>
        <v>104.16565382320765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36.280712302663538</v>
      </c>
      <c r="C248" s="276">
        <f>IF(C$142=0,0,C$142/CHI!C$12*1000)</f>
        <v>33.915697328391047</v>
      </c>
      <c r="D248" s="276">
        <f>IF(D$142=0,0,D$142/CHI!D$12*1000)</f>
        <v>30.95114605600806</v>
      </c>
      <c r="E248" s="276">
        <f>IF(E$142=0,0,E$142/CHI!E$12*1000)</f>
        <v>27.543272585162825</v>
      </c>
      <c r="F248" s="276">
        <f>IF(F$142=0,0,F$142/CHI!F$12*1000)</f>
        <v>33.119752061986368</v>
      </c>
      <c r="G248" s="276">
        <f>IF(G$142=0,0,G$142/CHI!G$12*1000)</f>
        <v>32.685685913290953</v>
      </c>
      <c r="H248" s="276">
        <f>IF(H$142=0,0,H$142/CHI!H$12*1000)</f>
        <v>33.998212125940533</v>
      </c>
      <c r="I248" s="276">
        <f>IF(I$142=0,0,I$142/CHI!I$12*1000)</f>
        <v>29.99444654467526</v>
      </c>
      <c r="J248" s="276">
        <f>IF(J$142=0,0,J$142/CHI!J$12*1000)</f>
        <v>38.263385572038189</v>
      </c>
      <c r="K248" s="276">
        <f>IF(K$142=0,0,K$142/CHI!K$12*1000)</f>
        <v>42.385507073920969</v>
      </c>
      <c r="L248" s="276">
        <f>IF(L$142=0,0,L$142/CHI!L$12*1000)</f>
        <v>18.481838273788057</v>
      </c>
      <c r="M248" s="276">
        <f>IF(M$142=0,0,M$142/CHI!M$12*1000)</f>
        <v>32.162203131512982</v>
      </c>
      <c r="N248" s="276">
        <f>IF(N$142=0,0,N$142/CHI!N$12*1000)</f>
        <v>68.440497758976775</v>
      </c>
      <c r="O248" s="276">
        <f>IF(O$142=0,0,O$142/CHI!O$12*1000)</f>
        <v>57.233448367967107</v>
      </c>
      <c r="P248" s="276">
        <f>IF(P$142=0,0,P$142/CHI!P$12*1000)</f>
        <v>61.228261294448842</v>
      </c>
      <c r="Q248" s="276">
        <f>IF(Q$142=0,0,Q$142/CHI!Q$12*1000)</f>
        <v>144.83604822957653</v>
      </c>
      <c r="R248" s="276">
        <f>IF(R$142=0,0,R$142/CHI!R$12*1000)</f>
        <v>84.900215828904507</v>
      </c>
      <c r="S248" s="276">
        <f>IF(S$142=0,0,S$142/CHI!S$12*1000)</f>
        <v>98.861948334630597</v>
      </c>
      <c r="T248" s="276">
        <f>IF(T$142=0,0,T$142/CHI!T$12*1000)</f>
        <v>121.09892571169303</v>
      </c>
      <c r="U248" s="276">
        <f>IF(U$142=0,0,U$142/CHI!U$12*1000)</f>
        <v>105.72162202341141</v>
      </c>
      <c r="V248" s="276">
        <f>IF(V$142=0,0,V$142/CHI!V$12*1000)</f>
        <v>115.2091561014597</v>
      </c>
      <c r="W248" s="276">
        <f>IF(W$142=0,0,W$142/CHI!W$12*1000)</f>
        <v>169.86272008065299</v>
      </c>
      <c r="X248" s="276">
        <f>IF(X$142=0,0,X$142/CHI!X$12*1000)</f>
        <v>90.057361602850776</v>
      </c>
      <c r="Y248" s="276">
        <f>IF(Y$142=0,0,Y$142/CHI!Y$12*1000)</f>
        <v>90.587172248326368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0.87014177093227874</v>
      </c>
      <c r="C249" s="277">
        <f>IF(C$156=0,0,C$156/CHI!C$12*1000)</f>
        <v>0.62084099680495408</v>
      </c>
      <c r="D249" s="277">
        <f>IF(D$156=0,0,D$156/CHI!D$12*1000)</f>
        <v>0.58868076177285455</v>
      </c>
      <c r="E249" s="277">
        <f>IF(E$156=0,0,E$156/CHI!E$12*1000)</f>
        <v>0.42779611299503206</v>
      </c>
      <c r="F249" s="277">
        <f>IF(F$156=0,0,F$156/CHI!F$12*1000)</f>
        <v>0.70009471447289628</v>
      </c>
      <c r="G249" s="277">
        <f>IF(G$156=0,0,G$156/CHI!G$12*1000)</f>
        <v>0.70194880852135311</v>
      </c>
      <c r="H249" s="277">
        <f>IF(H$156=0,0,H$156/CHI!H$12*1000)</f>
        <v>1.1489378032884727</v>
      </c>
      <c r="I249" s="277">
        <f>IF(I$156=0,0,I$156/CHI!I$12*1000)</f>
        <v>0.79459518799404671</v>
      </c>
      <c r="J249" s="277">
        <f>IF(J$156=0,0,J$156/CHI!J$12*1000)</f>
        <v>0.88952517436422229</v>
      </c>
      <c r="K249" s="277">
        <f>IF(K$156=0,0,K$156/CHI!K$12*1000)</f>
        <v>1.035500815372226</v>
      </c>
      <c r="L249" s="277">
        <f>IF(L$156=0,0,L$156/CHI!L$12*1000)</f>
        <v>0.46366045607337431</v>
      </c>
      <c r="M249" s="277">
        <f>IF(M$156=0,0,M$156/CHI!M$12*1000)</f>
        <v>0.88116787250746864</v>
      </c>
      <c r="N249" s="277">
        <f>IF(N$156=0,0,N$156/CHI!N$12*1000)</f>
        <v>1.9921670690902842</v>
      </c>
      <c r="O249" s="277">
        <f>IF(O$156=0,0,O$156/CHI!O$12*1000)</f>
        <v>1.6470346939491589</v>
      </c>
      <c r="P249" s="277">
        <f>IF(P$156=0,0,P$156/CHI!P$12*1000)</f>
        <v>2.1441411133491384</v>
      </c>
      <c r="Q249" s="277">
        <f>IF(Q$156=0,0,Q$156/CHI!Q$12*1000)</f>
        <v>7.7676192527527963</v>
      </c>
      <c r="R249" s="277">
        <f>IF(R$156=0,0,R$156/CHI!R$12*1000)</f>
        <v>6.6835299393457968</v>
      </c>
      <c r="S249" s="277">
        <f>IF(S$156=0,0,S$156/CHI!S$12*1000)</f>
        <v>6.6622595723064428</v>
      </c>
      <c r="T249" s="277">
        <f>IF(T$156=0,0,T$156/CHI!T$12*1000)</f>
        <v>8.0054167068561632</v>
      </c>
      <c r="U249" s="277">
        <f>IF(U$156=0,0,U$156/CHI!U$12*1000)</f>
        <v>6.8716473824849151</v>
      </c>
      <c r="V249" s="277">
        <f>IF(V$156=0,0,V$156/CHI!V$12*1000)</f>
        <v>7.4605362359391982</v>
      </c>
      <c r="W249" s="277">
        <f>IF(W$156=0,0,W$156/CHI!W$12*1000)</f>
        <v>9.9810421323229583</v>
      </c>
      <c r="X249" s="277">
        <f>IF(X$156=0,0,X$156/CHI!X$12*1000)</f>
        <v>13.98164722822939</v>
      </c>
      <c r="Y249" s="277">
        <f>IF(Y$156=0,0,Y$156/CHI!Y$12*1000)</f>
        <v>15.65151096518027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RO: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1826.319180405286</v>
      </c>
      <c r="C5" s="223">
        <f t="shared" si="0"/>
        <v>1874.3291915527886</v>
      </c>
      <c r="D5" s="223">
        <f t="shared" si="0"/>
        <v>1864.2904244664489</v>
      </c>
      <c r="E5" s="223">
        <f t="shared" si="0"/>
        <v>1827.7559931491182</v>
      </c>
      <c r="F5" s="223">
        <f t="shared" si="0"/>
        <v>1850.8807504922383</v>
      </c>
      <c r="G5" s="223">
        <f t="shared" si="0"/>
        <v>2327.0072974244272</v>
      </c>
      <c r="H5" s="223">
        <f t="shared" si="0"/>
        <v>1990.3818463672201</v>
      </c>
      <c r="I5" s="223">
        <f t="shared" si="0"/>
        <v>2061.1283252049498</v>
      </c>
      <c r="J5" s="223">
        <f t="shared" si="0"/>
        <v>2036.4542311122391</v>
      </c>
      <c r="K5" s="223">
        <f t="shared" si="0"/>
        <v>1782.5952960841068</v>
      </c>
      <c r="L5" s="223">
        <f t="shared" si="0"/>
        <v>1320.6962436548299</v>
      </c>
      <c r="M5" s="223">
        <f t="shared" si="0"/>
        <v>1528.318732429517</v>
      </c>
      <c r="N5" s="223">
        <f t="shared" si="0"/>
        <v>1387.5065060817149</v>
      </c>
      <c r="O5" s="223">
        <f t="shared" si="0"/>
        <v>1374.4976130192465</v>
      </c>
      <c r="P5" s="223">
        <f t="shared" si="0"/>
        <v>1382.149568575094</v>
      </c>
      <c r="Q5" s="223">
        <f t="shared" si="0"/>
        <v>818.8989529822278</v>
      </c>
      <c r="R5" s="223">
        <f t="shared" si="0"/>
        <v>750.63535652104804</v>
      </c>
      <c r="S5" s="223">
        <f t="shared" si="0"/>
        <v>641.99969794597223</v>
      </c>
      <c r="T5" s="223">
        <f t="shared" si="0"/>
        <v>558.55946592348391</v>
      </c>
      <c r="U5" s="223">
        <f t="shared" si="0"/>
        <v>688.60292560306448</v>
      </c>
      <c r="V5" s="223">
        <f t="shared" si="0"/>
        <v>651.02824592954369</v>
      </c>
      <c r="W5" s="223">
        <f t="shared" si="0"/>
        <v>861.20062078468368</v>
      </c>
      <c r="X5" s="223">
        <f t="shared" si="0"/>
        <v>241.60845968343457</v>
      </c>
      <c r="Y5" s="223">
        <f t="shared" si="0"/>
        <v>222.61714918818333</v>
      </c>
      <c r="DA5" s="89"/>
    </row>
    <row r="6" spans="1:105" ht="12" customHeight="1" x14ac:dyDescent="0.25">
      <c r="A6" s="55" t="s">
        <v>91</v>
      </c>
      <c r="B6" s="259">
        <v>1.3096694091504619</v>
      </c>
      <c r="C6" s="259">
        <v>1.170583613825362</v>
      </c>
      <c r="D6" s="259">
        <v>1.3551547378933511</v>
      </c>
      <c r="E6" s="259">
        <v>1.238738246908341</v>
      </c>
      <c r="F6" s="259">
        <v>1.178483547801995</v>
      </c>
      <c r="G6" s="259">
        <v>1.194908558725047</v>
      </c>
      <c r="H6" s="259">
        <v>1.414236255199427</v>
      </c>
      <c r="I6" s="259">
        <v>1.1549758264416521</v>
      </c>
      <c r="J6" s="259">
        <v>1.267158730880082</v>
      </c>
      <c r="K6" s="259">
        <v>1.623904702388286</v>
      </c>
      <c r="L6" s="259">
        <v>1.2137641243518991</v>
      </c>
      <c r="M6" s="259">
        <v>1.6004730002217229</v>
      </c>
      <c r="N6" s="259">
        <v>1.247618940786374</v>
      </c>
      <c r="O6" s="259">
        <v>1.5767400800269471</v>
      </c>
      <c r="P6" s="259">
        <v>1.687759573902291</v>
      </c>
      <c r="Q6" s="259">
        <v>1.644205150877714</v>
      </c>
      <c r="R6" s="259">
        <v>1.46598254034167</v>
      </c>
      <c r="S6" s="259">
        <v>0.93963566529213027</v>
      </c>
      <c r="T6" s="259">
        <v>0.55536599323449642</v>
      </c>
      <c r="U6" s="259">
        <v>1.014370081343037</v>
      </c>
      <c r="V6" s="259">
        <v>0.65175382814196747</v>
      </c>
      <c r="W6" s="259">
        <v>1.537662628579191</v>
      </c>
      <c r="X6" s="259">
        <v>0.87431420177917574</v>
      </c>
      <c r="Y6" s="259">
        <v>0.86137516812927228</v>
      </c>
      <c r="DA6" s="67" t="s">
        <v>1134</v>
      </c>
    </row>
    <row r="7" spans="1:105" ht="12" customHeight="1" x14ac:dyDescent="0.25">
      <c r="A7" s="173" t="s">
        <v>92</v>
      </c>
      <c r="B7" s="224">
        <v>2.7151703868057928</v>
      </c>
      <c r="C7" s="224">
        <v>2.42682156377189</v>
      </c>
      <c r="D7" s="224">
        <v>2.8094693119955689</v>
      </c>
      <c r="E7" s="224">
        <v>2.56811786356907</v>
      </c>
      <c r="F7" s="224">
        <v>2.4431994883391188</v>
      </c>
      <c r="G7" s="224">
        <v>2.4772513665838449</v>
      </c>
      <c r="H7" s="224">
        <v>2.931955479173491</v>
      </c>
      <c r="I7" s="224">
        <v>2.3944639307602902</v>
      </c>
      <c r="J7" s="224">
        <v>2.6270384246813689</v>
      </c>
      <c r="K7" s="224">
        <v>3.3666343033692998</v>
      </c>
      <c r="L7" s="224">
        <v>2.5163422035987462</v>
      </c>
      <c r="M7" s="224">
        <v>3.3180563466799291</v>
      </c>
      <c r="N7" s="224">
        <v>2.58652907243098</v>
      </c>
      <c r="O7" s="224">
        <v>3.2688539131077188</v>
      </c>
      <c r="P7" s="224">
        <v>3.499016456435375</v>
      </c>
      <c r="Q7" s="224">
        <v>3.408720631561942</v>
      </c>
      <c r="R7" s="224">
        <v>3.0392344459598979</v>
      </c>
      <c r="S7" s="224">
        <v>1.9480266660902421</v>
      </c>
      <c r="T7" s="224">
        <v>1.1513694128714691</v>
      </c>
      <c r="U7" s="224">
        <v>2.1029639899056241</v>
      </c>
      <c r="V7" s="224">
        <v>1.351198005614467</v>
      </c>
      <c r="W7" s="224">
        <v>3.267499300568224</v>
      </c>
      <c r="X7" s="224">
        <v>1.812604015065481</v>
      </c>
      <c r="Y7" s="224">
        <v>1.7857791684632449</v>
      </c>
      <c r="DA7" s="177" t="s">
        <v>1135</v>
      </c>
    </row>
    <row r="8" spans="1:105" ht="12" customHeight="1" x14ac:dyDescent="0.25">
      <c r="A8" s="173" t="s">
        <v>93</v>
      </c>
      <c r="B8" s="224">
        <v>16.241641547270699</v>
      </c>
      <c r="C8" s="224">
        <v>14.516792805898129</v>
      </c>
      <c r="D8" s="224">
        <v>16.80572008490789</v>
      </c>
      <c r="E8" s="224">
        <v>15.362000850451549</v>
      </c>
      <c r="F8" s="224">
        <v>14.61476248816993</v>
      </c>
      <c r="G8" s="224">
        <v>14.81845445650816</v>
      </c>
      <c r="H8" s="224">
        <v>17.538409433418082</v>
      </c>
      <c r="I8" s="224">
        <v>14.32323549573948</v>
      </c>
      <c r="J8" s="224">
        <v>15.714452629537069</v>
      </c>
      <c r="K8" s="224">
        <v>20.138576879661809</v>
      </c>
      <c r="L8" s="224">
        <v>15.05228853398045</v>
      </c>
      <c r="M8" s="224">
        <v>19.84799262628249</v>
      </c>
      <c r="N8" s="224">
        <v>15.472133259172629</v>
      </c>
      <c r="O8" s="224">
        <v>19.553672868960241</v>
      </c>
      <c r="P8" s="224">
        <v>20.930462165315859</v>
      </c>
      <c r="Q8" s="224">
        <v>20.39032942523588</v>
      </c>
      <c r="R8" s="224">
        <v>18.18013215276321</v>
      </c>
      <c r="S8" s="224">
        <v>11.652731257276169</v>
      </c>
      <c r="T8" s="224">
        <v>6.8872765345490166</v>
      </c>
      <c r="U8" s="224">
        <v>12.57953735678702</v>
      </c>
      <c r="V8" s="224">
        <v>8.0826138106178984</v>
      </c>
      <c r="W8" s="224">
        <v>19.0089613912427</v>
      </c>
      <c r="X8" s="224">
        <v>10.84265828137249</v>
      </c>
      <c r="Y8" s="224">
        <v>10.682197064945271</v>
      </c>
      <c r="DA8" s="177" t="s">
        <v>1136</v>
      </c>
    </row>
    <row r="9" spans="1:105" ht="12" customHeight="1" x14ac:dyDescent="0.25">
      <c r="A9" s="173" t="s">
        <v>94</v>
      </c>
      <c r="B9" s="224">
        <v>18.75831215243328</v>
      </c>
      <c r="C9" s="224">
        <v>16.766195098733419</v>
      </c>
      <c r="D9" s="224">
        <v>19.409795640521018</v>
      </c>
      <c r="E9" s="224">
        <v>17.742369599773621</v>
      </c>
      <c r="F9" s="224">
        <v>16.879345353661801</v>
      </c>
      <c r="G9" s="224">
        <v>17.114599746754479</v>
      </c>
      <c r="H9" s="224">
        <v>20.256016477873921</v>
      </c>
      <c r="I9" s="224">
        <v>16.542645746731409</v>
      </c>
      <c r="J9" s="224">
        <v>18.14943439501149</v>
      </c>
      <c r="K9" s="224">
        <v>23.259084392116339</v>
      </c>
      <c r="L9" s="224">
        <v>17.384666821214601</v>
      </c>
      <c r="M9" s="224">
        <v>22.923473603292649</v>
      </c>
      <c r="N9" s="224">
        <v>17.86956721676798</v>
      </c>
      <c r="O9" s="224">
        <v>22.58354848769331</v>
      </c>
      <c r="P9" s="224">
        <v>24.173673680026941</v>
      </c>
      <c r="Q9" s="224">
        <v>23.54984643247435</v>
      </c>
      <c r="R9" s="224">
        <v>20.997175248663758</v>
      </c>
      <c r="S9" s="224">
        <v>13.45834223198545</v>
      </c>
      <c r="T9" s="224">
        <v>7.9544720119075407</v>
      </c>
      <c r="U9" s="224">
        <v>14.52875854851383</v>
      </c>
      <c r="V9" s="224">
        <v>9.3350288778302044</v>
      </c>
      <c r="W9" s="224">
        <v>22.574189868807011</v>
      </c>
      <c r="X9" s="224">
        <v>12.522747039589071</v>
      </c>
      <c r="Y9" s="224">
        <v>12.337422078602801</v>
      </c>
      <c r="DA9" s="177" t="s">
        <v>1137</v>
      </c>
    </row>
    <row r="10" spans="1:105" ht="12" customHeight="1" x14ac:dyDescent="0.25">
      <c r="A10" s="56" t="s">
        <v>95</v>
      </c>
      <c r="B10" s="260">
        <v>20.84273501565411</v>
      </c>
      <c r="C10" s="260">
        <v>24.267965693689639</v>
      </c>
      <c r="D10" s="260">
        <v>26.814958221716481</v>
      </c>
      <c r="E10" s="260">
        <v>30.567861478890499</v>
      </c>
      <c r="F10" s="260">
        <v>21.264818672280889</v>
      </c>
      <c r="G10" s="260">
        <v>21.287282663245811</v>
      </c>
      <c r="H10" s="260">
        <v>15.95418658531786</v>
      </c>
      <c r="I10" s="260">
        <v>16.345806547607559</v>
      </c>
      <c r="J10" s="260">
        <v>20.695423603866178</v>
      </c>
      <c r="K10" s="260">
        <v>25.115003060494999</v>
      </c>
      <c r="L10" s="260">
        <v>18.256395349402489</v>
      </c>
      <c r="M10" s="260">
        <v>22.07501229325489</v>
      </c>
      <c r="N10" s="260">
        <v>16.125739317357059</v>
      </c>
      <c r="O10" s="260">
        <v>20.38930849255771</v>
      </c>
      <c r="P10" s="260">
        <v>17.90453480902967</v>
      </c>
      <c r="Q10" s="260">
        <v>14.651271384098511</v>
      </c>
      <c r="R10" s="260">
        <v>11.35514212231168</v>
      </c>
      <c r="S10" s="260">
        <v>7.9376484126412814</v>
      </c>
      <c r="T10" s="260">
        <v>4.800207654288668</v>
      </c>
      <c r="U10" s="260">
        <v>8.3292881782611321</v>
      </c>
      <c r="V10" s="260">
        <v>5.8032448843392634</v>
      </c>
      <c r="W10" s="260">
        <v>15.38678728790059</v>
      </c>
      <c r="X10" s="260">
        <v>5.3450153432231851</v>
      </c>
      <c r="Y10" s="260">
        <v>4.5882293442814426</v>
      </c>
      <c r="DA10" s="68" t="s">
        <v>1138</v>
      </c>
    </row>
    <row r="11" spans="1:105" ht="12" customHeight="1" x14ac:dyDescent="0.25">
      <c r="A11" s="37" t="s">
        <v>159</v>
      </c>
      <c r="B11" s="226">
        <v>0.13932278191077349</v>
      </c>
      <c r="C11" s="226">
        <v>7.949694852156787E-2</v>
      </c>
      <c r="D11" s="226">
        <v>0.19934999944445081</v>
      </c>
      <c r="E11" s="226">
        <v>9.6433707293180418E-2</v>
      </c>
      <c r="F11" s="226">
        <v>5.2712507554979728E-2</v>
      </c>
      <c r="G11" s="226">
        <v>4.0116891131216068E-2</v>
      </c>
      <c r="H11" s="226">
        <v>0.1272232502650025</v>
      </c>
      <c r="I11" s="226">
        <v>0.13596162479634899</v>
      </c>
      <c r="J11" s="226">
        <v>7.7506133476358152E-2</v>
      </c>
      <c r="K11" s="226">
        <v>2.0980053148147399E-2</v>
      </c>
      <c r="L11" s="226">
        <v>3.0703491771347961E-2</v>
      </c>
      <c r="M11" s="226">
        <v>3.3213496321558372E-2</v>
      </c>
      <c r="N11" s="226">
        <v>1.436417205021046E-2</v>
      </c>
      <c r="O11" s="226">
        <v>6.9194914424339699E-2</v>
      </c>
      <c r="P11" s="226">
        <v>2.0920386682043001E-2</v>
      </c>
      <c r="Q11" s="226">
        <v>4.4688701197436502E-2</v>
      </c>
      <c r="R11" s="226">
        <v>3.7240110835277208E-2</v>
      </c>
      <c r="S11" s="226">
        <v>3.1044707458647011E-2</v>
      </c>
      <c r="T11" s="226">
        <v>1.9398270694932721E-2</v>
      </c>
      <c r="U11" s="226">
        <v>3.8699261762657318E-2</v>
      </c>
      <c r="V11" s="226">
        <v>2.0151067889674312E-2</v>
      </c>
      <c r="W11" s="226">
        <v>3.5833346702029617E-2</v>
      </c>
      <c r="X11" s="226">
        <v>8.7546519378179588E-2</v>
      </c>
      <c r="Y11" s="226">
        <v>4.4482430696283E-2</v>
      </c>
      <c r="DA11" s="69" t="s">
        <v>1139</v>
      </c>
    </row>
    <row r="12" spans="1:105" ht="12" customHeight="1" x14ac:dyDescent="0.25">
      <c r="A12" s="37" t="s">
        <v>35</v>
      </c>
      <c r="B12" s="226">
        <v>20.399709556460319</v>
      </c>
      <c r="C12" s="226">
        <v>24.005670935804449</v>
      </c>
      <c r="D12" s="226">
        <v>26.39623037151091</v>
      </c>
      <c r="E12" s="226">
        <v>30.344795633544361</v>
      </c>
      <c r="F12" s="226">
        <v>21.003202126544849</v>
      </c>
      <c r="G12" s="226">
        <v>21.035499637120939</v>
      </c>
      <c r="H12" s="226">
        <v>15.27676818225696</v>
      </c>
      <c r="I12" s="226">
        <v>15.86072318932068</v>
      </c>
      <c r="J12" s="226">
        <v>20.345253762680318</v>
      </c>
      <c r="K12" s="226">
        <v>24.685775861176509</v>
      </c>
      <c r="L12" s="226">
        <v>17.897082332920839</v>
      </c>
      <c r="M12" s="226">
        <v>21.567625337306719</v>
      </c>
      <c r="N12" s="226">
        <v>15.67611208362875</v>
      </c>
      <c r="O12" s="226">
        <v>19.750859088879771</v>
      </c>
      <c r="P12" s="226">
        <v>17.049193638506249</v>
      </c>
      <c r="Q12" s="226">
        <v>13.46069819806624</v>
      </c>
      <c r="R12" s="226">
        <v>10.066867042403199</v>
      </c>
      <c r="S12" s="226">
        <v>7.2244057839556861</v>
      </c>
      <c r="T12" s="226">
        <v>4.3670616115227539</v>
      </c>
      <c r="U12" s="226">
        <v>7.4407662104257977</v>
      </c>
      <c r="V12" s="226">
        <v>5.3555438335301861</v>
      </c>
      <c r="W12" s="226">
        <v>14.532104286539949</v>
      </c>
      <c r="X12" s="226">
        <v>3.8929547570858758</v>
      </c>
      <c r="Y12" s="226">
        <v>2.6179689439754839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1142</v>
      </c>
    </row>
    <row r="15" spans="1:105" ht="12" customHeight="1" x14ac:dyDescent="0.25">
      <c r="A15" s="37" t="s">
        <v>40</v>
      </c>
      <c r="B15" s="226">
        <v>0.3037026772830157</v>
      </c>
      <c r="C15" s="226">
        <v>0.18279780936361761</v>
      </c>
      <c r="D15" s="226">
        <v>0.21937785076111141</v>
      </c>
      <c r="E15" s="226">
        <v>0.12663213805296189</v>
      </c>
      <c r="F15" s="226">
        <v>0.20890403818105521</v>
      </c>
      <c r="G15" s="226">
        <v>0.21166613499366049</v>
      </c>
      <c r="H15" s="226">
        <v>0.55019515279589248</v>
      </c>
      <c r="I15" s="226">
        <v>0.34912173349053088</v>
      </c>
      <c r="J15" s="226">
        <v>0.27266370770949933</v>
      </c>
      <c r="K15" s="226">
        <v>0.40824714617033708</v>
      </c>
      <c r="L15" s="226">
        <v>0.32860952471031057</v>
      </c>
      <c r="M15" s="226">
        <v>0.47417345962661589</v>
      </c>
      <c r="N15" s="226">
        <v>0.43526306167808942</v>
      </c>
      <c r="O15" s="226">
        <v>0.56925448925360145</v>
      </c>
      <c r="P15" s="226">
        <v>0.83442078384137086</v>
      </c>
      <c r="Q15" s="226">
        <v>1.145884484834834</v>
      </c>
      <c r="R15" s="226">
        <v>1.251034969073207</v>
      </c>
      <c r="S15" s="226">
        <v>0.68219792122694867</v>
      </c>
      <c r="T15" s="226">
        <v>0.41374777207098101</v>
      </c>
      <c r="U15" s="226">
        <v>0.84982270607267685</v>
      </c>
      <c r="V15" s="226">
        <v>0.42754998291940188</v>
      </c>
      <c r="W15" s="226">
        <v>0.81884965465860704</v>
      </c>
      <c r="X15" s="226">
        <v>1.36451406675913</v>
      </c>
      <c r="Y15" s="226">
        <v>1.925777969609676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1275.823989681857</v>
      </c>
      <c r="C16" s="314">
        <f>CHI_fec!C16</f>
        <v>1248.2754944110061</v>
      </c>
      <c r="D16" s="314">
        <f>CHI_fec!D16</f>
        <v>1156.1981083404989</v>
      </c>
      <c r="E16" s="314">
        <f>CHI_fec!E16</f>
        <v>1063.005159071367</v>
      </c>
      <c r="F16" s="314">
        <f>CHI_fec!F16</f>
        <v>1293.548753224419</v>
      </c>
      <c r="G16" s="314">
        <f>CHI_fec!G16</f>
        <v>1774.179988466793</v>
      </c>
      <c r="H16" s="314">
        <f>CHI_fec!H16</f>
        <v>1543.498366294067</v>
      </c>
      <c r="I16" s="314">
        <f>CHI_fec!I16</f>
        <v>1595.3660361135001</v>
      </c>
      <c r="J16" s="314">
        <f>CHI_fec!J16</f>
        <v>1480.4446259673259</v>
      </c>
      <c r="K16" s="314">
        <f>CHI_fec!K16</f>
        <v>1105.136278145904</v>
      </c>
      <c r="L16" s="314">
        <f>CHI_fec!L16</f>
        <v>814.18334835322548</v>
      </c>
      <c r="M16" s="314">
        <f>CHI_fec!M16</f>
        <v>921.43533963886489</v>
      </c>
      <c r="N16" s="314">
        <f>CHI_fec!N16</f>
        <v>927.71158997475345</v>
      </c>
      <c r="O16" s="314">
        <f>CHI_fec!O16</f>
        <v>789.502213608175</v>
      </c>
      <c r="P16" s="314">
        <f>CHI_fec!P16</f>
        <v>853.9921873597259</v>
      </c>
      <c r="Q16" s="314">
        <f>CHI_fec!Q16</f>
        <v>354.85634256547178</v>
      </c>
      <c r="R16" s="314">
        <f>CHI_fec!R16</f>
        <v>382.92241818206202</v>
      </c>
      <c r="S16" s="314">
        <f>CHI_fec!S16</f>
        <v>387.89802503455581</v>
      </c>
      <c r="T16" s="314">
        <f>CHI_fec!T16</f>
        <v>391.75337420226441</v>
      </c>
      <c r="U16" s="314">
        <f>CHI_fec!U16</f>
        <v>397.27780091482589</v>
      </c>
      <c r="V16" s="314">
        <f>CHI_fec!V16</f>
        <v>461.84515843141708</v>
      </c>
      <c r="W16" s="314">
        <f>CHI_fec!W16</f>
        <v>404.2844642932497</v>
      </c>
      <c r="X16" s="314">
        <f>CHI_fec!X16</f>
        <v>32.235765992483792</v>
      </c>
      <c r="Y16" s="314">
        <f>CHI_fec!Y16</f>
        <v>25.634918976920989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0</v>
      </c>
      <c r="I17" s="315">
        <f>CHI_fec!I17</f>
        <v>0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</v>
      </c>
      <c r="P17" s="315">
        <f>CHI_fec!P17</f>
        <v>0</v>
      </c>
      <c r="Q17" s="315">
        <f>CHI_fec!Q17</f>
        <v>0</v>
      </c>
      <c r="R17" s="315">
        <f>CHI_fec!R17</f>
        <v>0</v>
      </c>
      <c r="S17" s="315">
        <f>CHI_fec!S17</f>
        <v>0</v>
      </c>
      <c r="T17" s="315">
        <f>CHI_fec!T17</f>
        <v>0</v>
      </c>
      <c r="U17" s="315">
        <f>CHI_fec!U17</f>
        <v>0</v>
      </c>
      <c r="V17" s="315">
        <f>CHI_fec!V17</f>
        <v>0</v>
      </c>
      <c r="W17" s="315">
        <f>CHI_fec!W17</f>
        <v>0</v>
      </c>
      <c r="X17" s="315">
        <f>CHI_fec!X17</f>
        <v>0</v>
      </c>
      <c r="Y17" s="315">
        <f>CHI_fec!Y17</f>
        <v>0</v>
      </c>
      <c r="DA17" s="137"/>
    </row>
    <row r="18" spans="1:105" ht="12" customHeight="1" x14ac:dyDescent="0.25">
      <c r="A18" s="135" t="s">
        <v>30</v>
      </c>
      <c r="B18" s="315">
        <f>CHI_fec!B18</f>
        <v>0</v>
      </c>
      <c r="C18" s="315">
        <f>CHI_fec!C18</f>
        <v>0</v>
      </c>
      <c r="D18" s="315">
        <f>CHI_fec!D18</f>
        <v>0</v>
      </c>
      <c r="E18" s="315">
        <f>CHI_fec!E18</f>
        <v>0</v>
      </c>
      <c r="F18" s="315">
        <f>CHI_fec!F18</f>
        <v>218.7231298366294</v>
      </c>
      <c r="G18" s="315">
        <f>CHI_fec!G18</f>
        <v>339.17110920034389</v>
      </c>
      <c r="H18" s="315">
        <f>CHI_fec!H18</f>
        <v>397.83224419604471</v>
      </c>
      <c r="I18" s="315">
        <f>CHI_fec!I18</f>
        <v>357.56680997420472</v>
      </c>
      <c r="J18" s="315">
        <f>CHI_fec!J18</f>
        <v>162.12235597592431</v>
      </c>
      <c r="K18" s="315">
        <f>CHI_fec!K18</f>
        <v>162.12235597592431</v>
      </c>
      <c r="L18" s="315">
        <f>CHI_fec!L18</f>
        <v>22.99604471195185</v>
      </c>
      <c r="M18" s="315">
        <f>CHI_fec!M18</f>
        <v>0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0</v>
      </c>
      <c r="C19" s="315">
        <f>CHI_fec!C19</f>
        <v>0</v>
      </c>
      <c r="D19" s="315">
        <f>CHI_fec!D19</f>
        <v>0</v>
      </c>
      <c r="E19" s="315">
        <f>CHI_fec!E19</f>
        <v>0</v>
      </c>
      <c r="F19" s="315">
        <f>CHI_fec!F19</f>
        <v>0</v>
      </c>
      <c r="G19" s="315">
        <f>CHI_fec!G19</f>
        <v>0</v>
      </c>
      <c r="H19" s="315">
        <f>CHI_fec!H19</f>
        <v>0</v>
      </c>
      <c r="I19" s="315">
        <f>CHI_fec!I19</f>
        <v>0</v>
      </c>
      <c r="J19" s="315">
        <f>CHI_fec!J19</f>
        <v>0</v>
      </c>
      <c r="K19" s="315">
        <f>CHI_fec!K19</f>
        <v>0</v>
      </c>
      <c r="L19" s="315">
        <f>CHI_fec!L19</f>
        <v>0</v>
      </c>
      <c r="M19" s="315">
        <f>CHI_fec!M19</f>
        <v>0</v>
      </c>
      <c r="N19" s="315">
        <f>CHI_fec!N19</f>
        <v>0</v>
      </c>
      <c r="O19" s="315">
        <f>CHI_fec!O19</f>
        <v>0</v>
      </c>
      <c r="P19" s="315">
        <f>CHI_fec!P19</f>
        <v>0</v>
      </c>
      <c r="Q19" s="315">
        <f>CHI_fec!Q19</f>
        <v>0</v>
      </c>
      <c r="R19" s="315">
        <f>CHI_fec!R19</f>
        <v>0</v>
      </c>
      <c r="S19" s="315">
        <f>CHI_fec!S19</f>
        <v>0</v>
      </c>
      <c r="T19" s="315">
        <f>CHI_fec!T19</f>
        <v>0</v>
      </c>
      <c r="U19" s="315">
        <f>CHI_fec!U19</f>
        <v>0</v>
      </c>
      <c r="V19" s="315">
        <f>CHI_fec!V19</f>
        <v>0</v>
      </c>
      <c r="W19" s="315">
        <f>CHI_fec!W19</f>
        <v>0</v>
      </c>
      <c r="X19" s="315">
        <f>CHI_fec!X19</f>
        <v>0</v>
      </c>
      <c r="Y19" s="315">
        <f>CHI_fec!Y19</f>
        <v>0</v>
      </c>
      <c r="DA19" s="137"/>
    </row>
    <row r="20" spans="1:105" ht="12" customHeight="1" x14ac:dyDescent="0.25">
      <c r="A20" s="135" t="s">
        <v>82</v>
      </c>
      <c r="B20" s="315">
        <f>CHI_fec!B20</f>
        <v>0</v>
      </c>
      <c r="C20" s="315">
        <f>CHI_fec!C20</f>
        <v>64.70335339638865</v>
      </c>
      <c r="D20" s="315">
        <f>CHI_fec!D20</f>
        <v>0</v>
      </c>
      <c r="E20" s="315">
        <f>CHI_fec!E20</f>
        <v>0</v>
      </c>
      <c r="F20" s="315">
        <f>CHI_fec!F20</f>
        <v>0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0</v>
      </c>
      <c r="K20" s="315">
        <f>CHI_fec!K20</f>
        <v>0</v>
      </c>
      <c r="L20" s="315">
        <f>CHI_fec!L20</f>
        <v>0</v>
      </c>
      <c r="M20" s="315">
        <f>CHI_fec!M20</f>
        <v>0</v>
      </c>
      <c r="N20" s="315">
        <f>CHI_fec!N20</f>
        <v>0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5.2690043146493719E-2</v>
      </c>
      <c r="T20" s="315">
        <f>CHI_fec!T20</f>
        <v>8.9201331210315385E-2</v>
      </c>
      <c r="U20" s="315">
        <f>CHI_fec!U20</f>
        <v>2.000433775953618E-3</v>
      </c>
      <c r="V20" s="315">
        <f>CHI_fec!V20</f>
        <v>0</v>
      </c>
      <c r="W20" s="315">
        <f>CHI_fec!W20</f>
        <v>4.0977931922981754E-3</v>
      </c>
      <c r="X20" s="315">
        <f>CHI_fec!X20</f>
        <v>2.6400840404656681E-2</v>
      </c>
      <c r="Y20" s="315">
        <f>CHI_fec!Y20</f>
        <v>3.0762405748553062E-3</v>
      </c>
      <c r="DA20" s="137"/>
    </row>
    <row r="21" spans="1:105" ht="12" customHeight="1" x14ac:dyDescent="0.25">
      <c r="A21" s="135" t="s">
        <v>32</v>
      </c>
      <c r="B21" s="315">
        <f>CHI_fec!B21</f>
        <v>0</v>
      </c>
      <c r="C21" s="315">
        <f>CHI_fec!C21</f>
        <v>0</v>
      </c>
      <c r="D21" s="315">
        <f>CHI_fec!D21</f>
        <v>0</v>
      </c>
      <c r="E21" s="315">
        <f>CHI_fec!E21</f>
        <v>0</v>
      </c>
      <c r="F21" s="315">
        <f>CHI_fec!F21</f>
        <v>0</v>
      </c>
      <c r="G21" s="315">
        <f>CHI_fec!G21</f>
        <v>0</v>
      </c>
      <c r="H21" s="315">
        <f>CHI_fec!H21</f>
        <v>0.96491831470335332</v>
      </c>
      <c r="I21" s="315">
        <f>CHI_fec!I21</f>
        <v>4.8246775580395527</v>
      </c>
      <c r="J21" s="315">
        <f>CHI_fec!J21</f>
        <v>22.19355116079106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0</v>
      </c>
      <c r="C22" s="315">
        <f>CHI_fec!C22</f>
        <v>0</v>
      </c>
      <c r="D22" s="315">
        <f>CHI_fec!D22</f>
        <v>1.0461736887360269</v>
      </c>
      <c r="E22" s="315">
        <f>CHI_fec!E22</f>
        <v>1.0461736887360269</v>
      </c>
      <c r="F22" s="315">
        <f>CHI_fec!F22</f>
        <v>0</v>
      </c>
      <c r="G22" s="315">
        <f>CHI_fec!G22</f>
        <v>2.08033353342657</v>
      </c>
      <c r="H22" s="315">
        <f>CHI_fec!H22</f>
        <v>4.1988822012037827</v>
      </c>
      <c r="I22" s="315">
        <f>CHI_fec!I22</f>
        <v>25.193465176268269</v>
      </c>
      <c r="J22" s="315">
        <f>CHI_fec!J22</f>
        <v>3.149269131556319</v>
      </c>
      <c r="K22" s="315">
        <f>CHI_fec!K22</f>
        <v>5.2488318862309473</v>
      </c>
      <c r="L22" s="315">
        <f>CHI_fec!L22</f>
        <v>6.7182580694767147</v>
      </c>
      <c r="M22" s="315">
        <f>CHI_fec!M22</f>
        <v>5.2487532244196036</v>
      </c>
      <c r="N22" s="315">
        <f>CHI_fec!N22</f>
        <v>7.9781419953897892</v>
      </c>
      <c r="O22" s="315">
        <f>CHI_fec!O22</f>
        <v>10.07762203465829</v>
      </c>
      <c r="P22" s="315">
        <f>CHI_fec!P22</f>
        <v>30.6473894233545</v>
      </c>
      <c r="Q22" s="315">
        <f>CHI_fec!Q22</f>
        <v>21.171905764096088</v>
      </c>
      <c r="R22" s="315">
        <f>CHI_fec!R22</f>
        <v>31.82611551654178</v>
      </c>
      <c r="S22" s="315">
        <f>CHI_fec!S22</f>
        <v>37.776420564006258</v>
      </c>
      <c r="T22" s="315">
        <f>CHI_fec!T22</f>
        <v>18.294922135644221</v>
      </c>
      <c r="U22" s="315">
        <f>CHI_fec!U22</f>
        <v>8.9185577539164704</v>
      </c>
      <c r="V22" s="315">
        <f>CHI_fec!V22</f>
        <v>4.1278074357844616</v>
      </c>
      <c r="W22" s="315">
        <f>CHI_fec!W22</f>
        <v>4.5535829586566017</v>
      </c>
      <c r="X22" s="315">
        <f>CHI_fec!X22</f>
        <v>3.2488092095880652</v>
      </c>
      <c r="Y22" s="315">
        <f>CHI_fec!Y22</f>
        <v>2.575680037292901</v>
      </c>
      <c r="DA22" s="137"/>
    </row>
    <row r="23" spans="1:105" ht="12" customHeight="1" x14ac:dyDescent="0.25">
      <c r="A23" s="135" t="s">
        <v>83</v>
      </c>
      <c r="B23" s="315">
        <f>CHI_fec!B23</f>
        <v>471.91169389509878</v>
      </c>
      <c r="C23" s="315">
        <f>CHI_fec!C23</f>
        <v>425.14565778159931</v>
      </c>
      <c r="D23" s="315">
        <f>CHI_fec!D23</f>
        <v>561.19234737747206</v>
      </c>
      <c r="E23" s="315">
        <f>CHI_fec!E23</f>
        <v>510.17480653482369</v>
      </c>
      <c r="F23" s="315">
        <f>CHI_fec!F23</f>
        <v>432.58572656921751</v>
      </c>
      <c r="G23" s="315">
        <f>CHI_fec!G23</f>
        <v>360.05666267197392</v>
      </c>
      <c r="H23" s="315">
        <f>CHI_fec!H23</f>
        <v>414.64247635425619</v>
      </c>
      <c r="I23" s="315">
        <f>CHI_fec!I23</f>
        <v>360.08116938950991</v>
      </c>
      <c r="J23" s="315">
        <f>CHI_fec!J23</f>
        <v>348.52545141874458</v>
      </c>
      <c r="K23" s="315">
        <f>CHI_fec!K23</f>
        <v>171.10558899398109</v>
      </c>
      <c r="L23" s="315">
        <f>CHI_fec!L23</f>
        <v>22.04428202923474</v>
      </c>
      <c r="M23" s="315">
        <f>CHI_fec!M23</f>
        <v>0</v>
      </c>
      <c r="N23" s="315">
        <f>CHI_fec!N23</f>
        <v>0</v>
      </c>
      <c r="O23" s="315">
        <f>CHI_fec!O23</f>
        <v>7.3480653482373164</v>
      </c>
      <c r="P23" s="315">
        <f>CHI_fec!P23</f>
        <v>0</v>
      </c>
      <c r="Q23" s="315">
        <f>CHI_fec!Q23</f>
        <v>0</v>
      </c>
      <c r="R23" s="315">
        <f>CHI_fec!R23</f>
        <v>75.580395528804814</v>
      </c>
      <c r="S23" s="315">
        <f>CHI_fec!S23</f>
        <v>5.1998960187166314E-3</v>
      </c>
      <c r="T23" s="315">
        <f>CHI_fec!T23</f>
        <v>1.091692695857071</v>
      </c>
      <c r="U23" s="315">
        <f>CHI_fec!U23</f>
        <v>1.0496760891284189</v>
      </c>
      <c r="V23" s="315">
        <f>CHI_fec!V23</f>
        <v>1.0999208261324839E-3</v>
      </c>
      <c r="W23" s="315">
        <f>CHI_fec!W23</f>
        <v>0.1156915379613877</v>
      </c>
      <c r="X23" s="315">
        <f>CHI_fec!X23</f>
        <v>6.2997086131733968E-3</v>
      </c>
      <c r="Y23" s="315">
        <f>CHI_fec!Y23</f>
        <v>2.7663104031971459E-3</v>
      </c>
      <c r="DA23" s="137"/>
    </row>
    <row r="24" spans="1:105" ht="12" customHeight="1" x14ac:dyDescent="0.25">
      <c r="A24" s="135" t="s">
        <v>73</v>
      </c>
      <c r="B24" s="315">
        <f>CHI_fec!B24</f>
        <v>803.91229578675836</v>
      </c>
      <c r="C24" s="315">
        <f>CHI_fec!C24</f>
        <v>758.42648323301796</v>
      </c>
      <c r="D24" s="315">
        <f>CHI_fec!D24</f>
        <v>593.95958727429058</v>
      </c>
      <c r="E24" s="315">
        <f>CHI_fec!E24</f>
        <v>551.78417884780731</v>
      </c>
      <c r="F24" s="315">
        <f>CHI_fec!F24</f>
        <v>642.23989681857256</v>
      </c>
      <c r="G24" s="315">
        <f>CHI_fec!G24</f>
        <v>1072.8718830610489</v>
      </c>
      <c r="H24" s="315">
        <f>CHI_fec!H24</f>
        <v>725.85984522785895</v>
      </c>
      <c r="I24" s="315">
        <f>CHI_fec!I24</f>
        <v>847.69991401547713</v>
      </c>
      <c r="J24" s="315">
        <f>CHI_fec!J24</f>
        <v>944.45399828030952</v>
      </c>
      <c r="K24" s="315">
        <f>CHI_fec!K24</f>
        <v>766.65950128976783</v>
      </c>
      <c r="L24" s="315">
        <f>CHI_fec!L24</f>
        <v>762.42476354256223</v>
      </c>
      <c r="M24" s="315">
        <f>CHI_fec!M24</f>
        <v>916.18658641444529</v>
      </c>
      <c r="N24" s="315">
        <f>CHI_fec!N24</f>
        <v>919.73344797936363</v>
      </c>
      <c r="O24" s="315">
        <f>CHI_fec!O24</f>
        <v>772.07652622527939</v>
      </c>
      <c r="P24" s="315">
        <f>CHI_fec!P24</f>
        <v>823.34479793637138</v>
      </c>
      <c r="Q24" s="315">
        <f>CHI_fec!Q24</f>
        <v>333.68443680137568</v>
      </c>
      <c r="R24" s="315">
        <f>CHI_fec!R24</f>
        <v>275.51590713671538</v>
      </c>
      <c r="S24" s="315">
        <f>CHI_fec!S24</f>
        <v>350.06371453138428</v>
      </c>
      <c r="T24" s="315">
        <f>CHI_fec!T24</f>
        <v>372.27755803955279</v>
      </c>
      <c r="U24" s="315">
        <f>CHI_fec!U24</f>
        <v>387.30756663800508</v>
      </c>
      <c r="V24" s="315">
        <f>CHI_fec!V24</f>
        <v>457.71625107480651</v>
      </c>
      <c r="W24" s="315">
        <f>CHI_fec!W24</f>
        <v>399.61109200343941</v>
      </c>
      <c r="X24" s="315">
        <f>CHI_fec!X24</f>
        <v>28.954256233877899</v>
      </c>
      <c r="Y24" s="315">
        <f>CHI_fec!Y24</f>
        <v>23.053396388650039</v>
      </c>
      <c r="DA24" s="137"/>
    </row>
    <row r="25" spans="1:105" ht="12" customHeight="1" x14ac:dyDescent="0.25">
      <c r="A25" s="57" t="s">
        <v>998</v>
      </c>
      <c r="B25" s="294">
        <v>317.06792173702507</v>
      </c>
      <c r="C25" s="294">
        <v>371.48186816364739</v>
      </c>
      <c r="D25" s="294">
        <v>424.00576824403151</v>
      </c>
      <c r="E25" s="294">
        <v>455.56830001347822</v>
      </c>
      <c r="F25" s="294">
        <v>324.67910935451931</v>
      </c>
      <c r="G25" s="294">
        <v>321.12023952487499</v>
      </c>
      <c r="H25" s="294">
        <v>247.80985237635599</v>
      </c>
      <c r="I25" s="294">
        <v>266.43574464860069</v>
      </c>
      <c r="J25" s="294">
        <v>323.51077644522047</v>
      </c>
      <c r="K25" s="294">
        <v>397.61032256567029</v>
      </c>
      <c r="L25" s="294">
        <v>292.02753781668667</v>
      </c>
      <c r="M25" s="294">
        <v>352.22778119326591</v>
      </c>
      <c r="N25" s="294">
        <v>262.09097747064772</v>
      </c>
      <c r="O25" s="294">
        <v>344.11052048759529</v>
      </c>
      <c r="P25" s="294">
        <v>307.08878736527521</v>
      </c>
      <c r="Q25" s="294">
        <v>272.36853401025809</v>
      </c>
      <c r="R25" s="294">
        <v>212.9998861197673</v>
      </c>
      <c r="S25" s="294">
        <v>144.48717138746389</v>
      </c>
      <c r="T25" s="294">
        <v>91.993275586181511</v>
      </c>
      <c r="U25" s="294">
        <v>174.4969444818714</v>
      </c>
      <c r="V25" s="294">
        <v>104.97474550398459</v>
      </c>
      <c r="W25" s="294">
        <v>264.15941211959989</v>
      </c>
      <c r="X25" s="294">
        <v>119.9072617443173</v>
      </c>
      <c r="Y25" s="294">
        <v>116.939148227383</v>
      </c>
      <c r="DA25" s="70" t="s">
        <v>1144</v>
      </c>
    </row>
    <row r="26" spans="1:105" ht="12" customHeight="1" x14ac:dyDescent="0.25">
      <c r="A26" s="46" t="s">
        <v>28</v>
      </c>
      <c r="B26" s="229">
        <v>19.956358186026559</v>
      </c>
      <c r="C26" s="229">
        <v>20.703815672549659</v>
      </c>
      <c r="D26" s="229">
        <v>20.386547759410401</v>
      </c>
      <c r="E26" s="229">
        <v>21.324749107763179</v>
      </c>
      <c r="F26" s="229">
        <v>17.498387895163539</v>
      </c>
      <c r="G26" s="229">
        <v>18.905945227791179</v>
      </c>
      <c r="H26" s="229">
        <v>14.859731766692351</v>
      </c>
      <c r="I26" s="229">
        <v>11.949536080365339</v>
      </c>
      <c r="J26" s="229">
        <v>14.443523912615889</v>
      </c>
      <c r="K26" s="229">
        <v>23.751897203115721</v>
      </c>
      <c r="L26" s="229">
        <v>16.786165942024571</v>
      </c>
      <c r="M26" s="229">
        <v>18.55329137194466</v>
      </c>
      <c r="N26" s="229">
        <v>16.06915282911223</v>
      </c>
      <c r="O26" s="229">
        <v>17.381675622032141</v>
      </c>
      <c r="P26" s="229">
        <v>13.6090216584349</v>
      </c>
      <c r="Q26" s="229">
        <v>12.053622903299621</v>
      </c>
      <c r="R26" s="229">
        <v>3.9196219560147711</v>
      </c>
      <c r="S26" s="229">
        <v>2.839573847491232</v>
      </c>
      <c r="T26" s="229">
        <v>1.696585661369918</v>
      </c>
      <c r="U26" s="229">
        <v>1.7853171317337679</v>
      </c>
      <c r="V26" s="229">
        <v>0</v>
      </c>
      <c r="W26" s="229">
        <v>0</v>
      </c>
      <c r="X26" s="229">
        <v>0</v>
      </c>
      <c r="Y26" s="229">
        <v>1.716946676440436E-3</v>
      </c>
      <c r="DA26" s="73" t="s">
        <v>1145</v>
      </c>
    </row>
    <row r="27" spans="1:105" ht="12" customHeight="1" x14ac:dyDescent="0.25">
      <c r="A27" s="46" t="s">
        <v>30</v>
      </c>
      <c r="B27" s="229">
        <v>14.4956869857879</v>
      </c>
      <c r="C27" s="229">
        <v>48.601186570698651</v>
      </c>
      <c r="D27" s="229">
        <v>89.214048738103642</v>
      </c>
      <c r="E27" s="229">
        <v>64.369782101873852</v>
      </c>
      <c r="F27" s="229">
        <v>22.268430656737738</v>
      </c>
      <c r="G27" s="229">
        <v>8.7602264609155576</v>
      </c>
      <c r="H27" s="229">
        <v>0</v>
      </c>
      <c r="I27" s="229">
        <v>39.331714369112539</v>
      </c>
      <c r="J27" s="229">
        <v>40.529267554352913</v>
      </c>
      <c r="K27" s="229">
        <v>60.032938555319951</v>
      </c>
      <c r="L27" s="229">
        <v>38.736894222578769</v>
      </c>
      <c r="M27" s="229">
        <v>51.280448293976427</v>
      </c>
      <c r="N27" s="229">
        <v>37.27918544980561</v>
      </c>
      <c r="O27" s="229">
        <v>68.574659690592043</v>
      </c>
      <c r="P27" s="229">
        <v>63.315314733358207</v>
      </c>
      <c r="Q27" s="229">
        <v>76.155049704625839</v>
      </c>
      <c r="R27" s="229">
        <v>52.834436136950671</v>
      </c>
      <c r="S27" s="229">
        <v>39.25883051512956</v>
      </c>
      <c r="T27" s="229">
        <v>29.961599425370519</v>
      </c>
      <c r="U27" s="229">
        <v>87.078570504461709</v>
      </c>
      <c r="V27" s="229">
        <v>48.829332254997809</v>
      </c>
      <c r="W27" s="229">
        <v>110.2204174052947</v>
      </c>
      <c r="X27" s="229">
        <v>79.604712115607455</v>
      </c>
      <c r="Y27" s="229">
        <v>87.281614386299509</v>
      </c>
      <c r="DA27" s="73" t="s">
        <v>1146</v>
      </c>
    </row>
    <row r="28" spans="1:105" ht="12" customHeight="1" x14ac:dyDescent="0.25">
      <c r="A28" s="46" t="s">
        <v>31</v>
      </c>
      <c r="B28" s="229">
        <v>0</v>
      </c>
      <c r="C28" s="229">
        <v>0.17218665886451789</v>
      </c>
      <c r="D28" s="229">
        <v>0</v>
      </c>
      <c r="E28" s="229">
        <v>0</v>
      </c>
      <c r="F28" s="229">
        <v>0</v>
      </c>
      <c r="G28" s="229">
        <v>0.17940327805545439</v>
      </c>
      <c r="H28" s="229">
        <v>0.31581137659636083</v>
      </c>
      <c r="I28" s="229">
        <v>11.46628698319846</v>
      </c>
      <c r="J28" s="229">
        <v>12.22334112286816</v>
      </c>
      <c r="K28" s="229">
        <v>19.797797796777569</v>
      </c>
      <c r="L28" s="229">
        <v>14.549303757784291</v>
      </c>
      <c r="M28" s="229">
        <v>16.803465055786059</v>
      </c>
      <c r="N28" s="229">
        <v>12.9262940170084</v>
      </c>
      <c r="O28" s="229">
        <v>15.90095791392485</v>
      </c>
      <c r="P28" s="229">
        <v>18.106482759656931</v>
      </c>
      <c r="Q28" s="229">
        <v>7.1668883177104119</v>
      </c>
      <c r="R28" s="229">
        <v>6.3135644018983603</v>
      </c>
      <c r="S28" s="229">
        <v>4.4874777861475748</v>
      </c>
      <c r="T28" s="229">
        <v>2.478641502290102</v>
      </c>
      <c r="U28" s="229">
        <v>3.2838941050632608</v>
      </c>
      <c r="V28" s="229">
        <v>2.3680232621237121</v>
      </c>
      <c r="W28" s="229">
        <v>5.7350918724361204</v>
      </c>
      <c r="X28" s="229">
        <v>2.8147435643686132</v>
      </c>
      <c r="Y28" s="229">
        <v>1.751571670449168</v>
      </c>
      <c r="DA28" s="73" t="s">
        <v>1147</v>
      </c>
    </row>
    <row r="29" spans="1:105" ht="12" customHeight="1" x14ac:dyDescent="0.25">
      <c r="A29" s="46" t="s">
        <v>159</v>
      </c>
      <c r="B29" s="229">
        <v>1.4324764761311819</v>
      </c>
      <c r="C29" s="229">
        <v>0.71222102474735505</v>
      </c>
      <c r="D29" s="229">
        <v>1.7830933217859311</v>
      </c>
      <c r="E29" s="229">
        <v>1.034224677544376</v>
      </c>
      <c r="F29" s="229">
        <v>0.55999211671421412</v>
      </c>
      <c r="G29" s="229">
        <v>0.44236844604736703</v>
      </c>
      <c r="H29" s="229">
        <v>1.4281460846732741</v>
      </c>
      <c r="I29" s="229">
        <v>1.229867481194675</v>
      </c>
      <c r="J29" s="229">
        <v>0.77964210510124321</v>
      </c>
      <c r="K29" s="229">
        <v>0.19731669851391009</v>
      </c>
      <c r="L29" s="229">
        <v>0.28983711856232941</v>
      </c>
      <c r="M29" s="229">
        <v>0.31948155135397688</v>
      </c>
      <c r="N29" s="229">
        <v>0.13339920793765209</v>
      </c>
      <c r="O29" s="229">
        <v>0.58153446271088249</v>
      </c>
      <c r="P29" s="229">
        <v>0.17319646727327831</v>
      </c>
      <c r="Q29" s="229">
        <v>0.31888484853449278</v>
      </c>
      <c r="R29" s="229">
        <v>0.28203486419901808</v>
      </c>
      <c r="S29" s="229">
        <v>0.24584274763545169</v>
      </c>
      <c r="T29" s="229">
        <v>0.13543165103251389</v>
      </c>
      <c r="U29" s="229">
        <v>0.21453880916619089</v>
      </c>
      <c r="V29" s="229">
        <v>0.15909910800558991</v>
      </c>
      <c r="W29" s="229">
        <v>0.31311611937407569</v>
      </c>
      <c r="X29" s="229">
        <v>0.44746970143823911</v>
      </c>
      <c r="Y29" s="229">
        <v>0.17241420985505859</v>
      </c>
      <c r="DA29" s="73" t="s">
        <v>1148</v>
      </c>
    </row>
    <row r="30" spans="1:105" ht="12" customHeight="1" x14ac:dyDescent="0.25">
      <c r="A30" s="46" t="s">
        <v>32</v>
      </c>
      <c r="B30" s="229">
        <v>23.710198197332129</v>
      </c>
      <c r="C30" s="229">
        <v>33.014138584492557</v>
      </c>
      <c r="D30" s="229">
        <v>6.9563532393647227</v>
      </c>
      <c r="E30" s="229">
        <v>3.987866060247006</v>
      </c>
      <c r="F30" s="229">
        <v>3.150826351285744</v>
      </c>
      <c r="G30" s="229">
        <v>1.1929755625036029</v>
      </c>
      <c r="H30" s="229">
        <v>3.0331761921442641</v>
      </c>
      <c r="I30" s="229">
        <v>1.4491326546522969</v>
      </c>
      <c r="J30" s="229">
        <v>0.46915369439957688</v>
      </c>
      <c r="K30" s="229">
        <v>1.6052300056965321</v>
      </c>
      <c r="L30" s="229">
        <v>0.89381059813907437</v>
      </c>
      <c r="M30" s="229">
        <v>1.443625095165517</v>
      </c>
      <c r="N30" s="229">
        <v>0.83455403674976414</v>
      </c>
      <c r="O30" s="229">
        <v>0.34677325670887571</v>
      </c>
      <c r="P30" s="229">
        <v>0.1551141048078411</v>
      </c>
      <c r="Q30" s="229">
        <v>0.1432598488516077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1149</v>
      </c>
    </row>
    <row r="31" spans="1:105" ht="12" customHeight="1" x14ac:dyDescent="0.25">
      <c r="A31" s="46" t="s">
        <v>33</v>
      </c>
      <c r="B31" s="229">
        <v>0.80501748622704705</v>
      </c>
      <c r="C31" s="229">
        <v>1.8779954965158909</v>
      </c>
      <c r="D31" s="229">
        <v>14.45929170853791</v>
      </c>
      <c r="E31" s="229">
        <v>1.90180648265727</v>
      </c>
      <c r="F31" s="229">
        <v>6.3430032866966952</v>
      </c>
      <c r="G31" s="229">
        <v>13.61820424272136</v>
      </c>
      <c r="H31" s="229">
        <v>12.42253864412714</v>
      </c>
      <c r="I31" s="229">
        <v>12.542766328049851</v>
      </c>
      <c r="J31" s="229">
        <v>2.4710378971654272</v>
      </c>
      <c r="K31" s="229">
        <v>7.1957274026897968</v>
      </c>
      <c r="L31" s="229">
        <v>2.060005345200445</v>
      </c>
      <c r="M31" s="229">
        <v>0</v>
      </c>
      <c r="N31" s="229">
        <v>0.5385298271944462</v>
      </c>
      <c r="O31" s="229">
        <v>1.2493012459829449</v>
      </c>
      <c r="P31" s="229">
        <v>1.4997612865280141</v>
      </c>
      <c r="Q31" s="229">
        <v>2.304995515959456</v>
      </c>
      <c r="R31" s="229">
        <v>2.0560461169036821</v>
      </c>
      <c r="S31" s="229">
        <v>2.4082270452519801</v>
      </c>
      <c r="T31" s="229">
        <v>2.1007619870972412</v>
      </c>
      <c r="U31" s="229">
        <v>7.0416891952481553</v>
      </c>
      <c r="V31" s="229">
        <v>4.7538887175872144</v>
      </c>
      <c r="W31" s="229">
        <v>8.8423899418060259</v>
      </c>
      <c r="X31" s="229">
        <v>4.6353586240911087</v>
      </c>
      <c r="Y31" s="229">
        <v>5.556935711451124</v>
      </c>
      <c r="DA31" s="73" t="s">
        <v>1150</v>
      </c>
    </row>
    <row r="32" spans="1:105" ht="12" customHeight="1" x14ac:dyDescent="0.25">
      <c r="A32" s="46" t="s">
        <v>35</v>
      </c>
      <c r="B32" s="229">
        <v>200.41841940800279</v>
      </c>
      <c r="C32" s="229">
        <v>205.50692798429299</v>
      </c>
      <c r="D32" s="229">
        <v>225.60464236235771</v>
      </c>
      <c r="E32" s="229">
        <v>310.97003140454223</v>
      </c>
      <c r="F32" s="229">
        <v>213.2072832521778</v>
      </c>
      <c r="G32" s="229">
        <v>221.64502658784139</v>
      </c>
      <c r="H32" s="229">
        <v>163.8648945486554</v>
      </c>
      <c r="I32" s="229">
        <v>137.09235776002299</v>
      </c>
      <c r="J32" s="229">
        <v>195.55575983664241</v>
      </c>
      <c r="K32" s="229">
        <v>221.8463690692123</v>
      </c>
      <c r="L32" s="229">
        <v>161.4346506613189</v>
      </c>
      <c r="M32" s="229">
        <v>198.2356719529098</v>
      </c>
      <c r="N32" s="229">
        <v>139.1103041091099</v>
      </c>
      <c r="O32" s="229">
        <v>158.611823575047</v>
      </c>
      <c r="P32" s="229">
        <v>134.87189283924849</v>
      </c>
      <c r="Q32" s="229">
        <v>91.780839628077217</v>
      </c>
      <c r="R32" s="229">
        <v>72.850821414572764</v>
      </c>
      <c r="S32" s="229">
        <v>54.666371506903189</v>
      </c>
      <c r="T32" s="229">
        <v>29.13364097907267</v>
      </c>
      <c r="U32" s="229">
        <v>39.415689844077527</v>
      </c>
      <c r="V32" s="229">
        <v>40.403737814200603</v>
      </c>
      <c r="W32" s="229">
        <v>121.112246042712</v>
      </c>
      <c r="X32" s="229">
        <v>19.013076418975761</v>
      </c>
      <c r="Y32" s="229">
        <v>9.6961052974808535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2.2531692904199669E-2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4.91815547630768</v>
      </c>
      <c r="C34" s="229">
        <v>11.166877615899841</v>
      </c>
      <c r="D34" s="229">
        <v>16.143212759400601</v>
      </c>
      <c r="E34" s="229">
        <v>11.987712000922089</v>
      </c>
      <c r="F34" s="229">
        <v>12.64039771858679</v>
      </c>
      <c r="G34" s="229">
        <v>11.3574027858302</v>
      </c>
      <c r="H34" s="229">
        <v>7.6178039930126076</v>
      </c>
      <c r="I34" s="229">
        <v>6.1996804537213643</v>
      </c>
      <c r="J34" s="229">
        <v>5.4985304222085878</v>
      </c>
      <c r="K34" s="229">
        <v>4.5294616706164899</v>
      </c>
      <c r="L34" s="229">
        <v>4.7367225416506029</v>
      </c>
      <c r="M34" s="229">
        <v>4.9831986266731043</v>
      </c>
      <c r="N34" s="229">
        <v>3.8358485915503979</v>
      </c>
      <c r="O34" s="229">
        <v>7.7162669580174708</v>
      </c>
      <c r="P34" s="229">
        <v>6.5127820563815106</v>
      </c>
      <c r="Q34" s="229">
        <v>6.7711209377991102</v>
      </c>
      <c r="R34" s="229">
        <v>5.568463827730894</v>
      </c>
      <c r="S34" s="229">
        <v>3.3749446800677858</v>
      </c>
      <c r="T34" s="229">
        <v>2.396902856513544</v>
      </c>
      <c r="U34" s="229">
        <v>3.7644014868904381</v>
      </c>
      <c r="V34" s="229">
        <v>0.54375177843856948</v>
      </c>
      <c r="W34" s="229">
        <v>1.6133441455398601</v>
      </c>
      <c r="X34" s="229">
        <v>0.98059852582903284</v>
      </c>
      <c r="Y34" s="229">
        <v>1.144377478334289</v>
      </c>
      <c r="DA34" s="73" t="s">
        <v>1153</v>
      </c>
    </row>
    <row r="35" spans="1:105" ht="12" customHeight="1" x14ac:dyDescent="0.25">
      <c r="A35" s="46" t="s">
        <v>39</v>
      </c>
      <c r="B35" s="229">
        <v>51.331609521209813</v>
      </c>
      <c r="C35" s="229">
        <v>49.703986862681717</v>
      </c>
      <c r="D35" s="229">
        <v>49.458578355070593</v>
      </c>
      <c r="E35" s="229">
        <v>39.992128177928123</v>
      </c>
      <c r="F35" s="229">
        <v>49.010788077156732</v>
      </c>
      <c r="G35" s="229">
        <v>45.018686933168908</v>
      </c>
      <c r="H35" s="229">
        <v>44.267749770454643</v>
      </c>
      <c r="I35" s="229">
        <v>45.17440253828309</v>
      </c>
      <c r="J35" s="229">
        <v>51.540519899866332</v>
      </c>
      <c r="K35" s="229">
        <v>58.65358416372792</v>
      </c>
      <c r="L35" s="229">
        <v>52.540147629427693</v>
      </c>
      <c r="M35" s="229">
        <v>60.608599245456261</v>
      </c>
      <c r="N35" s="229">
        <v>51.363709402179239</v>
      </c>
      <c r="O35" s="229">
        <v>73.747527762579111</v>
      </c>
      <c r="P35" s="229">
        <v>68.845221459586085</v>
      </c>
      <c r="Q35" s="229">
        <v>75.673872305400351</v>
      </c>
      <c r="R35" s="229">
        <v>69.174897401497148</v>
      </c>
      <c r="S35" s="229">
        <v>37.205903258837182</v>
      </c>
      <c r="T35" s="229">
        <v>24.089711523435</v>
      </c>
      <c r="U35" s="229">
        <v>31.912843405230369</v>
      </c>
      <c r="V35" s="229">
        <v>7.9169125686311173</v>
      </c>
      <c r="W35" s="229">
        <v>16.32280659243709</v>
      </c>
      <c r="X35" s="229">
        <v>12.411302794007121</v>
      </c>
      <c r="Y35" s="229">
        <v>11.3344125268366</v>
      </c>
      <c r="DA35" s="73" t="s">
        <v>1154</v>
      </c>
    </row>
    <row r="36" spans="1:105" ht="12" customHeight="1" x14ac:dyDescent="0.25">
      <c r="A36" s="57" t="s">
        <v>1010</v>
      </c>
      <c r="B36" s="261">
        <v>113.03724999282279</v>
      </c>
      <c r="C36" s="261">
        <v>130.3429723388472</v>
      </c>
      <c r="D36" s="261">
        <v>144.91709117314269</v>
      </c>
      <c r="E36" s="261">
        <v>163.03221952648099</v>
      </c>
      <c r="F36" s="261">
        <v>114.9237096212542</v>
      </c>
      <c r="G36" s="261">
        <v>114.9272601475821</v>
      </c>
      <c r="H36" s="261">
        <v>87.801325867739536</v>
      </c>
      <c r="I36" s="261">
        <v>90.81100812877159</v>
      </c>
      <c r="J36" s="261">
        <v>113.081870843213</v>
      </c>
      <c r="K36" s="261">
        <v>138.06613512818419</v>
      </c>
      <c r="L36" s="261">
        <v>100.8462452509424</v>
      </c>
      <c r="M36" s="261">
        <v>121.8128580068288</v>
      </c>
      <c r="N36" s="261">
        <v>89.679583658058448</v>
      </c>
      <c r="O36" s="261">
        <v>113.9841384230531</v>
      </c>
      <c r="P36" s="261">
        <v>100.9457544371101</v>
      </c>
      <c r="Q36" s="261">
        <v>83.156878378768084</v>
      </c>
      <c r="R36" s="261">
        <v>64.40790961558497</v>
      </c>
      <c r="S36" s="261">
        <v>45.042308203735097</v>
      </c>
      <c r="T36" s="261">
        <v>27.51112409887731</v>
      </c>
      <c r="U36" s="261">
        <v>48.00681192009408</v>
      </c>
      <c r="V36" s="261">
        <v>33.01590517825796</v>
      </c>
      <c r="W36" s="261">
        <v>86.529296125746029</v>
      </c>
      <c r="X36" s="261">
        <v>30.634319507581459</v>
      </c>
      <c r="Y36" s="261">
        <v>25.21093910115491</v>
      </c>
      <c r="DA36" s="70" t="s">
        <v>1155</v>
      </c>
    </row>
    <row r="37" spans="1:105" ht="12" customHeight="1" x14ac:dyDescent="0.25">
      <c r="A37" s="60" t="s">
        <v>1012</v>
      </c>
      <c r="B37" s="262">
        <v>112.9007491496084</v>
      </c>
      <c r="C37" s="262">
        <v>130.2650318412424</v>
      </c>
      <c r="D37" s="262">
        <v>144.81097365451359</v>
      </c>
      <c r="E37" s="262">
        <v>162.96978853600061</v>
      </c>
      <c r="F37" s="262">
        <v>114.82029158151239</v>
      </c>
      <c r="G37" s="262">
        <v>114.8220557244175</v>
      </c>
      <c r="H37" s="262">
        <v>87.521064560260314</v>
      </c>
      <c r="I37" s="262">
        <v>90.644065503636355</v>
      </c>
      <c r="J37" s="262">
        <v>112.9499390623386</v>
      </c>
      <c r="K37" s="262">
        <v>137.87762358388389</v>
      </c>
      <c r="L37" s="262">
        <v>100.6930071001414</v>
      </c>
      <c r="M37" s="262">
        <v>121.5886401517851</v>
      </c>
      <c r="N37" s="262">
        <v>89.476048009420253</v>
      </c>
      <c r="O37" s="262">
        <v>113.71565901593991</v>
      </c>
      <c r="P37" s="262">
        <v>100.54973146603901</v>
      </c>
      <c r="Q37" s="262">
        <v>82.58052854067158</v>
      </c>
      <c r="R37" s="262">
        <v>63.718583599979333</v>
      </c>
      <c r="S37" s="262">
        <v>44.67319870815372</v>
      </c>
      <c r="T37" s="262">
        <v>27.286786632905649</v>
      </c>
      <c r="U37" s="262">
        <v>47.529923529107762</v>
      </c>
      <c r="V37" s="262">
        <v>32.770551446652988</v>
      </c>
      <c r="W37" s="262">
        <v>86.068988291153588</v>
      </c>
      <c r="X37" s="262">
        <v>29.747022958903841</v>
      </c>
      <c r="Y37" s="262">
        <v>23.757361887571641</v>
      </c>
      <c r="DA37" s="72" t="s">
        <v>1156</v>
      </c>
    </row>
    <row r="38" spans="1:105" ht="12" customHeight="1" x14ac:dyDescent="0.25">
      <c r="A38" s="59" t="s">
        <v>28</v>
      </c>
      <c r="B38" s="230">
        <v>9.2328323569365498</v>
      </c>
      <c r="C38" s="230">
        <v>10.42822890910238</v>
      </c>
      <c r="D38" s="230">
        <v>11.66843121358534</v>
      </c>
      <c r="E38" s="230">
        <v>10.37496140880827</v>
      </c>
      <c r="F38" s="230">
        <v>8.630015509887297</v>
      </c>
      <c r="G38" s="230">
        <v>9.0189597949513445</v>
      </c>
      <c r="H38" s="230">
        <v>7.1364711446941937</v>
      </c>
      <c r="I38" s="230">
        <v>6.6854667414193578</v>
      </c>
      <c r="J38" s="230">
        <v>7.3530640211160971</v>
      </c>
      <c r="K38" s="230">
        <v>12.34207410507612</v>
      </c>
      <c r="L38" s="230">
        <v>8.7761561078337245</v>
      </c>
      <c r="M38" s="230">
        <v>9.6528383764278214</v>
      </c>
      <c r="N38" s="230">
        <v>8.5633029536123875</v>
      </c>
      <c r="O38" s="230">
        <v>10.32350526571684</v>
      </c>
      <c r="P38" s="230">
        <v>8.2570545793559038</v>
      </c>
      <c r="Q38" s="230">
        <v>8.9920578478291073</v>
      </c>
      <c r="R38" s="230">
        <v>3.0181434404173468</v>
      </c>
      <c r="S38" s="230">
        <v>2.0533381285608039</v>
      </c>
      <c r="T38" s="230">
        <v>1.394495392679344</v>
      </c>
      <c r="U38" s="230">
        <v>1.9126385908275549</v>
      </c>
      <c r="V38" s="230">
        <v>0</v>
      </c>
      <c r="W38" s="230">
        <v>0</v>
      </c>
      <c r="X38" s="230">
        <v>0</v>
      </c>
      <c r="Y38" s="230">
        <v>3.538640643639227E-3</v>
      </c>
      <c r="DA38" s="71" t="s">
        <v>1157</v>
      </c>
    </row>
    <row r="39" spans="1:105" ht="12" customHeight="1" x14ac:dyDescent="0.25">
      <c r="A39" s="59" t="s">
        <v>31</v>
      </c>
      <c r="B39" s="295">
        <v>0</v>
      </c>
      <c r="C39" s="295">
        <v>8.5872126069914789E-2</v>
      </c>
      <c r="D39" s="295">
        <v>0</v>
      </c>
      <c r="E39" s="295">
        <v>0</v>
      </c>
      <c r="F39" s="295">
        <v>0</v>
      </c>
      <c r="G39" s="295">
        <v>8.4738541154584818E-2</v>
      </c>
      <c r="H39" s="295">
        <v>0.1501733496923551</v>
      </c>
      <c r="I39" s="295">
        <v>6.3517887867925449</v>
      </c>
      <c r="J39" s="295">
        <v>6.1613753638698814</v>
      </c>
      <c r="K39" s="295">
        <v>10.185897046567259</v>
      </c>
      <c r="L39" s="295">
        <v>7.5316059869975582</v>
      </c>
      <c r="M39" s="295">
        <v>8.6561638791022393</v>
      </c>
      <c r="N39" s="295">
        <v>6.8204795457595262</v>
      </c>
      <c r="O39" s="295">
        <v>9.3508563247353713</v>
      </c>
      <c r="P39" s="295">
        <v>10.877394975631089</v>
      </c>
      <c r="Q39" s="295">
        <v>5.2937652865896982</v>
      </c>
      <c r="R39" s="295">
        <v>4.8135209085087318</v>
      </c>
      <c r="S39" s="295">
        <v>3.2129366974085829</v>
      </c>
      <c r="T39" s="295">
        <v>2.0171935086755042</v>
      </c>
      <c r="U39" s="295">
        <v>3.483367046894505</v>
      </c>
      <c r="V39" s="295">
        <v>1.803627798953283</v>
      </c>
      <c r="W39" s="295">
        <v>3.8662629006780871</v>
      </c>
      <c r="X39" s="295">
        <v>3.7525779343947558</v>
      </c>
      <c r="Y39" s="295">
        <v>3.5743750468639659</v>
      </c>
      <c r="DA39" s="122" t="s">
        <v>1158</v>
      </c>
    </row>
    <row r="40" spans="1:105" ht="12" customHeight="1" x14ac:dyDescent="0.25">
      <c r="A40" s="59" t="s">
        <v>159</v>
      </c>
      <c r="B40" s="295">
        <v>0.6439502983022003</v>
      </c>
      <c r="C40" s="295">
        <v>0.34856689946203467</v>
      </c>
      <c r="D40" s="295">
        <v>0.99164001899920118</v>
      </c>
      <c r="E40" s="295">
        <v>0.48890969133024781</v>
      </c>
      <c r="F40" s="295">
        <v>0.26835311454650262</v>
      </c>
      <c r="G40" s="295">
        <v>0.20504698463791449</v>
      </c>
      <c r="H40" s="295">
        <v>0.66643280629822033</v>
      </c>
      <c r="I40" s="295">
        <v>0.66857509762494538</v>
      </c>
      <c r="J40" s="295">
        <v>0.38565739029074553</v>
      </c>
      <c r="K40" s="295">
        <v>9.9624206465296475E-2</v>
      </c>
      <c r="L40" s="295">
        <v>0.14723735981444569</v>
      </c>
      <c r="M40" s="295">
        <v>0.16150688626030621</v>
      </c>
      <c r="N40" s="295">
        <v>6.9073707739669851E-2</v>
      </c>
      <c r="O40" s="295">
        <v>0.33560018364384908</v>
      </c>
      <c r="P40" s="295">
        <v>0.1021053432358946</v>
      </c>
      <c r="Q40" s="295">
        <v>0.2311460980313258</v>
      </c>
      <c r="R40" s="295">
        <v>0.21101322853366961</v>
      </c>
      <c r="S40" s="295">
        <v>0.17273323045929409</v>
      </c>
      <c r="T40" s="295">
        <v>0.1081614883076867</v>
      </c>
      <c r="U40" s="295">
        <v>0.22332358839880989</v>
      </c>
      <c r="V40" s="295">
        <v>0.1189179291463254</v>
      </c>
      <c r="W40" s="295">
        <v>0.20714529125731809</v>
      </c>
      <c r="X40" s="295">
        <v>0.58542755067510843</v>
      </c>
      <c r="Y40" s="295">
        <v>0.34527401923737677</v>
      </c>
      <c r="DA40" s="122" t="s">
        <v>1159</v>
      </c>
    </row>
    <row r="41" spans="1:105" ht="12" customHeight="1" x14ac:dyDescent="0.25">
      <c r="A41" s="59" t="s">
        <v>32</v>
      </c>
      <c r="B41" s="295">
        <v>10.994174972119369</v>
      </c>
      <c r="C41" s="295">
        <v>16.666098093985049</v>
      </c>
      <c r="D41" s="295">
        <v>3.9904714582299392</v>
      </c>
      <c r="E41" s="295">
        <v>1.944540188925683</v>
      </c>
      <c r="F41" s="295">
        <v>1.557441726617016</v>
      </c>
      <c r="G41" s="295">
        <v>0.57037883705697556</v>
      </c>
      <c r="H41" s="295">
        <v>1.4599701718213369</v>
      </c>
      <c r="I41" s="295">
        <v>0.81257345549962279</v>
      </c>
      <c r="J41" s="295">
        <v>0.23937793898636511</v>
      </c>
      <c r="K41" s="295">
        <v>0.83598967614809461</v>
      </c>
      <c r="L41" s="295">
        <v>0.46835172910126321</v>
      </c>
      <c r="M41" s="295">
        <v>0.75276998263675032</v>
      </c>
      <c r="N41" s="295">
        <v>0.445734849173333</v>
      </c>
      <c r="O41" s="295">
        <v>0.20642150508740811</v>
      </c>
      <c r="P41" s="295">
        <v>9.4324245774390691E-2</v>
      </c>
      <c r="Q41" s="295">
        <v>0.1071124074666657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1160</v>
      </c>
    </row>
    <row r="42" spans="1:105" ht="12" customHeight="1" x14ac:dyDescent="0.25">
      <c r="A42" s="59" t="s">
        <v>35</v>
      </c>
      <c r="B42" s="295">
        <v>92.029791522250235</v>
      </c>
      <c r="C42" s="295">
        <v>102.736265812623</v>
      </c>
      <c r="D42" s="295">
        <v>128.16043096369921</v>
      </c>
      <c r="E42" s="295">
        <v>150.16137724693641</v>
      </c>
      <c r="F42" s="295">
        <v>104.36448123046161</v>
      </c>
      <c r="G42" s="295">
        <v>104.94293156661671</v>
      </c>
      <c r="H42" s="295">
        <v>78.108017087754206</v>
      </c>
      <c r="I42" s="295">
        <v>76.125661422299885</v>
      </c>
      <c r="J42" s="295">
        <v>98.810464348075485</v>
      </c>
      <c r="K42" s="295">
        <v>114.41403854962709</v>
      </c>
      <c r="L42" s="295">
        <v>83.769655916394356</v>
      </c>
      <c r="M42" s="295">
        <v>102.36536102735801</v>
      </c>
      <c r="N42" s="295">
        <v>73.577456953135339</v>
      </c>
      <c r="O42" s="295">
        <v>93.499275736756445</v>
      </c>
      <c r="P42" s="295">
        <v>81.218852322041684</v>
      </c>
      <c r="Q42" s="295">
        <v>67.956446900754784</v>
      </c>
      <c r="R42" s="295">
        <v>55.675906022519577</v>
      </c>
      <c r="S42" s="295">
        <v>39.234190651725037</v>
      </c>
      <c r="T42" s="295">
        <v>23.766936243243119</v>
      </c>
      <c r="U42" s="295">
        <v>41.910594302986887</v>
      </c>
      <c r="V42" s="295">
        <v>30.848005718553381</v>
      </c>
      <c r="W42" s="295">
        <v>81.995580099218188</v>
      </c>
      <c r="X42" s="295">
        <v>25.40901747383398</v>
      </c>
      <c r="Y42" s="295">
        <v>19.834174180826661</v>
      </c>
      <c r="DA42" s="122" t="s">
        <v>1161</v>
      </c>
    </row>
    <row r="43" spans="1:105" ht="12" customHeight="1" x14ac:dyDescent="0.25">
      <c r="A43" s="60" t="s">
        <v>1019</v>
      </c>
      <c r="B43" s="262">
        <v>0.13650084321445979</v>
      </c>
      <c r="C43" s="262">
        <v>7.7940497604837761E-2</v>
      </c>
      <c r="D43" s="262">
        <v>0.10611751862901</v>
      </c>
      <c r="E43" s="262">
        <v>6.2430990480505412E-2</v>
      </c>
      <c r="F43" s="262">
        <v>0.10341803974176909</v>
      </c>
      <c r="G43" s="262">
        <v>0.1052044231645835</v>
      </c>
      <c r="H43" s="262">
        <v>0.28026130747922567</v>
      </c>
      <c r="I43" s="262">
        <v>0.1669426251352388</v>
      </c>
      <c r="J43" s="262">
        <v>0.13193178087442359</v>
      </c>
      <c r="K43" s="262">
        <v>0.18851154430033171</v>
      </c>
      <c r="L43" s="262">
        <v>0.1532381508010543</v>
      </c>
      <c r="M43" s="262">
        <v>0.2242178550436543</v>
      </c>
      <c r="N43" s="262">
        <v>0.2035356486381982</v>
      </c>
      <c r="O43" s="262">
        <v>0.268479407113144</v>
      </c>
      <c r="P43" s="262">
        <v>0.39602297107113538</v>
      </c>
      <c r="Q43" s="262">
        <v>0.57634983809649953</v>
      </c>
      <c r="R43" s="262">
        <v>0.689326015605635</v>
      </c>
      <c r="S43" s="262">
        <v>0.36910949558138167</v>
      </c>
      <c r="T43" s="262">
        <v>0.2243374659716631</v>
      </c>
      <c r="U43" s="262">
        <v>0.47688839098632668</v>
      </c>
      <c r="V43" s="262">
        <v>0.24535373160497101</v>
      </c>
      <c r="W43" s="262">
        <v>0.46030783459244479</v>
      </c>
      <c r="X43" s="262">
        <v>0.88729654867761598</v>
      </c>
      <c r="Y43" s="262">
        <v>1.453577213583265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23.752082725523227</v>
      </c>
      <c r="C44" s="261">
        <f t="shared" si="1"/>
        <v>27.664674236270873</v>
      </c>
      <c r="D44" s="261">
        <f t="shared" si="1"/>
        <v>30.841140218887311</v>
      </c>
      <c r="E44" s="261">
        <f t="shared" si="1"/>
        <v>34.579599400237498</v>
      </c>
      <c r="F44" s="261">
        <f t="shared" si="1"/>
        <v>24.235717981804232</v>
      </c>
      <c r="G44" s="261">
        <f t="shared" si="1"/>
        <v>24.184321387715325</v>
      </c>
      <c r="H44" s="261">
        <f t="shared" si="1"/>
        <v>18.352346662353526</v>
      </c>
      <c r="I44" s="261">
        <f t="shared" si="1"/>
        <v>19.003811697855831</v>
      </c>
      <c r="J44" s="261">
        <f t="shared" si="1"/>
        <v>23.751285290772174</v>
      </c>
      <c r="K44" s="261">
        <f t="shared" si="1"/>
        <v>28.940367444397456</v>
      </c>
      <c r="L44" s="261">
        <f t="shared" si="1"/>
        <v>21.103505170837927</v>
      </c>
      <c r="M44" s="261">
        <f t="shared" si="1"/>
        <v>25.517117539467954</v>
      </c>
      <c r="N44" s="261">
        <f t="shared" si="1"/>
        <v>18.755014892199164</v>
      </c>
      <c r="O44" s="261">
        <f t="shared" si="1"/>
        <v>23.96985883766067</v>
      </c>
      <c r="P44" s="261">
        <f t="shared" si="1"/>
        <v>21.220855621658018</v>
      </c>
      <c r="Q44" s="261">
        <f t="shared" si="1"/>
        <v>17.885365217624798</v>
      </c>
      <c r="R44" s="261">
        <f t="shared" si="1"/>
        <v>13.979837560651038</v>
      </c>
      <c r="S44" s="261">
        <f t="shared" si="1"/>
        <v>9.6421818820558531</v>
      </c>
      <c r="T44" s="261">
        <f t="shared" si="1"/>
        <v>5.9228857704971682</v>
      </c>
      <c r="U44" s="261">
        <f t="shared" si="1"/>
        <v>10.60198559312955</v>
      </c>
      <c r="V44" s="261">
        <f t="shared" si="1"/>
        <v>7.0206558502448848</v>
      </c>
      <c r="W44" s="261">
        <f t="shared" si="1"/>
        <v>18.264120263394993</v>
      </c>
      <c r="X44" s="261">
        <f t="shared" si="1"/>
        <v>7.1435343260156063</v>
      </c>
      <c r="Y44" s="261">
        <f t="shared" si="1"/>
        <v>6.5794452817481259</v>
      </c>
      <c r="DA44" s="70"/>
    </row>
    <row r="45" spans="1:105" ht="12" customHeight="1" x14ac:dyDescent="0.25">
      <c r="A45" s="60" t="s">
        <v>1022</v>
      </c>
      <c r="B45" s="262">
        <v>17.12353471910119</v>
      </c>
      <c r="C45" s="262">
        <v>20.082750400187081</v>
      </c>
      <c r="D45" s="262">
        <v>22.174889590398472</v>
      </c>
      <c r="E45" s="262">
        <v>25.384605790943809</v>
      </c>
      <c r="F45" s="262">
        <v>17.557260110865389</v>
      </c>
      <c r="G45" s="262">
        <v>17.573862802529931</v>
      </c>
      <c r="H45" s="262">
        <v>12.839132943880569</v>
      </c>
      <c r="I45" s="262">
        <v>13.3335859844988</v>
      </c>
      <c r="J45" s="262">
        <v>17.028353553213531</v>
      </c>
      <c r="K45" s="262">
        <v>20.601460664982479</v>
      </c>
      <c r="L45" s="262">
        <v>14.948312058757431</v>
      </c>
      <c r="M45" s="262">
        <v>18.01100136699894</v>
      </c>
      <c r="N45" s="262">
        <v>13.08303775964124</v>
      </c>
      <c r="O45" s="262">
        <v>16.523761548589601</v>
      </c>
      <c r="P45" s="262">
        <v>14.232674742403169</v>
      </c>
      <c r="Q45" s="262">
        <v>11.257027194078759</v>
      </c>
      <c r="R45" s="262">
        <v>8.4208741214224077</v>
      </c>
      <c r="S45" s="262">
        <v>6.0467961739727336</v>
      </c>
      <c r="T45" s="262">
        <v>3.6555002507707628</v>
      </c>
      <c r="U45" s="262">
        <v>6.2318426737360832</v>
      </c>
      <c r="V45" s="262">
        <v>4.4806968606330928</v>
      </c>
      <c r="W45" s="262">
        <v>12.145234688030589</v>
      </c>
      <c r="X45" s="262">
        <v>3.297852893827939</v>
      </c>
      <c r="Y45" s="262">
        <v>2.2043867293941828</v>
      </c>
      <c r="DA45" s="72" t="s">
        <v>1163</v>
      </c>
    </row>
    <row r="46" spans="1:105" ht="12" customHeight="1" x14ac:dyDescent="0.25">
      <c r="A46" s="60" t="s">
        <v>1024</v>
      </c>
      <c r="B46" s="262">
        <v>6.3063914796113227</v>
      </c>
      <c r="C46" s="262">
        <v>7.3886695171905696</v>
      </c>
      <c r="D46" s="262">
        <v>8.4333550663569632</v>
      </c>
      <c r="E46" s="262">
        <v>9.0611249155909945</v>
      </c>
      <c r="F46" s="262">
        <v>6.4577758532740059</v>
      </c>
      <c r="G46" s="262">
        <v>6.3869909367559368</v>
      </c>
      <c r="H46" s="262">
        <v>4.9288680262210818</v>
      </c>
      <c r="I46" s="262">
        <v>5.2993317668679998</v>
      </c>
      <c r="J46" s="262">
        <v>6.4345380414380244</v>
      </c>
      <c r="K46" s="262">
        <v>7.9083571012060698</v>
      </c>
      <c r="L46" s="262">
        <v>5.8083453103984306</v>
      </c>
      <c r="M46" s="262">
        <v>7.0057111612884624</v>
      </c>
      <c r="N46" s="262">
        <v>5.2129155738900694</v>
      </c>
      <c r="O46" s="262">
        <v>6.8442611367272193</v>
      </c>
      <c r="P46" s="262">
        <v>6.1079093132946216</v>
      </c>
      <c r="Q46" s="262">
        <v>5.4173332729040364</v>
      </c>
      <c r="R46" s="262">
        <v>4.2365076215372488</v>
      </c>
      <c r="S46" s="262">
        <v>2.8738090613492702</v>
      </c>
      <c r="T46" s="262">
        <v>1.829720288826324</v>
      </c>
      <c r="U46" s="262">
        <v>3.4706949787603838</v>
      </c>
      <c r="V46" s="262">
        <v>2.0879180618270361</v>
      </c>
      <c r="W46" s="262">
        <v>5.2540561552986951</v>
      </c>
      <c r="X46" s="262">
        <v>2.3849215955534668</v>
      </c>
      <c r="Y46" s="262">
        <v>2.325886655370403</v>
      </c>
      <c r="DA46" s="72" t="s">
        <v>1164</v>
      </c>
    </row>
    <row r="47" spans="1:105" ht="12" customHeight="1" x14ac:dyDescent="0.25">
      <c r="A47" s="64" t="s">
        <v>28</v>
      </c>
      <c r="B47" s="229">
        <v>0.39692633218446871</v>
      </c>
      <c r="C47" s="229">
        <v>0.41179305064200661</v>
      </c>
      <c r="D47" s="229">
        <v>0.40548268138984678</v>
      </c>
      <c r="E47" s="229">
        <v>0.42414324142694543</v>
      </c>
      <c r="F47" s="229">
        <v>0.34803799679400721</v>
      </c>
      <c r="G47" s="229">
        <v>0.37603391489545951</v>
      </c>
      <c r="H47" s="229">
        <v>0.29555587108714859</v>
      </c>
      <c r="I47" s="229">
        <v>0.23767290020914231</v>
      </c>
      <c r="J47" s="229">
        <v>0.28727761433283688</v>
      </c>
      <c r="K47" s="229">
        <v>0.47241853204742451</v>
      </c>
      <c r="L47" s="229">
        <v>0.33387210315121552</v>
      </c>
      <c r="M47" s="229">
        <v>0.36901972922956539</v>
      </c>
      <c r="N47" s="229">
        <v>0.31961091469270497</v>
      </c>
      <c r="O47" s="229">
        <v>0.34571662262026659</v>
      </c>
      <c r="P47" s="229">
        <v>0.27067960001258579</v>
      </c>
      <c r="Q47" s="229">
        <v>0.23974315774164959</v>
      </c>
      <c r="R47" s="229">
        <v>7.7960174499174306E-2</v>
      </c>
      <c r="S47" s="229">
        <v>5.6478322434642993E-2</v>
      </c>
      <c r="T47" s="229">
        <v>3.3744609989805219E-2</v>
      </c>
      <c r="U47" s="229">
        <v>3.5509453893314551E-2</v>
      </c>
      <c r="V47" s="229">
        <v>0</v>
      </c>
      <c r="W47" s="229">
        <v>0</v>
      </c>
      <c r="X47" s="229">
        <v>0</v>
      </c>
      <c r="Y47" s="229">
        <v>3.4149584833218902E-5</v>
      </c>
      <c r="DA47" s="73" t="s">
        <v>1165</v>
      </c>
    </row>
    <row r="48" spans="1:105" ht="12" customHeight="1" x14ac:dyDescent="0.25">
      <c r="A48" s="64" t="s">
        <v>30</v>
      </c>
      <c r="B48" s="229">
        <v>0.28831512313662938</v>
      </c>
      <c r="C48" s="229">
        <v>0.96666388453721452</v>
      </c>
      <c r="D48" s="229">
        <v>1.7744422511787239</v>
      </c>
      <c r="E48" s="229">
        <v>1.280296799398019</v>
      </c>
      <c r="F48" s="229">
        <v>0.44291280110777459</v>
      </c>
      <c r="G48" s="229">
        <v>0.1742384319735879</v>
      </c>
      <c r="H48" s="229">
        <v>0</v>
      </c>
      <c r="I48" s="229">
        <v>0.78229669850235428</v>
      </c>
      <c r="J48" s="229">
        <v>0.8061156933801934</v>
      </c>
      <c r="K48" s="229">
        <v>1.194038205212389</v>
      </c>
      <c r="L48" s="229">
        <v>0.77046589365949503</v>
      </c>
      <c r="M48" s="229">
        <v>1.019953644064959</v>
      </c>
      <c r="N48" s="229">
        <v>0.74147247756741941</v>
      </c>
      <c r="O48" s="229">
        <v>1.363930627926073</v>
      </c>
      <c r="P48" s="229">
        <v>1.2593237410327811</v>
      </c>
      <c r="Q48" s="229">
        <v>1.514702445947711</v>
      </c>
      <c r="R48" s="229">
        <v>1.050862023691203</v>
      </c>
      <c r="S48" s="229">
        <v>0.78084705921610498</v>
      </c>
      <c r="T48" s="229">
        <v>0.59592775672967102</v>
      </c>
      <c r="U48" s="229">
        <v>1.731968191791837</v>
      </c>
      <c r="V48" s="229">
        <v>0.97120163781005342</v>
      </c>
      <c r="W48" s="229">
        <v>2.192252995496851</v>
      </c>
      <c r="X48" s="229">
        <v>1.5833152577293881</v>
      </c>
      <c r="Y48" s="229">
        <v>1.7360066772980161</v>
      </c>
      <c r="DA48" s="73" t="s">
        <v>1166</v>
      </c>
    </row>
    <row r="49" spans="1:105" ht="12" customHeight="1" x14ac:dyDescent="0.25">
      <c r="A49" s="64" t="s">
        <v>31</v>
      </c>
      <c r="B49" s="229">
        <v>0</v>
      </c>
      <c r="C49" s="229">
        <v>3.4247440498460721E-3</v>
      </c>
      <c r="D49" s="229">
        <v>0</v>
      </c>
      <c r="E49" s="229">
        <v>0</v>
      </c>
      <c r="F49" s="229">
        <v>0</v>
      </c>
      <c r="G49" s="229">
        <v>3.5682805688606609E-3</v>
      </c>
      <c r="H49" s="229">
        <v>6.2813991513889647E-3</v>
      </c>
      <c r="I49" s="229">
        <v>0.2280612120503171</v>
      </c>
      <c r="J49" s="229">
        <v>0.24311880523054791</v>
      </c>
      <c r="K49" s="229">
        <v>0.39377261079163423</v>
      </c>
      <c r="L49" s="229">
        <v>0.28938154559977192</v>
      </c>
      <c r="M49" s="229">
        <v>0.33421617764173039</v>
      </c>
      <c r="N49" s="229">
        <v>0.25710033990579317</v>
      </c>
      <c r="O49" s="229">
        <v>0.31626556529803662</v>
      </c>
      <c r="P49" s="229">
        <v>0.36013283203065782</v>
      </c>
      <c r="Q49" s="229">
        <v>0.14254738598129529</v>
      </c>
      <c r="R49" s="229">
        <v>0.1255750141231009</v>
      </c>
      <c r="S49" s="229">
        <v>8.925466669875827E-2</v>
      </c>
      <c r="T49" s="229">
        <v>4.929947995186295E-2</v>
      </c>
      <c r="U49" s="229">
        <v>6.5315726960525497E-2</v>
      </c>
      <c r="V49" s="229">
        <v>4.7099314373922473E-2</v>
      </c>
      <c r="W49" s="229">
        <v>0.1140693587701271</v>
      </c>
      <c r="X49" s="229">
        <v>5.5984455111001523E-2</v>
      </c>
      <c r="Y49" s="229">
        <v>3.4838266192096207E-2</v>
      </c>
      <c r="DA49" s="73" t="s">
        <v>1167</v>
      </c>
    </row>
    <row r="50" spans="1:105" ht="12" customHeight="1" x14ac:dyDescent="0.25">
      <c r="A50" s="64" t="s">
        <v>159</v>
      </c>
      <c r="B50" s="229">
        <v>2.8491552832991721E-2</v>
      </c>
      <c r="C50" s="229">
        <v>1.41658751773446E-2</v>
      </c>
      <c r="D50" s="229">
        <v>3.5465222941061539E-2</v>
      </c>
      <c r="E50" s="229">
        <v>2.0570436954764321E-2</v>
      </c>
      <c r="F50" s="229">
        <v>1.1138085159005979E-2</v>
      </c>
      <c r="G50" s="229">
        <v>8.7985835455023521E-3</v>
      </c>
      <c r="H50" s="229">
        <v>2.8405422569028331E-2</v>
      </c>
      <c r="I50" s="229">
        <v>2.4461717104545051E-2</v>
      </c>
      <c r="J50" s="229">
        <v>1.5506861437829811E-2</v>
      </c>
      <c r="K50" s="229">
        <v>3.9245734462069722E-3</v>
      </c>
      <c r="L50" s="229">
        <v>5.764778489615114E-3</v>
      </c>
      <c r="M50" s="229">
        <v>6.3543978915116322E-3</v>
      </c>
      <c r="N50" s="229">
        <v>2.653272597606554E-3</v>
      </c>
      <c r="O50" s="229">
        <v>1.156655634114249E-2</v>
      </c>
      <c r="P50" s="229">
        <v>3.4448288541055472E-3</v>
      </c>
      <c r="Q50" s="229">
        <v>6.3425296408351241E-3</v>
      </c>
      <c r="R50" s="229">
        <v>5.6095938523014867E-3</v>
      </c>
      <c r="S50" s="229">
        <v>4.8897428680859398E-3</v>
      </c>
      <c r="T50" s="229">
        <v>2.6936973171619531E-3</v>
      </c>
      <c r="U50" s="229">
        <v>4.267116366611725E-3</v>
      </c>
      <c r="V50" s="229">
        <v>3.1644363568648268E-3</v>
      </c>
      <c r="W50" s="229">
        <v>6.2277912459002566E-3</v>
      </c>
      <c r="X50" s="229">
        <v>8.9000460755371581E-3</v>
      </c>
      <c r="Y50" s="229">
        <v>3.4292699748278942E-3</v>
      </c>
      <c r="DA50" s="73" t="s">
        <v>1168</v>
      </c>
    </row>
    <row r="51" spans="1:105" ht="12" customHeight="1" x14ac:dyDescent="0.25">
      <c r="A51" s="64" t="s">
        <v>32</v>
      </c>
      <c r="B51" s="229">
        <v>0.4715891505907911</v>
      </c>
      <c r="C51" s="229">
        <v>0.6566418991090236</v>
      </c>
      <c r="D51" s="229">
        <v>0.13835990269076009</v>
      </c>
      <c r="E51" s="229">
        <v>7.9317530472323913E-2</v>
      </c>
      <c r="F51" s="229">
        <v>6.2669046892620192E-2</v>
      </c>
      <c r="G51" s="229">
        <v>2.37279472535134E-2</v>
      </c>
      <c r="H51" s="229">
        <v>6.032901843083175E-2</v>
      </c>
      <c r="I51" s="229">
        <v>2.8822839523026451E-2</v>
      </c>
      <c r="J51" s="229">
        <v>9.331334575824966E-3</v>
      </c>
      <c r="K51" s="229">
        <v>3.1927571781093643E-2</v>
      </c>
      <c r="L51" s="229">
        <v>1.777764054342159E-2</v>
      </c>
      <c r="M51" s="229">
        <v>2.871329571919224E-2</v>
      </c>
      <c r="N51" s="229">
        <v>1.6599044260929941E-2</v>
      </c>
      <c r="O51" s="229">
        <v>6.8972222086841062E-3</v>
      </c>
      <c r="P51" s="229">
        <v>3.085175767919628E-3</v>
      </c>
      <c r="Q51" s="229">
        <v>2.8493979624892641E-3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1169</v>
      </c>
    </row>
    <row r="52" spans="1:105" ht="12" customHeight="1" x14ac:dyDescent="0.25">
      <c r="A52" s="64" t="s">
        <v>33</v>
      </c>
      <c r="B52" s="229">
        <v>1.6011570606915632E-2</v>
      </c>
      <c r="C52" s="229">
        <v>3.7352800412900483E-2</v>
      </c>
      <c r="D52" s="229">
        <v>0.28759123134369752</v>
      </c>
      <c r="E52" s="229">
        <v>3.7826394207253741E-2</v>
      </c>
      <c r="F52" s="229">
        <v>0.12616054523342071</v>
      </c>
      <c r="G52" s="229">
        <v>0.27086223902251061</v>
      </c>
      <c r="H52" s="229">
        <v>0.24708078771034361</v>
      </c>
      <c r="I52" s="229">
        <v>0.24947208241259511</v>
      </c>
      <c r="J52" s="229">
        <v>4.9148246391842468E-2</v>
      </c>
      <c r="K52" s="229">
        <v>0.14312098724249339</v>
      </c>
      <c r="L52" s="229">
        <v>4.097292493594077E-2</v>
      </c>
      <c r="M52" s="229">
        <v>0</v>
      </c>
      <c r="N52" s="229">
        <v>1.071120627760128E-2</v>
      </c>
      <c r="O52" s="229">
        <v>2.4848249201535801E-2</v>
      </c>
      <c r="P52" s="229">
        <v>2.9829828722489571E-2</v>
      </c>
      <c r="Q52" s="229">
        <v>4.5845710290570781E-2</v>
      </c>
      <c r="R52" s="229">
        <v>4.0894177002501912E-2</v>
      </c>
      <c r="S52" s="229">
        <v>4.7898956273926922E-2</v>
      </c>
      <c r="T52" s="229">
        <v>4.1783563040821987E-2</v>
      </c>
      <c r="U52" s="229">
        <v>0.1400572107695448</v>
      </c>
      <c r="V52" s="229">
        <v>9.4553504937902919E-2</v>
      </c>
      <c r="W52" s="229">
        <v>0.17587264042010689</v>
      </c>
      <c r="X52" s="229">
        <v>9.2195974830138389E-2</v>
      </c>
      <c r="Y52" s="229">
        <v>0.11052588300783329</v>
      </c>
      <c r="DA52" s="73" t="s">
        <v>1170</v>
      </c>
    </row>
    <row r="53" spans="1:105" ht="12" customHeight="1" x14ac:dyDescent="0.25">
      <c r="A53" s="64" t="s">
        <v>35</v>
      </c>
      <c r="B53" s="229">
        <v>3.9862657994146931</v>
      </c>
      <c r="C53" s="229">
        <v>4.0874747989049061</v>
      </c>
      <c r="D53" s="229">
        <v>4.4872126658550986</v>
      </c>
      <c r="E53" s="229">
        <v>6.1851061618607961</v>
      </c>
      <c r="F53" s="229">
        <v>4.2406326919687327</v>
      </c>
      <c r="G53" s="229">
        <v>4.4084570255930906</v>
      </c>
      <c r="H53" s="229">
        <v>3.2592265061936572</v>
      </c>
      <c r="I53" s="229">
        <v>2.7267283052831122</v>
      </c>
      <c r="J53" s="229">
        <v>3.8895488728928349</v>
      </c>
      <c r="K53" s="229">
        <v>4.4124616707241557</v>
      </c>
      <c r="L53" s="229">
        <v>3.2108896411443211</v>
      </c>
      <c r="M53" s="229">
        <v>3.9428515685535892</v>
      </c>
      <c r="N53" s="229">
        <v>2.7668646886563528</v>
      </c>
      <c r="O53" s="229">
        <v>3.154744407064014</v>
      </c>
      <c r="P53" s="229">
        <v>2.6825638846743232</v>
      </c>
      <c r="Q53" s="229">
        <v>1.8254949975738599</v>
      </c>
      <c r="R53" s="229">
        <v>1.448982277786504</v>
      </c>
      <c r="S53" s="229">
        <v>1.0872987011859681</v>
      </c>
      <c r="T53" s="229">
        <v>0.57945989690140465</v>
      </c>
      <c r="U53" s="229">
        <v>0.78396694699962943</v>
      </c>
      <c r="V53" s="229">
        <v>0.80361894227589536</v>
      </c>
      <c r="W53" s="229">
        <v>2.4088883931747178</v>
      </c>
      <c r="X53" s="229">
        <v>0.37816472405327572</v>
      </c>
      <c r="Y53" s="229">
        <v>0.19285279790669879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4.4814901291123242E-4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9.7820724409058715E-2</v>
      </c>
      <c r="C55" s="229">
        <v>0.22210604423484209</v>
      </c>
      <c r="D55" s="229">
        <v>0.32108394580475352</v>
      </c>
      <c r="E55" s="229">
        <v>0.23843220849490779</v>
      </c>
      <c r="F55" s="229">
        <v>0.25141394321658828</v>
      </c>
      <c r="G55" s="229">
        <v>0.22589553609424529</v>
      </c>
      <c r="H55" s="229">
        <v>0.15151597150445489</v>
      </c>
      <c r="I55" s="229">
        <v>0.1233098945344861</v>
      </c>
      <c r="J55" s="229">
        <v>0.1093642182880926</v>
      </c>
      <c r="K55" s="229">
        <v>9.0089714312043351E-2</v>
      </c>
      <c r="L55" s="229">
        <v>9.421207454320675E-2</v>
      </c>
      <c r="M55" s="229">
        <v>9.9114414313178967E-2</v>
      </c>
      <c r="N55" s="229">
        <v>7.6293945922715975E-2</v>
      </c>
      <c r="O55" s="229">
        <v>0.15347437208992609</v>
      </c>
      <c r="P55" s="229">
        <v>0.12953739704704331</v>
      </c>
      <c r="Q55" s="229">
        <v>0.13467568448936459</v>
      </c>
      <c r="R55" s="229">
        <v>0.1107551739871427</v>
      </c>
      <c r="S55" s="229">
        <v>6.7126697200834112E-2</v>
      </c>
      <c r="T55" s="229">
        <v>4.7673721355861579E-2</v>
      </c>
      <c r="U55" s="229">
        <v>7.4872883175018043E-2</v>
      </c>
      <c r="V55" s="229">
        <v>1.081506941409415E-2</v>
      </c>
      <c r="W55" s="229">
        <v>3.2088959732583647E-2</v>
      </c>
      <c r="X55" s="229">
        <v>1.9503827931658928E-2</v>
      </c>
      <c r="Y55" s="229">
        <v>2.276134507486418E-2</v>
      </c>
      <c r="DA55" s="73" t="s">
        <v>1173</v>
      </c>
    </row>
    <row r="56" spans="1:105" ht="12" customHeight="1" x14ac:dyDescent="0.25">
      <c r="A56" s="64" t="s">
        <v>39</v>
      </c>
      <c r="B56" s="229">
        <v>1.020971226435776</v>
      </c>
      <c r="C56" s="229">
        <v>0.9885982711095751</v>
      </c>
      <c r="D56" s="229">
        <v>0.98371716515302088</v>
      </c>
      <c r="E56" s="229">
        <v>0.79543214277598384</v>
      </c>
      <c r="F56" s="229">
        <v>0.97481074290185743</v>
      </c>
      <c r="G56" s="229">
        <v>0.89540897780916551</v>
      </c>
      <c r="H56" s="229">
        <v>0.88047304957422845</v>
      </c>
      <c r="I56" s="229">
        <v>0.89850611724842111</v>
      </c>
      <c r="J56" s="229">
        <v>1.02512639490802</v>
      </c>
      <c r="K56" s="229">
        <v>1.166603235648628</v>
      </c>
      <c r="L56" s="229">
        <v>1.0450087083314441</v>
      </c>
      <c r="M56" s="229">
        <v>1.205487933874736</v>
      </c>
      <c r="N56" s="229">
        <v>1.021609684008945</v>
      </c>
      <c r="O56" s="229">
        <v>1.4668175139775399</v>
      </c>
      <c r="P56" s="229">
        <v>1.369312025152716</v>
      </c>
      <c r="Q56" s="229">
        <v>1.5051319632762601</v>
      </c>
      <c r="R56" s="229">
        <v>1.3758691865953201</v>
      </c>
      <c r="S56" s="229">
        <v>0.74001491547094878</v>
      </c>
      <c r="T56" s="229">
        <v>0.47913756353973408</v>
      </c>
      <c r="U56" s="229">
        <v>0.63473744880390381</v>
      </c>
      <c r="V56" s="229">
        <v>0.1574651566583026</v>
      </c>
      <c r="W56" s="229">
        <v>0.3246560164584078</v>
      </c>
      <c r="X56" s="229">
        <v>0.24685730982246781</v>
      </c>
      <c r="Y56" s="229">
        <v>0.22543826633123351</v>
      </c>
      <c r="DA56" s="73" t="s">
        <v>1174</v>
      </c>
    </row>
    <row r="57" spans="1:105" ht="12" customHeight="1" x14ac:dyDescent="0.25">
      <c r="A57" s="60" t="s">
        <v>1036</v>
      </c>
      <c r="B57" s="262">
        <v>0.32215652681071288</v>
      </c>
      <c r="C57" s="262">
        <v>0.19325431889322059</v>
      </c>
      <c r="D57" s="262">
        <v>0.2328955621318767</v>
      </c>
      <c r="E57" s="262">
        <v>0.13386869370269699</v>
      </c>
      <c r="F57" s="262">
        <v>0.22068201766483889</v>
      </c>
      <c r="G57" s="262">
        <v>0.22346764842945921</v>
      </c>
      <c r="H57" s="262">
        <v>0.58434569225187294</v>
      </c>
      <c r="I57" s="262">
        <v>0.37089394648903062</v>
      </c>
      <c r="J57" s="262">
        <v>0.28839369612061821</v>
      </c>
      <c r="K57" s="262">
        <v>0.43054967820890722</v>
      </c>
      <c r="L57" s="262">
        <v>0.34684780168206691</v>
      </c>
      <c r="M57" s="262">
        <v>0.50040501118054914</v>
      </c>
      <c r="N57" s="262">
        <v>0.45906155866785547</v>
      </c>
      <c r="O57" s="262">
        <v>0.60183615234384902</v>
      </c>
      <c r="P57" s="262">
        <v>0.88027156596022849</v>
      </c>
      <c r="Q57" s="262">
        <v>1.211004750642001</v>
      </c>
      <c r="R57" s="262">
        <v>1.322455817691381</v>
      </c>
      <c r="S57" s="262">
        <v>0.72157664673384914</v>
      </c>
      <c r="T57" s="262">
        <v>0.43766523090008119</v>
      </c>
      <c r="U57" s="262">
        <v>0.89944794063308331</v>
      </c>
      <c r="V57" s="262">
        <v>0.45204092778475552</v>
      </c>
      <c r="W57" s="262">
        <v>0.86482942006571195</v>
      </c>
      <c r="X57" s="262">
        <v>1.4607598366342009</v>
      </c>
      <c r="Y57" s="262">
        <v>2.0491718969835402</v>
      </c>
      <c r="DA57" s="72" t="s">
        <v>1175</v>
      </c>
    </row>
    <row r="58" spans="1:105" ht="12" customHeight="1" x14ac:dyDescent="0.25">
      <c r="A58" s="132" t="s">
        <v>1038</v>
      </c>
      <c r="B58" s="316">
        <v>36.770407756743651</v>
      </c>
      <c r="C58" s="316">
        <v>37.415823627098412</v>
      </c>
      <c r="D58" s="316">
        <v>41.133218492854162</v>
      </c>
      <c r="E58" s="316">
        <v>44.091627097961478</v>
      </c>
      <c r="F58" s="316">
        <v>37.112850759987808</v>
      </c>
      <c r="G58" s="316">
        <v>35.70299110564374</v>
      </c>
      <c r="H58" s="316">
        <v>34.82515093572124</v>
      </c>
      <c r="I58" s="316">
        <v>38.75059706894082</v>
      </c>
      <c r="J58" s="316">
        <v>37.212164781731403</v>
      </c>
      <c r="K58" s="316">
        <v>39.338989461920121</v>
      </c>
      <c r="L58" s="316">
        <v>38.112150030589177</v>
      </c>
      <c r="M58" s="316">
        <v>37.560628181357728</v>
      </c>
      <c r="N58" s="316">
        <v>35.967752279541102</v>
      </c>
      <c r="O58" s="316">
        <v>35.558757820416581</v>
      </c>
      <c r="P58" s="316">
        <v>30.706537106614629</v>
      </c>
      <c r="Q58" s="316">
        <v>26.987459785856689</v>
      </c>
      <c r="R58" s="316">
        <v>21.287638532942371</v>
      </c>
      <c r="S58" s="316">
        <v>18.99362720487634</v>
      </c>
      <c r="T58" s="316">
        <v>20.03011465881233</v>
      </c>
      <c r="U58" s="316">
        <v>19.66446453833289</v>
      </c>
      <c r="V58" s="316">
        <v>18.947941559095451</v>
      </c>
      <c r="W58" s="316">
        <v>26.188227505595489</v>
      </c>
      <c r="X58" s="316">
        <v>20.290239232006989</v>
      </c>
      <c r="Y58" s="316">
        <v>17.99769477655429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237.75467848493659</v>
      </c>
      <c r="C61" s="223">
        <v>340.52163835803071</v>
      </c>
      <c r="D61" s="223">
        <v>370.66885138055522</v>
      </c>
      <c r="E61" s="223">
        <v>413.74672829592788</v>
      </c>
      <c r="F61" s="223">
        <v>338.33024592809198</v>
      </c>
      <c r="G61" s="223">
        <v>304.63501172541328</v>
      </c>
      <c r="H61" s="223">
        <v>334.42412569799262</v>
      </c>
      <c r="I61" s="223">
        <v>336.34458566186453</v>
      </c>
      <c r="J61" s="223">
        <v>399.75858552116881</v>
      </c>
      <c r="K61" s="223">
        <v>79.421944475868074</v>
      </c>
      <c r="L61" s="223">
        <v>266.80387319723388</v>
      </c>
      <c r="M61" s="223">
        <v>232.5566127963647</v>
      </c>
      <c r="N61" s="223">
        <v>278.22795046381248</v>
      </c>
      <c r="O61" s="223">
        <v>33.199063723438968</v>
      </c>
      <c r="P61" s="223">
        <v>87.808455973550295</v>
      </c>
      <c r="Q61" s="223">
        <v>61.573913857295217</v>
      </c>
      <c r="R61" s="223">
        <v>97.330867556826746</v>
      </c>
      <c r="S61" s="223">
        <v>243.43542808267389</v>
      </c>
      <c r="T61" s="223">
        <v>363.87665597361189</v>
      </c>
      <c r="U61" s="223">
        <v>254.66788878695141</v>
      </c>
      <c r="V61" s="223">
        <v>341.1230823346632</v>
      </c>
      <c r="W61" s="223">
        <v>165.4288718841683</v>
      </c>
      <c r="X61" s="223">
        <v>177.00198080810429</v>
      </c>
      <c r="Y61" s="223">
        <v>136.82899491558251</v>
      </c>
      <c r="DA61" s="89" t="s">
        <v>1177</v>
      </c>
    </row>
    <row r="62" spans="1:105" ht="12" customHeight="1" x14ac:dyDescent="0.25">
      <c r="A62" s="55" t="s">
        <v>91</v>
      </c>
      <c r="B62" s="259">
        <v>0.63838773652431646</v>
      </c>
      <c r="C62" s="259">
        <v>0.71613680531235668</v>
      </c>
      <c r="D62" s="259">
        <v>0.79630939785316857</v>
      </c>
      <c r="E62" s="259">
        <v>0.75392994810926117</v>
      </c>
      <c r="F62" s="259">
        <v>0.80889941116127217</v>
      </c>
      <c r="G62" s="259">
        <v>0.74278478906821988</v>
      </c>
      <c r="H62" s="259">
        <v>1.201276873558325</v>
      </c>
      <c r="I62" s="259">
        <v>0.9570375848354753</v>
      </c>
      <c r="J62" s="259">
        <v>1.0291639431971671</v>
      </c>
      <c r="K62" s="259">
        <v>0.21291035372204281</v>
      </c>
      <c r="L62" s="259">
        <v>0.72783530148391118</v>
      </c>
      <c r="M62" s="259">
        <v>0.68722090486873189</v>
      </c>
      <c r="N62" s="259">
        <v>0.85994151821197151</v>
      </c>
      <c r="O62" s="259">
        <v>0.10005432450452741</v>
      </c>
      <c r="P62" s="259">
        <v>0.31169324882117178</v>
      </c>
      <c r="Q62" s="259">
        <v>0.24150662557986491</v>
      </c>
      <c r="R62" s="259">
        <v>0.4277820770117175</v>
      </c>
      <c r="S62" s="259">
        <v>1.0129922458731371</v>
      </c>
      <c r="T62" s="259">
        <v>1.435408892599664</v>
      </c>
      <c r="U62" s="259">
        <v>0.99209600247018226</v>
      </c>
      <c r="V62" s="259">
        <v>1.363906729683332</v>
      </c>
      <c r="W62" s="259">
        <v>0.63120055724786717</v>
      </c>
      <c r="X62" s="259">
        <v>0.84876449480702898</v>
      </c>
      <c r="Y62" s="259">
        <v>0.68123158485143553</v>
      </c>
      <c r="DA62" s="67" t="s">
        <v>1178</v>
      </c>
    </row>
    <row r="63" spans="1:105" ht="12" customHeight="1" x14ac:dyDescent="0.25">
      <c r="A63" s="173" t="s">
        <v>92</v>
      </c>
      <c r="B63" s="224">
        <v>1.3476360969099259</v>
      </c>
      <c r="C63" s="224">
        <v>1.5117643305917861</v>
      </c>
      <c r="D63" s="224">
        <v>1.681008621340679</v>
      </c>
      <c r="E63" s="224">
        <v>1.5915456304740081</v>
      </c>
      <c r="F63" s="224">
        <v>1.707586131251744</v>
      </c>
      <c r="G63" s="224">
        <v>1.568018206981691</v>
      </c>
      <c r="H63" s="224">
        <v>2.535894699362911</v>
      </c>
      <c r="I63" s="224">
        <v>2.0203057196018919</v>
      </c>
      <c r="J63" s="224">
        <v>2.1725644152279719</v>
      </c>
      <c r="K63" s="224">
        <v>0.44945361833522068</v>
      </c>
      <c r="L63" s="224">
        <v>1.536459848406998</v>
      </c>
      <c r="M63" s="224">
        <v>1.4507228835479511</v>
      </c>
      <c r="N63" s="224">
        <v>1.8153359860631271</v>
      </c>
      <c r="O63" s="224">
        <v>0.2112146140030127</v>
      </c>
      <c r="P63" s="224">
        <v>0.65798424568974889</v>
      </c>
      <c r="Q63" s="224">
        <v>0.50982032964215462</v>
      </c>
      <c r="R63" s="224">
        <v>0.90304768655300416</v>
      </c>
      <c r="S63" s="224">
        <v>2.1384259726870489</v>
      </c>
      <c r="T63" s="224">
        <v>3.030147239395049</v>
      </c>
      <c r="U63" s="224">
        <v>2.0943140164440339</v>
      </c>
      <c r="V63" s="224">
        <v>2.8792062199484572</v>
      </c>
      <c r="W63" s="224">
        <v>1.3324639661283431</v>
      </c>
      <c r="X63" s="224">
        <v>1.791741296919324</v>
      </c>
      <c r="Y63" s="224">
        <v>1.438079432883941</v>
      </c>
      <c r="DA63" s="177" t="s">
        <v>1179</v>
      </c>
    </row>
    <row r="64" spans="1:105" ht="12" customHeight="1" x14ac:dyDescent="0.25">
      <c r="A64" s="173" t="s">
        <v>93</v>
      </c>
      <c r="B64" s="224">
        <v>8.0226341406525634</v>
      </c>
      <c r="C64" s="224">
        <v>8.9997085704636408</v>
      </c>
      <c r="D64" s="224">
        <v>10.00723948195076</v>
      </c>
      <c r="E64" s="224">
        <v>9.474655910987078</v>
      </c>
      <c r="F64" s="224">
        <v>10.1654584840055</v>
      </c>
      <c r="G64" s="224">
        <v>9.3345944274872998</v>
      </c>
      <c r="H64" s="224">
        <v>15.096475553643881</v>
      </c>
      <c r="I64" s="224">
        <v>12.02711449908359</v>
      </c>
      <c r="J64" s="224">
        <v>12.93352819083754</v>
      </c>
      <c r="K64" s="224">
        <v>2.6756495699127711</v>
      </c>
      <c r="L64" s="224">
        <v>9.1467238550792</v>
      </c>
      <c r="M64" s="224">
        <v>8.6363217495172488</v>
      </c>
      <c r="N64" s="224">
        <v>10.806905879071779</v>
      </c>
      <c r="O64" s="224">
        <v>1.257385118423836</v>
      </c>
      <c r="P64" s="224">
        <v>3.9170566042168939</v>
      </c>
      <c r="Q64" s="224">
        <v>3.0350196106829812</v>
      </c>
      <c r="R64" s="224">
        <v>5.3759477186679092</v>
      </c>
      <c r="S64" s="224">
        <v>12.730298079039921</v>
      </c>
      <c r="T64" s="224">
        <v>18.038818305413539</v>
      </c>
      <c r="U64" s="224">
        <v>12.467694482284349</v>
      </c>
      <c r="V64" s="224">
        <v>17.140248892933592</v>
      </c>
      <c r="W64" s="224">
        <v>7.9323126846794922</v>
      </c>
      <c r="X64" s="224">
        <v>10.66644395533941</v>
      </c>
      <c r="Y64" s="224">
        <v>8.561053819854834</v>
      </c>
      <c r="DA64" s="177" t="s">
        <v>1180</v>
      </c>
    </row>
    <row r="65" spans="1:105" ht="12" customHeight="1" x14ac:dyDescent="0.25">
      <c r="A65" s="173" t="s">
        <v>94</v>
      </c>
      <c r="B65" s="224">
        <v>9.4945368779404191</v>
      </c>
      <c r="C65" s="224">
        <v>10.650873941764109</v>
      </c>
      <c r="D65" s="224">
        <v>11.84325530018927</v>
      </c>
      <c r="E65" s="224">
        <v>11.21295928189314</v>
      </c>
      <c r="F65" s="224">
        <v>12.030502546350929</v>
      </c>
      <c r="G65" s="224">
        <v>11.047200891699431</v>
      </c>
      <c r="H65" s="224">
        <v>17.866207203029589</v>
      </c>
      <c r="I65" s="224">
        <v>14.23371428196184</v>
      </c>
      <c r="J65" s="224">
        <v>15.30642656974017</v>
      </c>
      <c r="K65" s="224">
        <v>3.1665476785553439</v>
      </c>
      <c r="L65" s="224">
        <v>10.824861938341231</v>
      </c>
      <c r="M65" s="224">
        <v>10.22081699139788</v>
      </c>
      <c r="N65" s="224">
        <v>12.78963549956076</v>
      </c>
      <c r="O65" s="224">
        <v>1.4880760068759069</v>
      </c>
      <c r="P65" s="224">
        <v>4.6357141220317768</v>
      </c>
      <c r="Q65" s="224">
        <v>3.591850895067493</v>
      </c>
      <c r="R65" s="224">
        <v>6.3622661801477038</v>
      </c>
      <c r="S65" s="224">
        <v>15.06591008134731</v>
      </c>
      <c r="T65" s="224">
        <v>21.34837793080321</v>
      </c>
      <c r="U65" s="224">
        <v>14.75512692833758</v>
      </c>
      <c r="V65" s="224">
        <v>20.28494910248995</v>
      </c>
      <c r="W65" s="224">
        <v>9.3876442564434299</v>
      </c>
      <c r="X65" s="224">
        <v>12.62340320086154</v>
      </c>
      <c r="Y65" s="224">
        <v>10.13173974801658</v>
      </c>
      <c r="DA65" s="177" t="s">
        <v>1181</v>
      </c>
    </row>
    <row r="66" spans="1:105" ht="12" customHeight="1" x14ac:dyDescent="0.25">
      <c r="A66" s="56" t="s">
        <v>95</v>
      </c>
      <c r="B66" s="260">
        <v>10.12932996853919</v>
      </c>
      <c r="C66" s="260">
        <v>14.8023301329172</v>
      </c>
      <c r="D66" s="260">
        <v>15.709893379333399</v>
      </c>
      <c r="E66" s="260">
        <v>18.548964250391329</v>
      </c>
      <c r="F66" s="260">
        <v>14.552440712824129</v>
      </c>
      <c r="G66" s="260">
        <v>13.193247697884621</v>
      </c>
      <c r="H66" s="260">
        <v>13.511357216124059</v>
      </c>
      <c r="I66" s="260">
        <v>13.504099008879081</v>
      </c>
      <c r="J66" s="260">
        <v>16.75834094085544</v>
      </c>
      <c r="K66" s="260">
        <v>3.283013261194256</v>
      </c>
      <c r="L66" s="260">
        <v>10.914830874089891</v>
      </c>
      <c r="M66" s="260">
        <v>9.4504420547855403</v>
      </c>
      <c r="N66" s="260">
        <v>11.081785822674521</v>
      </c>
      <c r="O66" s="260">
        <v>1.2899753553457869</v>
      </c>
      <c r="P66" s="260">
        <v>3.2967272413158182</v>
      </c>
      <c r="Q66" s="260">
        <v>2.1456136221242619</v>
      </c>
      <c r="R66" s="260">
        <v>3.3036156942442858</v>
      </c>
      <c r="S66" s="260">
        <v>8.5318192524393464</v>
      </c>
      <c r="T66" s="260">
        <v>12.36971045664426</v>
      </c>
      <c r="U66" s="260">
        <v>8.1220996972701904</v>
      </c>
      <c r="V66" s="260">
        <v>12.108076000211</v>
      </c>
      <c r="W66" s="260">
        <v>6.1438186035600912</v>
      </c>
      <c r="X66" s="260">
        <v>5.173349113558098</v>
      </c>
      <c r="Y66" s="260">
        <v>3.6178512405645509</v>
      </c>
      <c r="DA66" s="68" t="s">
        <v>1182</v>
      </c>
    </row>
    <row r="67" spans="1:105" ht="12" customHeight="1" x14ac:dyDescent="0.25">
      <c r="A67" s="37" t="s">
        <v>159</v>
      </c>
      <c r="B67" s="226">
        <v>6.7709272753749425E-2</v>
      </c>
      <c r="C67" s="226">
        <v>4.848944041822828E-2</v>
      </c>
      <c r="D67" s="226">
        <v>0.11679179995537679</v>
      </c>
      <c r="E67" s="226">
        <v>5.8517191016099493E-2</v>
      </c>
      <c r="F67" s="226">
        <v>3.6073462597546679E-2</v>
      </c>
      <c r="G67" s="226">
        <v>2.486329936685789E-2</v>
      </c>
      <c r="H67" s="226">
        <v>0.1077434296843879</v>
      </c>
      <c r="I67" s="226">
        <v>0.11232478723582449</v>
      </c>
      <c r="J67" s="226">
        <v>6.2761421784167465E-2</v>
      </c>
      <c r="K67" s="226">
        <v>2.7424958914008869E-3</v>
      </c>
      <c r="L67" s="226">
        <v>1.8356494451093362E-2</v>
      </c>
      <c r="M67" s="226">
        <v>1.4218892304745309E-2</v>
      </c>
      <c r="N67" s="226">
        <v>9.8712173778689651E-3</v>
      </c>
      <c r="O67" s="226">
        <v>4.3777715342940438E-3</v>
      </c>
      <c r="P67" s="226">
        <v>3.8520301928631662E-3</v>
      </c>
      <c r="Q67" s="226">
        <v>6.5444618102103594E-3</v>
      </c>
      <c r="R67" s="226">
        <v>1.083447598327132E-2</v>
      </c>
      <c r="S67" s="226">
        <v>3.3368551869872518E-2</v>
      </c>
      <c r="T67" s="226">
        <v>4.9987627439730613E-2</v>
      </c>
      <c r="U67" s="226">
        <v>3.7736629531850092E-2</v>
      </c>
      <c r="V67" s="226">
        <v>4.2043833468414463E-2</v>
      </c>
      <c r="W67" s="226">
        <v>1.430796292796393E-2</v>
      </c>
      <c r="X67" s="226">
        <v>8.4734781724141187E-2</v>
      </c>
      <c r="Y67" s="226">
        <v>3.5074710744015199E-2</v>
      </c>
      <c r="DA67" s="69" t="s">
        <v>1183</v>
      </c>
    </row>
    <row r="68" spans="1:105" ht="12" customHeight="1" x14ac:dyDescent="0.25">
      <c r="A68" s="37" t="s">
        <v>35</v>
      </c>
      <c r="B68" s="226">
        <v>9.914024680760642</v>
      </c>
      <c r="C68" s="226">
        <v>14.64234253249959</v>
      </c>
      <c r="D68" s="226">
        <v>15.464576201238399</v>
      </c>
      <c r="E68" s="226">
        <v>18.413605079332982</v>
      </c>
      <c r="F68" s="226">
        <v>14.37340512686449</v>
      </c>
      <c r="G68" s="226">
        <v>13.037199794432681</v>
      </c>
      <c r="H68" s="226">
        <v>12.937661905517929</v>
      </c>
      <c r="I68" s="226">
        <v>13.103347068080881</v>
      </c>
      <c r="J68" s="226">
        <v>16.474787161134721</v>
      </c>
      <c r="K68" s="226">
        <v>3.2269050224640599</v>
      </c>
      <c r="L68" s="226">
        <v>10.70001076690566</v>
      </c>
      <c r="M68" s="226">
        <v>9.2332267272086952</v>
      </c>
      <c r="N68" s="226">
        <v>10.772797031143231</v>
      </c>
      <c r="O68" s="226">
        <v>1.249582421143022</v>
      </c>
      <c r="P68" s="226">
        <v>3.1392349318221702</v>
      </c>
      <c r="Q68" s="226">
        <v>1.9712594668351029</v>
      </c>
      <c r="R68" s="226">
        <v>2.9288105419488382</v>
      </c>
      <c r="S68" s="226">
        <v>7.765187011410756</v>
      </c>
      <c r="T68" s="226">
        <v>11.253531424333289</v>
      </c>
      <c r="U68" s="226">
        <v>7.2556794400376132</v>
      </c>
      <c r="V68" s="226">
        <v>11.173978188278349</v>
      </c>
      <c r="W68" s="226">
        <v>5.8025506555697266</v>
      </c>
      <c r="X68" s="226">
        <v>3.7679244582948712</v>
      </c>
      <c r="Y68" s="226">
        <v>2.0642870007197689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1186</v>
      </c>
    </row>
    <row r="71" spans="1:105" ht="12" customHeight="1" x14ac:dyDescent="0.25">
      <c r="A71" s="37" t="s">
        <v>40</v>
      </c>
      <c r="B71" s="226">
        <v>0.14759601502480141</v>
      </c>
      <c r="C71" s="226">
        <v>0.11149815999937419</v>
      </c>
      <c r="D71" s="226">
        <v>0.1285253781396257</v>
      </c>
      <c r="E71" s="226">
        <v>7.6841980042244865E-2</v>
      </c>
      <c r="F71" s="226">
        <v>0.14296212336210229</v>
      </c>
      <c r="G71" s="226">
        <v>0.13118460408508739</v>
      </c>
      <c r="H71" s="226">
        <v>0.46595188092174078</v>
      </c>
      <c r="I71" s="226">
        <v>0.28842715356237147</v>
      </c>
      <c r="J71" s="226">
        <v>0.2207923579365596</v>
      </c>
      <c r="K71" s="226">
        <v>5.3365742838795048E-2</v>
      </c>
      <c r="L71" s="226">
        <v>0.19646361273313959</v>
      </c>
      <c r="M71" s="226">
        <v>0.20299643527209979</v>
      </c>
      <c r="N71" s="226">
        <v>0.29911757415341272</v>
      </c>
      <c r="O71" s="226">
        <v>3.6015162668470789E-2</v>
      </c>
      <c r="P71" s="226">
        <v>0.15364027930078489</v>
      </c>
      <c r="Q71" s="226">
        <v>0.16780969347894861</v>
      </c>
      <c r="R71" s="226">
        <v>0.36397067631217589</v>
      </c>
      <c r="S71" s="226">
        <v>0.73326368915871698</v>
      </c>
      <c r="T71" s="226">
        <v>1.0661914048712331</v>
      </c>
      <c r="U71" s="226">
        <v>0.82868362770072768</v>
      </c>
      <c r="V71" s="226">
        <v>0.89205397846423085</v>
      </c>
      <c r="W71" s="226">
        <v>0.3269599850624002</v>
      </c>
      <c r="X71" s="226">
        <v>1.320689873539086</v>
      </c>
      <c r="Y71" s="226">
        <v>1.518489529100767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145.77928775365586</v>
      </c>
      <c r="C72" s="261">
        <f t="shared" si="2"/>
        <v>214.25780824149393</v>
      </c>
      <c r="D72" s="261">
        <f t="shared" si="2"/>
        <v>234.83088634687238</v>
      </c>
      <c r="E72" s="261">
        <f t="shared" si="2"/>
        <v>261.20877961649944</v>
      </c>
      <c r="F72" s="261">
        <f t="shared" si="2"/>
        <v>210.16440090080994</v>
      </c>
      <c r="G72" s="261">
        <f t="shared" si="2"/>
        <v>188.21721438962831</v>
      </c>
      <c r="H72" s="261">
        <f t="shared" si="2"/>
        <v>198.61585764560397</v>
      </c>
      <c r="I72" s="261">
        <f t="shared" si="2"/>
        <v>208.26978817322714</v>
      </c>
      <c r="J72" s="261">
        <f t="shared" si="2"/>
        <v>247.82211122242282</v>
      </c>
      <c r="K72" s="261">
        <f t="shared" si="2"/>
        <v>49.160474806915438</v>
      </c>
      <c r="L72" s="261">
        <f t="shared" si="2"/>
        <v>165.22123386820988</v>
      </c>
      <c r="M72" s="261">
        <f t="shared" si="2"/>
        <v>142.68282542709267</v>
      </c>
      <c r="N72" s="261">
        <f t="shared" si="2"/>
        <v>170.49290881207335</v>
      </c>
      <c r="O72" s="261">
        <f t="shared" si="2"/>
        <v>20.613912608698175</v>
      </c>
      <c r="P72" s="261">
        <f t="shared" si="2"/>
        <v>53.549765587136143</v>
      </c>
      <c r="Q72" s="261">
        <f t="shared" si="2"/>
        <v>37.807941984476486</v>
      </c>
      <c r="R72" s="261">
        <f t="shared" si="2"/>
        <v>58.784736918563496</v>
      </c>
      <c r="S72" s="261">
        <f t="shared" si="2"/>
        <v>147.16466512747658</v>
      </c>
      <c r="T72" s="261">
        <f t="shared" si="2"/>
        <v>224.6454474665677</v>
      </c>
      <c r="U72" s="261">
        <f t="shared" si="2"/>
        <v>161.04629793717305</v>
      </c>
      <c r="V72" s="261">
        <f t="shared" si="2"/>
        <v>206.95420169656813</v>
      </c>
      <c r="W72" s="261">
        <f t="shared" si="2"/>
        <v>99.914333857120553</v>
      </c>
      <c r="X72" s="261">
        <f t="shared" si="2"/>
        <v>109.71637337391546</v>
      </c>
      <c r="Y72" s="261">
        <f t="shared" si="2"/>
        <v>87.161757231190663</v>
      </c>
      <c r="DA72" s="70"/>
    </row>
    <row r="73" spans="1:105" ht="12" customHeight="1" x14ac:dyDescent="0.25">
      <c r="A73" s="60" t="s">
        <v>1052</v>
      </c>
      <c r="B73" s="262">
        <v>145.7438515400965</v>
      </c>
      <c r="C73" s="262">
        <v>214.21805626112391</v>
      </c>
      <c r="D73" s="262">
        <v>234.78668407250649</v>
      </c>
      <c r="E73" s="262">
        <v>261.16692977960338</v>
      </c>
      <c r="F73" s="262">
        <v>210.1194997684072</v>
      </c>
      <c r="G73" s="262">
        <v>188.17598320846969</v>
      </c>
      <c r="H73" s="262">
        <v>198.54917606417649</v>
      </c>
      <c r="I73" s="262">
        <v>208.21666405084781</v>
      </c>
      <c r="J73" s="262">
        <v>247.764983443814</v>
      </c>
      <c r="K73" s="262">
        <v>49.148656383202329</v>
      </c>
      <c r="L73" s="262">
        <v>165.18083251695609</v>
      </c>
      <c r="M73" s="262">
        <v>142.64467853711639</v>
      </c>
      <c r="N73" s="262">
        <v>170.4451743874526</v>
      </c>
      <c r="O73" s="262">
        <v>20.60835870124064</v>
      </c>
      <c r="P73" s="262">
        <v>53.532463831638182</v>
      </c>
      <c r="Q73" s="262">
        <v>37.794536212607113</v>
      </c>
      <c r="R73" s="262">
        <v>58.76099119763159</v>
      </c>
      <c r="S73" s="262">
        <v>147.10843502231481</v>
      </c>
      <c r="T73" s="262">
        <v>224.56576946971251</v>
      </c>
      <c r="U73" s="262">
        <v>160.99122775990691</v>
      </c>
      <c r="V73" s="262">
        <v>206.87849270752761</v>
      </c>
      <c r="W73" s="262">
        <v>99.87929659611801</v>
      </c>
      <c r="X73" s="262">
        <v>109.66925937378861</v>
      </c>
      <c r="Y73" s="262">
        <v>87.123942801897869</v>
      </c>
      <c r="DA73" s="72" t="s">
        <v>1188</v>
      </c>
    </row>
    <row r="74" spans="1:105" ht="12" customHeight="1" x14ac:dyDescent="0.25">
      <c r="A74" s="64" t="s">
        <v>28</v>
      </c>
      <c r="B74" s="229">
        <v>9.1500228298905864</v>
      </c>
      <c r="C74" s="229">
        <v>11.91412032495546</v>
      </c>
      <c r="D74" s="229">
        <v>11.26820339776938</v>
      </c>
      <c r="E74" s="229">
        <v>12.20824998502909</v>
      </c>
      <c r="F74" s="229">
        <v>11.29762278856464</v>
      </c>
      <c r="G74" s="229">
        <v>11.054643978437079</v>
      </c>
      <c r="H74" s="229">
        <v>11.87271806862484</v>
      </c>
      <c r="I74" s="229">
        <v>9.3137629316504089</v>
      </c>
      <c r="J74" s="229">
        <v>11.03429885038131</v>
      </c>
      <c r="K74" s="229">
        <v>2.9292239905153932</v>
      </c>
      <c r="L74" s="229">
        <v>9.4682205689744929</v>
      </c>
      <c r="M74" s="229">
        <v>7.4935396628152082</v>
      </c>
      <c r="N74" s="229">
        <v>10.418326758997519</v>
      </c>
      <c r="O74" s="229">
        <v>1.0374936160887109</v>
      </c>
      <c r="P74" s="229">
        <v>2.364077752632475</v>
      </c>
      <c r="Q74" s="229">
        <v>1.6653621168557791</v>
      </c>
      <c r="R74" s="229">
        <v>1.075860601851387</v>
      </c>
      <c r="S74" s="229">
        <v>2.8795049620644448</v>
      </c>
      <c r="T74" s="229">
        <v>4.1246792033355426</v>
      </c>
      <c r="U74" s="229">
        <v>1.6424443978737799</v>
      </c>
      <c r="V74" s="229">
        <v>0</v>
      </c>
      <c r="W74" s="229">
        <v>0</v>
      </c>
      <c r="X74" s="229">
        <v>0</v>
      </c>
      <c r="Y74" s="229">
        <v>1.2772539974230141E-3</v>
      </c>
      <c r="DA74" s="73" t="s">
        <v>1189</v>
      </c>
    </row>
    <row r="75" spans="1:105" ht="12" customHeight="1" x14ac:dyDescent="0.25">
      <c r="A75" s="64" t="s">
        <v>30</v>
      </c>
      <c r="B75" s="229">
        <v>6.6462961637849727</v>
      </c>
      <c r="C75" s="229">
        <v>27.96781008375374</v>
      </c>
      <c r="D75" s="229">
        <v>49.311048588666793</v>
      </c>
      <c r="E75" s="229">
        <v>36.851190483429683</v>
      </c>
      <c r="F75" s="229">
        <v>14.37734328215841</v>
      </c>
      <c r="G75" s="229">
        <v>5.1222609358643236</v>
      </c>
      <c r="H75" s="229">
        <v>0</v>
      </c>
      <c r="I75" s="229">
        <v>30.656107556445161</v>
      </c>
      <c r="J75" s="229">
        <v>30.962807489879239</v>
      </c>
      <c r="K75" s="229">
        <v>7.4036159020725307</v>
      </c>
      <c r="L75" s="229">
        <v>21.84950750058972</v>
      </c>
      <c r="M75" s="229">
        <v>20.711800699628618</v>
      </c>
      <c r="N75" s="229">
        <v>24.16970822641667</v>
      </c>
      <c r="O75" s="229">
        <v>4.0931480486417726</v>
      </c>
      <c r="P75" s="229">
        <v>10.99875734779817</v>
      </c>
      <c r="Q75" s="229">
        <v>10.521793804469761</v>
      </c>
      <c r="R75" s="229">
        <v>14.502033333483091</v>
      </c>
      <c r="S75" s="229">
        <v>39.810902390525577</v>
      </c>
      <c r="T75" s="229">
        <v>72.841583459280827</v>
      </c>
      <c r="U75" s="229">
        <v>80.109974725340805</v>
      </c>
      <c r="V75" s="229">
        <v>96.116932499984557</v>
      </c>
      <c r="W75" s="229">
        <v>41.520957669457239</v>
      </c>
      <c r="X75" s="229">
        <v>72.690303578571431</v>
      </c>
      <c r="Y75" s="229">
        <v>64.929675688913306</v>
      </c>
      <c r="DA75" s="73" t="s">
        <v>1190</v>
      </c>
    </row>
    <row r="76" spans="1:105" ht="12" customHeight="1" x14ac:dyDescent="0.25">
      <c r="A76" s="64" t="s">
        <v>31</v>
      </c>
      <c r="B76" s="229">
        <v>0</v>
      </c>
      <c r="C76" s="229">
        <v>9.9085724318144053E-2</v>
      </c>
      <c r="D76" s="229">
        <v>0</v>
      </c>
      <c r="E76" s="229">
        <v>0</v>
      </c>
      <c r="F76" s="229">
        <v>0</v>
      </c>
      <c r="G76" s="229">
        <v>0.10490030218390239</v>
      </c>
      <c r="H76" s="229">
        <v>0.2523288775371692</v>
      </c>
      <c r="I76" s="229">
        <v>8.9371066750663601</v>
      </c>
      <c r="J76" s="229">
        <v>9.3381642676600229</v>
      </c>
      <c r="K76" s="229">
        <v>2.4415811406461612</v>
      </c>
      <c r="L76" s="229">
        <v>8.2065206301121805</v>
      </c>
      <c r="M76" s="229">
        <v>6.7867975198550639</v>
      </c>
      <c r="N76" s="229">
        <v>8.3806754646136614</v>
      </c>
      <c r="O76" s="229">
        <v>0.94911116074916047</v>
      </c>
      <c r="P76" s="229">
        <v>3.145349764653929</v>
      </c>
      <c r="Q76" s="229">
        <v>0.99019725403753034</v>
      </c>
      <c r="R76" s="229">
        <v>1.7329516145888899</v>
      </c>
      <c r="S76" s="229">
        <v>4.5505823219854866</v>
      </c>
      <c r="T76" s="229">
        <v>6.0259857723689896</v>
      </c>
      <c r="U76" s="229">
        <v>3.0210954570485788</v>
      </c>
      <c r="V76" s="229">
        <v>4.6612788160878846</v>
      </c>
      <c r="W76" s="229">
        <v>2.1604573133691418</v>
      </c>
      <c r="X76" s="229">
        <v>2.5702569452502249</v>
      </c>
      <c r="Y76" s="229">
        <v>1.3030118806556421</v>
      </c>
      <c r="DA76" s="73" t="s">
        <v>1191</v>
      </c>
    </row>
    <row r="77" spans="1:105" ht="12" customHeight="1" x14ac:dyDescent="0.25">
      <c r="A77" s="64" t="s">
        <v>159</v>
      </c>
      <c r="B77" s="229">
        <v>0.65679280446365151</v>
      </c>
      <c r="C77" s="229">
        <v>0.40985135885138452</v>
      </c>
      <c r="D77" s="229">
        <v>0.9855645234399022</v>
      </c>
      <c r="E77" s="229">
        <v>0.59208543745780284</v>
      </c>
      <c r="F77" s="229">
        <v>0.36155214623832199</v>
      </c>
      <c r="G77" s="229">
        <v>0.25866073446354859</v>
      </c>
      <c r="H77" s="229">
        <v>1.1410687682897831</v>
      </c>
      <c r="I77" s="229">
        <v>0.95858902639867238</v>
      </c>
      <c r="J77" s="229">
        <v>0.59561669548753848</v>
      </c>
      <c r="K77" s="229">
        <v>2.4334258525690301E-2</v>
      </c>
      <c r="L77" s="229">
        <v>0.16348234475353729</v>
      </c>
      <c r="M77" s="229">
        <v>0.12903627871812101</v>
      </c>
      <c r="N77" s="229">
        <v>8.6488475930606726E-2</v>
      </c>
      <c r="O77" s="229">
        <v>3.471116972366909E-2</v>
      </c>
      <c r="P77" s="229">
        <v>3.008665320636901E-2</v>
      </c>
      <c r="Q77" s="229">
        <v>4.4058018958205727E-2</v>
      </c>
      <c r="R77" s="229">
        <v>7.7413128649972879E-2</v>
      </c>
      <c r="S77" s="229">
        <v>0.2492998772788656</v>
      </c>
      <c r="T77" s="229">
        <v>0.32925665187819197</v>
      </c>
      <c r="U77" s="229">
        <v>0.19737001285554709</v>
      </c>
      <c r="V77" s="229">
        <v>0.31317483813053482</v>
      </c>
      <c r="W77" s="229">
        <v>0.1179534739952018</v>
      </c>
      <c r="X77" s="229">
        <v>0.40860280221252238</v>
      </c>
      <c r="Y77" s="229">
        <v>0.12826067447036629</v>
      </c>
      <c r="DA77" s="73" t="s">
        <v>1192</v>
      </c>
    </row>
    <row r="78" spans="1:105" ht="12" customHeight="1" x14ac:dyDescent="0.25">
      <c r="A78" s="64" t="s">
        <v>32</v>
      </c>
      <c r="B78" s="229">
        <v>10.871164607514769</v>
      </c>
      <c r="C78" s="229">
        <v>18.998160809647541</v>
      </c>
      <c r="D78" s="229">
        <v>3.8449669916139131</v>
      </c>
      <c r="E78" s="229">
        <v>2.283021737994801</v>
      </c>
      <c r="F78" s="229">
        <v>2.034292976150939</v>
      </c>
      <c r="G78" s="229">
        <v>0.69755412699848385</v>
      </c>
      <c r="H78" s="229">
        <v>2.4234653994571991</v>
      </c>
      <c r="I78" s="229">
        <v>1.1294897066440821</v>
      </c>
      <c r="J78" s="229">
        <v>0.3584154464024995</v>
      </c>
      <c r="K78" s="229">
        <v>0.19796642780874929</v>
      </c>
      <c r="L78" s="229">
        <v>0.5041529983258991</v>
      </c>
      <c r="M78" s="229">
        <v>0.58306969324140534</v>
      </c>
      <c r="N78" s="229">
        <v>0.54107747591693123</v>
      </c>
      <c r="O78" s="229">
        <v>2.0698524577786832E-2</v>
      </c>
      <c r="P78" s="229">
        <v>2.69454934747963E-2</v>
      </c>
      <c r="Q78" s="229">
        <v>1.9793179781544538E-2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1193</v>
      </c>
    </row>
    <row r="79" spans="1:105" ht="12" customHeight="1" x14ac:dyDescent="0.25">
      <c r="A79" s="64" t="s">
        <v>33</v>
      </c>
      <c r="B79" s="229">
        <v>0.3691018325475956</v>
      </c>
      <c r="C79" s="229">
        <v>1.0807024496880759</v>
      </c>
      <c r="D79" s="229">
        <v>7.9920466124175968</v>
      </c>
      <c r="E79" s="229">
        <v>1.0887691501597341</v>
      </c>
      <c r="F79" s="229">
        <v>4.0952834574853414</v>
      </c>
      <c r="G79" s="229">
        <v>7.9628073452593124</v>
      </c>
      <c r="H79" s="229">
        <v>9.9254348149750236</v>
      </c>
      <c r="I79" s="229">
        <v>9.7761412075649332</v>
      </c>
      <c r="J79" s="229">
        <v>1.8877782730103101</v>
      </c>
      <c r="K79" s="229">
        <v>0.88741952514020694</v>
      </c>
      <c r="L79" s="229">
        <v>1.161944010859207</v>
      </c>
      <c r="M79" s="229">
        <v>0</v>
      </c>
      <c r="N79" s="229">
        <v>0.34915217801735071</v>
      </c>
      <c r="O79" s="229">
        <v>7.4569454376196803E-2</v>
      </c>
      <c r="P79" s="229">
        <v>0.26052955022985042</v>
      </c>
      <c r="Q79" s="229">
        <v>0.31846460127357279</v>
      </c>
      <c r="R79" s="229">
        <v>0.56434498979469083</v>
      </c>
      <c r="S79" s="229">
        <v>2.4420924050654711</v>
      </c>
      <c r="T79" s="229">
        <v>5.1072984268541237</v>
      </c>
      <c r="U79" s="229">
        <v>6.4781672481191164</v>
      </c>
      <c r="V79" s="229">
        <v>9.3576786713891753</v>
      </c>
      <c r="W79" s="229">
        <v>3.331002613794547</v>
      </c>
      <c r="X79" s="229">
        <v>4.2327346789646869</v>
      </c>
      <c r="Y79" s="229">
        <v>4.1338606773673314</v>
      </c>
      <c r="DA79" s="73" t="s">
        <v>1194</v>
      </c>
    </row>
    <row r="80" spans="1:105" ht="12" customHeight="1" x14ac:dyDescent="0.25">
      <c r="A80" s="64" t="s">
        <v>35</v>
      </c>
      <c r="B80" s="229">
        <v>91.892172711044182</v>
      </c>
      <c r="C80" s="229">
        <v>118.2600495648299</v>
      </c>
      <c r="D80" s="229">
        <v>124.69786584865049</v>
      </c>
      <c r="E80" s="229">
        <v>178.02788028380311</v>
      </c>
      <c r="F80" s="229">
        <v>137.65470718725581</v>
      </c>
      <c r="G80" s="229">
        <v>129.59980730918841</v>
      </c>
      <c r="H80" s="229">
        <v>130.9257613035758</v>
      </c>
      <c r="I80" s="229">
        <v>106.8531624433424</v>
      </c>
      <c r="J80" s="229">
        <v>149.39710758993729</v>
      </c>
      <c r="K80" s="229">
        <v>27.359402111298479</v>
      </c>
      <c r="L80" s="229">
        <v>91.057057651865463</v>
      </c>
      <c r="M80" s="229">
        <v>80.065948439220492</v>
      </c>
      <c r="N80" s="229">
        <v>90.191226579571406</v>
      </c>
      <c r="O80" s="229">
        <v>9.4673700035406139</v>
      </c>
      <c r="P80" s="229">
        <v>23.42913762056336</v>
      </c>
      <c r="Q80" s="229">
        <v>12.680696467447479</v>
      </c>
      <c r="R80" s="229">
        <v>19.996144896621448</v>
      </c>
      <c r="S80" s="229">
        <v>55.435109796936608</v>
      </c>
      <c r="T80" s="229">
        <v>70.828680095525371</v>
      </c>
      <c r="U80" s="229">
        <v>36.261388983517321</v>
      </c>
      <c r="V80" s="229">
        <v>79.531772418147469</v>
      </c>
      <c r="W80" s="229">
        <v>45.708835595377671</v>
      </c>
      <c r="X80" s="229">
        <v>17.361614157347798</v>
      </c>
      <c r="Y80" s="229">
        <v>7.2130307950606447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1.296598195382413E-2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2.254982320405361</v>
      </c>
      <c r="C82" s="229">
        <v>6.4260388362266676</v>
      </c>
      <c r="D82" s="229">
        <v>8.9227959050803385</v>
      </c>
      <c r="E82" s="229">
        <v>6.8628701850711344</v>
      </c>
      <c r="F82" s="229">
        <v>8.1611201087556982</v>
      </c>
      <c r="G82" s="229">
        <v>6.640876338333217</v>
      </c>
      <c r="H82" s="229">
        <v>6.0865189581558203</v>
      </c>
      <c r="I82" s="229">
        <v>4.8321837441727871</v>
      </c>
      <c r="J82" s="229">
        <v>4.2006665605730591</v>
      </c>
      <c r="K82" s="229">
        <v>0.55859991630265682</v>
      </c>
      <c r="L82" s="229">
        <v>2.6717437414402339</v>
      </c>
      <c r="M82" s="229">
        <v>2.0126777404642908</v>
      </c>
      <c r="N82" s="229">
        <v>2.4869465397336872</v>
      </c>
      <c r="O82" s="229">
        <v>0.46057571681017417</v>
      </c>
      <c r="P82" s="229">
        <v>1.131361500750687</v>
      </c>
      <c r="Q82" s="229">
        <v>0.93551693038055495</v>
      </c>
      <c r="R82" s="229">
        <v>1.5284358829292319</v>
      </c>
      <c r="S82" s="229">
        <v>3.4224043729428661</v>
      </c>
      <c r="T82" s="229">
        <v>5.8272656605467832</v>
      </c>
      <c r="U82" s="229">
        <v>3.4631495007761619</v>
      </c>
      <c r="V82" s="229">
        <v>1.0703351975405559</v>
      </c>
      <c r="W82" s="229">
        <v>0.60776030022554828</v>
      </c>
      <c r="X82" s="229">
        <v>0.89542443703199737</v>
      </c>
      <c r="Y82" s="229">
        <v>0.85131398011360859</v>
      </c>
      <c r="DA82" s="73" t="s">
        <v>1197</v>
      </c>
    </row>
    <row r="83" spans="1:105" ht="12" customHeight="1" x14ac:dyDescent="0.25">
      <c r="A83" s="64" t="s">
        <v>39</v>
      </c>
      <c r="B83" s="229">
        <v>23.903318270445361</v>
      </c>
      <c r="C83" s="229">
        <v>29.049271126899171</v>
      </c>
      <c r="D83" s="229">
        <v>27.764192204868088</v>
      </c>
      <c r="E83" s="229">
        <v>23.25286251665807</v>
      </c>
      <c r="F83" s="229">
        <v>32.137577821797983</v>
      </c>
      <c r="G83" s="229">
        <v>26.734472137741481</v>
      </c>
      <c r="H83" s="229">
        <v>35.921879873560847</v>
      </c>
      <c r="I83" s="229">
        <v>35.760120759563037</v>
      </c>
      <c r="J83" s="229">
        <v>39.990128270482657</v>
      </c>
      <c r="K83" s="229">
        <v>7.3465131108924684</v>
      </c>
      <c r="L83" s="229">
        <v>30.098203070035339</v>
      </c>
      <c r="M83" s="229">
        <v>24.861808503173162</v>
      </c>
      <c r="N83" s="229">
        <v>33.821572688254797</v>
      </c>
      <c r="O83" s="229">
        <v>4.4706810067325558</v>
      </c>
      <c r="P83" s="229">
        <v>12.146218148328559</v>
      </c>
      <c r="Q83" s="229">
        <v>10.618653839402681</v>
      </c>
      <c r="R83" s="229">
        <v>19.28380674971287</v>
      </c>
      <c r="S83" s="229">
        <v>38.318538895515481</v>
      </c>
      <c r="T83" s="229">
        <v>59.481020199922703</v>
      </c>
      <c r="U83" s="229">
        <v>29.817637434375559</v>
      </c>
      <c r="V83" s="229">
        <v>15.827320266247421</v>
      </c>
      <c r="W83" s="229">
        <v>6.4323296298986561</v>
      </c>
      <c r="X83" s="229">
        <v>11.51032277440998</v>
      </c>
      <c r="Y83" s="229">
        <v>8.5635118513195465</v>
      </c>
      <c r="DA83" s="73" t="s">
        <v>1198</v>
      </c>
    </row>
    <row r="84" spans="1:105" ht="12" customHeight="1" x14ac:dyDescent="0.25">
      <c r="A84" s="60" t="s">
        <v>1064</v>
      </c>
      <c r="B84" s="262">
        <v>3.5436213559370149E-2</v>
      </c>
      <c r="C84" s="262">
        <v>3.9751980370016302E-2</v>
      </c>
      <c r="D84" s="262">
        <v>4.4202274365875913E-2</v>
      </c>
      <c r="E84" s="262">
        <v>4.1849836896086727E-2</v>
      </c>
      <c r="F84" s="262">
        <v>4.4901132402733399E-2</v>
      </c>
      <c r="G84" s="262">
        <v>4.1231181158616369E-2</v>
      </c>
      <c r="H84" s="262">
        <v>6.6681581427471312E-2</v>
      </c>
      <c r="I84" s="262">
        <v>5.3124122379318198E-2</v>
      </c>
      <c r="J84" s="262">
        <v>5.712777860880662E-2</v>
      </c>
      <c r="K84" s="262">
        <v>1.1818423713106469E-2</v>
      </c>
      <c r="L84" s="262">
        <v>4.0401351253792482E-2</v>
      </c>
      <c r="M84" s="262">
        <v>3.8146889976268201E-2</v>
      </c>
      <c r="N84" s="262">
        <v>4.7734424620745633E-2</v>
      </c>
      <c r="O84" s="262">
        <v>5.5539074575344741E-3</v>
      </c>
      <c r="P84" s="262">
        <v>1.730175549796174E-2</v>
      </c>
      <c r="Q84" s="262">
        <v>1.340577186937386E-2</v>
      </c>
      <c r="R84" s="262">
        <v>2.3745720931906932E-2</v>
      </c>
      <c r="S84" s="262">
        <v>5.623010516176976E-2</v>
      </c>
      <c r="T84" s="262">
        <v>7.9677996855196859E-2</v>
      </c>
      <c r="U84" s="262">
        <v>5.5070177266150683E-2</v>
      </c>
      <c r="V84" s="262">
        <v>7.5708989040518246E-2</v>
      </c>
      <c r="W84" s="262">
        <v>3.5037261002548857E-2</v>
      </c>
      <c r="X84" s="262">
        <v>4.7114000126860449E-2</v>
      </c>
      <c r="Y84" s="262">
        <v>3.7814429292791003E-2</v>
      </c>
      <c r="DA84" s="72" t="s">
        <v>1199</v>
      </c>
    </row>
    <row r="85" spans="1:105" ht="12" customHeight="1" x14ac:dyDescent="0.25">
      <c r="A85" s="57" t="s">
        <v>1010</v>
      </c>
      <c r="B85" s="261">
        <v>47.521628347485859</v>
      </c>
      <c r="C85" s="261">
        <v>68.774596747558377</v>
      </c>
      <c r="D85" s="261">
        <v>73.444527240003069</v>
      </c>
      <c r="E85" s="261">
        <v>85.579898536327008</v>
      </c>
      <c r="F85" s="261">
        <v>68.03423559219145</v>
      </c>
      <c r="G85" s="261">
        <v>61.616675313462117</v>
      </c>
      <c r="H85" s="261">
        <v>64.323416254649786</v>
      </c>
      <c r="I85" s="261">
        <v>64.899518433914366</v>
      </c>
      <c r="J85" s="261">
        <v>79.212442527287038</v>
      </c>
      <c r="K85" s="261">
        <v>15.61242222967463</v>
      </c>
      <c r="L85" s="261">
        <v>52.156138545936393</v>
      </c>
      <c r="M85" s="261">
        <v>45.111578205266547</v>
      </c>
      <c r="N85" s="261">
        <v>53.312300014541883</v>
      </c>
      <c r="O85" s="261">
        <v>6.2383114877515267</v>
      </c>
      <c r="P85" s="261">
        <v>16.07873034478872</v>
      </c>
      <c r="Q85" s="261">
        <v>10.53460124962448</v>
      </c>
      <c r="R85" s="261">
        <v>16.209882586680919</v>
      </c>
      <c r="S85" s="261">
        <v>41.880720481745783</v>
      </c>
      <c r="T85" s="261">
        <v>61.326977842647253</v>
      </c>
      <c r="U85" s="261">
        <v>40.495523016136133</v>
      </c>
      <c r="V85" s="261">
        <v>59.589695775788208</v>
      </c>
      <c r="W85" s="261">
        <v>29.888032321867581</v>
      </c>
      <c r="X85" s="261">
        <v>25.649256870643601</v>
      </c>
      <c r="Y85" s="261">
        <v>17.196431310550931</v>
      </c>
      <c r="DA85" s="70" t="s">
        <v>1200</v>
      </c>
    </row>
    <row r="86" spans="1:105" ht="12" customHeight="1" x14ac:dyDescent="0.25">
      <c r="A86" s="60" t="s">
        <v>1012</v>
      </c>
      <c r="B86" s="262">
        <v>47.464242465037657</v>
      </c>
      <c r="C86" s="262">
        <v>68.733471965785398</v>
      </c>
      <c r="D86" s="262">
        <v>73.390746482160793</v>
      </c>
      <c r="E86" s="262">
        <v>85.547126867963769</v>
      </c>
      <c r="F86" s="262">
        <v>67.973012653048059</v>
      </c>
      <c r="G86" s="262">
        <v>61.560271403934053</v>
      </c>
      <c r="H86" s="262">
        <v>64.11809629435426</v>
      </c>
      <c r="I86" s="262">
        <v>64.780210255306685</v>
      </c>
      <c r="J86" s="262">
        <v>79.120025957485794</v>
      </c>
      <c r="K86" s="262">
        <v>15.591105475772221</v>
      </c>
      <c r="L86" s="262">
        <v>52.076886113643887</v>
      </c>
      <c r="M86" s="262">
        <v>45.02854246118892</v>
      </c>
      <c r="N86" s="262">
        <v>53.191303092820803</v>
      </c>
      <c r="O86" s="262">
        <v>6.2236177049779764</v>
      </c>
      <c r="P86" s="262">
        <v>16.015651450607368</v>
      </c>
      <c r="Q86" s="262">
        <v>10.461587256759371</v>
      </c>
      <c r="R86" s="262">
        <v>16.0363962269527</v>
      </c>
      <c r="S86" s="262">
        <v>41.537519339795423</v>
      </c>
      <c r="T86" s="262">
        <v>60.826891450122083</v>
      </c>
      <c r="U86" s="262">
        <v>40.093250004433983</v>
      </c>
      <c r="V86" s="262">
        <v>59.14686211289586</v>
      </c>
      <c r="W86" s="262">
        <v>29.72903766856178</v>
      </c>
      <c r="X86" s="262">
        <v>24.906348346371161</v>
      </c>
      <c r="Y86" s="262">
        <v>16.204943424769581</v>
      </c>
      <c r="DA86" s="72" t="s">
        <v>1201</v>
      </c>
    </row>
    <row r="87" spans="1:105" ht="12" customHeight="1" x14ac:dyDescent="0.25">
      <c r="A87" s="59" t="s">
        <v>28</v>
      </c>
      <c r="B87" s="230">
        <v>3.8815454895518</v>
      </c>
      <c r="C87" s="230">
        <v>5.5023851700287958</v>
      </c>
      <c r="D87" s="230">
        <v>5.9136048562441346</v>
      </c>
      <c r="E87" s="230">
        <v>5.4460900260264289</v>
      </c>
      <c r="F87" s="230">
        <v>5.1089240879790783</v>
      </c>
      <c r="G87" s="230">
        <v>4.8353916785022868</v>
      </c>
      <c r="H87" s="230">
        <v>5.2281921655823824</v>
      </c>
      <c r="I87" s="230">
        <v>4.7778741912964158</v>
      </c>
      <c r="J87" s="230">
        <v>5.1507297927506732</v>
      </c>
      <c r="K87" s="230">
        <v>1.3956331285690291</v>
      </c>
      <c r="L87" s="230">
        <v>4.5388939639938091</v>
      </c>
      <c r="M87" s="230">
        <v>3.5747849647909109</v>
      </c>
      <c r="N87" s="230">
        <v>5.0906723420919118</v>
      </c>
      <c r="O87" s="230">
        <v>0.56500178344077157</v>
      </c>
      <c r="P87" s="230">
        <v>1.3151910624074701</v>
      </c>
      <c r="Q87" s="230">
        <v>1.1391450194770949</v>
      </c>
      <c r="R87" s="230">
        <v>0.75959227819882802</v>
      </c>
      <c r="S87" s="230">
        <v>1.909211220432858</v>
      </c>
      <c r="T87" s="230">
        <v>3.1085675649294808</v>
      </c>
      <c r="U87" s="230">
        <v>1.613381455226107</v>
      </c>
      <c r="V87" s="230">
        <v>0</v>
      </c>
      <c r="W87" s="230">
        <v>0</v>
      </c>
      <c r="X87" s="230">
        <v>0</v>
      </c>
      <c r="Y87" s="230">
        <v>2.4137137659532119E-3</v>
      </c>
      <c r="DA87" s="71" t="s">
        <v>1202</v>
      </c>
    </row>
    <row r="88" spans="1:105" ht="12" customHeight="1" x14ac:dyDescent="0.25">
      <c r="A88" s="59" t="s">
        <v>31</v>
      </c>
      <c r="B88" s="295">
        <v>0</v>
      </c>
      <c r="C88" s="295">
        <v>4.5309852432709359E-2</v>
      </c>
      <c r="D88" s="295">
        <v>0</v>
      </c>
      <c r="E88" s="295">
        <v>0</v>
      </c>
      <c r="F88" s="295">
        <v>0</v>
      </c>
      <c r="G88" s="295">
        <v>4.5431407397632517E-2</v>
      </c>
      <c r="H88" s="295">
        <v>0.1100172780667045</v>
      </c>
      <c r="I88" s="295">
        <v>4.5394059811804617</v>
      </c>
      <c r="J88" s="295">
        <v>4.3159667262338877</v>
      </c>
      <c r="K88" s="295">
        <v>1.151814131186909</v>
      </c>
      <c r="L88" s="295">
        <v>3.8952316405412009</v>
      </c>
      <c r="M88" s="295">
        <v>3.205681404895969</v>
      </c>
      <c r="N88" s="295">
        <v>4.0546068230313894</v>
      </c>
      <c r="O88" s="295">
        <v>0.51176905171143416</v>
      </c>
      <c r="P88" s="295">
        <v>1.7325612319425729</v>
      </c>
      <c r="Q88" s="295">
        <v>0.67063251399736756</v>
      </c>
      <c r="R88" s="295">
        <v>1.2114445138983341</v>
      </c>
      <c r="S88" s="295">
        <v>2.9874158122863261</v>
      </c>
      <c r="T88" s="295">
        <v>4.4966676449226872</v>
      </c>
      <c r="U88" s="295">
        <v>2.9383490546291231</v>
      </c>
      <c r="V88" s="295">
        <v>3.255328946824033</v>
      </c>
      <c r="W88" s="295">
        <v>1.3354435516541989</v>
      </c>
      <c r="X88" s="295">
        <v>3.141928298507819</v>
      </c>
      <c r="Y88" s="295">
        <v>2.4380882729087912</v>
      </c>
      <c r="DA88" s="122" t="s">
        <v>1203</v>
      </c>
    </row>
    <row r="89" spans="1:105" ht="12" customHeight="1" x14ac:dyDescent="0.25">
      <c r="A89" s="59" t="s">
        <v>159</v>
      </c>
      <c r="B89" s="295">
        <v>0.27072108311298121</v>
      </c>
      <c r="C89" s="295">
        <v>0.18391899095048811</v>
      </c>
      <c r="D89" s="295">
        <v>0.50256689392590859</v>
      </c>
      <c r="E89" s="295">
        <v>0.25664155158406238</v>
      </c>
      <c r="F89" s="295">
        <v>0.1588636416029732</v>
      </c>
      <c r="G89" s="295">
        <v>0.1099331304010439</v>
      </c>
      <c r="H89" s="295">
        <v>0.48822992570577289</v>
      </c>
      <c r="I89" s="295">
        <v>0.4778077324198205</v>
      </c>
      <c r="J89" s="295">
        <v>0.27014820002390061</v>
      </c>
      <c r="K89" s="295">
        <v>1.12654357579318E-2</v>
      </c>
      <c r="L89" s="295">
        <v>7.6148914801053055E-2</v>
      </c>
      <c r="M89" s="295">
        <v>5.9811670536557407E-2</v>
      </c>
      <c r="N89" s="295">
        <v>4.1062615145216051E-2</v>
      </c>
      <c r="O89" s="295">
        <v>1.8367279078310119E-2</v>
      </c>
      <c r="P89" s="295">
        <v>1.6263430689151481E-2</v>
      </c>
      <c r="Q89" s="295">
        <v>2.928238794721702E-2</v>
      </c>
      <c r="R89" s="295">
        <v>5.310682615197905E-2</v>
      </c>
      <c r="S89" s="295">
        <v>0.16060882382077349</v>
      </c>
      <c r="T89" s="295">
        <v>0.24111036586629109</v>
      </c>
      <c r="U89" s="295">
        <v>0.18838171401806331</v>
      </c>
      <c r="V89" s="295">
        <v>0.21463240767915739</v>
      </c>
      <c r="W89" s="295">
        <v>7.1549930920786348E-2</v>
      </c>
      <c r="X89" s="295">
        <v>0.49016207533845951</v>
      </c>
      <c r="Y89" s="295">
        <v>0.23551208986345909</v>
      </c>
      <c r="DA89" s="122" t="s">
        <v>1204</v>
      </c>
    </row>
    <row r="90" spans="1:105" ht="12" customHeight="1" x14ac:dyDescent="0.25">
      <c r="A90" s="59" t="s">
        <v>32</v>
      </c>
      <c r="B90" s="295">
        <v>4.6220258989444654</v>
      </c>
      <c r="C90" s="295">
        <v>8.7937550847723021</v>
      </c>
      <c r="D90" s="295">
        <v>2.0223859542161402</v>
      </c>
      <c r="E90" s="295">
        <v>1.0207402717782399</v>
      </c>
      <c r="F90" s="295">
        <v>0.92199736415552669</v>
      </c>
      <c r="G90" s="295">
        <v>0.30580079576837588</v>
      </c>
      <c r="H90" s="295">
        <v>1.069576890249917</v>
      </c>
      <c r="I90" s="295">
        <v>0.58071842875400304</v>
      </c>
      <c r="J90" s="295">
        <v>0.16768126573134001</v>
      </c>
      <c r="K90" s="295">
        <v>9.4533129297458468E-2</v>
      </c>
      <c r="L90" s="295">
        <v>0.24222436453087551</v>
      </c>
      <c r="M90" s="295">
        <v>0.2787771545462891</v>
      </c>
      <c r="N90" s="295">
        <v>0.26497837118281459</v>
      </c>
      <c r="O90" s="295">
        <v>1.1297375795624729E-2</v>
      </c>
      <c r="P90" s="295">
        <v>1.5024050503549061E-2</v>
      </c>
      <c r="Q90" s="295">
        <v>1.356937061067851E-2</v>
      </c>
      <c r="R90" s="295">
        <v>0</v>
      </c>
      <c r="S90" s="295">
        <v>0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1205</v>
      </c>
    </row>
    <row r="91" spans="1:105" ht="12" customHeight="1" x14ac:dyDescent="0.25">
      <c r="A91" s="59" t="s">
        <v>35</v>
      </c>
      <c r="B91" s="295">
        <v>38.689949993428407</v>
      </c>
      <c r="C91" s="295">
        <v>54.208102867601113</v>
      </c>
      <c r="D91" s="295">
        <v>64.952188777774609</v>
      </c>
      <c r="E91" s="295">
        <v>78.823655018575039</v>
      </c>
      <c r="F91" s="295">
        <v>61.783227559310482</v>
      </c>
      <c r="G91" s="295">
        <v>56.26371439186471</v>
      </c>
      <c r="H91" s="295">
        <v>57.222080034749489</v>
      </c>
      <c r="I91" s="295">
        <v>54.404403921655977</v>
      </c>
      <c r="J91" s="295">
        <v>69.215499972745988</v>
      </c>
      <c r="K91" s="295">
        <v>12.93785965096089</v>
      </c>
      <c r="L91" s="295">
        <v>43.32438722977696</v>
      </c>
      <c r="M91" s="295">
        <v>37.909487266419191</v>
      </c>
      <c r="N91" s="295">
        <v>43.739982941369462</v>
      </c>
      <c r="O91" s="295">
        <v>5.1171822149518356</v>
      </c>
      <c r="P91" s="295">
        <v>12.93661167506462</v>
      </c>
      <c r="Q91" s="295">
        <v>8.6089579647270167</v>
      </c>
      <c r="R91" s="295">
        <v>14.012252608703561</v>
      </c>
      <c r="S91" s="295">
        <v>36.480283483255469</v>
      </c>
      <c r="T91" s="295">
        <v>52.980545874403617</v>
      </c>
      <c r="U91" s="295">
        <v>35.353137780560687</v>
      </c>
      <c r="V91" s="295">
        <v>55.676900758392669</v>
      </c>
      <c r="W91" s="295">
        <v>28.32204418598679</v>
      </c>
      <c r="X91" s="295">
        <v>21.274257972524879</v>
      </c>
      <c r="Y91" s="295">
        <v>13.528929348231371</v>
      </c>
      <c r="DA91" s="122" t="s">
        <v>1206</v>
      </c>
    </row>
    <row r="92" spans="1:105" ht="12" customHeight="1" x14ac:dyDescent="0.25">
      <c r="A92" s="60" t="s">
        <v>1019</v>
      </c>
      <c r="B92" s="262">
        <v>5.7385882448200587E-2</v>
      </c>
      <c r="C92" s="262">
        <v>4.1124781772980748E-2</v>
      </c>
      <c r="D92" s="262">
        <v>5.378075784227631E-2</v>
      </c>
      <c r="E92" s="262">
        <v>3.2771668363235543E-2</v>
      </c>
      <c r="F92" s="262">
        <v>6.122293914338537E-2</v>
      </c>
      <c r="G92" s="262">
        <v>5.6403909528061569E-2</v>
      </c>
      <c r="H92" s="262">
        <v>0.2053199602955238</v>
      </c>
      <c r="I92" s="262">
        <v>0.1193081786076748</v>
      </c>
      <c r="J92" s="262">
        <v>9.2416569801251569E-2</v>
      </c>
      <c r="K92" s="262">
        <v>2.131675390241294E-2</v>
      </c>
      <c r="L92" s="262">
        <v>7.9252432292497232E-2</v>
      </c>
      <c r="M92" s="262">
        <v>8.3035744077623513E-2</v>
      </c>
      <c r="N92" s="262">
        <v>0.1209969217210896</v>
      </c>
      <c r="O92" s="262">
        <v>1.469378277355044E-2</v>
      </c>
      <c r="P92" s="262">
        <v>6.3078894181348391E-2</v>
      </c>
      <c r="Q92" s="262">
        <v>7.3013992865110747E-2</v>
      </c>
      <c r="R92" s="262">
        <v>0.17348635972821799</v>
      </c>
      <c r="S92" s="262">
        <v>0.34320114195036172</v>
      </c>
      <c r="T92" s="262">
        <v>0.50008639252516951</v>
      </c>
      <c r="U92" s="262">
        <v>0.40227301170214991</v>
      </c>
      <c r="V92" s="262">
        <v>0.44283366289235421</v>
      </c>
      <c r="W92" s="262">
        <v>0.1589946533057997</v>
      </c>
      <c r="X92" s="262">
        <v>0.74290852427243792</v>
      </c>
      <c r="Y92" s="262">
        <v>0.9914878857813576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12.330703788117971</v>
      </c>
      <c r="C93" s="261">
        <f t="shared" si="3"/>
        <v>18.014564381780314</v>
      </c>
      <c r="D93" s="261">
        <f t="shared" si="3"/>
        <v>19.249100114122985</v>
      </c>
      <c r="E93" s="261">
        <f t="shared" si="3"/>
        <v>22.434698018553952</v>
      </c>
      <c r="F93" s="261">
        <f t="shared" si="3"/>
        <v>17.710973395405201</v>
      </c>
      <c r="G93" s="261">
        <f t="shared" si="3"/>
        <v>16.017459370547666</v>
      </c>
      <c r="H93" s="261">
        <f t="shared" si="3"/>
        <v>16.587114406230743</v>
      </c>
      <c r="I93" s="261">
        <f t="shared" si="3"/>
        <v>16.699329675655939</v>
      </c>
      <c r="J93" s="261">
        <f t="shared" si="3"/>
        <v>20.508943802927345</v>
      </c>
      <c r="K93" s="261">
        <f t="shared" si="3"/>
        <v>4.0308485632013245</v>
      </c>
      <c r="L93" s="261">
        <f t="shared" si="3"/>
        <v>13.436294568546874</v>
      </c>
      <c r="M93" s="261">
        <f t="shared" si="3"/>
        <v>11.635638600126654</v>
      </c>
      <c r="N93" s="261">
        <f t="shared" si="3"/>
        <v>13.714258269021625</v>
      </c>
      <c r="O93" s="261">
        <f t="shared" si="3"/>
        <v>1.6097935727214099</v>
      </c>
      <c r="P93" s="261">
        <f t="shared" si="3"/>
        <v>4.1447797610842043</v>
      </c>
      <c r="Q93" s="261">
        <f t="shared" si="3"/>
        <v>2.7653728821984003</v>
      </c>
      <c r="R93" s="261">
        <f t="shared" si="3"/>
        <v>4.294688040654469</v>
      </c>
      <c r="S93" s="261">
        <f t="shared" si="3"/>
        <v>10.95862336587</v>
      </c>
      <c r="T93" s="261">
        <f t="shared" si="3"/>
        <v>16.081825792444445</v>
      </c>
      <c r="U93" s="261">
        <f t="shared" si="3"/>
        <v>10.824285473300968</v>
      </c>
      <c r="V93" s="261">
        <f t="shared" si="3"/>
        <v>15.481806328337919</v>
      </c>
      <c r="W93" s="261">
        <f t="shared" si="3"/>
        <v>7.7365711110619202</v>
      </c>
      <c r="X93" s="261">
        <f t="shared" si="3"/>
        <v>7.2213746155336622</v>
      </c>
      <c r="Y93" s="261">
        <f t="shared" si="3"/>
        <v>5.3831706242083079</v>
      </c>
      <c r="DA93" s="70"/>
    </row>
    <row r="94" spans="1:105" ht="12" customHeight="1" x14ac:dyDescent="0.25">
      <c r="A94" s="60" t="s">
        <v>1022</v>
      </c>
      <c r="B94" s="262">
        <v>9.6502085860694162</v>
      </c>
      <c r="C94" s="262">
        <v>14.2048670910873</v>
      </c>
      <c r="D94" s="262">
        <v>15.06519818846127</v>
      </c>
      <c r="E94" s="262">
        <v>17.862502447857469</v>
      </c>
      <c r="F94" s="262">
        <v>13.933113291619881</v>
      </c>
      <c r="G94" s="262">
        <v>12.63036761441599</v>
      </c>
      <c r="H94" s="262">
        <v>12.60890217751407</v>
      </c>
      <c r="I94" s="262">
        <v>12.7738994982151</v>
      </c>
      <c r="J94" s="262">
        <v>15.98993250416652</v>
      </c>
      <c r="K94" s="262">
        <v>3.1228756062190661</v>
      </c>
      <c r="L94" s="262">
        <v>10.363618188648971</v>
      </c>
      <c r="M94" s="262">
        <v>8.9414159599618834</v>
      </c>
      <c r="N94" s="262">
        <v>10.42595827614621</v>
      </c>
      <c r="O94" s="262">
        <v>1.212286044989928</v>
      </c>
      <c r="P94" s="262">
        <v>3.0389515060128889</v>
      </c>
      <c r="Q94" s="262">
        <v>1.9116887768516371</v>
      </c>
      <c r="R94" s="262">
        <v>2.841001035774513</v>
      </c>
      <c r="S94" s="262">
        <v>7.5368936594787899</v>
      </c>
      <c r="T94" s="262">
        <v>10.923544877809221</v>
      </c>
      <c r="U94" s="262">
        <v>7.0468362385590764</v>
      </c>
      <c r="V94" s="262">
        <v>10.840943332335479</v>
      </c>
      <c r="W94" s="262">
        <v>5.6235895634562896</v>
      </c>
      <c r="X94" s="262">
        <v>3.701445680035818</v>
      </c>
      <c r="Y94" s="262">
        <v>2.0156292198744512</v>
      </c>
      <c r="DA94" s="72" t="s">
        <v>1208</v>
      </c>
    </row>
    <row r="95" spans="1:105" ht="12" customHeight="1" x14ac:dyDescent="0.25">
      <c r="A95" s="60" t="s">
        <v>1024</v>
      </c>
      <c r="B95" s="262">
        <v>2.4989393648872502</v>
      </c>
      <c r="C95" s="262">
        <v>3.6730052609682788</v>
      </c>
      <c r="D95" s="262">
        <v>4.0256771107679796</v>
      </c>
      <c r="E95" s="262">
        <v>4.477995570560612</v>
      </c>
      <c r="F95" s="262">
        <v>3.602730981466022</v>
      </c>
      <c r="G95" s="262">
        <v>3.2264851449780472</v>
      </c>
      <c r="H95" s="262">
        <v>3.4043449976769531</v>
      </c>
      <c r="I95" s="262">
        <v>3.5701047606733458</v>
      </c>
      <c r="J95" s="262">
        <v>4.2482043930206306</v>
      </c>
      <c r="K95" s="262">
        <v>0.84270801731565126</v>
      </c>
      <c r="L95" s="262">
        <v>2.8322078793691552</v>
      </c>
      <c r="M95" s="262">
        <v>2.4458006195206079</v>
      </c>
      <c r="N95" s="262">
        <v>2.9224708372325181</v>
      </c>
      <c r="O95" s="262">
        <v>0.35335307980439018</v>
      </c>
      <c r="P95" s="262">
        <v>0.91787323962328637</v>
      </c>
      <c r="Q95" s="262">
        <v>0.64802908199085785</v>
      </c>
      <c r="R95" s="262">
        <v>1.007522118236025</v>
      </c>
      <c r="S95" s="262">
        <v>2.5223366563980489</v>
      </c>
      <c r="T95" s="262">
        <v>3.8504282369652589</v>
      </c>
      <c r="U95" s="262">
        <v>2.7603724767770341</v>
      </c>
      <c r="V95" s="262">
        <v>3.5471603344663349</v>
      </c>
      <c r="W95" s="262">
        <v>1.712540895302342</v>
      </c>
      <c r="X95" s="262">
        <v>1.8804006239110069</v>
      </c>
      <c r="Y95" s="262">
        <v>1.493836261298132</v>
      </c>
      <c r="DA95" s="72" t="s">
        <v>1209</v>
      </c>
    </row>
    <row r="96" spans="1:105" ht="12" customHeight="1" x14ac:dyDescent="0.25">
      <c r="A96" s="64" t="s">
        <v>28</v>
      </c>
      <c r="B96" s="229">
        <v>0.15688725114376439</v>
      </c>
      <c r="C96" s="229">
        <v>0.2042807567072121</v>
      </c>
      <c r="D96" s="229">
        <v>0.1932057973265191</v>
      </c>
      <c r="E96" s="229">
        <v>0.20932393470869851</v>
      </c>
      <c r="F96" s="229">
        <v>0.1937102252867548</v>
      </c>
      <c r="G96" s="229">
        <v>0.18954408512341361</v>
      </c>
      <c r="H96" s="229">
        <v>0.203570869277681</v>
      </c>
      <c r="I96" s="229">
        <v>0.15969475610246031</v>
      </c>
      <c r="J96" s="229">
        <v>0.18919524542386579</v>
      </c>
      <c r="K96" s="229">
        <v>5.0224781773776539E-2</v>
      </c>
      <c r="L96" s="229">
        <v>0.1623431029523475</v>
      </c>
      <c r="M96" s="229">
        <v>0.12848501702043369</v>
      </c>
      <c r="N96" s="229">
        <v>0.1786337233386105</v>
      </c>
      <c r="O96" s="229">
        <v>1.7788974359237559E-2</v>
      </c>
      <c r="P96" s="229">
        <v>4.0534725103529838E-2</v>
      </c>
      <c r="Q96" s="229">
        <v>2.85544735275363E-2</v>
      </c>
      <c r="R96" s="229">
        <v>1.8446818721255399E-2</v>
      </c>
      <c r="S96" s="229">
        <v>4.9372294097163698E-2</v>
      </c>
      <c r="T96" s="229">
        <v>7.0722182238413422E-2</v>
      </c>
      <c r="U96" s="229">
        <v>2.8161523914140219E-2</v>
      </c>
      <c r="V96" s="229">
        <v>0</v>
      </c>
      <c r="W96" s="229">
        <v>0</v>
      </c>
      <c r="X96" s="229">
        <v>0</v>
      </c>
      <c r="Y96" s="229">
        <v>2.1899931004923791E-5</v>
      </c>
      <c r="DA96" s="73" t="s">
        <v>1210</v>
      </c>
    </row>
    <row r="97" spans="1:105" ht="12" customHeight="1" x14ac:dyDescent="0.25">
      <c r="A97" s="64" t="s">
        <v>30</v>
      </c>
      <c r="B97" s="229">
        <v>0.11395809112271239</v>
      </c>
      <c r="C97" s="229">
        <v>0.47953900510688102</v>
      </c>
      <c r="D97" s="229">
        <v>0.84549241110309259</v>
      </c>
      <c r="E97" s="229">
        <v>0.63185437717532611</v>
      </c>
      <c r="F97" s="229">
        <v>0.24651543588717709</v>
      </c>
      <c r="G97" s="229">
        <v>8.7826823255964331E-2</v>
      </c>
      <c r="H97" s="229">
        <v>0</v>
      </c>
      <c r="I97" s="229">
        <v>0.52563283553640894</v>
      </c>
      <c r="J97" s="229">
        <v>0.53089154476336964</v>
      </c>
      <c r="K97" s="229">
        <v>0.1269431747870633</v>
      </c>
      <c r="L97" s="229">
        <v>0.37463394729623561</v>
      </c>
      <c r="M97" s="229">
        <v>0.35512670715829092</v>
      </c>
      <c r="N97" s="229">
        <v>0.41441635229610507</v>
      </c>
      <c r="O97" s="229">
        <v>7.0181545752880867E-2</v>
      </c>
      <c r="P97" s="229">
        <v>0.18858584709279569</v>
      </c>
      <c r="Q97" s="229">
        <v>0.18040778015244471</v>
      </c>
      <c r="R97" s="229">
        <v>0.24865338458533759</v>
      </c>
      <c r="S97" s="229">
        <v>0.68260190796452469</v>
      </c>
      <c r="T97" s="229">
        <v>1.248949430000746</v>
      </c>
      <c r="U97" s="229">
        <v>1.3735740289956679</v>
      </c>
      <c r="V97" s="229">
        <v>1.648031005893527</v>
      </c>
      <c r="W97" s="229">
        <v>0.71192269513666773</v>
      </c>
      <c r="X97" s="229">
        <v>1.2463555692990751</v>
      </c>
      <c r="Y97" s="229">
        <v>1.113291029527576</v>
      </c>
      <c r="DA97" s="73" t="s">
        <v>1211</v>
      </c>
    </row>
    <row r="98" spans="1:105" ht="12" customHeight="1" x14ac:dyDescent="0.25">
      <c r="A98" s="64" t="s">
        <v>31</v>
      </c>
      <c r="B98" s="229">
        <v>0</v>
      </c>
      <c r="C98" s="229">
        <v>1.6989342217901709E-3</v>
      </c>
      <c r="D98" s="229">
        <v>0</v>
      </c>
      <c r="E98" s="229">
        <v>0</v>
      </c>
      <c r="F98" s="229">
        <v>0</v>
      </c>
      <c r="G98" s="229">
        <v>1.798631583739934E-3</v>
      </c>
      <c r="H98" s="229">
        <v>4.3264573998304887E-3</v>
      </c>
      <c r="I98" s="229">
        <v>0.1532365684213835</v>
      </c>
      <c r="J98" s="229">
        <v>0.16011314396902149</v>
      </c>
      <c r="K98" s="229">
        <v>4.1863606323374963E-2</v>
      </c>
      <c r="L98" s="229">
        <v>0.14070986346689679</v>
      </c>
      <c r="M98" s="229">
        <v>0.11636714211041051</v>
      </c>
      <c r="N98" s="229">
        <v>0.14369594052553311</v>
      </c>
      <c r="O98" s="229">
        <v>1.627355950996941E-2</v>
      </c>
      <c r="P98" s="229">
        <v>5.3930496965562409E-2</v>
      </c>
      <c r="Q98" s="229">
        <v>1.6978025974817099E-2</v>
      </c>
      <c r="R98" s="229">
        <v>2.9713370144809809E-2</v>
      </c>
      <c r="S98" s="229">
        <v>7.8024761781741725E-2</v>
      </c>
      <c r="T98" s="229">
        <v>0.10332218409008161</v>
      </c>
      <c r="U98" s="229">
        <v>5.1800019574916603E-2</v>
      </c>
      <c r="V98" s="229">
        <v>7.9922775480051209E-2</v>
      </c>
      <c r="W98" s="229">
        <v>3.7043427695139429E-2</v>
      </c>
      <c r="X98" s="229">
        <v>4.4069895165310582E-2</v>
      </c>
      <c r="Y98" s="229">
        <v>2.2341578372452531E-2</v>
      </c>
      <c r="DA98" s="73" t="s">
        <v>1212</v>
      </c>
    </row>
    <row r="99" spans="1:105" ht="12" customHeight="1" x14ac:dyDescent="0.25">
      <c r="A99" s="64" t="s">
        <v>159</v>
      </c>
      <c r="B99" s="229">
        <v>1.1261438313213299E-2</v>
      </c>
      <c r="C99" s="229">
        <v>7.0273543862293441E-3</v>
      </c>
      <c r="D99" s="229">
        <v>1.6898592690085049E-2</v>
      </c>
      <c r="E99" s="229">
        <v>1.015195901168245E-2</v>
      </c>
      <c r="F99" s="229">
        <v>6.1992110208906343E-3</v>
      </c>
      <c r="G99" s="229">
        <v>4.4350240828086064E-3</v>
      </c>
      <c r="H99" s="229">
        <v>1.956488478238317E-2</v>
      </c>
      <c r="I99" s="229">
        <v>1.643606798848429E-2</v>
      </c>
      <c r="J99" s="229">
        <v>1.0212506332237191E-2</v>
      </c>
      <c r="K99" s="229">
        <v>4.172377489863502E-4</v>
      </c>
      <c r="L99" s="229">
        <v>2.8030854300312561E-3</v>
      </c>
      <c r="M99" s="229">
        <v>2.212469568903655E-3</v>
      </c>
      <c r="N99" s="229">
        <v>1.4829404796718711E-3</v>
      </c>
      <c r="O99" s="229">
        <v>5.9516135677185205E-4</v>
      </c>
      <c r="P99" s="229">
        <v>5.1586891152263933E-4</v>
      </c>
      <c r="Q99" s="229">
        <v>7.5542341409386474E-4</v>
      </c>
      <c r="R99" s="229">
        <v>1.3273336233280259E-3</v>
      </c>
      <c r="S99" s="229">
        <v>4.2745218437041533E-3</v>
      </c>
      <c r="T99" s="229">
        <v>5.6454690872707438E-3</v>
      </c>
      <c r="U99" s="229">
        <v>3.3841269416249628E-3</v>
      </c>
      <c r="V99" s="229">
        <v>5.3697286220083067E-3</v>
      </c>
      <c r="W99" s="229">
        <v>2.0224426367017041E-3</v>
      </c>
      <c r="X99" s="229">
        <v>7.0059465031442336E-3</v>
      </c>
      <c r="Y99" s="229">
        <v>2.1991709771222042E-3</v>
      </c>
      <c r="DA99" s="73" t="s">
        <v>1213</v>
      </c>
    </row>
    <row r="100" spans="1:105" ht="12" customHeight="1" x14ac:dyDescent="0.25">
      <c r="A100" s="64" t="s">
        <v>32</v>
      </c>
      <c r="B100" s="229">
        <v>0.18639812858529961</v>
      </c>
      <c r="C100" s="229">
        <v>0.32574445786912148</v>
      </c>
      <c r="D100" s="229">
        <v>6.592620731854823E-2</v>
      </c>
      <c r="E100" s="229">
        <v>3.9144930174971677E-2</v>
      </c>
      <c r="F100" s="229">
        <v>3.4880200736417663E-2</v>
      </c>
      <c r="G100" s="229">
        <v>1.1960336224657159E-2</v>
      </c>
      <c r="H100" s="229">
        <v>4.1552991924874917E-2</v>
      </c>
      <c r="I100" s="229">
        <v>1.9366348976933179E-2</v>
      </c>
      <c r="J100" s="229">
        <v>6.1454288365120667E-3</v>
      </c>
      <c r="K100" s="229">
        <v>3.3943531349676999E-3</v>
      </c>
      <c r="L100" s="229">
        <v>8.6442601875106936E-3</v>
      </c>
      <c r="M100" s="229">
        <v>9.9973741157294866E-3</v>
      </c>
      <c r="N100" s="229">
        <v>9.2773711531197126E-3</v>
      </c>
      <c r="O100" s="229">
        <v>3.5489907338072212E-4</v>
      </c>
      <c r="P100" s="229">
        <v>4.6201025730376022E-4</v>
      </c>
      <c r="Q100" s="229">
        <v>3.3937593654703382E-4</v>
      </c>
      <c r="R100" s="229">
        <v>0</v>
      </c>
      <c r="S100" s="229">
        <v>0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1214</v>
      </c>
    </row>
    <row r="101" spans="1:105" ht="12" customHeight="1" x14ac:dyDescent="0.25">
      <c r="A101" s="64" t="s">
        <v>33</v>
      </c>
      <c r="B101" s="229">
        <v>6.3286587342002007E-3</v>
      </c>
      <c r="C101" s="229">
        <v>1.8529837552101708E-2</v>
      </c>
      <c r="D101" s="229">
        <v>0.13703246946434389</v>
      </c>
      <c r="E101" s="229">
        <v>1.8668150044466671E-2</v>
      </c>
      <c r="F101" s="229">
        <v>7.0218159696885579E-2</v>
      </c>
      <c r="G101" s="229">
        <v>0.13653112992287991</v>
      </c>
      <c r="H101" s="229">
        <v>0.17018254636930449</v>
      </c>
      <c r="I101" s="229">
        <v>0.16762274251795331</v>
      </c>
      <c r="J101" s="229">
        <v>3.2368044269136739E-2</v>
      </c>
      <c r="K101" s="229">
        <v>1.521578825527548E-2</v>
      </c>
      <c r="L101" s="229">
        <v>1.9922813880983631E-2</v>
      </c>
      <c r="M101" s="229">
        <v>0</v>
      </c>
      <c r="N101" s="229">
        <v>5.9865998652000561E-3</v>
      </c>
      <c r="O101" s="229">
        <v>1.2785756859703659E-3</v>
      </c>
      <c r="P101" s="229">
        <v>4.4670669939488299E-3</v>
      </c>
      <c r="Q101" s="229">
        <v>5.4604274556769869E-3</v>
      </c>
      <c r="R101" s="229">
        <v>9.6763183864868579E-3</v>
      </c>
      <c r="S101" s="229">
        <v>4.1872372516732551E-2</v>
      </c>
      <c r="T101" s="229">
        <v>8.7570274507128953E-2</v>
      </c>
      <c r="U101" s="229">
        <v>0.1110753351004618</v>
      </c>
      <c r="V101" s="229">
        <v>0.1604477399821346</v>
      </c>
      <c r="W101" s="229">
        <v>5.7113720189173503E-2</v>
      </c>
      <c r="X101" s="229">
        <v>7.2574912756976626E-2</v>
      </c>
      <c r="Y101" s="229">
        <v>7.0879608755163678E-2</v>
      </c>
      <c r="DA101" s="73" t="s">
        <v>1215</v>
      </c>
    </row>
    <row r="102" spans="1:105" ht="12" customHeight="1" x14ac:dyDescent="0.25">
      <c r="A102" s="64" t="s">
        <v>35</v>
      </c>
      <c r="B102" s="229">
        <v>1.575592831437356</v>
      </c>
      <c r="C102" s="229">
        <v>2.0276992135738019</v>
      </c>
      <c r="D102" s="229">
        <v>2.1380826868081821</v>
      </c>
      <c r="E102" s="229">
        <v>3.052484707845371</v>
      </c>
      <c r="F102" s="229">
        <v>2.360242047381492</v>
      </c>
      <c r="G102" s="229">
        <v>2.2221318892319348</v>
      </c>
      <c r="H102" s="229">
        <v>2.2448668354927208</v>
      </c>
      <c r="I102" s="229">
        <v>1.8321155305745369</v>
      </c>
      <c r="J102" s="229">
        <v>2.5615784762905069</v>
      </c>
      <c r="K102" s="229">
        <v>0.46910717819813857</v>
      </c>
      <c r="L102" s="229">
        <v>1.561273861041423</v>
      </c>
      <c r="M102" s="229">
        <v>1.372819149676141</v>
      </c>
      <c r="N102" s="229">
        <v>1.546428230662958</v>
      </c>
      <c r="O102" s="229">
        <v>0.16232851906820631</v>
      </c>
      <c r="P102" s="229">
        <v>0.40171845101320852</v>
      </c>
      <c r="Q102" s="229">
        <v>0.21742455164891289</v>
      </c>
      <c r="R102" s="229">
        <v>0.34285599769818981</v>
      </c>
      <c r="S102" s="229">
        <v>0.95049620690379621</v>
      </c>
      <c r="T102" s="229">
        <v>1.214435977801916</v>
      </c>
      <c r="U102" s="229">
        <v>0.62174157879634928</v>
      </c>
      <c r="V102" s="229">
        <v>1.3636601115916349</v>
      </c>
      <c r="W102" s="229">
        <v>0.78372848930113559</v>
      </c>
      <c r="X102" s="229">
        <v>0.29768405731918041</v>
      </c>
      <c r="Y102" s="229">
        <v>0.1236753825526703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2.2231608652056731E-4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3.866416338006174E-2</v>
      </c>
      <c r="C104" s="229">
        <v>0.1101815358826522</v>
      </c>
      <c r="D104" s="229">
        <v>0.15299119445821441</v>
      </c>
      <c r="E104" s="229">
        <v>0.117671492007106</v>
      </c>
      <c r="F104" s="229">
        <v>0.13993142136587339</v>
      </c>
      <c r="G104" s="229">
        <v>0.11386516222705691</v>
      </c>
      <c r="H104" s="229">
        <v>0.10436009244262109</v>
      </c>
      <c r="I104" s="229">
        <v>8.2853129302401643E-2</v>
      </c>
      <c r="J104" s="229">
        <v>7.202506943556107E-2</v>
      </c>
      <c r="K104" s="229">
        <v>9.577812753818955E-3</v>
      </c>
      <c r="L104" s="229">
        <v>4.5809998417252799E-2</v>
      </c>
      <c r="M104" s="229">
        <v>3.4509583638214943E-2</v>
      </c>
      <c r="N104" s="229">
        <v>4.2641446214291057E-2</v>
      </c>
      <c r="O104" s="229">
        <v>7.8970795480278778E-3</v>
      </c>
      <c r="P104" s="229">
        <v>1.939844295500863E-2</v>
      </c>
      <c r="Q104" s="229">
        <v>1.604047141023502E-2</v>
      </c>
      <c r="R104" s="229">
        <v>2.6206721959089029E-2</v>
      </c>
      <c r="S104" s="229">
        <v>5.8680904338227223E-2</v>
      </c>
      <c r="T104" s="229">
        <v>9.9914908209968817E-2</v>
      </c>
      <c r="U104" s="229">
        <v>5.9379524573619988E-2</v>
      </c>
      <c r="V104" s="229">
        <v>1.8352079559408461E-2</v>
      </c>
      <c r="W104" s="229">
        <v>1.042072185276016E-2</v>
      </c>
      <c r="X104" s="229">
        <v>1.5353041314169339E-2</v>
      </c>
      <c r="Y104" s="229">
        <v>1.45967187933102E-2</v>
      </c>
      <c r="DA104" s="73" t="s">
        <v>1218</v>
      </c>
    </row>
    <row r="105" spans="1:105" ht="12" customHeight="1" x14ac:dyDescent="0.25">
      <c r="A105" s="64" t="s">
        <v>39</v>
      </c>
      <c r="B105" s="229">
        <v>0.40984880217064301</v>
      </c>
      <c r="C105" s="229">
        <v>0.49808184958196772</v>
      </c>
      <c r="D105" s="229">
        <v>0.47604775159899471</v>
      </c>
      <c r="E105" s="229">
        <v>0.39869601959298973</v>
      </c>
      <c r="F105" s="229">
        <v>0.55103428009053168</v>
      </c>
      <c r="G105" s="229">
        <v>0.45839206332559201</v>
      </c>
      <c r="H105" s="229">
        <v>0.6159203199875366</v>
      </c>
      <c r="I105" s="229">
        <v>0.61314678125278477</v>
      </c>
      <c r="J105" s="229">
        <v>0.6856749337004211</v>
      </c>
      <c r="K105" s="229">
        <v>0.1259640843402493</v>
      </c>
      <c r="L105" s="229">
        <v>0.51606694669647291</v>
      </c>
      <c r="M105" s="229">
        <v>0.42628317623248441</v>
      </c>
      <c r="N105" s="229">
        <v>0.5799082326970284</v>
      </c>
      <c r="O105" s="229">
        <v>7.6654765449945331E-2</v>
      </c>
      <c r="P105" s="229">
        <v>0.20826033033040611</v>
      </c>
      <c r="Q105" s="229">
        <v>0.18206855247059389</v>
      </c>
      <c r="R105" s="229">
        <v>0.33064217311752853</v>
      </c>
      <c r="S105" s="229">
        <v>0.65701368695215867</v>
      </c>
      <c r="T105" s="229">
        <v>1.019867811029733</v>
      </c>
      <c r="U105" s="229">
        <v>0.51125633888025268</v>
      </c>
      <c r="V105" s="229">
        <v>0.27137689333757009</v>
      </c>
      <c r="W105" s="229">
        <v>0.11028939849076359</v>
      </c>
      <c r="X105" s="229">
        <v>0.19735720155315101</v>
      </c>
      <c r="Y105" s="229">
        <v>0.14683087238883291</v>
      </c>
      <c r="DA105" s="73" t="s">
        <v>1219</v>
      </c>
    </row>
    <row r="106" spans="1:105" ht="12" customHeight="1" x14ac:dyDescent="0.25">
      <c r="A106" s="60" t="s">
        <v>1036</v>
      </c>
      <c r="B106" s="262">
        <v>0.1815558371613025</v>
      </c>
      <c r="C106" s="262">
        <v>0.13669202972473471</v>
      </c>
      <c r="D106" s="262">
        <v>0.15822481489373541</v>
      </c>
      <c r="E106" s="262">
        <v>9.4200000135869669E-2</v>
      </c>
      <c r="F106" s="262">
        <v>0.17512912231929709</v>
      </c>
      <c r="G106" s="262">
        <v>0.1606066111536284</v>
      </c>
      <c r="H106" s="262">
        <v>0.57386723103972137</v>
      </c>
      <c r="I106" s="262">
        <v>0.35532541676749341</v>
      </c>
      <c r="J106" s="262">
        <v>0.27080690574019423</v>
      </c>
      <c r="K106" s="262">
        <v>6.5264939666607319E-2</v>
      </c>
      <c r="L106" s="262">
        <v>0.2404685005287466</v>
      </c>
      <c r="M106" s="262">
        <v>0.2484220206441636</v>
      </c>
      <c r="N106" s="262">
        <v>0.36582915564289797</v>
      </c>
      <c r="O106" s="262">
        <v>4.4154447927091743E-2</v>
      </c>
      <c r="P106" s="262">
        <v>0.18795501544802901</v>
      </c>
      <c r="Q106" s="262">
        <v>0.20565502335590541</v>
      </c>
      <c r="R106" s="262">
        <v>0.4461648866439315</v>
      </c>
      <c r="S106" s="262">
        <v>0.89939304999316128</v>
      </c>
      <c r="T106" s="262">
        <v>1.3078526776699659</v>
      </c>
      <c r="U106" s="262">
        <v>1.0170767579648581</v>
      </c>
      <c r="V106" s="262">
        <v>1.093702661536105</v>
      </c>
      <c r="W106" s="262">
        <v>0.40044065230328829</v>
      </c>
      <c r="X106" s="262">
        <v>1.6395283115868371</v>
      </c>
      <c r="Y106" s="262">
        <v>1.873705143035725</v>
      </c>
      <c r="DA106" s="72" t="s">
        <v>1220</v>
      </c>
    </row>
    <row r="107" spans="1:105" ht="12" customHeight="1" x14ac:dyDescent="0.25">
      <c r="A107" s="132" t="s">
        <v>1038</v>
      </c>
      <c r="B107" s="316">
        <v>2.4905337751104999</v>
      </c>
      <c r="C107" s="316">
        <v>2.7938552061490318</v>
      </c>
      <c r="D107" s="316">
        <v>3.1066314988895152</v>
      </c>
      <c r="E107" s="316">
        <v>2.9412971026925421</v>
      </c>
      <c r="F107" s="316">
        <v>3.1557487540918761</v>
      </c>
      <c r="G107" s="316">
        <v>2.8978166386538442</v>
      </c>
      <c r="H107" s="316">
        <v>4.6865258457893253</v>
      </c>
      <c r="I107" s="316">
        <v>3.7336782847051802</v>
      </c>
      <c r="J107" s="316">
        <v>4.0150639086733424</v>
      </c>
      <c r="K107" s="316">
        <v>0.83062439435703894</v>
      </c>
      <c r="L107" s="316">
        <v>2.8394943971395801</v>
      </c>
      <c r="M107" s="316">
        <v>2.681045979761524</v>
      </c>
      <c r="N107" s="316">
        <v>3.354878662593384</v>
      </c>
      <c r="O107" s="316">
        <v>0.39034063511478478</v>
      </c>
      <c r="P107" s="316">
        <v>1.2160048184658081</v>
      </c>
      <c r="Q107" s="316">
        <v>0.94218665789910316</v>
      </c>
      <c r="R107" s="316">
        <v>1.6689006543032521</v>
      </c>
      <c r="S107" s="316">
        <v>3.9519734761947301</v>
      </c>
      <c r="T107" s="316">
        <v>5.5999420470967216</v>
      </c>
      <c r="U107" s="316">
        <v>3.8704512335349088</v>
      </c>
      <c r="V107" s="316">
        <v>5.3209915887027046</v>
      </c>
      <c r="W107" s="316">
        <v>2.4624945260590909</v>
      </c>
      <c r="X107" s="316">
        <v>3.311273886526152</v>
      </c>
      <c r="Y107" s="316">
        <v>2.6576799234612638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6.3366209091461538</v>
      </c>
      <c r="C110" s="223">
        <v>5.8729799729370891</v>
      </c>
      <c r="D110" s="223">
        <v>6.4413361529329229</v>
      </c>
      <c r="E110" s="223">
        <v>6.2167980671844383</v>
      </c>
      <c r="F110" s="223">
        <v>6.6937448866406166</v>
      </c>
      <c r="G110" s="223">
        <v>6.6838339655195611</v>
      </c>
      <c r="H110" s="223">
        <v>7.7847003254496343</v>
      </c>
      <c r="I110" s="223">
        <v>6.3179957720002813</v>
      </c>
      <c r="J110" s="223">
        <v>6.6045638670730149</v>
      </c>
      <c r="K110" s="223">
        <v>10.35523618305932</v>
      </c>
      <c r="L110" s="223">
        <v>1.822554911387974</v>
      </c>
      <c r="M110" s="223">
        <v>9.0124178360593188</v>
      </c>
      <c r="N110" s="223">
        <v>7.1297239042558234</v>
      </c>
      <c r="O110" s="223">
        <v>7.0828532122693986</v>
      </c>
      <c r="P110" s="223">
        <v>8.7922730507261271</v>
      </c>
      <c r="Q110" s="223">
        <v>9.9802982047223132</v>
      </c>
      <c r="R110" s="223">
        <v>9.6027559906944973</v>
      </c>
      <c r="S110" s="223">
        <v>11.194184548802051</v>
      </c>
      <c r="T110" s="223">
        <v>12.75332776973136</v>
      </c>
      <c r="U110" s="223">
        <v>12.858978379705579</v>
      </c>
      <c r="V110" s="223">
        <v>10.76571868924696</v>
      </c>
      <c r="W110" s="223">
        <v>14.23898051586151</v>
      </c>
      <c r="X110" s="223">
        <v>6.0255134773972996</v>
      </c>
      <c r="Y110" s="223">
        <v>8.1332919569466373</v>
      </c>
      <c r="DA110" s="89" t="s">
        <v>1222</v>
      </c>
    </row>
    <row r="111" spans="1:105" ht="12" customHeight="1" x14ac:dyDescent="0.25">
      <c r="A111" s="55" t="s">
        <v>91</v>
      </c>
      <c r="B111" s="259">
        <v>1.348200230337653E-3</v>
      </c>
      <c r="C111" s="259">
        <v>9.6088066416932707E-4</v>
      </c>
      <c r="D111" s="259">
        <v>1.0816494269927639E-3</v>
      </c>
      <c r="E111" s="259">
        <v>8.7097101576822224E-4</v>
      </c>
      <c r="F111" s="259">
        <v>1.2565088858742311E-3</v>
      </c>
      <c r="G111" s="259">
        <v>1.2799250846437351E-3</v>
      </c>
      <c r="H111" s="259">
        <v>2.287852110849988E-3</v>
      </c>
      <c r="I111" s="259">
        <v>1.442319141983012E-3</v>
      </c>
      <c r="J111" s="259">
        <v>1.3463630748477241E-3</v>
      </c>
      <c r="K111" s="259">
        <v>2.208586085958651E-3</v>
      </c>
      <c r="L111" s="259">
        <v>3.9662801440200292E-4</v>
      </c>
      <c r="M111" s="259">
        <v>2.139634961462457E-3</v>
      </c>
      <c r="N111" s="259">
        <v>1.781673673254039E-3</v>
      </c>
      <c r="O111" s="259">
        <v>1.7278334795117519E-3</v>
      </c>
      <c r="P111" s="259">
        <v>2.5749024887321021E-3</v>
      </c>
      <c r="Q111" s="259">
        <v>4.294956536354152E-3</v>
      </c>
      <c r="R111" s="259">
        <v>5.9240823895643849E-3</v>
      </c>
      <c r="S111" s="259">
        <v>6.0394676271506697E-3</v>
      </c>
      <c r="T111" s="259">
        <v>6.6437358588157707E-3</v>
      </c>
      <c r="U111" s="259">
        <v>6.4262310952449301E-3</v>
      </c>
      <c r="V111" s="259">
        <v>5.65231092241812E-3</v>
      </c>
      <c r="W111" s="259">
        <v>6.9395127076419417E-3</v>
      </c>
      <c r="X111" s="259">
        <v>6.6377660106880917E-3</v>
      </c>
      <c r="Y111" s="259">
        <v>9.4037977898453178E-3</v>
      </c>
      <c r="DA111" s="67" t="s">
        <v>1223</v>
      </c>
    </row>
    <row r="112" spans="1:105" ht="12" customHeight="1" x14ac:dyDescent="0.25">
      <c r="A112" s="173" t="s">
        <v>92</v>
      </c>
      <c r="B112" s="224">
        <v>2.8994260481979501E-3</v>
      </c>
      <c r="C112" s="224">
        <v>2.0664604294011648E-3</v>
      </c>
      <c r="D112" s="224">
        <v>2.3261845333283821E-3</v>
      </c>
      <c r="E112" s="224">
        <v>1.873101630987969E-3</v>
      </c>
      <c r="F112" s="224">
        <v>2.702235551898339E-3</v>
      </c>
      <c r="G112" s="224">
        <v>2.7525941968045749E-3</v>
      </c>
      <c r="H112" s="224">
        <v>4.9202320659460152E-3</v>
      </c>
      <c r="I112" s="224">
        <v>3.1018372464101428E-3</v>
      </c>
      <c r="J112" s="224">
        <v>2.8954750798163799E-3</v>
      </c>
      <c r="K112" s="224">
        <v>4.7497633387232853E-3</v>
      </c>
      <c r="L112" s="224">
        <v>8.5298427527651956E-4</v>
      </c>
      <c r="M112" s="224">
        <v>4.601477734019946E-3</v>
      </c>
      <c r="N112" s="224">
        <v>3.831649736721615E-3</v>
      </c>
      <c r="O112" s="224">
        <v>3.7158615498754238E-3</v>
      </c>
      <c r="P112" s="224">
        <v>5.5375597625656964E-3</v>
      </c>
      <c r="Q112" s="224">
        <v>9.236690943350832E-3</v>
      </c>
      <c r="R112" s="224">
        <v>1.2740272850770821E-2</v>
      </c>
      <c r="S112" s="224">
        <v>1.29884191986997E-2</v>
      </c>
      <c r="T112" s="224">
        <v>1.428795246650633E-2</v>
      </c>
      <c r="U112" s="224">
        <v>1.382018887849204E-2</v>
      </c>
      <c r="V112" s="224">
        <v>1.2155803828091951E-2</v>
      </c>
      <c r="W112" s="224">
        <v>1.4924047225016879E-2</v>
      </c>
      <c r="X112" s="224">
        <v>1.427511377031293E-2</v>
      </c>
      <c r="Y112" s="224">
        <v>2.0223714289853891E-2</v>
      </c>
      <c r="DA112" s="177" t="s">
        <v>1224</v>
      </c>
    </row>
    <row r="113" spans="1:105" ht="12" customHeight="1" x14ac:dyDescent="0.25">
      <c r="A113" s="173" t="s">
        <v>93</v>
      </c>
      <c r="B113" s="224">
        <v>1.8650156222475352E-2</v>
      </c>
      <c r="C113" s="224">
        <v>1.329222032058671E-2</v>
      </c>
      <c r="D113" s="224">
        <v>1.496285962383625E-2</v>
      </c>
      <c r="E113" s="224">
        <v>1.2048466647463179E-2</v>
      </c>
      <c r="F113" s="224">
        <v>1.7381755683733919E-2</v>
      </c>
      <c r="G113" s="224">
        <v>1.7705680687869551E-2</v>
      </c>
      <c r="H113" s="224">
        <v>3.1648710867365752E-2</v>
      </c>
      <c r="I113" s="224">
        <v>1.9952138202730379E-2</v>
      </c>
      <c r="J113" s="224">
        <v>1.8624742165927102E-2</v>
      </c>
      <c r="K113" s="224">
        <v>3.0552194404831229E-2</v>
      </c>
      <c r="L113" s="224">
        <v>5.4867031353013161E-3</v>
      </c>
      <c r="M113" s="224">
        <v>2.9598367803535312E-2</v>
      </c>
      <c r="N113" s="224">
        <v>2.4646555901668522E-2</v>
      </c>
      <c r="O113" s="224">
        <v>2.390176443690922E-2</v>
      </c>
      <c r="P113" s="224">
        <v>3.5619585720191749E-2</v>
      </c>
      <c r="Q113" s="224">
        <v>5.9413734376595848E-2</v>
      </c>
      <c r="R113" s="224">
        <v>8.1950039433326793E-2</v>
      </c>
      <c r="S113" s="224">
        <v>8.3546206425682681E-2</v>
      </c>
      <c r="T113" s="224">
        <v>9.1905274068039264E-2</v>
      </c>
      <c r="U113" s="224">
        <v>8.8896449615670781E-2</v>
      </c>
      <c r="V113" s="224">
        <v>7.8190523446728957E-2</v>
      </c>
      <c r="W113" s="224">
        <v>9.5996865445544158E-2</v>
      </c>
      <c r="X113" s="224">
        <v>9.1822690934095105E-2</v>
      </c>
      <c r="Y113" s="224">
        <v>0.1300862393572354</v>
      </c>
      <c r="DA113" s="177" t="s">
        <v>1225</v>
      </c>
    </row>
    <row r="114" spans="1:105" ht="12" customHeight="1" x14ac:dyDescent="0.25">
      <c r="A114" s="173" t="s">
        <v>94</v>
      </c>
      <c r="B114" s="224">
        <v>2.601005755331361E-2</v>
      </c>
      <c r="C114" s="224">
        <v>1.8537722227395768E-2</v>
      </c>
      <c r="D114" s="224">
        <v>2.0867645039301361E-2</v>
      </c>
      <c r="E114" s="224">
        <v>1.6803146697079149E-2</v>
      </c>
      <c r="F114" s="224">
        <v>2.424110877777676E-2</v>
      </c>
      <c r="G114" s="224">
        <v>2.4692864135749129E-2</v>
      </c>
      <c r="H114" s="224">
        <v>4.4138224974026918E-2</v>
      </c>
      <c r="I114" s="224">
        <v>2.782583999694805E-2</v>
      </c>
      <c r="J114" s="224">
        <v>2.5974614361010132E-2</v>
      </c>
      <c r="K114" s="224">
        <v>4.2608990797194213E-2</v>
      </c>
      <c r="L114" s="224">
        <v>7.6519179048566881E-3</v>
      </c>
      <c r="M114" s="224">
        <v>4.1278756106414981E-2</v>
      </c>
      <c r="N114" s="224">
        <v>3.4372813280824879E-2</v>
      </c>
      <c r="O114" s="224">
        <v>3.3334105152457542E-2</v>
      </c>
      <c r="P114" s="224">
        <v>4.9676124079372962E-2</v>
      </c>
      <c r="Q114" s="224">
        <v>8.2860145092523818E-2</v>
      </c>
      <c r="R114" s="224">
        <v>0.1142899403485125</v>
      </c>
      <c r="S114" s="224">
        <v>0.11651600188068589</v>
      </c>
      <c r="T114" s="224">
        <v>0.12817380398572811</v>
      </c>
      <c r="U114" s="224">
        <v>0.1239776087238563</v>
      </c>
      <c r="V114" s="224">
        <v>0.1090468085474947</v>
      </c>
      <c r="W114" s="224">
        <v>0.13388005791433019</v>
      </c>
      <c r="X114" s="224">
        <v>0.12805863111311511</v>
      </c>
      <c r="Y114" s="224">
        <v>0.18142210350486471</v>
      </c>
      <c r="DA114" s="177" t="s">
        <v>1226</v>
      </c>
    </row>
    <row r="115" spans="1:105" ht="12" customHeight="1" x14ac:dyDescent="0.25">
      <c r="A115" s="56" t="s">
        <v>95</v>
      </c>
      <c r="B115" s="260">
        <v>0.47747139458662963</v>
      </c>
      <c r="C115" s="260">
        <v>0.44330264589013357</v>
      </c>
      <c r="D115" s="260">
        <v>0.47629354832649201</v>
      </c>
      <c r="E115" s="260">
        <v>0.4782876311327709</v>
      </c>
      <c r="F115" s="260">
        <v>0.50454936211073187</v>
      </c>
      <c r="G115" s="260">
        <v>0.50742287681599985</v>
      </c>
      <c r="H115" s="260">
        <v>0.57435523713076553</v>
      </c>
      <c r="I115" s="260">
        <v>0.45424982108204093</v>
      </c>
      <c r="J115" s="260">
        <v>0.48933404166969441</v>
      </c>
      <c r="K115" s="260">
        <v>0.76012841083849891</v>
      </c>
      <c r="L115" s="260">
        <v>0.13275902627987771</v>
      </c>
      <c r="M115" s="260">
        <v>0.65673811947811878</v>
      </c>
      <c r="N115" s="260">
        <v>0.51246684789372832</v>
      </c>
      <c r="O115" s="260">
        <v>0.49721498833468841</v>
      </c>
      <c r="P115" s="260">
        <v>0.60787346504876638</v>
      </c>
      <c r="Q115" s="260">
        <v>0.64884734284665746</v>
      </c>
      <c r="R115" s="260">
        <v>0.61258838026464002</v>
      </c>
      <c r="S115" s="260">
        <v>0.73236012171051768</v>
      </c>
      <c r="T115" s="260">
        <v>0.80723454488188351</v>
      </c>
      <c r="U115" s="260">
        <v>0.76891591187769048</v>
      </c>
      <c r="V115" s="260">
        <v>0.7089620821492455</v>
      </c>
      <c r="W115" s="260">
        <v>0.9719917742347306</v>
      </c>
      <c r="X115" s="260">
        <v>0.33022768781320028</v>
      </c>
      <c r="Y115" s="260">
        <v>0.4076300326896336</v>
      </c>
      <c r="DA115" s="68" t="s">
        <v>1227</v>
      </c>
    </row>
    <row r="116" spans="1:105" ht="12" customHeight="1" x14ac:dyDescent="0.25">
      <c r="A116" s="37" t="s">
        <v>159</v>
      </c>
      <c r="B116" s="226">
        <v>3.191646534231879E-3</v>
      </c>
      <c r="C116" s="226">
        <v>1.4521698301628351E-3</v>
      </c>
      <c r="D116" s="226">
        <v>3.5409012316635199E-3</v>
      </c>
      <c r="E116" s="226">
        <v>1.508873934621101E-3</v>
      </c>
      <c r="F116" s="226">
        <v>1.2507072113805821E-3</v>
      </c>
      <c r="G116" s="226">
        <v>9.5626241398403492E-4</v>
      </c>
      <c r="H116" s="226">
        <v>4.5800730537868704E-3</v>
      </c>
      <c r="I116" s="226">
        <v>3.778372364672618E-3</v>
      </c>
      <c r="J116" s="226">
        <v>1.8325978860897539E-3</v>
      </c>
      <c r="K116" s="226">
        <v>6.3498039082039498E-4</v>
      </c>
      <c r="L116" s="226">
        <v>2.2327330192757901E-4</v>
      </c>
      <c r="M116" s="226">
        <v>9.8811130094720646E-4</v>
      </c>
      <c r="N116" s="226">
        <v>4.5648523942411158E-4</v>
      </c>
      <c r="O116" s="226">
        <v>1.68739163375138E-3</v>
      </c>
      <c r="P116" s="226">
        <v>7.102640799223727E-4</v>
      </c>
      <c r="Q116" s="226">
        <v>1.979087293318132E-3</v>
      </c>
      <c r="R116" s="226">
        <v>2.0090333464548391E-3</v>
      </c>
      <c r="S116" s="226">
        <v>2.864312520654552E-3</v>
      </c>
      <c r="T116" s="226">
        <v>3.2621410038228978E-3</v>
      </c>
      <c r="U116" s="226">
        <v>3.5725115412490421E-3</v>
      </c>
      <c r="V116" s="226">
        <v>2.4617853172365142E-3</v>
      </c>
      <c r="W116" s="226">
        <v>2.2636121229194089E-3</v>
      </c>
      <c r="X116" s="226">
        <v>5.4088309974646611E-3</v>
      </c>
      <c r="Y116" s="226">
        <v>3.9519329393243076E-3</v>
      </c>
      <c r="DA116" s="69" t="s">
        <v>1228</v>
      </c>
    </row>
    <row r="117" spans="1:105" ht="12" customHeight="1" x14ac:dyDescent="0.25">
      <c r="A117" s="37" t="s">
        <v>35</v>
      </c>
      <c r="B117" s="226">
        <v>0.46732243939050172</v>
      </c>
      <c r="C117" s="226">
        <v>0.4385113106113035</v>
      </c>
      <c r="D117" s="226">
        <v>0.46885600649224762</v>
      </c>
      <c r="E117" s="226">
        <v>0.47479737602182981</v>
      </c>
      <c r="F117" s="226">
        <v>0.49834199851628969</v>
      </c>
      <c r="G117" s="226">
        <v>0.5014211494245413</v>
      </c>
      <c r="H117" s="226">
        <v>0.5499679826978231</v>
      </c>
      <c r="I117" s="226">
        <v>0.4407693587952814</v>
      </c>
      <c r="J117" s="226">
        <v>0.4810544322769057</v>
      </c>
      <c r="K117" s="226">
        <v>0.74713745924989139</v>
      </c>
      <c r="L117" s="226">
        <v>0.13014613116642079</v>
      </c>
      <c r="M117" s="226">
        <v>0.64164320805200159</v>
      </c>
      <c r="N117" s="226">
        <v>0.49817794946487282</v>
      </c>
      <c r="O117" s="226">
        <v>0.48164572011169371</v>
      </c>
      <c r="P117" s="226">
        <v>0.57883393921519277</v>
      </c>
      <c r="Q117" s="226">
        <v>0.59612152622845349</v>
      </c>
      <c r="R117" s="226">
        <v>0.54308838316766173</v>
      </c>
      <c r="S117" s="226">
        <v>0.66655342038050769</v>
      </c>
      <c r="T117" s="226">
        <v>0.73439385258659462</v>
      </c>
      <c r="U117" s="226">
        <v>0.68689225457350844</v>
      </c>
      <c r="V117" s="226">
        <v>0.65426801434959825</v>
      </c>
      <c r="W117" s="226">
        <v>0.91800098126691942</v>
      </c>
      <c r="X117" s="226">
        <v>0.24051595096425671</v>
      </c>
      <c r="Y117" s="226">
        <v>0.23258705834816959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1231</v>
      </c>
    </row>
    <row r="120" spans="1:105" ht="12" customHeight="1" x14ac:dyDescent="0.25">
      <c r="A120" s="37" t="s">
        <v>40</v>
      </c>
      <c r="B120" s="226">
        <v>6.9573086618960611E-3</v>
      </c>
      <c r="C120" s="226">
        <v>3.339165448667305E-3</v>
      </c>
      <c r="D120" s="226">
        <v>3.8966406025808401E-3</v>
      </c>
      <c r="E120" s="226">
        <v>1.9813811763199438E-3</v>
      </c>
      <c r="F120" s="226">
        <v>4.9566563830615454E-3</v>
      </c>
      <c r="G120" s="226">
        <v>5.0454649774745071E-3</v>
      </c>
      <c r="H120" s="226">
        <v>1.9807181379155641E-2</v>
      </c>
      <c r="I120" s="226">
        <v>9.7020899220869178E-3</v>
      </c>
      <c r="J120" s="226">
        <v>6.4470115066989128E-3</v>
      </c>
      <c r="K120" s="226">
        <v>1.2355971197787091E-2</v>
      </c>
      <c r="L120" s="226">
        <v>2.3896218115292979E-3</v>
      </c>
      <c r="M120" s="226">
        <v>1.4106800125170011E-2</v>
      </c>
      <c r="N120" s="226">
        <v>1.38324131894315E-2</v>
      </c>
      <c r="O120" s="226">
        <v>1.38818765892434E-2</v>
      </c>
      <c r="P120" s="226">
        <v>2.832926175365125E-2</v>
      </c>
      <c r="Q120" s="226">
        <v>5.0746729324885893E-2</v>
      </c>
      <c r="R120" s="226">
        <v>6.7490963750523478E-2</v>
      </c>
      <c r="S120" s="226">
        <v>6.294238880935539E-2</v>
      </c>
      <c r="T120" s="226">
        <v>6.9578551291465965E-2</v>
      </c>
      <c r="U120" s="226">
        <v>7.8451145762933036E-2</v>
      </c>
      <c r="V120" s="226">
        <v>5.2232282482410783E-2</v>
      </c>
      <c r="W120" s="226">
        <v>5.17271808448918E-2</v>
      </c>
      <c r="X120" s="226">
        <v>8.4302905851478885E-2</v>
      </c>
      <c r="Y120" s="226">
        <v>0.1710910414021396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3.3888433160661315</v>
      </c>
      <c r="C121" s="261">
        <f t="shared" si="4"/>
        <v>3.1643859877521554</v>
      </c>
      <c r="D121" s="261">
        <f t="shared" si="4"/>
        <v>3.5110892193618857</v>
      </c>
      <c r="E121" s="261">
        <f t="shared" si="4"/>
        <v>3.3215531802674216</v>
      </c>
      <c r="F121" s="261">
        <f t="shared" si="4"/>
        <v>3.5934554319737608</v>
      </c>
      <c r="G121" s="261">
        <f t="shared" si="4"/>
        <v>3.5699756186164229</v>
      </c>
      <c r="H121" s="261">
        <f t="shared" si="4"/>
        <v>4.1638833868496601</v>
      </c>
      <c r="I121" s="261">
        <f t="shared" si="4"/>
        <v>3.4549802968559242</v>
      </c>
      <c r="J121" s="261">
        <f t="shared" si="4"/>
        <v>3.5686308614629834</v>
      </c>
      <c r="K121" s="261">
        <f t="shared" si="4"/>
        <v>5.6133324932026838</v>
      </c>
      <c r="L121" s="261">
        <f t="shared" si="4"/>
        <v>0.99105993688011673</v>
      </c>
      <c r="M121" s="261">
        <f t="shared" si="4"/>
        <v>4.8899426813451035</v>
      </c>
      <c r="N121" s="261">
        <f t="shared" si="4"/>
        <v>3.8882439031225382</v>
      </c>
      <c r="O121" s="261">
        <f t="shared" si="4"/>
        <v>3.918413340056512</v>
      </c>
      <c r="P121" s="261">
        <f t="shared" si="4"/>
        <v>4.869482982488301</v>
      </c>
      <c r="Q121" s="261">
        <f t="shared" si="4"/>
        <v>5.6385560618125838</v>
      </c>
      <c r="R121" s="261">
        <f t="shared" si="4"/>
        <v>5.3757661913716106</v>
      </c>
      <c r="S121" s="261">
        <f t="shared" si="4"/>
        <v>6.2299960875552056</v>
      </c>
      <c r="T121" s="261">
        <f t="shared" si="4"/>
        <v>7.2299234692788614</v>
      </c>
      <c r="U121" s="261">
        <f t="shared" si="4"/>
        <v>7.5190825770328384</v>
      </c>
      <c r="V121" s="261">
        <f t="shared" si="4"/>
        <v>5.976451184218794</v>
      </c>
      <c r="W121" s="261">
        <f t="shared" si="4"/>
        <v>7.7960054395538174</v>
      </c>
      <c r="X121" s="261">
        <f t="shared" si="4"/>
        <v>3.4541557202476687</v>
      </c>
      <c r="Y121" s="261">
        <f t="shared" si="4"/>
        <v>4.8436395454718868</v>
      </c>
      <c r="DA121" s="70"/>
    </row>
    <row r="122" spans="1:105" ht="12" customHeight="1" x14ac:dyDescent="0.25">
      <c r="A122" s="60" t="s">
        <v>1052</v>
      </c>
      <c r="B122" s="262">
        <v>3.3876898529791961</v>
      </c>
      <c r="C122" s="262">
        <v>3.1635638989020509</v>
      </c>
      <c r="D122" s="262">
        <v>3.510163805866942</v>
      </c>
      <c r="E122" s="262">
        <v>3.3208080143092258</v>
      </c>
      <c r="F122" s="262">
        <v>3.5923804161225181</v>
      </c>
      <c r="G122" s="262">
        <v>3.5688805688560401</v>
      </c>
      <c r="H122" s="262">
        <v>4.1619259973619194</v>
      </c>
      <c r="I122" s="262">
        <v>3.453746309609504</v>
      </c>
      <c r="J122" s="262">
        <v>3.5674789701685721</v>
      </c>
      <c r="K122" s="262">
        <v>5.6114429203728129</v>
      </c>
      <c r="L122" s="262">
        <v>0.99072059872873353</v>
      </c>
      <c r="M122" s="262">
        <v>4.8881121001806536</v>
      </c>
      <c r="N122" s="262">
        <v>3.886719578494179</v>
      </c>
      <c r="O122" s="262">
        <v>3.916935078820428</v>
      </c>
      <c r="P122" s="262">
        <v>4.8672800048397464</v>
      </c>
      <c r="Q122" s="262">
        <v>5.6357566126290024</v>
      </c>
      <c r="R122" s="262">
        <v>5.372725626001861</v>
      </c>
      <c r="S122" s="262">
        <v>6.226663038628641</v>
      </c>
      <c r="T122" s="262">
        <v>7.2263328582276962</v>
      </c>
      <c r="U122" s="262">
        <v>7.5154824588498403</v>
      </c>
      <c r="V122" s="262">
        <v>5.9733900309975301</v>
      </c>
      <c r="W122" s="262">
        <v>7.7921776848002864</v>
      </c>
      <c r="X122" s="262">
        <v>3.452078983600527</v>
      </c>
      <c r="Y122" s="262">
        <v>4.8406974092982047</v>
      </c>
      <c r="DA122" s="72" t="s">
        <v>1233</v>
      </c>
    </row>
    <row r="123" spans="1:105" ht="12" customHeight="1" x14ac:dyDescent="0.25">
      <c r="A123" s="64" t="s">
        <v>28</v>
      </c>
      <c r="B123" s="229">
        <v>0.21269437497725341</v>
      </c>
      <c r="C123" s="229">
        <v>0.17595410643880449</v>
      </c>
      <c r="D123" s="229">
        <v>0.16847029115561371</v>
      </c>
      <c r="E123" s="229">
        <v>0.1552351575686593</v>
      </c>
      <c r="F123" s="229">
        <v>0.1931621721686522</v>
      </c>
      <c r="G123" s="229">
        <v>0.20966709354837151</v>
      </c>
      <c r="H123" s="229">
        <v>0.24888513123195449</v>
      </c>
      <c r="I123" s="229">
        <v>0.15449752210789819</v>
      </c>
      <c r="J123" s="229">
        <v>0.15888625821367969</v>
      </c>
      <c r="K123" s="229">
        <v>0.33445223162214738</v>
      </c>
      <c r="L123" s="229">
        <v>5.6791403528475191E-2</v>
      </c>
      <c r="M123" s="229">
        <v>0.25679957424073491</v>
      </c>
      <c r="N123" s="229">
        <v>0.2375861857191679</v>
      </c>
      <c r="O123" s="229">
        <v>0.19720386350359079</v>
      </c>
      <c r="P123" s="229">
        <v>0.21496072232358779</v>
      </c>
      <c r="Q123" s="229">
        <v>0.24835155378919779</v>
      </c>
      <c r="R123" s="229">
        <v>9.8379004941423737E-2</v>
      </c>
      <c r="S123" s="229">
        <v>0.1218899954087494</v>
      </c>
      <c r="T123" s="229">
        <v>0.13273870286759981</v>
      </c>
      <c r="U123" s="229">
        <v>7.6677579671498283E-2</v>
      </c>
      <c r="V123" s="229">
        <v>0</v>
      </c>
      <c r="W123" s="229">
        <v>0</v>
      </c>
      <c r="X123" s="229">
        <v>0</v>
      </c>
      <c r="Y123" s="229">
        <v>7.0967568619582368E-5</v>
      </c>
      <c r="DA123" s="73" t="s">
        <v>1234</v>
      </c>
    </row>
    <row r="124" spans="1:105" ht="12" customHeight="1" x14ac:dyDescent="0.25">
      <c r="A124" s="64" t="s">
        <v>30</v>
      </c>
      <c r="B124" s="229">
        <v>0.1544946755599369</v>
      </c>
      <c r="C124" s="229">
        <v>0.41304359013643521</v>
      </c>
      <c r="D124" s="229">
        <v>0.73724678368566032</v>
      </c>
      <c r="E124" s="229">
        <v>0.46858479866508468</v>
      </c>
      <c r="F124" s="229">
        <v>0.24581798404591049</v>
      </c>
      <c r="G124" s="229">
        <v>9.7150986039341761E-2</v>
      </c>
      <c r="H124" s="229">
        <v>0</v>
      </c>
      <c r="I124" s="229">
        <v>0.50852621971393841</v>
      </c>
      <c r="J124" s="229">
        <v>0.44584297494239072</v>
      </c>
      <c r="K124" s="229">
        <v>0.84532827415690348</v>
      </c>
      <c r="L124" s="229">
        <v>0.131055691861521</v>
      </c>
      <c r="M124" s="229">
        <v>0.70978227122980231</v>
      </c>
      <c r="N124" s="229">
        <v>0.55118148242953369</v>
      </c>
      <c r="O124" s="229">
        <v>0.77801404901880566</v>
      </c>
      <c r="P124" s="229">
        <v>1.00009435878826</v>
      </c>
      <c r="Q124" s="229">
        <v>1.569090478005581</v>
      </c>
      <c r="R124" s="229">
        <v>1.3260970859238701</v>
      </c>
      <c r="S124" s="229">
        <v>1.6852031073147811</v>
      </c>
      <c r="T124" s="229">
        <v>2.3441574063233599</v>
      </c>
      <c r="U124" s="229">
        <v>3.7399372407589322</v>
      </c>
      <c r="V124" s="229">
        <v>2.7753321049107602</v>
      </c>
      <c r="W124" s="229">
        <v>3.2393565626422309</v>
      </c>
      <c r="X124" s="229">
        <v>2.288154613509342</v>
      </c>
      <c r="Y124" s="229">
        <v>3.6076623946349589</v>
      </c>
      <c r="DA124" s="73" t="s">
        <v>1235</v>
      </c>
    </row>
    <row r="125" spans="1:105" ht="12" customHeight="1" x14ac:dyDescent="0.25">
      <c r="A125" s="64" t="s">
        <v>31</v>
      </c>
      <c r="B125" s="229">
        <v>0</v>
      </c>
      <c r="C125" s="229">
        <v>1.4633510160814941E-3</v>
      </c>
      <c r="D125" s="229">
        <v>0</v>
      </c>
      <c r="E125" s="229">
        <v>0</v>
      </c>
      <c r="F125" s="229">
        <v>0</v>
      </c>
      <c r="G125" s="229">
        <v>1.9895838811404458E-3</v>
      </c>
      <c r="H125" s="229">
        <v>5.2895137774230071E-3</v>
      </c>
      <c r="I125" s="229">
        <v>0.14824951485715321</v>
      </c>
      <c r="J125" s="229">
        <v>0.13446309540745441</v>
      </c>
      <c r="K125" s="229">
        <v>0.27877426370250991</v>
      </c>
      <c r="L125" s="229">
        <v>4.9223591832729799E-2</v>
      </c>
      <c r="M125" s="229">
        <v>0.23257990108536961</v>
      </c>
      <c r="N125" s="229">
        <v>0.1911182825656898</v>
      </c>
      <c r="O125" s="229">
        <v>0.18040437540206319</v>
      </c>
      <c r="P125" s="229">
        <v>0.28600017770881148</v>
      </c>
      <c r="Q125" s="229">
        <v>0.14766579839243099</v>
      </c>
      <c r="R125" s="229">
        <v>0.15846481891939251</v>
      </c>
      <c r="S125" s="229">
        <v>0.19262701944999569</v>
      </c>
      <c r="T125" s="229">
        <v>0.19392575652332519</v>
      </c>
      <c r="U125" s="229">
        <v>0.14103995721433599</v>
      </c>
      <c r="V125" s="229">
        <v>0.1345922764257089</v>
      </c>
      <c r="W125" s="229">
        <v>0.16855323116785459</v>
      </c>
      <c r="X125" s="229">
        <v>8.0906874750106897E-2</v>
      </c>
      <c r="Y125" s="229">
        <v>7.2398743898340404E-2</v>
      </c>
      <c r="DA125" s="73" t="s">
        <v>1236</v>
      </c>
    </row>
    <row r="126" spans="1:105" ht="12" customHeight="1" x14ac:dyDescent="0.25">
      <c r="A126" s="64" t="s">
        <v>159</v>
      </c>
      <c r="B126" s="229">
        <v>1.526729906930999E-2</v>
      </c>
      <c r="C126" s="229">
        <v>6.0529042558326472E-3</v>
      </c>
      <c r="D126" s="229">
        <v>1.473512115067362E-2</v>
      </c>
      <c r="E126" s="229">
        <v>7.5287183904803956E-3</v>
      </c>
      <c r="F126" s="229">
        <v>6.1816719522908934E-3</v>
      </c>
      <c r="G126" s="229">
        <v>4.9058698331528594E-3</v>
      </c>
      <c r="H126" s="229">
        <v>2.3919969167884161E-2</v>
      </c>
      <c r="I126" s="229">
        <v>1.5901159433115829E-2</v>
      </c>
      <c r="J126" s="229">
        <v>8.5764677356315495E-3</v>
      </c>
      <c r="K126" s="229">
        <v>2.7784311118370301E-3</v>
      </c>
      <c r="L126" s="229">
        <v>9.8058465611823272E-4</v>
      </c>
      <c r="M126" s="229">
        <v>4.4220038763327788E-3</v>
      </c>
      <c r="N126" s="229">
        <v>1.9723385127338958E-3</v>
      </c>
      <c r="O126" s="229">
        <v>6.5978013455565317E-3</v>
      </c>
      <c r="P126" s="229">
        <v>2.7357174265265449E-3</v>
      </c>
      <c r="Q126" s="229">
        <v>6.5702692251717043E-3</v>
      </c>
      <c r="R126" s="229">
        <v>7.0788228074167934E-3</v>
      </c>
      <c r="S126" s="229">
        <v>1.055291145431359E-2</v>
      </c>
      <c r="T126" s="229">
        <v>1.0596000010254529E-2</v>
      </c>
      <c r="U126" s="229">
        <v>9.2142266155781759E-3</v>
      </c>
      <c r="V126" s="229">
        <v>9.0427790411855176E-3</v>
      </c>
      <c r="W126" s="229">
        <v>9.2024216569039797E-3</v>
      </c>
      <c r="X126" s="229">
        <v>1.2862050933173471E-2</v>
      </c>
      <c r="Y126" s="229">
        <v>7.1264981241276346E-3</v>
      </c>
      <c r="DA126" s="73" t="s">
        <v>1237</v>
      </c>
    </row>
    <row r="127" spans="1:105" ht="12" customHeight="1" x14ac:dyDescent="0.25">
      <c r="A127" s="64" t="s">
        <v>32</v>
      </c>
      <c r="B127" s="229">
        <v>0.25270270954043528</v>
      </c>
      <c r="C127" s="229">
        <v>0.28057500831516419</v>
      </c>
      <c r="D127" s="229">
        <v>5.7485890669061693E-2</v>
      </c>
      <c r="E127" s="229">
        <v>2.9029978880257389E-2</v>
      </c>
      <c r="F127" s="229">
        <v>3.4781516205204387E-2</v>
      </c>
      <c r="G127" s="229">
        <v>1.3230109145597409E-2</v>
      </c>
      <c r="H127" s="229">
        <v>5.0802562689831313E-2</v>
      </c>
      <c r="I127" s="229">
        <v>1.873607501108741E-2</v>
      </c>
      <c r="J127" s="229">
        <v>5.1609340962258674E-3</v>
      </c>
      <c r="K127" s="229">
        <v>2.260336313688709E-2</v>
      </c>
      <c r="L127" s="229">
        <v>3.0239638123595071E-3</v>
      </c>
      <c r="M127" s="229">
        <v>1.9981484814189501E-2</v>
      </c>
      <c r="N127" s="229">
        <v>1.233907676879472E-2</v>
      </c>
      <c r="O127" s="229">
        <v>3.934317235562223E-3</v>
      </c>
      <c r="P127" s="229">
        <v>2.4500982398983759E-3</v>
      </c>
      <c r="Q127" s="229">
        <v>2.9517105639801349E-3</v>
      </c>
      <c r="R127" s="229">
        <v>0</v>
      </c>
      <c r="S127" s="229">
        <v>0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1238</v>
      </c>
    </row>
    <row r="128" spans="1:105" ht="12" customHeight="1" x14ac:dyDescent="0.25">
      <c r="A128" s="64" t="s">
        <v>33</v>
      </c>
      <c r="B128" s="229">
        <v>8.5798565791784399E-3</v>
      </c>
      <c r="C128" s="229">
        <v>1.596039226352226E-2</v>
      </c>
      <c r="D128" s="229">
        <v>0.119488650692067</v>
      </c>
      <c r="E128" s="229">
        <v>1.384434712495271E-2</v>
      </c>
      <c r="F128" s="229">
        <v>7.0019495525635259E-2</v>
      </c>
      <c r="G128" s="229">
        <v>0.1510260010021767</v>
      </c>
      <c r="H128" s="229">
        <v>0.2080646682740098</v>
      </c>
      <c r="I128" s="229">
        <v>0.16216749378632239</v>
      </c>
      <c r="J128" s="229">
        <v>2.7182699164009439E-2</v>
      </c>
      <c r="K128" s="229">
        <v>0.1013235729084641</v>
      </c>
      <c r="L128" s="229">
        <v>6.9694649292847471E-3</v>
      </c>
      <c r="M128" s="229">
        <v>0</v>
      </c>
      <c r="N128" s="229">
        <v>7.9622895431880544E-3</v>
      </c>
      <c r="O128" s="229">
        <v>1.417395179526903E-2</v>
      </c>
      <c r="P128" s="229">
        <v>2.3689415562447691E-2</v>
      </c>
      <c r="Q128" s="229">
        <v>4.7491880446082262E-2</v>
      </c>
      <c r="R128" s="229">
        <v>5.1604918373383109E-2</v>
      </c>
      <c r="S128" s="229">
        <v>0.1033742382675949</v>
      </c>
      <c r="T128" s="229">
        <v>0.16436094418933631</v>
      </c>
      <c r="U128" s="229">
        <v>0.30243348629395578</v>
      </c>
      <c r="V128" s="229">
        <v>0.27019865666384241</v>
      </c>
      <c r="W128" s="229">
        <v>0.25987611516752468</v>
      </c>
      <c r="X128" s="229">
        <v>0.13323856011916749</v>
      </c>
      <c r="Y128" s="229">
        <v>0.2296880979638837</v>
      </c>
      <c r="DA128" s="73" t="s">
        <v>1239</v>
      </c>
    </row>
    <row r="129" spans="1:105" ht="12" customHeight="1" x14ac:dyDescent="0.25">
      <c r="A129" s="64" t="s">
        <v>35</v>
      </c>
      <c r="B129" s="229">
        <v>2.1360545873426049</v>
      </c>
      <c r="C129" s="229">
        <v>1.7465277151014631</v>
      </c>
      <c r="D129" s="229">
        <v>1.864350955021318</v>
      </c>
      <c r="E129" s="229">
        <v>2.2637303529466291</v>
      </c>
      <c r="F129" s="229">
        <v>2.3535643512937932</v>
      </c>
      <c r="G129" s="229">
        <v>2.4580452320263921</v>
      </c>
      <c r="H129" s="229">
        <v>2.744567427217468</v>
      </c>
      <c r="I129" s="229">
        <v>1.7724896959519021</v>
      </c>
      <c r="J129" s="229">
        <v>2.151214837913455</v>
      </c>
      <c r="K129" s="229">
        <v>3.1238352278964721</v>
      </c>
      <c r="L129" s="229">
        <v>0.54617000813943029</v>
      </c>
      <c r="M129" s="229">
        <v>2.7438169937767478</v>
      </c>
      <c r="N129" s="229">
        <v>2.0567784063662331</v>
      </c>
      <c r="O129" s="229">
        <v>1.7995310168314069</v>
      </c>
      <c r="P129" s="229">
        <v>2.1303632423793659</v>
      </c>
      <c r="Q129" s="229">
        <v>1.891042578034396</v>
      </c>
      <c r="R129" s="229">
        <v>1.828490451466392</v>
      </c>
      <c r="S129" s="229">
        <v>2.3465787931088462</v>
      </c>
      <c r="T129" s="229">
        <v>2.2793789912440352</v>
      </c>
      <c r="U129" s="229">
        <v>1.6928643346357659</v>
      </c>
      <c r="V129" s="229">
        <v>2.2964432552253591</v>
      </c>
      <c r="W129" s="229">
        <v>3.566083849398769</v>
      </c>
      <c r="X129" s="229">
        <v>0.5465110967539748</v>
      </c>
      <c r="Y129" s="229">
        <v>0.40077483330364833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1.9148856202233451E-4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5.2417580167842058E-2</v>
      </c>
      <c r="C131" s="229">
        <v>9.4903181311755416E-2</v>
      </c>
      <c r="D131" s="229">
        <v>0.13340423233295351</v>
      </c>
      <c r="E131" s="229">
        <v>8.7265475056557226E-2</v>
      </c>
      <c r="F131" s="229">
        <v>0.13953552150211249</v>
      </c>
      <c r="G131" s="229">
        <v>0.12595369359595909</v>
      </c>
      <c r="H131" s="229">
        <v>0.12759033448705881</v>
      </c>
      <c r="I131" s="229">
        <v>8.0156690729991556E-2</v>
      </c>
      <c r="J131" s="229">
        <v>6.0486687995559993E-2</v>
      </c>
      <c r="K131" s="229">
        <v>6.3779686769019225E-2</v>
      </c>
      <c r="L131" s="229">
        <v>1.6025405813000049E-2</v>
      </c>
      <c r="M131" s="229">
        <v>6.8973383753447678E-2</v>
      </c>
      <c r="N131" s="229">
        <v>5.6713919243560403E-2</v>
      </c>
      <c r="O131" s="229">
        <v>8.754493462168525E-2</v>
      </c>
      <c r="P131" s="229">
        <v>0.10287237174820379</v>
      </c>
      <c r="Q131" s="229">
        <v>0.13951144973488791</v>
      </c>
      <c r="R131" s="229">
        <v>0.13976346101027209</v>
      </c>
      <c r="S131" s="229">
        <v>0.14487103123649811</v>
      </c>
      <c r="T131" s="229">
        <v>0.18753062890815139</v>
      </c>
      <c r="U131" s="229">
        <v>0.16167726719019229</v>
      </c>
      <c r="V131" s="229">
        <v>3.0905435280623249E-2</v>
      </c>
      <c r="W131" s="229">
        <v>4.7415869660859318E-2</v>
      </c>
      <c r="X131" s="229">
        <v>2.8186284219175569E-2</v>
      </c>
      <c r="Y131" s="229">
        <v>4.7301228590724227E-2</v>
      </c>
      <c r="DA131" s="73" t="s">
        <v>1242</v>
      </c>
    </row>
    <row r="132" spans="1:105" ht="12" customHeight="1" x14ac:dyDescent="0.25">
      <c r="A132" s="64" t="s">
        <v>39</v>
      </c>
      <c r="B132" s="229">
        <v>0.55547876974263444</v>
      </c>
      <c r="C132" s="229">
        <v>0.42889216150096998</v>
      </c>
      <c r="D132" s="229">
        <v>0.41498188115959522</v>
      </c>
      <c r="E132" s="229">
        <v>0.29558918567660503</v>
      </c>
      <c r="F132" s="229">
        <v>0.54931770342891917</v>
      </c>
      <c r="G132" s="229">
        <v>0.50691199978390888</v>
      </c>
      <c r="H132" s="229">
        <v>0.75280639051628939</v>
      </c>
      <c r="I132" s="229">
        <v>0.59302193801809489</v>
      </c>
      <c r="J132" s="229">
        <v>0.57566501470016518</v>
      </c>
      <c r="K132" s="229">
        <v>0.83856786906857395</v>
      </c>
      <c r="L132" s="229">
        <v>0.18048048415581469</v>
      </c>
      <c r="M132" s="229">
        <v>0.85175648740403009</v>
      </c>
      <c r="N132" s="229">
        <v>0.77106759734527697</v>
      </c>
      <c r="O132" s="229">
        <v>0.84953076906648839</v>
      </c>
      <c r="P132" s="229">
        <v>1.104113900662645</v>
      </c>
      <c r="Q132" s="229">
        <v>1.5830808944372741</v>
      </c>
      <c r="R132" s="229">
        <v>1.7628470625597099</v>
      </c>
      <c r="S132" s="229">
        <v>1.621565942387863</v>
      </c>
      <c r="T132" s="229">
        <v>1.913644428161634</v>
      </c>
      <c r="U132" s="229">
        <v>1.3916383664695799</v>
      </c>
      <c r="V132" s="229">
        <v>0.45687552345005139</v>
      </c>
      <c r="W132" s="229">
        <v>0.5016896351061445</v>
      </c>
      <c r="X132" s="229">
        <v>0.36221950331558722</v>
      </c>
      <c r="Y132" s="229">
        <v>0.47567464521390129</v>
      </c>
      <c r="DA132" s="73" t="s">
        <v>1243</v>
      </c>
    </row>
    <row r="133" spans="1:105" ht="12" customHeight="1" x14ac:dyDescent="0.25">
      <c r="A133" s="60" t="s">
        <v>1064</v>
      </c>
      <c r="B133" s="262">
        <v>1.153463086935276E-3</v>
      </c>
      <c r="C133" s="262">
        <v>8.2208885010469856E-4</v>
      </c>
      <c r="D133" s="262">
        <v>9.2541349494383173E-4</v>
      </c>
      <c r="E133" s="262">
        <v>7.4516595819566029E-4</v>
      </c>
      <c r="F133" s="262">
        <v>1.075015851242744E-3</v>
      </c>
      <c r="G133" s="262">
        <v>1.095049760382633E-3</v>
      </c>
      <c r="H133" s="262">
        <v>1.9573894877406282E-3</v>
      </c>
      <c r="I133" s="262">
        <v>1.2339872464202919E-3</v>
      </c>
      <c r="J133" s="262">
        <v>1.1518912944115029E-3</v>
      </c>
      <c r="K133" s="262">
        <v>1.889572829871232E-3</v>
      </c>
      <c r="L133" s="262">
        <v>3.3933815138317028E-4</v>
      </c>
      <c r="M133" s="262">
        <v>1.830581164449902E-3</v>
      </c>
      <c r="N133" s="262">
        <v>1.5243246283589669E-3</v>
      </c>
      <c r="O133" s="262">
        <v>1.478261236084054E-3</v>
      </c>
      <c r="P133" s="262">
        <v>2.2029776485547811E-3</v>
      </c>
      <c r="Q133" s="262">
        <v>2.7994491835814641E-3</v>
      </c>
      <c r="R133" s="262">
        <v>3.0405653697497298E-3</v>
      </c>
      <c r="S133" s="262">
        <v>3.3330489265648599E-3</v>
      </c>
      <c r="T133" s="262">
        <v>3.5906110511654079E-3</v>
      </c>
      <c r="U133" s="262">
        <v>3.6001181829985311E-3</v>
      </c>
      <c r="V133" s="262">
        <v>3.0611532212643099E-3</v>
      </c>
      <c r="W133" s="262">
        <v>3.8277547535306958E-3</v>
      </c>
      <c r="X133" s="262">
        <v>2.0767366471418432E-3</v>
      </c>
      <c r="Y133" s="262">
        <v>2.9421361736821409E-3</v>
      </c>
      <c r="DA133" s="72" t="s">
        <v>1244</v>
      </c>
    </row>
    <row r="134" spans="1:105" ht="12" customHeight="1" x14ac:dyDescent="0.25">
      <c r="A134" s="57" t="s">
        <v>1010</v>
      </c>
      <c r="B134" s="261">
        <v>1.171495895744691</v>
      </c>
      <c r="C134" s="261">
        <v>1.0771622101541349</v>
      </c>
      <c r="D134" s="261">
        <v>1.1645113331540511</v>
      </c>
      <c r="E134" s="261">
        <v>1.154048528389243</v>
      </c>
      <c r="F134" s="261">
        <v>1.2336107663340381</v>
      </c>
      <c r="G134" s="261">
        <v>1.2393655118451281</v>
      </c>
      <c r="H134" s="261">
        <v>1.429991743578517</v>
      </c>
      <c r="I134" s="261">
        <v>1.141703794335402</v>
      </c>
      <c r="J134" s="261">
        <v>1.209624658623631</v>
      </c>
      <c r="K134" s="261">
        <v>1.890459748598563</v>
      </c>
      <c r="L134" s="261">
        <v>0.3317686126301711</v>
      </c>
      <c r="M134" s="261">
        <v>1.639498188090738</v>
      </c>
      <c r="N134" s="261">
        <v>1.289336452414058</v>
      </c>
      <c r="O134" s="261">
        <v>1.257513549017653</v>
      </c>
      <c r="P134" s="261">
        <v>1.5504748983929431</v>
      </c>
      <c r="Q134" s="261">
        <v>1.6660649688310789</v>
      </c>
      <c r="R134" s="261">
        <v>1.5719615603012049</v>
      </c>
      <c r="S134" s="261">
        <v>1.8800959108277031</v>
      </c>
      <c r="T134" s="261">
        <v>2.0930258248476452</v>
      </c>
      <c r="U134" s="261">
        <v>2.0049353041675149</v>
      </c>
      <c r="V134" s="261">
        <v>1.824743632091308</v>
      </c>
      <c r="W134" s="261">
        <v>2.4728874345277561</v>
      </c>
      <c r="X134" s="261">
        <v>0.85624747211408947</v>
      </c>
      <c r="Y134" s="261">
        <v>1.013296671745479</v>
      </c>
      <c r="DA134" s="70" t="s">
        <v>1245</v>
      </c>
    </row>
    <row r="135" spans="1:105" ht="12" customHeight="1" x14ac:dyDescent="0.25">
      <c r="A135" s="60" t="s">
        <v>1012</v>
      </c>
      <c r="B135" s="262">
        <v>1.1700812277692969</v>
      </c>
      <c r="C135" s="262">
        <v>1.0765181051659329</v>
      </c>
      <c r="D135" s="262">
        <v>1.1636586038307579</v>
      </c>
      <c r="E135" s="262">
        <v>1.1536066010640851</v>
      </c>
      <c r="F135" s="262">
        <v>1.2325006593971921</v>
      </c>
      <c r="G135" s="262">
        <v>1.238230996556098</v>
      </c>
      <c r="H135" s="262">
        <v>1.42542721847848</v>
      </c>
      <c r="I135" s="262">
        <v>1.13960494054575</v>
      </c>
      <c r="J135" s="262">
        <v>1.2082133984966821</v>
      </c>
      <c r="K135" s="262">
        <v>1.887878569033312</v>
      </c>
      <c r="L135" s="262">
        <v>0.33126448271867293</v>
      </c>
      <c r="M135" s="262">
        <v>1.636480405131725</v>
      </c>
      <c r="N135" s="262">
        <v>1.286410190711555</v>
      </c>
      <c r="O135" s="262">
        <v>1.254551588724337</v>
      </c>
      <c r="P135" s="262">
        <v>1.54439218912739</v>
      </c>
      <c r="Q135" s="262">
        <v>1.6545176826201859</v>
      </c>
      <c r="R135" s="262">
        <v>1.555137632843925</v>
      </c>
      <c r="S135" s="262">
        <v>1.8646890349155869</v>
      </c>
      <c r="T135" s="262">
        <v>2.0759583975745168</v>
      </c>
      <c r="U135" s="262">
        <v>1.985018747891552</v>
      </c>
      <c r="V135" s="262">
        <v>1.811183269080245</v>
      </c>
      <c r="W135" s="262">
        <v>2.4597324741716222</v>
      </c>
      <c r="X135" s="262">
        <v>0.83144700521836679</v>
      </c>
      <c r="Y135" s="262">
        <v>0.95487342353805638</v>
      </c>
      <c r="DA135" s="72" t="s">
        <v>1246</v>
      </c>
    </row>
    <row r="136" spans="1:105" ht="12" customHeight="1" x14ac:dyDescent="0.25">
      <c r="A136" s="59" t="s">
        <v>28</v>
      </c>
      <c r="B136" s="230">
        <v>9.5687264268519617E-2</v>
      </c>
      <c r="C136" s="230">
        <v>8.6179514692363082E-2</v>
      </c>
      <c r="D136" s="230">
        <v>9.3764098343059071E-2</v>
      </c>
      <c r="E136" s="230">
        <v>7.3440752881276827E-2</v>
      </c>
      <c r="F136" s="230">
        <v>9.2636063365098609E-2</v>
      </c>
      <c r="G136" s="230">
        <v>9.7259672841993453E-2</v>
      </c>
      <c r="H136" s="230">
        <v>0.1162293930569064</v>
      </c>
      <c r="I136" s="230">
        <v>8.4051734507320314E-2</v>
      </c>
      <c r="J136" s="230">
        <v>7.8654938143995975E-2</v>
      </c>
      <c r="K136" s="230">
        <v>0.16899288365104739</v>
      </c>
      <c r="L136" s="230">
        <v>2.8872201725275319E-2</v>
      </c>
      <c r="M136" s="230">
        <v>0.12991905195426051</v>
      </c>
      <c r="N136" s="230">
        <v>0.1231158553685513</v>
      </c>
      <c r="O136" s="230">
        <v>0.1138925812362718</v>
      </c>
      <c r="P136" s="230">
        <v>0.12682411391484311</v>
      </c>
      <c r="Q136" s="230">
        <v>0.18015770757690869</v>
      </c>
      <c r="R136" s="230">
        <v>7.3661845262919121E-2</v>
      </c>
      <c r="S136" s="230">
        <v>8.57076995608686E-2</v>
      </c>
      <c r="T136" s="230">
        <v>0.1060921705350467</v>
      </c>
      <c r="U136" s="230">
        <v>7.9878593922173877E-2</v>
      </c>
      <c r="V136" s="230">
        <v>0</v>
      </c>
      <c r="W136" s="230">
        <v>0</v>
      </c>
      <c r="X136" s="230">
        <v>0</v>
      </c>
      <c r="Y136" s="230">
        <v>1.422276565071964E-4</v>
      </c>
      <c r="DA136" s="71" t="s">
        <v>1247</v>
      </c>
    </row>
    <row r="137" spans="1:105" ht="12" customHeight="1" x14ac:dyDescent="0.25">
      <c r="A137" s="59" t="s">
        <v>31</v>
      </c>
      <c r="B137" s="295">
        <v>0</v>
      </c>
      <c r="C137" s="295">
        <v>7.0965244576163438E-4</v>
      </c>
      <c r="D137" s="295">
        <v>0</v>
      </c>
      <c r="E137" s="295">
        <v>0</v>
      </c>
      <c r="F137" s="295">
        <v>0</v>
      </c>
      <c r="G137" s="295">
        <v>9.138130091694435E-4</v>
      </c>
      <c r="H137" s="295">
        <v>2.4458246848012648E-3</v>
      </c>
      <c r="I137" s="295">
        <v>7.9856633112307784E-2</v>
      </c>
      <c r="J137" s="295">
        <v>6.5907572235929884E-2</v>
      </c>
      <c r="K137" s="295">
        <v>0.13946959804463699</v>
      </c>
      <c r="L137" s="295">
        <v>2.4777823536865091E-2</v>
      </c>
      <c r="M137" s="295">
        <v>0.1165046549914216</v>
      </c>
      <c r="N137" s="295">
        <v>9.8059029074250473E-2</v>
      </c>
      <c r="O137" s="295">
        <v>0.1031619722353751</v>
      </c>
      <c r="P137" s="295">
        <v>0.1670711954520942</v>
      </c>
      <c r="Q137" s="295">
        <v>0.10606166403972429</v>
      </c>
      <c r="R137" s="295">
        <v>0.11748044429702981</v>
      </c>
      <c r="S137" s="295">
        <v>0.13411011529922501</v>
      </c>
      <c r="T137" s="295">
        <v>0.1534665792716611</v>
      </c>
      <c r="U137" s="295">
        <v>0.14547780388577089</v>
      </c>
      <c r="V137" s="295">
        <v>9.9684025715284563E-2</v>
      </c>
      <c r="W137" s="295">
        <v>0.1104924386738763</v>
      </c>
      <c r="X137" s="295">
        <v>0.10488678782113731</v>
      </c>
      <c r="Y137" s="295">
        <v>0.14366392001603101</v>
      </c>
      <c r="DA137" s="122" t="s">
        <v>1248</v>
      </c>
    </row>
    <row r="138" spans="1:105" ht="12" customHeight="1" x14ac:dyDescent="0.25">
      <c r="A138" s="59" t="s">
        <v>159</v>
      </c>
      <c r="B138" s="295">
        <v>6.6737746324551936E-3</v>
      </c>
      <c r="C138" s="295">
        <v>2.8805779481154039E-3</v>
      </c>
      <c r="D138" s="295">
        <v>7.9685289787798461E-3</v>
      </c>
      <c r="E138" s="295">
        <v>3.4608221088670479E-3</v>
      </c>
      <c r="F138" s="295">
        <v>2.8805482556631028E-3</v>
      </c>
      <c r="G138" s="295">
        <v>2.2112087309984949E-3</v>
      </c>
      <c r="H138" s="295">
        <v>1.0853975167662819E-2</v>
      </c>
      <c r="I138" s="295">
        <v>8.4055307994617637E-3</v>
      </c>
      <c r="J138" s="295">
        <v>4.1253357907645727E-3</v>
      </c>
      <c r="K138" s="295">
        <v>1.36409664928956E-3</v>
      </c>
      <c r="L138" s="295">
        <v>4.8438823350749842E-4</v>
      </c>
      <c r="M138" s="295">
        <v>2.1737462836074728E-3</v>
      </c>
      <c r="N138" s="295">
        <v>9.9308276933719459E-4</v>
      </c>
      <c r="O138" s="295">
        <v>3.7024605688434969E-3</v>
      </c>
      <c r="P138" s="295">
        <v>1.5682855862717789E-3</v>
      </c>
      <c r="Q138" s="295">
        <v>4.6310590791766989E-3</v>
      </c>
      <c r="R138" s="295">
        <v>5.1500613193277518E-3</v>
      </c>
      <c r="S138" s="295">
        <v>7.2099999578540217E-3</v>
      </c>
      <c r="T138" s="295">
        <v>8.2288454469653296E-3</v>
      </c>
      <c r="U138" s="295">
        <v>9.326787777105763E-3</v>
      </c>
      <c r="V138" s="295">
        <v>6.5724302508034967E-3</v>
      </c>
      <c r="W138" s="295">
        <v>5.9199255143299297E-3</v>
      </c>
      <c r="X138" s="295">
        <v>1.6363048647039441E-2</v>
      </c>
      <c r="Y138" s="295">
        <v>1.387750821695456E-2</v>
      </c>
      <c r="DA138" s="122" t="s">
        <v>1249</v>
      </c>
    </row>
    <row r="139" spans="1:105" ht="12" customHeight="1" x14ac:dyDescent="0.25">
      <c r="A139" s="59" t="s">
        <v>32</v>
      </c>
      <c r="B139" s="295">
        <v>0.113941473786337</v>
      </c>
      <c r="C139" s="295">
        <v>0.13772964307498881</v>
      </c>
      <c r="D139" s="295">
        <v>3.2066260784826953E-2</v>
      </c>
      <c r="E139" s="295">
        <v>1.3764725463109591E-2</v>
      </c>
      <c r="F139" s="295">
        <v>1.671784602345712E-2</v>
      </c>
      <c r="G139" s="295">
        <v>6.1509154436204449E-3</v>
      </c>
      <c r="H139" s="295">
        <v>2.3778061104912221E-2</v>
      </c>
      <c r="I139" s="295">
        <v>1.021592223714363E-2</v>
      </c>
      <c r="J139" s="295">
        <v>2.5606001702065851E-3</v>
      </c>
      <c r="K139" s="295">
        <v>1.144672320648819E-2</v>
      </c>
      <c r="L139" s="295">
        <v>1.5408050443545471E-3</v>
      </c>
      <c r="M139" s="295">
        <v>1.0131648191957381E-2</v>
      </c>
      <c r="N139" s="295">
        <v>6.4083949290147969E-3</v>
      </c>
      <c r="O139" s="295">
        <v>2.2773154497392162E-3</v>
      </c>
      <c r="P139" s="295">
        <v>1.448771929028006E-3</v>
      </c>
      <c r="Q139" s="295">
        <v>2.146018865625628E-3</v>
      </c>
      <c r="R139" s="295">
        <v>0</v>
      </c>
      <c r="S139" s="295">
        <v>0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1250</v>
      </c>
    </row>
    <row r="140" spans="1:105" ht="12" customHeight="1" x14ac:dyDescent="0.25">
      <c r="A140" s="59" t="s">
        <v>35</v>
      </c>
      <c r="B140" s="295">
        <v>0.95377871508198542</v>
      </c>
      <c r="C140" s="295">
        <v>0.84901871700470422</v>
      </c>
      <c r="D140" s="295">
        <v>1.0298597157240921</v>
      </c>
      <c r="E140" s="295">
        <v>1.062940300610832</v>
      </c>
      <c r="F140" s="295">
        <v>1.120266201752973</v>
      </c>
      <c r="G140" s="295">
        <v>1.1316953865303161</v>
      </c>
      <c r="H140" s="295">
        <v>1.2721199644641981</v>
      </c>
      <c r="I140" s="295">
        <v>0.95707511988951655</v>
      </c>
      <c r="J140" s="295">
        <v>1.0569649521557849</v>
      </c>
      <c r="K140" s="295">
        <v>1.56660526748185</v>
      </c>
      <c r="L140" s="295">
        <v>0.27558926417867052</v>
      </c>
      <c r="M140" s="295">
        <v>1.377751303710478</v>
      </c>
      <c r="N140" s="295">
        <v>1.0578338285704021</v>
      </c>
      <c r="O140" s="295">
        <v>1.0315172592341071</v>
      </c>
      <c r="P140" s="295">
        <v>1.2474798222451531</v>
      </c>
      <c r="Q140" s="295">
        <v>1.3615212330587509</v>
      </c>
      <c r="R140" s="295">
        <v>1.358845281964649</v>
      </c>
      <c r="S140" s="295">
        <v>1.637661220097639</v>
      </c>
      <c r="T140" s="295">
        <v>1.808170802320844</v>
      </c>
      <c r="U140" s="295">
        <v>1.750335562306502</v>
      </c>
      <c r="V140" s="295">
        <v>1.7049268131141571</v>
      </c>
      <c r="W140" s="295">
        <v>2.343320109983416</v>
      </c>
      <c r="X140" s="295">
        <v>0.71019716875019012</v>
      </c>
      <c r="Y140" s="295">
        <v>0.79718976764856353</v>
      </c>
      <c r="DA140" s="122" t="s">
        <v>1251</v>
      </c>
    </row>
    <row r="141" spans="1:105" ht="12" customHeight="1" x14ac:dyDescent="0.25">
      <c r="A141" s="60" t="s">
        <v>1019</v>
      </c>
      <c r="B141" s="262">
        <v>1.4146679753937979E-3</v>
      </c>
      <c r="C141" s="262">
        <v>6.4410498820210245E-4</v>
      </c>
      <c r="D141" s="262">
        <v>8.527293232930309E-4</v>
      </c>
      <c r="E141" s="262">
        <v>4.4192732515800301E-4</v>
      </c>
      <c r="F141" s="262">
        <v>1.1101069368458099E-3</v>
      </c>
      <c r="G141" s="262">
        <v>1.134515289029873E-3</v>
      </c>
      <c r="H141" s="262">
        <v>4.5645251000368623E-3</v>
      </c>
      <c r="I141" s="262">
        <v>2.0988537896522649E-3</v>
      </c>
      <c r="J141" s="262">
        <v>1.4112601269490809E-3</v>
      </c>
      <c r="K141" s="262">
        <v>2.5811795652501278E-3</v>
      </c>
      <c r="L141" s="262">
        <v>5.0412991149815394E-4</v>
      </c>
      <c r="M141" s="262">
        <v>3.0177829590128749E-3</v>
      </c>
      <c r="N141" s="262">
        <v>2.926261702502759E-3</v>
      </c>
      <c r="O141" s="262">
        <v>2.9619602933167672E-3</v>
      </c>
      <c r="P141" s="262">
        <v>6.0827092655524303E-3</v>
      </c>
      <c r="Q141" s="262">
        <v>1.154728621089285E-2</v>
      </c>
      <c r="R141" s="262">
        <v>1.682392745727998E-2</v>
      </c>
      <c r="S141" s="262">
        <v>1.540687591211602E-2</v>
      </c>
      <c r="T141" s="262">
        <v>1.7067427273127381E-2</v>
      </c>
      <c r="U141" s="262">
        <v>1.991655627596306E-2</v>
      </c>
      <c r="V141" s="262">
        <v>1.3560363011062939E-2</v>
      </c>
      <c r="W141" s="262">
        <v>1.3154960356133651E-2</v>
      </c>
      <c r="X141" s="262">
        <v>2.480046689572267E-2</v>
      </c>
      <c r="Y141" s="262">
        <v>5.8423248207422618E-2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1.2163186476674588</v>
      </c>
      <c r="C142" s="261">
        <f t="shared" si="5"/>
        <v>1.1293362031796272</v>
      </c>
      <c r="D142" s="261">
        <f t="shared" si="5"/>
        <v>1.223259708071782</v>
      </c>
      <c r="E142" s="261">
        <f t="shared" si="5"/>
        <v>1.2096170582484111</v>
      </c>
      <c r="F142" s="261">
        <f t="shared" si="5"/>
        <v>1.2852479437036346</v>
      </c>
      <c r="G142" s="261">
        <f t="shared" si="5"/>
        <v>1.2887558204482359</v>
      </c>
      <c r="H142" s="261">
        <f t="shared" si="5"/>
        <v>1.4764842918462149</v>
      </c>
      <c r="I142" s="261">
        <f t="shared" si="5"/>
        <v>1.1788113977404622</v>
      </c>
      <c r="J142" s="261">
        <f t="shared" si="5"/>
        <v>1.2545950593521478</v>
      </c>
      <c r="K142" s="261">
        <f t="shared" si="5"/>
        <v>1.9561798751063397</v>
      </c>
      <c r="L142" s="261">
        <f t="shared" si="5"/>
        <v>0.34269905509809745</v>
      </c>
      <c r="M142" s="261">
        <f t="shared" si="5"/>
        <v>1.6953220698974194</v>
      </c>
      <c r="N142" s="261">
        <f t="shared" si="5"/>
        <v>1.3306623223866265</v>
      </c>
      <c r="O142" s="261">
        <f t="shared" si="5"/>
        <v>1.3039912495034813</v>
      </c>
      <c r="P142" s="261">
        <f t="shared" si="5"/>
        <v>1.6068924304460241</v>
      </c>
      <c r="Q142" s="261">
        <f t="shared" si="5"/>
        <v>1.7640364677438951</v>
      </c>
      <c r="R142" s="261">
        <f t="shared" si="5"/>
        <v>1.6799659842121397</v>
      </c>
      <c r="S142" s="261">
        <f t="shared" si="5"/>
        <v>1.9821985351797136</v>
      </c>
      <c r="T142" s="261">
        <f t="shared" si="5"/>
        <v>2.2166369782808522</v>
      </c>
      <c r="U142" s="261">
        <f t="shared" si="5"/>
        <v>2.1728459896739167</v>
      </c>
      <c r="V142" s="261">
        <f t="shared" si="5"/>
        <v>1.9097166614574654</v>
      </c>
      <c r="W142" s="261">
        <f t="shared" si="5"/>
        <v>2.5734913645721313</v>
      </c>
      <c r="X142" s="261">
        <f t="shared" si="5"/>
        <v>0.97874091890015857</v>
      </c>
      <c r="Y142" s="261">
        <f t="shared" si="5"/>
        <v>1.2933402217995085</v>
      </c>
      <c r="DA142" s="70"/>
    </row>
    <row r="143" spans="1:105" ht="12" customHeight="1" x14ac:dyDescent="0.25">
      <c r="A143" s="60" t="s">
        <v>1022</v>
      </c>
      <c r="B143" s="262">
        <v>0.90299928423530917</v>
      </c>
      <c r="C143" s="262">
        <v>0.84448410234406246</v>
      </c>
      <c r="D143" s="262">
        <v>0.90669323792317258</v>
      </c>
      <c r="E143" s="262">
        <v>0.91431501775501811</v>
      </c>
      <c r="F143" s="262">
        <v>0.95895903976613062</v>
      </c>
      <c r="G143" s="262">
        <v>0.96431380549720747</v>
      </c>
      <c r="H143" s="262">
        <v>1.0640032412494169</v>
      </c>
      <c r="I143" s="262">
        <v>0.85297580541422424</v>
      </c>
      <c r="J143" s="262">
        <v>0.92684071713124327</v>
      </c>
      <c r="K143" s="262">
        <v>1.4353343543179711</v>
      </c>
      <c r="L143" s="262">
        <v>0.25023181068695127</v>
      </c>
      <c r="M143" s="262">
        <v>1.233475326661241</v>
      </c>
      <c r="N143" s="262">
        <v>0.95709725815257107</v>
      </c>
      <c r="O143" s="262">
        <v>0.9275812698993392</v>
      </c>
      <c r="P143" s="262">
        <v>1.112341153735027</v>
      </c>
      <c r="Q143" s="262">
        <v>1.1476045709803639</v>
      </c>
      <c r="R143" s="262">
        <v>1.0457664201360961</v>
      </c>
      <c r="S143" s="262">
        <v>1.2842793388931051</v>
      </c>
      <c r="T143" s="262">
        <v>1.415102402588831</v>
      </c>
      <c r="U143" s="262">
        <v>1.324307313451349</v>
      </c>
      <c r="V143" s="262">
        <v>1.2600825877826189</v>
      </c>
      <c r="W143" s="262">
        <v>1.7661268271299431</v>
      </c>
      <c r="X143" s="262">
        <v>0.46902624328035519</v>
      </c>
      <c r="Y143" s="262">
        <v>0.45082727195920308</v>
      </c>
      <c r="DA143" s="72" t="s">
        <v>1253</v>
      </c>
    </row>
    <row r="144" spans="1:105" ht="12" customHeight="1" x14ac:dyDescent="0.25">
      <c r="A144" s="60" t="s">
        <v>1024</v>
      </c>
      <c r="B144" s="262">
        <v>0.29633063313236502</v>
      </c>
      <c r="C144" s="262">
        <v>0.27672571392328538</v>
      </c>
      <c r="D144" s="262">
        <v>0.30704376968751113</v>
      </c>
      <c r="E144" s="262">
        <v>0.29048029308996121</v>
      </c>
      <c r="F144" s="262">
        <v>0.31423548475835988</v>
      </c>
      <c r="G144" s="262">
        <v>0.3121798878999682</v>
      </c>
      <c r="H144" s="262">
        <v>0.36405521738175489</v>
      </c>
      <c r="I144" s="262">
        <v>0.30210877471711639</v>
      </c>
      <c r="J144" s="262">
        <v>0.31205728617298611</v>
      </c>
      <c r="K144" s="262">
        <v>0.49084848541192999</v>
      </c>
      <c r="L144" s="262">
        <v>8.6661080269901533E-2</v>
      </c>
      <c r="M144" s="262">
        <v>0.42757673114457989</v>
      </c>
      <c r="N144" s="262">
        <v>0.33998214815629141</v>
      </c>
      <c r="O144" s="262">
        <v>0.34262518182544949</v>
      </c>
      <c r="P144" s="262">
        <v>0.42575448995080117</v>
      </c>
      <c r="Q144" s="262">
        <v>0.4929752715501966</v>
      </c>
      <c r="R144" s="262">
        <v>0.46996722117270812</v>
      </c>
      <c r="S144" s="262">
        <v>0.54466349654649182</v>
      </c>
      <c r="T144" s="262">
        <v>0.6321073900022619</v>
      </c>
      <c r="U144" s="262">
        <v>0.65740010803162285</v>
      </c>
      <c r="V144" s="262">
        <v>0.5225090036726352</v>
      </c>
      <c r="W144" s="262">
        <v>0.68160340734442504</v>
      </c>
      <c r="X144" s="262">
        <v>0.30196292908386169</v>
      </c>
      <c r="Y144" s="262">
        <v>0.42342923654538711</v>
      </c>
      <c r="DA144" s="72" t="s">
        <v>1254</v>
      </c>
    </row>
    <row r="145" spans="1:105" ht="12" customHeight="1" x14ac:dyDescent="0.25">
      <c r="A145" s="64" t="s">
        <v>28</v>
      </c>
      <c r="B145" s="229">
        <v>1.8604967259701861E-2</v>
      </c>
      <c r="C145" s="229">
        <v>1.5391194007148289E-2</v>
      </c>
      <c r="D145" s="229">
        <v>1.473656391485593E-2</v>
      </c>
      <c r="E145" s="229">
        <v>1.3578850049177081E-2</v>
      </c>
      <c r="F145" s="229">
        <v>1.689643127325301E-2</v>
      </c>
      <c r="G145" s="229">
        <v>1.83401625516494E-2</v>
      </c>
      <c r="H145" s="229">
        <v>2.1770673147761072E-2</v>
      </c>
      <c r="I145" s="229">
        <v>1.3514327028300179E-2</v>
      </c>
      <c r="J145" s="229">
        <v>1.3898221955320551E-2</v>
      </c>
      <c r="K145" s="229">
        <v>2.9255464889138379E-2</v>
      </c>
      <c r="L145" s="229">
        <v>4.9677016770791199E-3</v>
      </c>
      <c r="M145" s="229">
        <v>2.2462971442311089E-2</v>
      </c>
      <c r="N145" s="229">
        <v>2.078232302633903E-2</v>
      </c>
      <c r="O145" s="229">
        <v>1.7249969231031129E-2</v>
      </c>
      <c r="P145" s="229">
        <v>1.8803210951770219E-2</v>
      </c>
      <c r="Q145" s="229">
        <v>2.172399964803139E-2</v>
      </c>
      <c r="R145" s="229">
        <v>8.6054845887343339E-3</v>
      </c>
      <c r="S145" s="229">
        <v>1.066205617382931E-2</v>
      </c>
      <c r="T145" s="229">
        <v>1.1611022723149589E-2</v>
      </c>
      <c r="U145" s="229">
        <v>6.7072006934549722E-3</v>
      </c>
      <c r="V145" s="229">
        <v>0</v>
      </c>
      <c r="W145" s="229">
        <v>0</v>
      </c>
      <c r="X145" s="229">
        <v>0</v>
      </c>
      <c r="Y145" s="229">
        <v>6.207730180025586E-6</v>
      </c>
      <c r="DA145" s="73" t="s">
        <v>1255</v>
      </c>
    </row>
    <row r="146" spans="1:105" ht="12" customHeight="1" x14ac:dyDescent="0.25">
      <c r="A146" s="64" t="s">
        <v>30</v>
      </c>
      <c r="B146" s="229">
        <v>1.3514078032850121E-2</v>
      </c>
      <c r="C146" s="229">
        <v>3.6130069129190312E-2</v>
      </c>
      <c r="D146" s="229">
        <v>6.4489022214429093E-2</v>
      </c>
      <c r="E146" s="229">
        <v>4.0988412780028793E-2</v>
      </c>
      <c r="F146" s="229">
        <v>2.1502381271292129E-2</v>
      </c>
      <c r="G146" s="229">
        <v>8.4980663673075909E-3</v>
      </c>
      <c r="H146" s="229">
        <v>0</v>
      </c>
      <c r="I146" s="229">
        <v>4.4482199726671653E-2</v>
      </c>
      <c r="J146" s="229">
        <v>3.8999122344718119E-2</v>
      </c>
      <c r="K146" s="229">
        <v>7.3943210139296917E-2</v>
      </c>
      <c r="L146" s="229">
        <v>1.146380507966858E-2</v>
      </c>
      <c r="M146" s="229">
        <v>6.2086625088978283E-2</v>
      </c>
      <c r="N146" s="229">
        <v>4.8213373935498273E-2</v>
      </c>
      <c r="O146" s="229">
        <v>6.8055048052544781E-2</v>
      </c>
      <c r="P146" s="229">
        <v>8.7481029076852582E-2</v>
      </c>
      <c r="Q146" s="229">
        <v>0.13725269873228099</v>
      </c>
      <c r="R146" s="229">
        <v>0.11599739235905129</v>
      </c>
      <c r="S146" s="229">
        <v>0.1474093926597371</v>
      </c>
      <c r="T146" s="229">
        <v>0.2050499539581051</v>
      </c>
      <c r="U146" s="229">
        <v>0.32714268971664651</v>
      </c>
      <c r="V146" s="229">
        <v>0.2427660014618922</v>
      </c>
      <c r="W146" s="229">
        <v>0.28335550856436342</v>
      </c>
      <c r="X146" s="229">
        <v>0.20015123424881279</v>
      </c>
      <c r="Y146" s="229">
        <v>0.31557224183018101</v>
      </c>
      <c r="DA146" s="73" t="s">
        <v>1256</v>
      </c>
    </row>
    <row r="147" spans="1:105" ht="12" customHeight="1" x14ac:dyDescent="0.25">
      <c r="A147" s="64" t="s">
        <v>31</v>
      </c>
      <c r="B147" s="229">
        <v>0</v>
      </c>
      <c r="C147" s="229">
        <v>1.2800337454415181E-4</v>
      </c>
      <c r="D147" s="229">
        <v>0</v>
      </c>
      <c r="E147" s="229">
        <v>0</v>
      </c>
      <c r="F147" s="229">
        <v>0</v>
      </c>
      <c r="G147" s="229">
        <v>1.7403442367955061E-4</v>
      </c>
      <c r="H147" s="229">
        <v>4.6268844984368541E-4</v>
      </c>
      <c r="I147" s="229">
        <v>1.296779649428431E-2</v>
      </c>
      <c r="J147" s="229">
        <v>1.176186012423412E-2</v>
      </c>
      <c r="K147" s="229">
        <v>2.4385158514828441E-2</v>
      </c>
      <c r="L147" s="229">
        <v>4.3057241854694362E-3</v>
      </c>
      <c r="M147" s="229">
        <v>2.0344409415720389E-2</v>
      </c>
      <c r="N147" s="229">
        <v>1.6717646577373631E-2</v>
      </c>
      <c r="O147" s="229">
        <v>1.5780471383981361E-2</v>
      </c>
      <c r="P147" s="229">
        <v>2.5017229266690321E-2</v>
      </c>
      <c r="Q147" s="229">
        <v>1.2916737195154911E-2</v>
      </c>
      <c r="R147" s="229">
        <v>1.3861357490649109E-2</v>
      </c>
      <c r="S147" s="229">
        <v>1.6849619979768589E-2</v>
      </c>
      <c r="T147" s="229">
        <v>1.6963224115895091E-2</v>
      </c>
      <c r="U147" s="229">
        <v>1.233715647892946E-2</v>
      </c>
      <c r="V147" s="229">
        <v>1.1773159946410689E-2</v>
      </c>
      <c r="W147" s="229">
        <v>1.474381890790607E-2</v>
      </c>
      <c r="X147" s="229">
        <v>7.0771488713395397E-3</v>
      </c>
      <c r="Y147" s="229">
        <v>6.3329190535302837E-3</v>
      </c>
      <c r="DA147" s="73" t="s">
        <v>1257</v>
      </c>
    </row>
    <row r="148" spans="1:105" ht="12" customHeight="1" x14ac:dyDescent="0.25">
      <c r="A148" s="64" t="s">
        <v>159</v>
      </c>
      <c r="B148" s="229">
        <v>1.335473020191374E-3</v>
      </c>
      <c r="C148" s="229">
        <v>5.294643335909564E-4</v>
      </c>
      <c r="D148" s="229">
        <v>1.2889219407205359E-3</v>
      </c>
      <c r="E148" s="229">
        <v>6.5855789170439038E-4</v>
      </c>
      <c r="F148" s="229">
        <v>5.4072800136293708E-4</v>
      </c>
      <c r="G148" s="229">
        <v>4.2913004932983851E-4</v>
      </c>
      <c r="H148" s="229">
        <v>2.092346087051698E-3</v>
      </c>
      <c r="I148" s="229">
        <v>1.3909185453355689E-3</v>
      </c>
      <c r="J148" s="229">
        <v>7.5020743469299061E-4</v>
      </c>
      <c r="K148" s="229">
        <v>2.4303708019825739E-4</v>
      </c>
      <c r="L148" s="229">
        <v>8.577446123996832E-5</v>
      </c>
      <c r="M148" s="229">
        <v>3.8680495123693122E-4</v>
      </c>
      <c r="N148" s="229">
        <v>1.7252592344479039E-4</v>
      </c>
      <c r="O148" s="229">
        <v>5.771279942557194E-4</v>
      </c>
      <c r="P148" s="229">
        <v>2.3930079560291839E-4</v>
      </c>
      <c r="Q148" s="229">
        <v>5.7471968327709247E-4</v>
      </c>
      <c r="R148" s="229">
        <v>6.192042764803018E-4</v>
      </c>
      <c r="S148" s="229">
        <v>9.2309245189504507E-4</v>
      </c>
      <c r="T148" s="229">
        <v>9.2686152746479142E-4</v>
      </c>
      <c r="U148" s="229">
        <v>8.0599397386338476E-4</v>
      </c>
      <c r="V148" s="229">
        <v>7.9099697872107432E-4</v>
      </c>
      <c r="W148" s="229">
        <v>8.0496136136642038E-4</v>
      </c>
      <c r="X148" s="229">
        <v>1.1250792905543551E-3</v>
      </c>
      <c r="Y148" s="229">
        <v>6.2337456874400642E-4</v>
      </c>
      <c r="DA148" s="73" t="s">
        <v>1258</v>
      </c>
    </row>
    <row r="149" spans="1:105" ht="12" customHeight="1" x14ac:dyDescent="0.25">
      <c r="A149" s="64" t="s">
        <v>32</v>
      </c>
      <c r="B149" s="229">
        <v>2.2104607317144861E-2</v>
      </c>
      <c r="C149" s="229">
        <v>2.4542674643617021E-2</v>
      </c>
      <c r="D149" s="229">
        <v>5.028450394642889E-3</v>
      </c>
      <c r="E149" s="229">
        <v>2.539332818156504E-3</v>
      </c>
      <c r="F149" s="229">
        <v>3.0424357499337831E-3</v>
      </c>
      <c r="G149" s="229">
        <v>1.1572743638492841E-3</v>
      </c>
      <c r="H149" s="229">
        <v>4.4438411483817804E-3</v>
      </c>
      <c r="I149" s="229">
        <v>1.6388964785452309E-3</v>
      </c>
      <c r="J149" s="229">
        <v>4.5144122828838322E-4</v>
      </c>
      <c r="K149" s="229">
        <v>1.97717890360716E-3</v>
      </c>
      <c r="L149" s="229">
        <v>2.6451450692802108E-4</v>
      </c>
      <c r="M149" s="229">
        <v>1.7478359303483349E-3</v>
      </c>
      <c r="N149" s="229">
        <v>1.079333289011167E-3</v>
      </c>
      <c r="O149" s="229">
        <v>3.441456473155155E-4</v>
      </c>
      <c r="P149" s="229">
        <v>2.14316892683398E-4</v>
      </c>
      <c r="Q149" s="229">
        <v>2.5819431477132169E-4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1259</v>
      </c>
    </row>
    <row r="150" spans="1:105" ht="12" customHeight="1" x14ac:dyDescent="0.25">
      <c r="A150" s="64" t="s">
        <v>33</v>
      </c>
      <c r="B150" s="229">
        <v>7.5050386624293136E-4</v>
      </c>
      <c r="C150" s="229">
        <v>1.396099805397237E-3</v>
      </c>
      <c r="D150" s="229">
        <v>1.045200388712492E-2</v>
      </c>
      <c r="E150" s="229">
        <v>1.211003464568534E-3</v>
      </c>
      <c r="F150" s="229">
        <v>6.1247995953564952E-3</v>
      </c>
      <c r="G150" s="229">
        <v>1.321066344283761E-2</v>
      </c>
      <c r="H150" s="229">
        <v>1.8199993965767401E-2</v>
      </c>
      <c r="I150" s="229">
        <v>1.4185240737114449E-2</v>
      </c>
      <c r="J150" s="229">
        <v>2.3777461347099849E-3</v>
      </c>
      <c r="K150" s="229">
        <v>8.8630541207288284E-3</v>
      </c>
      <c r="L150" s="229">
        <v>6.0963843938444616E-4</v>
      </c>
      <c r="M150" s="229">
        <v>0</v>
      </c>
      <c r="N150" s="229">
        <v>6.9648356370083961E-4</v>
      </c>
      <c r="O150" s="229">
        <v>1.2398348998170479E-3</v>
      </c>
      <c r="P150" s="229">
        <v>2.0721789233398668E-3</v>
      </c>
      <c r="Q150" s="229">
        <v>4.1542465845442796E-3</v>
      </c>
      <c r="R150" s="229">
        <v>4.5140254267610879E-3</v>
      </c>
      <c r="S150" s="229">
        <v>9.0424315108046781E-3</v>
      </c>
      <c r="T150" s="229">
        <v>1.4377107931243209E-2</v>
      </c>
      <c r="U150" s="229">
        <v>2.6454696375201699E-2</v>
      </c>
      <c r="V150" s="229">
        <v>2.3635026367687561E-2</v>
      </c>
      <c r="W150" s="229">
        <v>2.2732085015353062E-2</v>
      </c>
      <c r="X150" s="229">
        <v>1.1654746624173941E-2</v>
      </c>
      <c r="Y150" s="229">
        <v>2.0091455371202271E-2</v>
      </c>
      <c r="DA150" s="73" t="s">
        <v>1260</v>
      </c>
    </row>
    <row r="151" spans="1:105" ht="12" customHeight="1" x14ac:dyDescent="0.25">
      <c r="A151" s="64" t="s">
        <v>35</v>
      </c>
      <c r="B151" s="229">
        <v>0.18684662284414091</v>
      </c>
      <c r="C151" s="229">
        <v>0.15277362629406491</v>
      </c>
      <c r="D151" s="229">
        <v>0.1630799520790101</v>
      </c>
      <c r="E151" s="229">
        <v>0.19801477639391979</v>
      </c>
      <c r="F151" s="229">
        <v>0.2058728055413096</v>
      </c>
      <c r="G151" s="229">
        <v>0.21501203813973949</v>
      </c>
      <c r="H151" s="229">
        <v>0.24007492972433339</v>
      </c>
      <c r="I151" s="229">
        <v>0.15504459281008609</v>
      </c>
      <c r="J151" s="229">
        <v>0.1881727320350853</v>
      </c>
      <c r="K151" s="229">
        <v>0.27325053681336248</v>
      </c>
      <c r="L151" s="229">
        <v>4.7775006371239992E-2</v>
      </c>
      <c r="M151" s="229">
        <v>0.24000928722863191</v>
      </c>
      <c r="N151" s="229">
        <v>0.17991211528277559</v>
      </c>
      <c r="O151" s="229">
        <v>0.15740997219389019</v>
      </c>
      <c r="P151" s="229">
        <v>0.1863487851052911</v>
      </c>
      <c r="Q151" s="229">
        <v>0.16541474241993831</v>
      </c>
      <c r="R151" s="229">
        <v>0.15994313431113469</v>
      </c>
      <c r="S151" s="229">
        <v>0.2052617593801894</v>
      </c>
      <c r="T151" s="229">
        <v>0.19938360621470519</v>
      </c>
      <c r="U151" s="229">
        <v>0.1480795414753385</v>
      </c>
      <c r="V151" s="229">
        <v>0.20087626474278039</v>
      </c>
      <c r="W151" s="229">
        <v>0.31193525108744002</v>
      </c>
      <c r="X151" s="229">
        <v>4.7804842338961033E-2</v>
      </c>
      <c r="Y151" s="229">
        <v>3.505688692013726E-2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1.6750035949065069E-5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4.5851112092635E-3</v>
      </c>
      <c r="C153" s="229">
        <v>8.3014446495615502E-3</v>
      </c>
      <c r="D153" s="229">
        <v>1.166923843249589E-2</v>
      </c>
      <c r="E153" s="229">
        <v>7.6333532868615292E-3</v>
      </c>
      <c r="F153" s="229">
        <v>1.2205559311993391E-2</v>
      </c>
      <c r="G153" s="229">
        <v>1.101751913205015E-2</v>
      </c>
      <c r="H153" s="229">
        <v>1.1160680652885179E-2</v>
      </c>
      <c r="I153" s="229">
        <v>7.0115281931505168E-3</v>
      </c>
      <c r="J153" s="229">
        <v>5.2909384647598003E-3</v>
      </c>
      <c r="K153" s="229">
        <v>5.5789862063749668E-3</v>
      </c>
      <c r="L153" s="229">
        <v>1.4017867209990269E-3</v>
      </c>
      <c r="M153" s="229">
        <v>6.0332932954196951E-3</v>
      </c>
      <c r="N153" s="229">
        <v>4.9609239116392232E-3</v>
      </c>
      <c r="O153" s="229">
        <v>7.6577983905939326E-3</v>
      </c>
      <c r="P153" s="229">
        <v>8.9985318535475839E-3</v>
      </c>
      <c r="Q153" s="229">
        <v>1.220345368770904E-2</v>
      </c>
      <c r="R153" s="229">
        <v>1.222549781336163E-2</v>
      </c>
      <c r="S153" s="229">
        <v>1.267227115584295E-2</v>
      </c>
      <c r="T153" s="229">
        <v>1.6403824555306579E-2</v>
      </c>
      <c r="U153" s="229">
        <v>1.414235925624872E-2</v>
      </c>
      <c r="V153" s="229">
        <v>2.7033841943602081E-3</v>
      </c>
      <c r="W153" s="229">
        <v>4.1475977102117621E-3</v>
      </c>
      <c r="X153" s="229">
        <v>2.4655325046865719E-3</v>
      </c>
      <c r="Y153" s="229">
        <v>4.1375697376492123E-3</v>
      </c>
      <c r="DA153" s="73" t="s">
        <v>1263</v>
      </c>
    </row>
    <row r="154" spans="1:105" ht="12" customHeight="1" x14ac:dyDescent="0.25">
      <c r="A154" s="64" t="s">
        <v>39</v>
      </c>
      <c r="B154" s="229">
        <v>4.8589269582829442E-2</v>
      </c>
      <c r="C154" s="229">
        <v>3.7516387650221951E-2</v>
      </c>
      <c r="D154" s="229">
        <v>3.6299616824231697E-2</v>
      </c>
      <c r="E154" s="229">
        <v>2.5856006405544599E-2</v>
      </c>
      <c r="F154" s="229">
        <v>4.8050344013858541E-2</v>
      </c>
      <c r="G154" s="229">
        <v>4.4340999429525227E-2</v>
      </c>
      <c r="H154" s="229">
        <v>6.5850064205730682E-2</v>
      </c>
      <c r="I154" s="229">
        <v>5.187327470362834E-2</v>
      </c>
      <c r="J154" s="229">
        <v>5.0355016451176793E-2</v>
      </c>
      <c r="K154" s="229">
        <v>7.3351858744394496E-2</v>
      </c>
      <c r="L154" s="229">
        <v>1.578712882789295E-2</v>
      </c>
      <c r="M154" s="229">
        <v>7.4505503791933284E-2</v>
      </c>
      <c r="N154" s="229">
        <v>6.7447422646508826E-2</v>
      </c>
      <c r="O154" s="229">
        <v>7.4310814032019751E-2</v>
      </c>
      <c r="P154" s="229">
        <v>9.6579907085023162E-2</v>
      </c>
      <c r="Q154" s="229">
        <v>0.1384764792844892</v>
      </c>
      <c r="R154" s="229">
        <v>0.15420112490653559</v>
      </c>
      <c r="S154" s="229">
        <v>0.14184287323442471</v>
      </c>
      <c r="T154" s="229">
        <v>0.1673917889763924</v>
      </c>
      <c r="U154" s="229">
        <v>0.1217304700619396</v>
      </c>
      <c r="V154" s="229">
        <v>3.9964169980783018E-2</v>
      </c>
      <c r="W154" s="229">
        <v>4.3884184697784337E-2</v>
      </c>
      <c r="X154" s="229">
        <v>3.1684345205333607E-2</v>
      </c>
      <c r="Y154" s="229">
        <v>4.1608581333762981E-2</v>
      </c>
      <c r="DA154" s="73" t="s">
        <v>1264</v>
      </c>
    </row>
    <row r="155" spans="1:105" ht="12" customHeight="1" x14ac:dyDescent="0.25">
      <c r="A155" s="60" t="s">
        <v>1036</v>
      </c>
      <c r="B155" s="262">
        <v>1.6988730299784541E-2</v>
      </c>
      <c r="C155" s="262">
        <v>8.1263869122794163E-3</v>
      </c>
      <c r="D155" s="262">
        <v>9.5227004610981755E-3</v>
      </c>
      <c r="E155" s="262">
        <v>4.8217474034317727E-3</v>
      </c>
      <c r="F155" s="262">
        <v>1.2053419179144081E-2</v>
      </c>
      <c r="G155" s="262">
        <v>1.226212705106026E-2</v>
      </c>
      <c r="H155" s="262">
        <v>4.8425833215043207E-2</v>
      </c>
      <c r="I155" s="262">
        <v>2.3726817609121448E-2</v>
      </c>
      <c r="J155" s="262">
        <v>1.5697056047918431E-2</v>
      </c>
      <c r="K155" s="262">
        <v>2.9997035376438809E-2</v>
      </c>
      <c r="L155" s="262">
        <v>5.8061641412446366E-3</v>
      </c>
      <c r="M155" s="262">
        <v>3.427001209159846E-2</v>
      </c>
      <c r="N155" s="262">
        <v>3.3582916077764063E-2</v>
      </c>
      <c r="O155" s="262">
        <v>3.3784797778692803E-2</v>
      </c>
      <c r="P155" s="262">
        <v>6.8796786760196044E-2</v>
      </c>
      <c r="Q155" s="262">
        <v>0.1234566252133345</v>
      </c>
      <c r="R155" s="262">
        <v>0.16423234290333549</v>
      </c>
      <c r="S155" s="262">
        <v>0.1532556997401166</v>
      </c>
      <c r="T155" s="262">
        <v>0.16942718568975951</v>
      </c>
      <c r="U155" s="262">
        <v>0.19113856819094521</v>
      </c>
      <c r="V155" s="262">
        <v>0.12712507000221129</v>
      </c>
      <c r="W155" s="262">
        <v>0.12576113009776341</v>
      </c>
      <c r="X155" s="262">
        <v>0.20775174653594181</v>
      </c>
      <c r="Y155" s="262">
        <v>0.41908371329491839</v>
      </c>
      <c r="DA155" s="72" t="s">
        <v>1265</v>
      </c>
    </row>
    <row r="156" spans="1:105" ht="12" customHeight="1" x14ac:dyDescent="0.25">
      <c r="A156" s="132" t="s">
        <v>1038</v>
      </c>
      <c r="B156" s="316">
        <v>3.35838150269194E-2</v>
      </c>
      <c r="C156" s="316">
        <v>2.3935642319482621E-2</v>
      </c>
      <c r="D156" s="316">
        <v>2.694400539525247E-2</v>
      </c>
      <c r="E156" s="316">
        <v>2.1695983155293159E-2</v>
      </c>
      <c r="F156" s="316">
        <v>3.1299773619169538E-2</v>
      </c>
      <c r="G156" s="316">
        <v>3.188307368870865E-2</v>
      </c>
      <c r="H156" s="316">
        <v>5.6990646026287978E-2</v>
      </c>
      <c r="I156" s="316">
        <v>3.5928327398380033E-2</v>
      </c>
      <c r="J156" s="316">
        <v>3.3538051282958302E-2</v>
      </c>
      <c r="K156" s="316">
        <v>5.5016120686529543E-2</v>
      </c>
      <c r="L156" s="316">
        <v>9.8800471698741402E-3</v>
      </c>
      <c r="M156" s="316">
        <v>5.3298540642504277E-2</v>
      </c>
      <c r="N156" s="316">
        <v>4.4381685846404353E-2</v>
      </c>
      <c r="O156" s="316">
        <v>4.3040520738309357E-2</v>
      </c>
      <c r="P156" s="316">
        <v>6.4141102299230382E-2</v>
      </c>
      <c r="Q156" s="316">
        <v>0.1069878365392738</v>
      </c>
      <c r="R156" s="316">
        <v>0.14756953952272631</v>
      </c>
      <c r="S156" s="316">
        <v>0.15044379839669511</v>
      </c>
      <c r="T156" s="316">
        <v>0.16549618606303021</v>
      </c>
      <c r="U156" s="316">
        <v>0.16007811864035401</v>
      </c>
      <c r="V156" s="316">
        <v>0.14079968258541589</v>
      </c>
      <c r="W156" s="316">
        <v>0.17286401968054549</v>
      </c>
      <c r="X156" s="316">
        <v>0.16534747649397091</v>
      </c>
      <c r="Y156" s="316">
        <v>0.23424963029832971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1.0000000000000002</v>
      </c>
      <c r="C160" s="232">
        <f t="shared" si="6"/>
        <v>0.99999999999999978</v>
      </c>
      <c r="D160" s="232">
        <f t="shared" si="6"/>
        <v>1.0000000000000002</v>
      </c>
      <c r="E160" s="232">
        <f t="shared" si="6"/>
        <v>1</v>
      </c>
      <c r="F160" s="232">
        <f t="shared" si="6"/>
        <v>1.0000000000000002</v>
      </c>
      <c r="G160" s="232">
        <f t="shared" si="6"/>
        <v>0.99999999999999967</v>
      </c>
      <c r="H160" s="232">
        <f t="shared" si="6"/>
        <v>1</v>
      </c>
      <c r="I160" s="232">
        <f t="shared" si="6"/>
        <v>0.99999999999999978</v>
      </c>
      <c r="J160" s="232">
        <f t="shared" si="6"/>
        <v>1</v>
      </c>
      <c r="K160" s="232">
        <f t="shared" si="6"/>
        <v>0.99999999999999989</v>
      </c>
      <c r="L160" s="232">
        <f t="shared" si="6"/>
        <v>0.99999999999999989</v>
      </c>
      <c r="M160" s="232">
        <f t="shared" si="6"/>
        <v>1</v>
      </c>
      <c r="N160" s="232">
        <f t="shared" si="6"/>
        <v>1</v>
      </c>
      <c r="O160" s="232">
        <f t="shared" si="6"/>
        <v>1.0000000000000002</v>
      </c>
      <c r="P160" s="232">
        <f t="shared" si="6"/>
        <v>1</v>
      </c>
      <c r="Q160" s="232">
        <f t="shared" si="6"/>
        <v>0.99999999999999989</v>
      </c>
      <c r="R160" s="232">
        <f t="shared" si="6"/>
        <v>1</v>
      </c>
      <c r="S160" s="232">
        <f t="shared" si="6"/>
        <v>1</v>
      </c>
      <c r="T160" s="232">
        <f t="shared" si="6"/>
        <v>0.99999999999999989</v>
      </c>
      <c r="U160" s="232">
        <f t="shared" si="6"/>
        <v>0.99999999999999989</v>
      </c>
      <c r="V160" s="232">
        <f t="shared" si="6"/>
        <v>1</v>
      </c>
      <c r="W160" s="232">
        <f t="shared" si="6"/>
        <v>1</v>
      </c>
      <c r="X160" s="232">
        <f t="shared" si="6"/>
        <v>0.99999999999999989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7.1710871965974081E-4</v>
      </c>
      <c r="C161" s="266">
        <f t="shared" si="7"/>
        <v>6.2453469705371851E-4</v>
      </c>
      <c r="D161" s="266">
        <f t="shared" si="7"/>
        <v>7.2690108800037951E-4</v>
      </c>
      <c r="E161" s="266">
        <f t="shared" si="7"/>
        <v>6.7773720975416768E-4</v>
      </c>
      <c r="F161" s="266">
        <f t="shared" si="7"/>
        <v>6.3671500580930426E-4</v>
      </c>
      <c r="G161" s="266">
        <f t="shared" si="7"/>
        <v>5.1349583649677114E-4</v>
      </c>
      <c r="H161" s="266">
        <f t="shared" si="7"/>
        <v>7.1053514569611087E-4</v>
      </c>
      <c r="I161" s="266">
        <f t="shared" si="7"/>
        <v>5.6036095002809014E-4</v>
      </c>
      <c r="J161" s="266">
        <f t="shared" si="7"/>
        <v>6.2223776577979113E-4</v>
      </c>
      <c r="K161" s="266">
        <f t="shared" si="7"/>
        <v>9.109777782739456E-4</v>
      </c>
      <c r="L161" s="266">
        <f t="shared" si="7"/>
        <v>9.1903352506931331E-4</v>
      </c>
      <c r="M161" s="266">
        <f t="shared" si="7"/>
        <v>1.0472115313783432E-3</v>
      </c>
      <c r="N161" s="266">
        <f t="shared" si="7"/>
        <v>8.9918060586946004E-4</v>
      </c>
      <c r="O161" s="266">
        <f t="shared" si="7"/>
        <v>1.1471391911430468E-3</v>
      </c>
      <c r="P161" s="266">
        <f t="shared" si="7"/>
        <v>1.2211121084690284E-3</v>
      </c>
      <c r="Q161" s="266">
        <f t="shared" si="7"/>
        <v>2.0078242192030221E-3</v>
      </c>
      <c r="R161" s="266">
        <f t="shared" si="7"/>
        <v>1.9529889281208717E-3</v>
      </c>
      <c r="S161" s="266">
        <f t="shared" si="7"/>
        <v>1.4636076438951935E-3</v>
      </c>
      <c r="T161" s="266">
        <f t="shared" si="7"/>
        <v>9.9428266302190819E-4</v>
      </c>
      <c r="U161" s="266">
        <f t="shared" si="7"/>
        <v>1.4730841877482182E-3</v>
      </c>
      <c r="V161" s="266">
        <f t="shared" si="7"/>
        <v>1.0011145172532227E-3</v>
      </c>
      <c r="W161" s="266">
        <f t="shared" si="7"/>
        <v>1.7854871344358163E-3</v>
      </c>
      <c r="X161" s="266">
        <f t="shared" si="7"/>
        <v>3.6187234624347944E-3</v>
      </c>
      <c r="Y161" s="266">
        <f t="shared" si="7"/>
        <v>3.8693118264717884E-3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1.4866899586540279E-3</v>
      </c>
      <c r="C162" s="267">
        <f t="shared" si="8"/>
        <v>1.2947680560645746E-3</v>
      </c>
      <c r="D162" s="267">
        <f t="shared" si="8"/>
        <v>1.5069912257901694E-3</v>
      </c>
      <c r="E162" s="267">
        <f t="shared" si="8"/>
        <v>1.4050660335378526E-3</v>
      </c>
      <c r="F162" s="267">
        <f t="shared" si="8"/>
        <v>1.3200199352061738E-3</v>
      </c>
      <c r="G162" s="267">
        <f t="shared" si="8"/>
        <v>1.0645653622683997E-3</v>
      </c>
      <c r="H162" s="267">
        <f t="shared" si="8"/>
        <v>1.473061806971763E-3</v>
      </c>
      <c r="I162" s="267">
        <f t="shared" si="8"/>
        <v>1.16172481910955E-3</v>
      </c>
      <c r="J162" s="267">
        <f t="shared" si="8"/>
        <v>1.2900061216924938E-3</v>
      </c>
      <c r="K162" s="267">
        <f t="shared" si="8"/>
        <v>1.8886139275498539E-3</v>
      </c>
      <c r="L162" s="267">
        <f t="shared" si="8"/>
        <v>1.9053148789422952E-3</v>
      </c>
      <c r="M162" s="267">
        <f t="shared" si="8"/>
        <v>2.1710499755540694E-3</v>
      </c>
      <c r="N162" s="267">
        <f t="shared" si="8"/>
        <v>1.8641563560918184E-3</v>
      </c>
      <c r="O162" s="267">
        <f t="shared" si="8"/>
        <v>2.3782172352611766E-3</v>
      </c>
      <c r="P162" s="267">
        <f t="shared" si="8"/>
        <v>2.5315758409870451E-3</v>
      </c>
      <c r="Q162" s="267">
        <f t="shared" si="8"/>
        <v>4.1625656244256059E-3</v>
      </c>
      <c r="R162" s="267">
        <f t="shared" si="8"/>
        <v>4.0488826159825004E-3</v>
      </c>
      <c r="S162" s="267">
        <f t="shared" si="8"/>
        <v>3.0343108763490091E-3</v>
      </c>
      <c r="T162" s="267">
        <f t="shared" si="8"/>
        <v>2.0613193099643812E-3</v>
      </c>
      <c r="U162" s="267">
        <f t="shared" si="8"/>
        <v>3.0539573848947722E-3</v>
      </c>
      <c r="V162" s="267">
        <f t="shared" si="8"/>
        <v>2.0754829211522383E-3</v>
      </c>
      <c r="W162" s="267">
        <f t="shared" si="8"/>
        <v>3.7941209303716471E-3</v>
      </c>
      <c r="X162" s="267">
        <f t="shared" si="8"/>
        <v>7.5022373696700438E-3</v>
      </c>
      <c r="Y162" s="267">
        <f t="shared" si="8"/>
        <v>8.0217502334183847E-3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8.8931013382153989E-3</v>
      </c>
      <c r="C163" s="267">
        <f t="shared" si="9"/>
        <v>7.7450604041820886E-3</v>
      </c>
      <c r="D163" s="267">
        <f t="shared" si="9"/>
        <v>9.014539722113097E-3</v>
      </c>
      <c r="E163" s="267">
        <f t="shared" si="9"/>
        <v>8.404842280934726E-3</v>
      </c>
      <c r="F163" s="267">
        <f t="shared" si="9"/>
        <v>7.8961124233871693E-3</v>
      </c>
      <c r="G163" s="267">
        <f t="shared" si="9"/>
        <v>6.3680309352314828E-3</v>
      </c>
      <c r="H163" s="267">
        <f t="shared" si="9"/>
        <v>8.8115802831645659E-3</v>
      </c>
      <c r="I163" s="267">
        <f t="shared" si="9"/>
        <v>6.9492206383196635E-3</v>
      </c>
      <c r="J163" s="267">
        <f t="shared" si="9"/>
        <v>7.7165754031969539E-3</v>
      </c>
      <c r="K163" s="267">
        <f t="shared" si="9"/>
        <v>1.1297335364847515E-2</v>
      </c>
      <c r="L163" s="267">
        <f t="shared" si="9"/>
        <v>1.1397237333185326E-2</v>
      </c>
      <c r="M163" s="267">
        <f t="shared" si="9"/>
        <v>1.2986814991615527E-2</v>
      </c>
      <c r="N163" s="267">
        <f t="shared" si="9"/>
        <v>1.1151034745678825E-2</v>
      </c>
      <c r="O163" s="267">
        <f t="shared" si="9"/>
        <v>1.422605080121477E-2</v>
      </c>
      <c r="P163" s="267">
        <f t="shared" si="9"/>
        <v>1.514341330431684E-2</v>
      </c>
      <c r="Q163" s="267">
        <f t="shared" si="9"/>
        <v>2.489968921193431E-2</v>
      </c>
      <c r="R163" s="267">
        <f t="shared" si="9"/>
        <v>2.421965871288323E-2</v>
      </c>
      <c r="S163" s="267">
        <f t="shared" si="9"/>
        <v>1.8150680280003512E-2</v>
      </c>
      <c r="T163" s="267">
        <f t="shared" si="9"/>
        <v>1.2330426668469518E-2</v>
      </c>
      <c r="U163" s="267">
        <f t="shared" si="9"/>
        <v>1.8268202020446132E-2</v>
      </c>
      <c r="V163" s="267">
        <f t="shared" si="9"/>
        <v>1.2415150742157851E-2</v>
      </c>
      <c r="W163" s="267">
        <f t="shared" si="9"/>
        <v>2.2072628528672759E-2</v>
      </c>
      <c r="X163" s="267">
        <f t="shared" si="9"/>
        <v>4.487698111059104E-2</v>
      </c>
      <c r="Y163" s="267">
        <f t="shared" si="9"/>
        <v>4.7984609918418131E-2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1.0271102857426349E-2</v>
      </c>
      <c r="C164" s="267">
        <f t="shared" si="10"/>
        <v>8.945170983995325E-3</v>
      </c>
      <c r="D164" s="267">
        <f t="shared" si="10"/>
        <v>1.0411358330114263E-2</v>
      </c>
      <c r="E164" s="267">
        <f t="shared" si="10"/>
        <v>9.7071872100413913E-3</v>
      </c>
      <c r="F164" s="267">
        <f t="shared" si="10"/>
        <v>9.1196287762854364E-3</v>
      </c>
      <c r="G164" s="267">
        <f t="shared" si="10"/>
        <v>7.3547684039054024E-3</v>
      </c>
      <c r="H164" s="267">
        <f t="shared" si="10"/>
        <v>1.0176949973114224E-2</v>
      </c>
      <c r="I164" s="267">
        <f t="shared" si="10"/>
        <v>8.0260144622904452E-3</v>
      </c>
      <c r="J164" s="267">
        <f t="shared" si="10"/>
        <v>8.9122721825665146E-3</v>
      </c>
      <c r="K164" s="267">
        <f t="shared" si="10"/>
        <v>1.3047877127921537E-2</v>
      </c>
      <c r="L164" s="267">
        <f t="shared" si="10"/>
        <v>1.3163259080002475E-2</v>
      </c>
      <c r="M164" s="267">
        <f t="shared" si="10"/>
        <v>1.4999144561195015E-2</v>
      </c>
      <c r="N164" s="267">
        <f t="shared" si="10"/>
        <v>1.2878906973367072E-2</v>
      </c>
      <c r="O164" s="267">
        <f t="shared" si="10"/>
        <v>1.6430402114766773E-2</v>
      </c>
      <c r="P164" s="267">
        <f t="shared" si="10"/>
        <v>1.7489911533198552E-2</v>
      </c>
      <c r="Q164" s="267">
        <f t="shared" si="10"/>
        <v>2.8757939360786362E-2</v>
      </c>
      <c r="R164" s="267">
        <f t="shared" si="10"/>
        <v>2.7972536953200379E-2</v>
      </c>
      <c r="S164" s="267">
        <f t="shared" si="10"/>
        <v>2.0963159756997335E-2</v>
      </c>
      <c r="T164" s="267">
        <f t="shared" si="10"/>
        <v>1.4241047725788986E-2</v>
      </c>
      <c r="U164" s="267">
        <f t="shared" si="10"/>
        <v>2.1098891695514998E-2</v>
      </c>
      <c r="V164" s="267">
        <f t="shared" si="10"/>
        <v>1.433889994204717E-2</v>
      </c>
      <c r="W164" s="267">
        <f t="shared" si="10"/>
        <v>2.6212463535196386E-2</v>
      </c>
      <c r="X164" s="267">
        <f t="shared" si="10"/>
        <v>5.1830747383584556E-2</v>
      </c>
      <c r="Y164" s="267">
        <f t="shared" si="10"/>
        <v>5.5419908679962916E-2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1.1412427378126103E-2</v>
      </c>
      <c r="C165" s="268">
        <f t="shared" si="11"/>
        <v>1.2947547209455151E-2</v>
      </c>
      <c r="D165" s="268">
        <f t="shared" si="11"/>
        <v>1.4383466154094953E-2</v>
      </c>
      <c r="E165" s="268">
        <f t="shared" si="11"/>
        <v>1.6724257282408818E-2</v>
      </c>
      <c r="F165" s="268">
        <f t="shared" si="11"/>
        <v>1.1489026868222358E-2</v>
      </c>
      <c r="G165" s="268">
        <f t="shared" si="11"/>
        <v>9.1479226072075284E-3</v>
      </c>
      <c r="H165" s="268">
        <f t="shared" si="11"/>
        <v>8.0156411265692156E-3</v>
      </c>
      <c r="I165" s="268">
        <f t="shared" si="11"/>
        <v>7.9305137616709053E-3</v>
      </c>
      <c r="J165" s="268">
        <f t="shared" si="11"/>
        <v>1.0162479120664092E-2</v>
      </c>
      <c r="K165" s="268">
        <f t="shared" si="11"/>
        <v>1.4089010060593146E-2</v>
      </c>
      <c r="L165" s="268">
        <f t="shared" si="11"/>
        <v>1.3823311330757357E-2</v>
      </c>
      <c r="M165" s="268">
        <f t="shared" si="11"/>
        <v>1.4443984638049278E-2</v>
      </c>
      <c r="N165" s="268">
        <f t="shared" si="11"/>
        <v>1.162209996614413E-2</v>
      </c>
      <c r="O165" s="268">
        <f t="shared" si="11"/>
        <v>1.4834007930919707E-2</v>
      </c>
      <c r="P165" s="268">
        <f t="shared" si="11"/>
        <v>1.2954122488702924E-2</v>
      </c>
      <c r="Q165" s="268">
        <f t="shared" si="11"/>
        <v>1.7891427667286908E-2</v>
      </c>
      <c r="R165" s="268">
        <f t="shared" si="11"/>
        <v>1.5127374461734774E-2</v>
      </c>
      <c r="S165" s="268">
        <f t="shared" si="11"/>
        <v>1.2363944154548929E-2</v>
      </c>
      <c r="T165" s="268">
        <f t="shared" si="11"/>
        <v>8.5939061946651175E-3</v>
      </c>
      <c r="U165" s="268">
        <f t="shared" si="11"/>
        <v>1.2095923308729063E-2</v>
      </c>
      <c r="V165" s="268">
        <f t="shared" si="11"/>
        <v>8.9139678971276292E-3</v>
      </c>
      <c r="W165" s="268">
        <f t="shared" si="11"/>
        <v>1.7866669991344068E-2</v>
      </c>
      <c r="X165" s="268">
        <f t="shared" si="11"/>
        <v>2.2122633248133967E-2</v>
      </c>
      <c r="Y165" s="268">
        <f t="shared" si="11"/>
        <v>2.0610403830133087E-2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0.69857668000767181</v>
      </c>
      <c r="C166" s="317">
        <f t="shared" si="12"/>
        <v>0.66598519621671781</v>
      </c>
      <c r="D166" s="317">
        <f t="shared" si="12"/>
        <v>0.6201813264536814</v>
      </c>
      <c r="E166" s="317">
        <f t="shared" si="12"/>
        <v>0.5815903014711884</v>
      </c>
      <c r="F166" s="317">
        <f t="shared" si="12"/>
        <v>0.69888281721034817</v>
      </c>
      <c r="G166" s="317">
        <f t="shared" si="12"/>
        <v>0.76242992036616597</v>
      </c>
      <c r="H166" s="317">
        <f t="shared" si="12"/>
        <v>0.77547851891395103</v>
      </c>
      <c r="I166" s="317">
        <f t="shared" si="12"/>
        <v>0.77402557453809373</v>
      </c>
      <c r="J166" s="317">
        <f t="shared" si="12"/>
        <v>0.72697171551887008</v>
      </c>
      <c r="K166" s="317">
        <f t="shared" si="12"/>
        <v>0.61995915762461495</v>
      </c>
      <c r="L166" s="317">
        <f t="shared" si="12"/>
        <v>0.61648039983826597</v>
      </c>
      <c r="M166" s="317">
        <f t="shared" si="12"/>
        <v>0.60290783596828001</v>
      </c>
      <c r="N166" s="317">
        <f t="shared" si="12"/>
        <v>0.66861783055316171</v>
      </c>
      <c r="O166" s="317">
        <f t="shared" si="12"/>
        <v>0.57439329550666884</v>
      </c>
      <c r="P166" s="317">
        <f t="shared" si="12"/>
        <v>0.61787248411916529</v>
      </c>
      <c r="Q166" s="317">
        <f t="shared" si="12"/>
        <v>0.4333334916025629</v>
      </c>
      <c r="R166" s="317">
        <f t="shared" si="12"/>
        <v>0.51013107077287634</v>
      </c>
      <c r="S166" s="317">
        <f t="shared" si="12"/>
        <v>0.60420281547733612</v>
      </c>
      <c r="T166" s="317">
        <f t="shared" si="12"/>
        <v>0.70136377252969162</v>
      </c>
      <c r="U166" s="317">
        <f t="shared" si="12"/>
        <v>0.57693307150401374</v>
      </c>
      <c r="V166" s="317">
        <f t="shared" si="12"/>
        <v>0.70940878728232537</v>
      </c>
      <c r="W166" s="317">
        <f t="shared" si="12"/>
        <v>0.46944283891119998</v>
      </c>
      <c r="X166" s="317">
        <f t="shared" si="12"/>
        <v>0.13342151195666091</v>
      </c>
      <c r="Y166" s="317">
        <f t="shared" si="12"/>
        <v>0.11515248969095013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0.17361035526476989</v>
      </c>
      <c r="C167" s="269">
        <f t="shared" si="13"/>
        <v>0.19819457000287827</v>
      </c>
      <c r="D167" s="269">
        <f t="shared" si="13"/>
        <v>0.22743546964544431</v>
      </c>
      <c r="E167" s="269">
        <f t="shared" si="13"/>
        <v>0.24925006495454588</v>
      </c>
      <c r="F167" s="269">
        <f t="shared" si="13"/>
        <v>0.17541870769803591</v>
      </c>
      <c r="G167" s="269">
        <f t="shared" si="13"/>
        <v>0.13799709174968922</v>
      </c>
      <c r="H167" s="269">
        <f t="shared" si="13"/>
        <v>0.12450367391998196</v>
      </c>
      <c r="I167" s="269">
        <f t="shared" si="13"/>
        <v>0.12926693665330491</v>
      </c>
      <c r="J167" s="269">
        <f t="shared" si="13"/>
        <v>0.15885983171275614</v>
      </c>
      <c r="K167" s="269">
        <f t="shared" si="13"/>
        <v>0.22305136978601683</v>
      </c>
      <c r="L167" s="269">
        <f t="shared" si="13"/>
        <v>0.22111635375636718</v>
      </c>
      <c r="M167" s="269">
        <f t="shared" si="13"/>
        <v>0.23046748935239525</v>
      </c>
      <c r="N167" s="269">
        <f t="shared" si="13"/>
        <v>0.18889351244253719</v>
      </c>
      <c r="O167" s="269">
        <f t="shared" si="13"/>
        <v>0.2503536690265441</v>
      </c>
      <c r="P167" s="269">
        <f t="shared" si="13"/>
        <v>0.22218202309455098</v>
      </c>
      <c r="Q167" s="269">
        <f t="shared" si="13"/>
        <v>0.33260334870176489</v>
      </c>
      <c r="R167" s="269">
        <f t="shared" si="13"/>
        <v>0.28375946359221987</v>
      </c>
      <c r="S167" s="269">
        <f t="shared" si="13"/>
        <v>0.22505800524476768</v>
      </c>
      <c r="T167" s="269">
        <f t="shared" si="13"/>
        <v>0.16469737100254159</v>
      </c>
      <c r="U167" s="269">
        <f t="shared" si="13"/>
        <v>0.25340720754134249</v>
      </c>
      <c r="V167" s="269">
        <f t="shared" si="13"/>
        <v>0.16124453302959343</v>
      </c>
      <c r="W167" s="269">
        <f t="shared" si="13"/>
        <v>0.3067338849325385</v>
      </c>
      <c r="X167" s="269">
        <f t="shared" si="13"/>
        <v>0.49628751369643581</v>
      </c>
      <c r="Y167" s="269">
        <f t="shared" si="13"/>
        <v>0.52529263200891896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6.1893480178934673E-2</v>
      </c>
      <c r="C168" s="269">
        <f t="shared" si="14"/>
        <v>6.9541131262467568E-2</v>
      </c>
      <c r="D168" s="269">
        <f t="shared" si="14"/>
        <v>7.7733109214792692E-2</v>
      </c>
      <c r="E168" s="269">
        <f t="shared" si="14"/>
        <v>8.9198022130725377E-2</v>
      </c>
      <c r="F168" s="269">
        <f t="shared" si="14"/>
        <v>6.2091363579577161E-2</v>
      </c>
      <c r="G168" s="269">
        <f t="shared" si="14"/>
        <v>4.9388439939481762E-2</v>
      </c>
      <c r="H168" s="269">
        <f t="shared" si="14"/>
        <v>4.4112804800742957E-2</v>
      </c>
      <c r="I168" s="269">
        <f t="shared" si="14"/>
        <v>4.4058881253665624E-2</v>
      </c>
      <c r="J168" s="269">
        <f t="shared" si="14"/>
        <v>5.5528805467654284E-2</v>
      </c>
      <c r="K168" s="269">
        <f t="shared" si="14"/>
        <v>7.7452316536164537E-2</v>
      </c>
      <c r="L168" s="269">
        <f t="shared" si="14"/>
        <v>7.6358394850783745E-2</v>
      </c>
      <c r="M168" s="269">
        <f t="shared" si="14"/>
        <v>7.9703831028222094E-2</v>
      </c>
      <c r="N168" s="269">
        <f t="shared" si="14"/>
        <v>6.4633631096485053E-2</v>
      </c>
      <c r="O168" s="269">
        <f t="shared" si="14"/>
        <v>8.2927854761910766E-2</v>
      </c>
      <c r="P168" s="269">
        <f t="shared" si="14"/>
        <v>7.3035333318649864E-2</v>
      </c>
      <c r="Q168" s="269">
        <f t="shared" si="14"/>
        <v>0.10154717877698007</v>
      </c>
      <c r="R168" s="269">
        <f t="shared" si="14"/>
        <v>8.5804524202130292E-2</v>
      </c>
      <c r="S168" s="269">
        <f t="shared" si="14"/>
        <v>7.01593915820279E-2</v>
      </c>
      <c r="T168" s="269">
        <f t="shared" si="14"/>
        <v>4.9253706681691101E-2</v>
      </c>
      <c r="U168" s="269">
        <f t="shared" si="14"/>
        <v>6.9716247397657638E-2</v>
      </c>
      <c r="V168" s="269">
        <f t="shared" si="14"/>
        <v>5.0713475774184835E-2</v>
      </c>
      <c r="W168" s="269">
        <f t="shared" si="14"/>
        <v>0.10047519014431827</v>
      </c>
      <c r="X168" s="269">
        <f t="shared" si="14"/>
        <v>0.12679324038454537</v>
      </c>
      <c r="Y168" s="269">
        <f t="shared" si="14"/>
        <v>0.11324796491686061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6.1818739221998494E-2</v>
      </c>
      <c r="C169" s="318">
        <f t="shared" si="15"/>
        <v>6.9499548120106003E-2</v>
      </c>
      <c r="D169" s="318">
        <f t="shared" si="15"/>
        <v>7.7676188084245409E-2</v>
      </c>
      <c r="E169" s="318">
        <f t="shared" si="15"/>
        <v>8.9163864950710978E-2</v>
      </c>
      <c r="F169" s="318">
        <f t="shared" si="15"/>
        <v>6.2035488537538763E-2</v>
      </c>
      <c r="G169" s="318">
        <f t="shared" si="15"/>
        <v>4.9343229757596627E-2</v>
      </c>
      <c r="H169" s="318">
        <f t="shared" si="15"/>
        <v>4.3971996991432019E-2</v>
      </c>
      <c r="I169" s="318">
        <f t="shared" si="15"/>
        <v>4.3977885508231562E-2</v>
      </c>
      <c r="J169" s="318">
        <f t="shared" si="15"/>
        <v>5.5464020421735358E-2</v>
      </c>
      <c r="K169" s="318">
        <f t="shared" si="15"/>
        <v>7.7346565362740927E-2</v>
      </c>
      <c r="L169" s="318">
        <f t="shared" si="15"/>
        <v>7.6242366542581E-2</v>
      </c>
      <c r="M169" s="318">
        <f t="shared" si="15"/>
        <v>7.9557122196951491E-2</v>
      </c>
      <c r="N169" s="318">
        <f t="shared" si="15"/>
        <v>6.4486939424953385E-2</v>
      </c>
      <c r="O169" s="318">
        <f t="shared" si="15"/>
        <v>8.273252564342401E-2</v>
      </c>
      <c r="P169" s="318">
        <f t="shared" si="15"/>
        <v>7.2748806462168358E-2</v>
      </c>
      <c r="Q169" s="318">
        <f t="shared" si="15"/>
        <v>0.10084336808581044</v>
      </c>
      <c r="R169" s="318">
        <f t="shared" si="15"/>
        <v>8.4886200798340153E-2</v>
      </c>
      <c r="S169" s="318">
        <f t="shared" si="15"/>
        <v>6.9584454402520937E-2</v>
      </c>
      <c r="T169" s="318">
        <f t="shared" si="15"/>
        <v>4.8852070903124968E-2</v>
      </c>
      <c r="U169" s="318">
        <f t="shared" si="15"/>
        <v>6.9023702575010143E-2</v>
      </c>
      <c r="V169" s="318">
        <f t="shared" si="15"/>
        <v>5.0336604673523674E-2</v>
      </c>
      <c r="W169" s="318">
        <f t="shared" si="15"/>
        <v>9.9940694669648236E-2</v>
      </c>
      <c r="X169" s="318">
        <f t="shared" si="15"/>
        <v>0.12312078392403819</v>
      </c>
      <c r="Y169" s="318">
        <f t="shared" si="15"/>
        <v>0.1067184714843734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7.474095693621765E-5</v>
      </c>
      <c r="C170" s="318">
        <f t="shared" si="16"/>
        <v>4.1583142361597606E-5</v>
      </c>
      <c r="D170" s="318">
        <f t="shared" si="16"/>
        <v>5.692113054723238E-5</v>
      </c>
      <c r="E170" s="318">
        <f t="shared" si="16"/>
        <v>3.4157180014461567E-5</v>
      </c>
      <c r="F170" s="318">
        <f t="shared" si="16"/>
        <v>5.5875042038372948E-5</v>
      </c>
      <c r="G170" s="318">
        <f t="shared" si="16"/>
        <v>4.5210181885130149E-5</v>
      </c>
      <c r="H170" s="318">
        <f t="shared" si="16"/>
        <v>1.4080780931093672E-4</v>
      </c>
      <c r="I170" s="318">
        <f t="shared" si="16"/>
        <v>8.099574543406401E-5</v>
      </c>
      <c r="J170" s="318">
        <f t="shared" si="16"/>
        <v>6.4785045918938787E-5</v>
      </c>
      <c r="K170" s="318">
        <f t="shared" si="16"/>
        <v>1.0575117342362678E-4</v>
      </c>
      <c r="L170" s="318">
        <f t="shared" si="16"/>
        <v>1.1602830820279352E-4</v>
      </c>
      <c r="M170" s="318">
        <f t="shared" si="16"/>
        <v>1.4670883127057056E-4</v>
      </c>
      <c r="N170" s="318">
        <f t="shared" si="16"/>
        <v>1.4669167153167302E-4</v>
      </c>
      <c r="O170" s="318">
        <f t="shared" si="16"/>
        <v>1.9532911848671547E-4</v>
      </c>
      <c r="P170" s="318">
        <f t="shared" si="16"/>
        <v>2.8652685648153782E-4</v>
      </c>
      <c r="Q170" s="318">
        <f t="shared" si="16"/>
        <v>7.0381069116961961E-4</v>
      </c>
      <c r="R170" s="318">
        <f t="shared" si="16"/>
        <v>9.1832340379014116E-4</v>
      </c>
      <c r="S170" s="318">
        <f t="shared" si="16"/>
        <v>5.7493717950696645E-4</v>
      </c>
      <c r="T170" s="318">
        <f t="shared" si="16"/>
        <v>4.0163577856613513E-4</v>
      </c>
      <c r="U170" s="318">
        <f t="shared" si="16"/>
        <v>6.9254482264750395E-4</v>
      </c>
      <c r="V170" s="318">
        <f t="shared" si="16"/>
        <v>3.7687110066115929E-4</v>
      </c>
      <c r="W170" s="318">
        <f t="shared" si="16"/>
        <v>5.3449547467004249E-4</v>
      </c>
      <c r="X170" s="318">
        <f t="shared" si="16"/>
        <v>3.6724564605071725E-3</v>
      </c>
      <c r="Y170" s="318">
        <f t="shared" si="16"/>
        <v>6.5294934324871944E-3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1.3005439016553669E-2</v>
      </c>
      <c r="C171" s="269">
        <f t="shared" si="17"/>
        <v>1.4759773449055694E-2</v>
      </c>
      <c r="D171" s="269">
        <f t="shared" si="17"/>
        <v>1.6543098550599433E-2</v>
      </c>
      <c r="E171" s="269">
        <f t="shared" si="17"/>
        <v>1.8919155253682873E-2</v>
      </c>
      <c r="F171" s="269">
        <f t="shared" si="17"/>
        <v>1.3094154215693684E-2</v>
      </c>
      <c r="G171" s="269">
        <f t="shared" si="17"/>
        <v>1.0392885924544784E-2</v>
      </c>
      <c r="H171" s="269">
        <f t="shared" si="17"/>
        <v>9.2205154984957433E-3</v>
      </c>
      <c r="I171" s="269">
        <f t="shared" si="17"/>
        <v>9.2201011773326499E-3</v>
      </c>
      <c r="J171" s="269">
        <f t="shared" si="17"/>
        <v>1.1663058726245011E-2</v>
      </c>
      <c r="K171" s="269">
        <f t="shared" si="17"/>
        <v>1.6234962309152185E-2</v>
      </c>
      <c r="L171" s="269">
        <f t="shared" si="17"/>
        <v>1.5979075636981539E-2</v>
      </c>
      <c r="M171" s="269">
        <f t="shared" si="17"/>
        <v>1.6696201517404845E-2</v>
      </c>
      <c r="N171" s="269">
        <f t="shared" si="17"/>
        <v>1.3517064467800499E-2</v>
      </c>
      <c r="O171" s="269">
        <f t="shared" si="17"/>
        <v>1.7438996336274489E-2</v>
      </c>
      <c r="P171" s="269">
        <f t="shared" si="17"/>
        <v>1.5353516076798645E-2</v>
      </c>
      <c r="Q171" s="269">
        <f t="shared" si="17"/>
        <v>2.1840747448132292E-2</v>
      </c>
      <c r="R171" s="269">
        <f t="shared" si="17"/>
        <v>1.862400623578812E-2</v>
      </c>
      <c r="S171" s="269">
        <f t="shared" si="17"/>
        <v>1.50189819604359E-2</v>
      </c>
      <c r="T171" s="269">
        <f t="shared" si="17"/>
        <v>1.0603858911789589E-2</v>
      </c>
      <c r="U171" s="269">
        <f t="shared" si="17"/>
        <v>1.539637024319138E-2</v>
      </c>
      <c r="V171" s="269">
        <f t="shared" si="17"/>
        <v>1.0783949689034971E-2</v>
      </c>
      <c r="W171" s="269">
        <f t="shared" si="17"/>
        <v>2.1207741637196714E-2</v>
      </c>
      <c r="X171" s="269">
        <f t="shared" si="17"/>
        <v>2.9566573684445326E-2</v>
      </c>
      <c r="Y171" s="269">
        <f t="shared" si="17"/>
        <v>2.9554979505134041E-2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9.3759814291066237E-3</v>
      </c>
      <c r="C172" s="318">
        <f t="shared" si="18"/>
        <v>1.0714633528995789E-2</v>
      </c>
      <c r="D172" s="318">
        <f t="shared" si="18"/>
        <v>1.1894546739811111E-2</v>
      </c>
      <c r="E172" s="318">
        <f t="shared" si="18"/>
        <v>1.388839970219854E-2</v>
      </c>
      <c r="F172" s="318">
        <f t="shared" si="18"/>
        <v>9.4858948131564223E-3</v>
      </c>
      <c r="G172" s="318">
        <f t="shared" si="18"/>
        <v>7.5521305077044633E-3</v>
      </c>
      <c r="H172" s="318">
        <f t="shared" si="18"/>
        <v>6.4505878443948507E-3</v>
      </c>
      <c r="I172" s="318">
        <f t="shared" si="18"/>
        <v>6.469071246775945E-3</v>
      </c>
      <c r="J172" s="318">
        <f t="shared" si="18"/>
        <v>8.3617659032352767E-3</v>
      </c>
      <c r="K172" s="318">
        <f t="shared" si="18"/>
        <v>1.1557003830447927E-2</v>
      </c>
      <c r="L172" s="318">
        <f t="shared" si="18"/>
        <v>1.1318508802137731E-2</v>
      </c>
      <c r="M172" s="318">
        <f t="shared" si="18"/>
        <v>1.1784846305173173E-2</v>
      </c>
      <c r="N172" s="318">
        <f t="shared" si="18"/>
        <v>9.4291721893163764E-3</v>
      </c>
      <c r="O172" s="318">
        <f t="shared" si="18"/>
        <v>1.2021673513345146E-2</v>
      </c>
      <c r="P172" s="318">
        <f t="shared" si="18"/>
        <v>1.0297492446549129E-2</v>
      </c>
      <c r="Q172" s="318">
        <f t="shared" si="18"/>
        <v>1.3746539976737601E-2</v>
      </c>
      <c r="R172" s="318">
        <f t="shared" si="18"/>
        <v>1.1218328644217393E-2</v>
      </c>
      <c r="S172" s="318">
        <f t="shared" si="18"/>
        <v>9.4186900606324023E-3</v>
      </c>
      <c r="T172" s="318">
        <f t="shared" si="18"/>
        <v>6.5445140111035612E-3</v>
      </c>
      <c r="U172" s="318">
        <f t="shared" si="18"/>
        <v>9.0499799551074546E-3</v>
      </c>
      <c r="V172" s="318">
        <f t="shared" si="18"/>
        <v>6.8824922553636907E-3</v>
      </c>
      <c r="W172" s="318">
        <f t="shared" si="18"/>
        <v>1.4102677581635331E-2</v>
      </c>
      <c r="X172" s="318">
        <f t="shared" si="18"/>
        <v>1.364957542525176E-2</v>
      </c>
      <c r="Y172" s="318">
        <f t="shared" si="18"/>
        <v>9.9021424783890515E-3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3.4530609694477638E-3</v>
      </c>
      <c r="C173" s="318">
        <f t="shared" si="19"/>
        <v>3.9420340623673601E-3</v>
      </c>
      <c r="D173" s="318">
        <f t="shared" si="19"/>
        <v>4.523627303814828E-3</v>
      </c>
      <c r="E173" s="318">
        <f t="shared" si="19"/>
        <v>4.9575134479407168E-3</v>
      </c>
      <c r="F173" s="318">
        <f t="shared" si="19"/>
        <v>3.4890285889874711E-3</v>
      </c>
      <c r="G173" s="318">
        <f t="shared" si="19"/>
        <v>2.7447232090011798E-3</v>
      </c>
      <c r="H173" s="318">
        <f t="shared" si="19"/>
        <v>2.476342936515971E-3</v>
      </c>
      <c r="I173" s="318">
        <f t="shared" si="19"/>
        <v>2.5710828879812989E-3</v>
      </c>
      <c r="J173" s="318">
        <f t="shared" si="19"/>
        <v>3.1596772189295451E-3</v>
      </c>
      <c r="K173" s="318">
        <f t="shared" si="19"/>
        <v>4.4364287949029439E-3</v>
      </c>
      <c r="L173" s="318">
        <f t="shared" si="19"/>
        <v>4.3979418721784968E-3</v>
      </c>
      <c r="M173" s="318">
        <f t="shared" si="19"/>
        <v>4.5839333200815499E-3</v>
      </c>
      <c r="N173" s="318">
        <f t="shared" si="19"/>
        <v>3.7570386524609662E-3</v>
      </c>
      <c r="O173" s="318">
        <f t="shared" si="19"/>
        <v>4.9794638214707343E-3</v>
      </c>
      <c r="P173" s="318">
        <f t="shared" si="19"/>
        <v>4.4191377345589866E-3</v>
      </c>
      <c r="Q173" s="318">
        <f t="shared" si="19"/>
        <v>6.6153867374911714E-3</v>
      </c>
      <c r="R173" s="318">
        <f t="shared" si="19"/>
        <v>5.6438956475113175E-3</v>
      </c>
      <c r="S173" s="318">
        <f t="shared" si="19"/>
        <v>4.4763402078595946E-3</v>
      </c>
      <c r="T173" s="318">
        <f t="shared" si="19"/>
        <v>3.275784227917774E-3</v>
      </c>
      <c r="U173" s="318">
        <f t="shared" si="19"/>
        <v>5.0401978407524474E-3</v>
      </c>
      <c r="V173" s="318">
        <f t="shared" si="19"/>
        <v>3.2071082551047977E-3</v>
      </c>
      <c r="W173" s="318">
        <f t="shared" si="19"/>
        <v>6.1008504040689811E-3</v>
      </c>
      <c r="X173" s="318">
        <f t="shared" si="19"/>
        <v>9.8710185838620478E-3</v>
      </c>
      <c r="Y173" s="318">
        <f t="shared" si="19"/>
        <v>1.044792220119699E-2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1.7639661799928193E-4</v>
      </c>
      <c r="C174" s="318">
        <f t="shared" si="20"/>
        <v>1.0310585769254278E-4</v>
      </c>
      <c r="D174" s="318">
        <f t="shared" si="20"/>
        <v>1.2492450697349384E-4</v>
      </c>
      <c r="E174" s="318">
        <f t="shared" si="20"/>
        <v>7.3242103543618505E-5</v>
      </c>
      <c r="F174" s="318">
        <f t="shared" si="20"/>
        <v>1.1923081354979186E-4</v>
      </c>
      <c r="G174" s="318">
        <f t="shared" si="20"/>
        <v>9.6032207839140488E-5</v>
      </c>
      <c r="H174" s="318">
        <f t="shared" si="20"/>
        <v>2.9358471758492052E-4</v>
      </c>
      <c r="I174" s="318">
        <f t="shared" si="20"/>
        <v>1.7994704257540614E-4</v>
      </c>
      <c r="J174" s="318">
        <f t="shared" si="20"/>
        <v>1.4161560408018981E-4</v>
      </c>
      <c r="K174" s="318">
        <f t="shared" si="20"/>
        <v>2.4152968380131579E-4</v>
      </c>
      <c r="L174" s="318">
        <f t="shared" si="20"/>
        <v>2.6262496266531155E-4</v>
      </c>
      <c r="M174" s="318">
        <f t="shared" si="20"/>
        <v>3.2742189215012244E-4</v>
      </c>
      <c r="N174" s="318">
        <f t="shared" si="20"/>
        <v>3.3085362602315599E-4</v>
      </c>
      <c r="O174" s="318">
        <f t="shared" si="20"/>
        <v>4.3785900145860914E-4</v>
      </c>
      <c r="P174" s="318">
        <f t="shared" si="20"/>
        <v>6.3688589569053011E-4</v>
      </c>
      <c r="Q174" s="318">
        <f t="shared" si="20"/>
        <v>1.4788207339035185E-3</v>
      </c>
      <c r="R174" s="318">
        <f t="shared" si="20"/>
        <v>1.761781944059411E-3</v>
      </c>
      <c r="S174" s="318">
        <f t="shared" si="20"/>
        <v>1.1239516919439015E-3</v>
      </c>
      <c r="T174" s="318">
        <f t="shared" si="20"/>
        <v>7.8356067276825309E-4</v>
      </c>
      <c r="U174" s="318">
        <f t="shared" si="20"/>
        <v>1.3061924473314792E-3</v>
      </c>
      <c r="V174" s="318">
        <f t="shared" si="20"/>
        <v>6.9434917856648086E-4</v>
      </c>
      <c r="W174" s="318">
        <f t="shared" si="20"/>
        <v>1.0042136514924035E-3</v>
      </c>
      <c r="X174" s="318">
        <f t="shared" si="20"/>
        <v>6.0459796753315224E-3</v>
      </c>
      <c r="Y174" s="318">
        <f t="shared" si="20"/>
        <v>9.204914825548003E-3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2.0133615279988342E-2</v>
      </c>
      <c r="C175" s="319">
        <f t="shared" si="21"/>
        <v>1.9962247718129631E-2</v>
      </c>
      <c r="D175" s="319">
        <f t="shared" si="21"/>
        <v>2.2063739615369365E-2</v>
      </c>
      <c r="E175" s="319">
        <f t="shared" si="21"/>
        <v>2.412336617318056E-2</v>
      </c>
      <c r="F175" s="319">
        <f t="shared" si="21"/>
        <v>2.0051454287434625E-2</v>
      </c>
      <c r="G175" s="319">
        <f t="shared" si="21"/>
        <v>1.5342878875008447E-2</v>
      </c>
      <c r="H175" s="319">
        <f t="shared" si="21"/>
        <v>1.7496718531312454E-2</v>
      </c>
      <c r="I175" s="319">
        <f t="shared" si="21"/>
        <v>1.8800671746184279E-2</v>
      </c>
      <c r="J175" s="319">
        <f t="shared" si="21"/>
        <v>1.8273017980574714E-2</v>
      </c>
      <c r="K175" s="319">
        <f t="shared" si="21"/>
        <v>2.2068379484865432E-2</v>
      </c>
      <c r="L175" s="319">
        <f t="shared" si="21"/>
        <v>2.8857619769644748E-2</v>
      </c>
      <c r="M175" s="319">
        <f t="shared" si="21"/>
        <v>2.4576436435905524E-2</v>
      </c>
      <c r="N175" s="319">
        <f t="shared" si="21"/>
        <v>2.5922582792864281E-2</v>
      </c>
      <c r="O175" s="319">
        <f t="shared" si="21"/>
        <v>2.5870367095296415E-2</v>
      </c>
      <c r="P175" s="319">
        <f t="shared" si="21"/>
        <v>2.2216508115160839E-2</v>
      </c>
      <c r="Q175" s="319">
        <f t="shared" si="21"/>
        <v>3.2955787386923653E-2</v>
      </c>
      <c r="R175" s="319">
        <f t="shared" si="21"/>
        <v>2.8359493525063468E-2</v>
      </c>
      <c r="S175" s="319">
        <f t="shared" si="21"/>
        <v>2.9585103023638426E-2</v>
      </c>
      <c r="T175" s="319">
        <f t="shared" si="21"/>
        <v>3.5860308312376216E-2</v>
      </c>
      <c r="U175" s="319">
        <f t="shared" si="21"/>
        <v>2.8557044716461449E-2</v>
      </c>
      <c r="V175" s="319">
        <f t="shared" si="21"/>
        <v>2.9104638205123372E-2</v>
      </c>
      <c r="W175" s="319">
        <f t="shared" si="21"/>
        <v>3.0408974254725992E-2</v>
      </c>
      <c r="X175" s="319">
        <f t="shared" si="21"/>
        <v>8.3979837703498053E-2</v>
      </c>
      <c r="Y175" s="319">
        <f t="shared" si="21"/>
        <v>8.0845949389732011E-2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</v>
      </c>
      <c r="C178" s="232">
        <f t="shared" si="22"/>
        <v>0.99999999999999989</v>
      </c>
      <c r="D178" s="232">
        <f t="shared" si="22"/>
        <v>1</v>
      </c>
      <c r="E178" s="232">
        <f t="shared" si="22"/>
        <v>0.99999999999999978</v>
      </c>
      <c r="F178" s="232">
        <f t="shared" si="22"/>
        <v>0.99999999999999989</v>
      </c>
      <c r="G178" s="232">
        <f t="shared" si="22"/>
        <v>0.99999999999999956</v>
      </c>
      <c r="H178" s="232">
        <f t="shared" si="22"/>
        <v>0.99999999999999989</v>
      </c>
      <c r="I178" s="232">
        <f t="shared" si="22"/>
        <v>0.99999999999999989</v>
      </c>
      <c r="J178" s="232">
        <f t="shared" si="22"/>
        <v>1</v>
      </c>
      <c r="K178" s="232">
        <f t="shared" si="22"/>
        <v>0.99999999999999978</v>
      </c>
      <c r="L178" s="232">
        <f t="shared" si="22"/>
        <v>1.0000000000000004</v>
      </c>
      <c r="M178" s="232">
        <f t="shared" si="22"/>
        <v>1.0000000000000002</v>
      </c>
      <c r="N178" s="232">
        <f t="shared" si="22"/>
        <v>0.99999999999999978</v>
      </c>
      <c r="O178" s="232">
        <f t="shared" si="22"/>
        <v>0.99999999999999989</v>
      </c>
      <c r="P178" s="232">
        <f t="shared" si="22"/>
        <v>0.99999999999999978</v>
      </c>
      <c r="Q178" s="232">
        <f t="shared" si="22"/>
        <v>1</v>
      </c>
      <c r="R178" s="232">
        <f t="shared" si="22"/>
        <v>1.0000000000000002</v>
      </c>
      <c r="S178" s="232">
        <f t="shared" si="22"/>
        <v>1</v>
      </c>
      <c r="T178" s="232">
        <f t="shared" si="22"/>
        <v>0.99999999999999978</v>
      </c>
      <c r="U178" s="232">
        <f t="shared" si="22"/>
        <v>1</v>
      </c>
      <c r="V178" s="232">
        <f t="shared" si="22"/>
        <v>1.0000000000000002</v>
      </c>
      <c r="W178" s="232">
        <f t="shared" si="22"/>
        <v>1.0000000000000007</v>
      </c>
      <c r="X178" s="232">
        <f t="shared" si="22"/>
        <v>0.99999999999999989</v>
      </c>
      <c r="Y178" s="232">
        <f t="shared" si="22"/>
        <v>0.99999999999999989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2.6850690829403078E-3</v>
      </c>
      <c r="C179" s="266">
        <f t="shared" si="23"/>
        <v>2.1030581456306669E-3</v>
      </c>
      <c r="D179" s="266">
        <f t="shared" si="23"/>
        <v>2.1483040586963704E-3</v>
      </c>
      <c r="E179" s="266">
        <f t="shared" si="23"/>
        <v>1.8222015947157433E-3</v>
      </c>
      <c r="F179" s="266">
        <f t="shared" si="23"/>
        <v>2.3908575153910243E-3</v>
      </c>
      <c r="G179" s="266">
        <f t="shared" si="23"/>
        <v>2.4382778094388527E-3</v>
      </c>
      <c r="H179" s="266">
        <f t="shared" si="23"/>
        <v>3.5920759934741026E-3</v>
      </c>
      <c r="I179" s="266">
        <f t="shared" si="23"/>
        <v>2.8454080298399948E-3</v>
      </c>
      <c r="J179" s="266">
        <f t="shared" si="23"/>
        <v>2.5744636399877116E-3</v>
      </c>
      <c r="K179" s="266">
        <f t="shared" si="23"/>
        <v>2.6807496986772273E-3</v>
      </c>
      <c r="L179" s="266">
        <f t="shared" si="23"/>
        <v>2.727978768680998E-3</v>
      </c>
      <c r="M179" s="266">
        <f t="shared" si="23"/>
        <v>2.955069290893432E-3</v>
      </c>
      <c r="N179" s="266">
        <f t="shared" si="23"/>
        <v>3.0907804797412658E-3</v>
      </c>
      <c r="O179" s="266">
        <f t="shared" si="23"/>
        <v>3.0137694646457081E-3</v>
      </c>
      <c r="P179" s="266">
        <f t="shared" si="23"/>
        <v>3.5496951331778362E-3</v>
      </c>
      <c r="Q179" s="266">
        <f t="shared" si="23"/>
        <v>3.9222230722507729E-3</v>
      </c>
      <c r="R179" s="266">
        <f t="shared" si="23"/>
        <v>4.3951326824653693E-3</v>
      </c>
      <c r="S179" s="266">
        <f t="shared" si="23"/>
        <v>4.1612359131601483E-3</v>
      </c>
      <c r="T179" s="266">
        <f t="shared" si="23"/>
        <v>3.9447677366358973E-3</v>
      </c>
      <c r="U179" s="266">
        <f t="shared" si="23"/>
        <v>3.895646236342518E-3</v>
      </c>
      <c r="V179" s="266">
        <f t="shared" si="23"/>
        <v>3.9982833185860283E-3</v>
      </c>
      <c r="W179" s="266">
        <f t="shared" si="23"/>
        <v>3.8155404800791224E-3</v>
      </c>
      <c r="X179" s="266">
        <f t="shared" si="23"/>
        <v>4.7952259682744018E-3</v>
      </c>
      <c r="Y179" s="266">
        <f t="shared" si="23"/>
        <v>4.9787078043781983E-3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5.6681790890407572E-3</v>
      </c>
      <c r="C180" s="267">
        <f t="shared" si="24"/>
        <v>4.4395543786333166E-3</v>
      </c>
      <c r="D180" s="267">
        <f t="shared" si="24"/>
        <v>4.5350684717093614E-3</v>
      </c>
      <c r="E180" s="267">
        <f t="shared" si="24"/>
        <v>3.8466663821826582E-3</v>
      </c>
      <c r="F180" s="267">
        <f t="shared" si="24"/>
        <v>5.0470986611544947E-3</v>
      </c>
      <c r="G180" s="267">
        <f t="shared" si="24"/>
        <v>5.1472028710706592E-3</v>
      </c>
      <c r="H180" s="267">
        <f t="shared" si="24"/>
        <v>7.58287008770711E-3</v>
      </c>
      <c r="I180" s="267">
        <f t="shared" si="24"/>
        <v>6.0066545017405304E-3</v>
      </c>
      <c r="J180" s="267">
        <f t="shared" si="24"/>
        <v>5.4346910708511246E-3</v>
      </c>
      <c r="K180" s="267">
        <f t="shared" si="24"/>
        <v>5.6590608716685946E-3</v>
      </c>
      <c r="L180" s="267">
        <f t="shared" si="24"/>
        <v>5.7587614077520347E-3</v>
      </c>
      <c r="M180" s="267">
        <f t="shared" si="24"/>
        <v>6.2381493525546765E-3</v>
      </c>
      <c r="N180" s="267">
        <f t="shared" si="24"/>
        <v>6.5246355840127479E-3</v>
      </c>
      <c r="O180" s="267">
        <f t="shared" si="24"/>
        <v>6.3620653811960505E-3</v>
      </c>
      <c r="P180" s="267">
        <f t="shared" si="24"/>
        <v>7.4934041191653256E-3</v>
      </c>
      <c r="Q180" s="267">
        <f t="shared" si="24"/>
        <v>8.2798103564396298E-3</v>
      </c>
      <c r="R180" s="267">
        <f t="shared" si="24"/>
        <v>9.2781222362552009E-3</v>
      </c>
      <c r="S180" s="267">
        <f t="shared" si="24"/>
        <v>8.7843663082631147E-3</v>
      </c>
      <c r="T180" s="267">
        <f t="shared" si="24"/>
        <v>8.3274021283046892E-3</v>
      </c>
      <c r="U180" s="267">
        <f t="shared" si="24"/>
        <v>8.2237066731097892E-3</v>
      </c>
      <c r="V180" s="267">
        <f t="shared" si="24"/>
        <v>8.4403734870212473E-3</v>
      </c>
      <c r="W180" s="267">
        <f t="shared" si="24"/>
        <v>8.0546034736990856E-3</v>
      </c>
      <c r="X180" s="267">
        <f t="shared" si="24"/>
        <v>1.0122718902574488E-2</v>
      </c>
      <c r="Y180" s="267">
        <f t="shared" si="24"/>
        <v>1.0510048939343397E-2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3.3743328172450043E-2</v>
      </c>
      <c r="C181" s="267">
        <f t="shared" si="25"/>
        <v>2.6429182632444585E-2</v>
      </c>
      <c r="D181" s="267">
        <f t="shared" si="25"/>
        <v>2.6997789117372075E-2</v>
      </c>
      <c r="E181" s="267">
        <f t="shared" si="25"/>
        <v>2.2899651557390523E-2</v>
      </c>
      <c r="F181" s="267">
        <f t="shared" si="25"/>
        <v>3.0045964280019013E-2</v>
      </c>
      <c r="G181" s="267">
        <f t="shared" si="25"/>
        <v>3.0641896263391935E-2</v>
      </c>
      <c r="H181" s="267">
        <f t="shared" si="25"/>
        <v>4.5141705976311675E-2</v>
      </c>
      <c r="I181" s="267">
        <f t="shared" si="25"/>
        <v>3.5758311600040865E-2</v>
      </c>
      <c r="J181" s="267">
        <f t="shared" si="25"/>
        <v>3.2353346893040417E-2</v>
      </c>
      <c r="K181" s="267">
        <f t="shared" si="25"/>
        <v>3.3689046365841024E-2</v>
      </c>
      <c r="L181" s="267">
        <f t="shared" si="25"/>
        <v>3.428257523202264E-2</v>
      </c>
      <c r="M181" s="267">
        <f t="shared" si="25"/>
        <v>3.7136427322664596E-2</v>
      </c>
      <c r="N181" s="267">
        <f t="shared" si="25"/>
        <v>3.8841913118564886E-2</v>
      </c>
      <c r="O181" s="267">
        <f t="shared" si="25"/>
        <v>3.7874113827375981E-2</v>
      </c>
      <c r="P181" s="267">
        <f t="shared" si="25"/>
        <v>4.4609104678902355E-2</v>
      </c>
      <c r="Q181" s="267">
        <f t="shared" si="25"/>
        <v>4.929067230835766E-2</v>
      </c>
      <c r="R181" s="267">
        <f t="shared" si="25"/>
        <v>5.5233738829350877E-2</v>
      </c>
      <c r="S181" s="267">
        <f t="shared" si="25"/>
        <v>5.2294352466710568E-2</v>
      </c>
      <c r="T181" s="267">
        <f t="shared" si="25"/>
        <v>4.9573991651505403E-2</v>
      </c>
      <c r="U181" s="267">
        <f t="shared" si="25"/>
        <v>4.8956680568057409E-2</v>
      </c>
      <c r="V181" s="267">
        <f t="shared" si="25"/>
        <v>5.0246523265517193E-2</v>
      </c>
      <c r="W181" s="267">
        <f t="shared" si="25"/>
        <v>4.7949989589686742E-2</v>
      </c>
      <c r="X181" s="267">
        <f t="shared" si="25"/>
        <v>6.02617208386124E-2</v>
      </c>
      <c r="Y181" s="267">
        <f t="shared" si="25"/>
        <v>6.2567541515134481E-2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3.9934174748708313E-2</v>
      </c>
      <c r="C182" s="267">
        <f t="shared" si="26"/>
        <v>3.1278111996411763E-2</v>
      </c>
      <c r="D182" s="267">
        <f t="shared" si="26"/>
        <v>3.1951040008026288E-2</v>
      </c>
      <c r="E182" s="267">
        <f t="shared" si="26"/>
        <v>2.7101022231825821E-2</v>
      </c>
      <c r="F182" s="267">
        <f t="shared" si="26"/>
        <v>3.5558460087862995E-2</v>
      </c>
      <c r="G182" s="267">
        <f t="shared" si="26"/>
        <v>3.6263726973237626E-2</v>
      </c>
      <c r="H182" s="267">
        <f t="shared" si="26"/>
        <v>5.3423798793643167E-2</v>
      </c>
      <c r="I182" s="267">
        <f t="shared" si="26"/>
        <v>4.2318844687071436E-2</v>
      </c>
      <c r="J182" s="267">
        <f t="shared" si="26"/>
        <v>3.8289175327616908E-2</v>
      </c>
      <c r="K182" s="267">
        <f t="shared" si="26"/>
        <v>3.9869933926353088E-2</v>
      </c>
      <c r="L182" s="267">
        <f t="shared" si="26"/>
        <v>4.0572356797605361E-2</v>
      </c>
      <c r="M182" s="267">
        <f t="shared" si="26"/>
        <v>4.3949801592387358E-2</v>
      </c>
      <c r="N182" s="267">
        <f t="shared" si="26"/>
        <v>4.5968190752367397E-2</v>
      </c>
      <c r="O182" s="267">
        <f t="shared" si="26"/>
        <v>4.4822830525347197E-2</v>
      </c>
      <c r="P182" s="267">
        <f t="shared" si="26"/>
        <v>5.2793481796652351E-2</v>
      </c>
      <c r="Q182" s="267">
        <f t="shared" si="26"/>
        <v>5.833397083368827E-2</v>
      </c>
      <c r="R182" s="267">
        <f t="shared" si="26"/>
        <v>6.536740439956612E-2</v>
      </c>
      <c r="S182" s="267">
        <f t="shared" si="26"/>
        <v>6.1888732465969279E-2</v>
      </c>
      <c r="T182" s="267">
        <f t="shared" si="26"/>
        <v>5.866927042539212E-2</v>
      </c>
      <c r="U182" s="267">
        <f t="shared" si="26"/>
        <v>5.7938702042962857E-2</v>
      </c>
      <c r="V182" s="267">
        <f t="shared" si="26"/>
        <v>5.9465190580651292E-2</v>
      </c>
      <c r="W182" s="267">
        <f t="shared" si="26"/>
        <v>5.6747314719141455E-2</v>
      </c>
      <c r="X182" s="267">
        <f t="shared" si="26"/>
        <v>7.1317864033098768E-2</v>
      </c>
      <c r="Y182" s="267">
        <f t="shared" si="26"/>
        <v>7.4046730769800798E-2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4.2604124693096011E-2</v>
      </c>
      <c r="C183" s="268">
        <f t="shared" si="27"/>
        <v>4.3469572754004426E-2</v>
      </c>
      <c r="D183" s="268">
        <f t="shared" si="27"/>
        <v>4.2382556076190216E-2</v>
      </c>
      <c r="E183" s="268">
        <f t="shared" si="27"/>
        <v>4.4831688039655947E-2</v>
      </c>
      <c r="F183" s="268">
        <f t="shared" si="27"/>
        <v>4.3012532541702092E-2</v>
      </c>
      <c r="G183" s="268">
        <f t="shared" si="27"/>
        <v>4.3308376220972673E-2</v>
      </c>
      <c r="H183" s="268">
        <f t="shared" si="27"/>
        <v>4.0401861522172955E-2</v>
      </c>
      <c r="I183" s="268">
        <f t="shared" si="27"/>
        <v>4.0149595339272336E-2</v>
      </c>
      <c r="J183" s="268">
        <f t="shared" si="27"/>
        <v>4.1921153285569696E-2</v>
      </c>
      <c r="K183" s="268">
        <f t="shared" si="27"/>
        <v>4.1336349580206787E-2</v>
      </c>
      <c r="L183" s="268">
        <f t="shared" si="27"/>
        <v>4.0909566803856469E-2</v>
      </c>
      <c r="M183" s="268">
        <f t="shared" si="27"/>
        <v>4.0637167617592979E-2</v>
      </c>
      <c r="N183" s="268">
        <f t="shared" si="27"/>
        <v>3.9829879795329426E-2</v>
      </c>
      <c r="O183" s="268">
        <f t="shared" si="27"/>
        <v>3.8855775153533854E-2</v>
      </c>
      <c r="P183" s="268">
        <f t="shared" si="27"/>
        <v>3.7544530361732588E-2</v>
      </c>
      <c r="Q183" s="268">
        <f t="shared" si="27"/>
        <v>3.4846146488218592E-2</v>
      </c>
      <c r="R183" s="268">
        <f t="shared" si="27"/>
        <v>3.3942116999167458E-2</v>
      </c>
      <c r="S183" s="268">
        <f t="shared" si="27"/>
        <v>3.504756608204878E-2</v>
      </c>
      <c r="T183" s="268">
        <f t="shared" si="27"/>
        <v>3.3994240228318748E-2</v>
      </c>
      <c r="U183" s="268">
        <f t="shared" si="27"/>
        <v>3.1892908587564134E-2</v>
      </c>
      <c r="V183" s="268">
        <f t="shared" si="27"/>
        <v>3.549474259361967E-2</v>
      </c>
      <c r="W183" s="268">
        <f t="shared" si="27"/>
        <v>3.7138732396494449E-2</v>
      </c>
      <c r="X183" s="268">
        <f t="shared" si="27"/>
        <v>2.9227634006914055E-2</v>
      </c>
      <c r="Y183" s="268">
        <f t="shared" si="27"/>
        <v>2.6440676866746015E-2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0.61315002793054185</v>
      </c>
      <c r="C184" s="269">
        <f t="shared" si="28"/>
        <v>0.62920467925218704</v>
      </c>
      <c r="D184" s="269">
        <f t="shared" si="28"/>
        <v>0.63353282983516235</v>
      </c>
      <c r="E184" s="269">
        <f t="shared" si="28"/>
        <v>0.63132530544065757</v>
      </c>
      <c r="F184" s="269">
        <f t="shared" si="28"/>
        <v>0.62118123765227262</v>
      </c>
      <c r="G184" s="269">
        <f t="shared" si="28"/>
        <v>0.61784498545846833</v>
      </c>
      <c r="H184" s="269">
        <f t="shared" si="28"/>
        <v>0.59390409478103079</v>
      </c>
      <c r="I184" s="269">
        <f t="shared" si="28"/>
        <v>0.61921552197247465</v>
      </c>
      <c r="J184" s="269">
        <f t="shared" si="28"/>
        <v>0.61992942790543182</v>
      </c>
      <c r="K184" s="269">
        <f t="shared" si="28"/>
        <v>0.61897848423810098</v>
      </c>
      <c r="L184" s="269">
        <f t="shared" si="28"/>
        <v>0.61926100205475887</v>
      </c>
      <c r="M184" s="269">
        <f t="shared" si="28"/>
        <v>0.61354017721281096</v>
      </c>
      <c r="N184" s="269">
        <f t="shared" si="28"/>
        <v>0.61278138493223888</v>
      </c>
      <c r="O184" s="269">
        <f t="shared" si="28"/>
        <v>0.62091849277497801</v>
      </c>
      <c r="P184" s="269">
        <f t="shared" si="28"/>
        <v>0.60984747987444887</v>
      </c>
      <c r="Q184" s="269">
        <f t="shared" si="28"/>
        <v>0.61402531715136432</v>
      </c>
      <c r="R184" s="269">
        <f t="shared" si="28"/>
        <v>0.60396807707731526</v>
      </c>
      <c r="S184" s="269">
        <f t="shared" si="28"/>
        <v>0.60453265281295665</v>
      </c>
      <c r="T184" s="269">
        <f t="shared" si="28"/>
        <v>0.61736702198026916</v>
      </c>
      <c r="U184" s="269">
        <f t="shared" si="28"/>
        <v>0.63237771634373674</v>
      </c>
      <c r="V184" s="269">
        <f t="shared" si="28"/>
        <v>0.60668483727387601</v>
      </c>
      <c r="W184" s="269">
        <f t="shared" si="28"/>
        <v>0.60397156021882081</v>
      </c>
      <c r="X184" s="269">
        <f t="shared" si="28"/>
        <v>0.6198595793843904</v>
      </c>
      <c r="Y184" s="269">
        <f t="shared" si="28"/>
        <v>0.63701233269283053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0.61300098264661651</v>
      </c>
      <c r="C185" s="318">
        <f t="shared" si="29"/>
        <v>0.62908794076660435</v>
      </c>
      <c r="D185" s="318">
        <f t="shared" si="29"/>
        <v>0.63341357979782775</v>
      </c>
      <c r="E185" s="318">
        <f t="shared" si="29"/>
        <v>0.63122415699878731</v>
      </c>
      <c r="F185" s="318">
        <f t="shared" si="29"/>
        <v>0.6210485237346044</v>
      </c>
      <c r="G185" s="318">
        <f t="shared" si="29"/>
        <v>0.61770963929150913</v>
      </c>
      <c r="H185" s="318">
        <f t="shared" si="29"/>
        <v>0.5937047025234049</v>
      </c>
      <c r="I185" s="318">
        <f t="shared" si="29"/>
        <v>0.61905757644683224</v>
      </c>
      <c r="J185" s="318">
        <f t="shared" si="29"/>
        <v>0.61978652221014996</v>
      </c>
      <c r="K185" s="318">
        <f t="shared" si="29"/>
        <v>0.61882967871852945</v>
      </c>
      <c r="L185" s="318">
        <f t="shared" si="29"/>
        <v>0.61910957490053642</v>
      </c>
      <c r="M185" s="318">
        <f t="shared" si="29"/>
        <v>0.61337614450904232</v>
      </c>
      <c r="N185" s="318">
        <f t="shared" si="29"/>
        <v>0.61260981904699552</v>
      </c>
      <c r="O185" s="318">
        <f t="shared" si="29"/>
        <v>0.62075120168798226</v>
      </c>
      <c r="P185" s="318">
        <f t="shared" si="29"/>
        <v>0.60965044013259106</v>
      </c>
      <c r="Q185" s="318">
        <f t="shared" si="29"/>
        <v>0.61380759878607671</v>
      </c>
      <c r="R185" s="318">
        <f t="shared" si="29"/>
        <v>0.60372410801048204</v>
      </c>
      <c r="S185" s="318">
        <f t="shared" si="29"/>
        <v>0.60430166710309252</v>
      </c>
      <c r="T185" s="318">
        <f t="shared" si="29"/>
        <v>0.61714805218501811</v>
      </c>
      <c r="U185" s="318">
        <f t="shared" si="29"/>
        <v>0.63216147322989757</v>
      </c>
      <c r="V185" s="318">
        <f t="shared" si="29"/>
        <v>0.60646289688648747</v>
      </c>
      <c r="W185" s="318">
        <f t="shared" si="29"/>
        <v>0.603759763688968</v>
      </c>
      <c r="X185" s="318">
        <f t="shared" si="29"/>
        <v>0.61959340157151077</v>
      </c>
      <c r="Y185" s="318">
        <f t="shared" si="29"/>
        <v>0.6367359700014571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1.490452839253604E-4</v>
      </c>
      <c r="C186" s="318">
        <f t="shared" si="30"/>
        <v>1.1673848558258238E-4</v>
      </c>
      <c r="D186" s="318">
        <f t="shared" si="30"/>
        <v>1.1925003733452285E-4</v>
      </c>
      <c r="E186" s="318">
        <f t="shared" si="30"/>
        <v>1.0114844187034655E-4</v>
      </c>
      <c r="F186" s="318">
        <f t="shared" si="30"/>
        <v>1.3271391766811352E-4</v>
      </c>
      <c r="G186" s="318">
        <f t="shared" si="30"/>
        <v>1.3534616695923523E-4</v>
      </c>
      <c r="H186" s="318">
        <f t="shared" si="30"/>
        <v>1.9939225762584259E-4</v>
      </c>
      <c r="I186" s="318">
        <f t="shared" si="30"/>
        <v>1.5794552564233984E-4</v>
      </c>
      <c r="J186" s="318">
        <f t="shared" si="30"/>
        <v>1.4290569528188776E-4</v>
      </c>
      <c r="K186" s="318">
        <f t="shared" si="30"/>
        <v>1.4880551957145084E-4</v>
      </c>
      <c r="L186" s="318">
        <f t="shared" si="30"/>
        <v>1.514271542224798E-4</v>
      </c>
      <c r="M186" s="318">
        <f t="shared" si="30"/>
        <v>1.6403270376865633E-4</v>
      </c>
      <c r="N186" s="318">
        <f t="shared" si="30"/>
        <v>1.715658852432735E-4</v>
      </c>
      <c r="O186" s="318">
        <f t="shared" si="30"/>
        <v>1.6729108699572583E-4</v>
      </c>
      <c r="P186" s="318">
        <f t="shared" si="30"/>
        <v>1.9703974185781586E-4</v>
      </c>
      <c r="Q186" s="318">
        <f t="shared" si="30"/>
        <v>2.1771836528766567E-4</v>
      </c>
      <c r="R186" s="318">
        <f t="shared" si="30"/>
        <v>2.4396906683322187E-4</v>
      </c>
      <c r="S186" s="318">
        <f t="shared" si="30"/>
        <v>2.3098570986419147E-4</v>
      </c>
      <c r="T186" s="318">
        <f t="shared" si="30"/>
        <v>2.1896979525110031E-4</v>
      </c>
      <c r="U186" s="318">
        <f t="shared" si="30"/>
        <v>2.1624311383922052E-4</v>
      </c>
      <c r="V186" s="318">
        <f t="shared" si="30"/>
        <v>2.2194038738851147E-4</v>
      </c>
      <c r="W186" s="318">
        <f t="shared" si="30"/>
        <v>2.1179652985291229E-4</v>
      </c>
      <c r="X186" s="318">
        <f t="shared" si="30"/>
        <v>2.6617781287961305E-4</v>
      </c>
      <c r="Y186" s="318">
        <f t="shared" si="30"/>
        <v>2.7636269137342454E-4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0.19987673281683366</v>
      </c>
      <c r="C187" s="269">
        <f t="shared" si="31"/>
        <v>0.20196835971770905</v>
      </c>
      <c r="D187" s="269">
        <f t="shared" si="31"/>
        <v>0.19814054233707284</v>
      </c>
      <c r="E187" s="269">
        <f t="shared" si="31"/>
        <v>0.20684126950997159</v>
      </c>
      <c r="F187" s="269">
        <f t="shared" si="31"/>
        <v>0.20108824561505892</v>
      </c>
      <c r="G187" s="269">
        <f t="shared" si="31"/>
        <v>0.20226393205585019</v>
      </c>
      <c r="H187" s="269">
        <f t="shared" si="31"/>
        <v>0.19234083701466603</v>
      </c>
      <c r="I187" s="269">
        <f t="shared" si="31"/>
        <v>0.19295544272313467</v>
      </c>
      <c r="J187" s="269">
        <f t="shared" si="31"/>
        <v>0.19815069743659683</v>
      </c>
      <c r="K187" s="269">
        <f t="shared" si="31"/>
        <v>0.19657567354597291</v>
      </c>
      <c r="L187" s="269">
        <f t="shared" si="31"/>
        <v>0.19548493775943102</v>
      </c>
      <c r="M187" s="269">
        <f t="shared" si="31"/>
        <v>0.19398105976357652</v>
      </c>
      <c r="N187" s="269">
        <f t="shared" si="31"/>
        <v>0.19161374666229269</v>
      </c>
      <c r="O187" s="269">
        <f t="shared" si="31"/>
        <v>0.18790624758936192</v>
      </c>
      <c r="P187" s="269">
        <f t="shared" si="31"/>
        <v>0.18311141183978868</v>
      </c>
      <c r="Q187" s="269">
        <f t="shared" si="31"/>
        <v>0.17108870607185464</v>
      </c>
      <c r="R187" s="269">
        <f t="shared" si="31"/>
        <v>0.16654410870443295</v>
      </c>
      <c r="S187" s="269">
        <f t="shared" si="31"/>
        <v>0.1720403673844981</v>
      </c>
      <c r="T187" s="269">
        <f t="shared" si="31"/>
        <v>0.16853781861481834</v>
      </c>
      <c r="U187" s="269">
        <f t="shared" si="31"/>
        <v>0.15901307074490903</v>
      </c>
      <c r="V187" s="269">
        <f t="shared" si="31"/>
        <v>0.17468678861586673</v>
      </c>
      <c r="W187" s="269">
        <f t="shared" si="31"/>
        <v>0.18066998814327218</v>
      </c>
      <c r="X187" s="269">
        <f t="shared" si="31"/>
        <v>0.14490943408396711</v>
      </c>
      <c r="Y187" s="269">
        <f t="shared" si="31"/>
        <v>0.12567826958869627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0.19963536687268532</v>
      </c>
      <c r="C188" s="318">
        <f t="shared" si="32"/>
        <v>0.2018475897661392</v>
      </c>
      <c r="D188" s="318">
        <f t="shared" si="32"/>
        <v>0.19799545121964562</v>
      </c>
      <c r="E188" s="318">
        <f t="shared" si="32"/>
        <v>0.20676206243442996</v>
      </c>
      <c r="F188" s="318">
        <f t="shared" si="32"/>
        <v>0.20090728946384209</v>
      </c>
      <c r="G188" s="318">
        <f t="shared" si="32"/>
        <v>0.20207877963621004</v>
      </c>
      <c r="H188" s="318">
        <f t="shared" si="32"/>
        <v>0.19172688621232187</v>
      </c>
      <c r="I188" s="318">
        <f t="shared" si="32"/>
        <v>0.19260072264231962</v>
      </c>
      <c r="J188" s="318">
        <f t="shared" si="32"/>
        <v>0.19791951648602196</v>
      </c>
      <c r="K188" s="318">
        <f t="shared" si="32"/>
        <v>0.19630727475464282</v>
      </c>
      <c r="L188" s="318">
        <f t="shared" si="32"/>
        <v>0.1951878939746359</v>
      </c>
      <c r="M188" s="318">
        <f t="shared" si="32"/>
        <v>0.19362400371997851</v>
      </c>
      <c r="N188" s="318">
        <f t="shared" si="32"/>
        <v>0.19117886252675068</v>
      </c>
      <c r="O188" s="318">
        <f t="shared" si="32"/>
        <v>0.18746365128917844</v>
      </c>
      <c r="P188" s="318">
        <f t="shared" si="32"/>
        <v>0.18239304259525541</v>
      </c>
      <c r="Q188" s="318">
        <f t="shared" si="32"/>
        <v>0.16990291182407746</v>
      </c>
      <c r="R188" s="318">
        <f t="shared" si="32"/>
        <v>0.16476166944253148</v>
      </c>
      <c r="S188" s="318">
        <f t="shared" si="32"/>
        <v>0.17063054324898319</v>
      </c>
      <c r="T188" s="318">
        <f t="shared" si="32"/>
        <v>0.16716348919765056</v>
      </c>
      <c r="U188" s="318">
        <f t="shared" si="32"/>
        <v>0.15743347225835355</v>
      </c>
      <c r="V188" s="318">
        <f t="shared" si="32"/>
        <v>0.17338862473946887</v>
      </c>
      <c r="W188" s="318">
        <f t="shared" si="32"/>
        <v>0.17970888231274262</v>
      </c>
      <c r="X188" s="318">
        <f t="shared" si="32"/>
        <v>0.14071225775361937</v>
      </c>
      <c r="Y188" s="318">
        <f t="shared" si="32"/>
        <v>0.11843208696203111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2.4136594414833515E-4</v>
      </c>
      <c r="C189" s="318">
        <f t="shared" si="33"/>
        <v>1.207699515698365E-4</v>
      </c>
      <c r="D189" s="318">
        <f t="shared" si="33"/>
        <v>1.4509111742723999E-4</v>
      </c>
      <c r="E189" s="318">
        <f t="shared" si="33"/>
        <v>7.9207075541624485E-5</v>
      </c>
      <c r="F189" s="318">
        <f t="shared" si="33"/>
        <v>1.8095615121681307E-4</v>
      </c>
      <c r="G189" s="318">
        <f t="shared" si="33"/>
        <v>1.8515241964013631E-4</v>
      </c>
      <c r="H189" s="318">
        <f t="shared" si="33"/>
        <v>6.1395080234415101E-4</v>
      </c>
      <c r="I189" s="318">
        <f t="shared" si="33"/>
        <v>3.5472008081503131E-4</v>
      </c>
      <c r="J189" s="318">
        <f t="shared" si="33"/>
        <v>2.3118095057487575E-4</v>
      </c>
      <c r="K189" s="318">
        <f t="shared" si="33"/>
        <v>2.6839879133014577E-4</v>
      </c>
      <c r="L189" s="318">
        <f t="shared" si="33"/>
        <v>2.9704378479509602E-4</v>
      </c>
      <c r="M189" s="318">
        <f t="shared" si="33"/>
        <v>3.5705604359800652E-4</v>
      </c>
      <c r="N189" s="318">
        <f t="shared" si="33"/>
        <v>4.3488413554204354E-4</v>
      </c>
      <c r="O189" s="318">
        <f t="shared" si="33"/>
        <v>4.4259630018350302E-4</v>
      </c>
      <c r="P189" s="318">
        <f t="shared" si="33"/>
        <v>7.183692445332263E-4</v>
      </c>
      <c r="Q189" s="318">
        <f t="shared" si="33"/>
        <v>1.1857942477772204E-3</v>
      </c>
      <c r="R189" s="318">
        <f t="shared" si="33"/>
        <v>1.7824392619014493E-3</v>
      </c>
      <c r="S189" s="318">
        <f t="shared" si="33"/>
        <v>1.4098241355149262E-3</v>
      </c>
      <c r="T189" s="318">
        <f t="shared" si="33"/>
        <v>1.3743294171677655E-3</v>
      </c>
      <c r="U189" s="318">
        <f t="shared" si="33"/>
        <v>1.5795984865554886E-3</v>
      </c>
      <c r="V189" s="318">
        <f t="shared" si="33"/>
        <v>1.2981638763978644E-3</v>
      </c>
      <c r="W189" s="318">
        <f t="shared" si="33"/>
        <v>9.6110583052954766E-4</v>
      </c>
      <c r="X189" s="318">
        <f t="shared" si="33"/>
        <v>4.197176330347727E-3</v>
      </c>
      <c r="Y189" s="318">
        <f t="shared" si="33"/>
        <v>7.2461826266652192E-3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5.1863138368901565E-2</v>
      </c>
      <c r="C190" s="269">
        <f t="shared" si="34"/>
        <v>5.2902847726932024E-2</v>
      </c>
      <c r="D190" s="269">
        <f t="shared" si="34"/>
        <v>5.1930719407443489E-2</v>
      </c>
      <c r="E190" s="269">
        <f t="shared" si="34"/>
        <v>5.4223263857467355E-2</v>
      </c>
      <c r="F190" s="269">
        <f t="shared" si="34"/>
        <v>5.2348182311697473E-2</v>
      </c>
      <c r="G190" s="269">
        <f t="shared" si="34"/>
        <v>5.2579180836197552E-2</v>
      </c>
      <c r="H190" s="269">
        <f t="shared" si="34"/>
        <v>4.9599036467871394E-2</v>
      </c>
      <c r="I190" s="269">
        <f t="shared" si="34"/>
        <v>4.9649467800394996E-2</v>
      </c>
      <c r="J190" s="269">
        <f t="shared" si="34"/>
        <v>5.1303322919730797E-2</v>
      </c>
      <c r="K190" s="269">
        <f t="shared" si="34"/>
        <v>5.0752327833349334E-2</v>
      </c>
      <c r="L190" s="269">
        <f t="shared" si="34"/>
        <v>5.0360193079409074E-2</v>
      </c>
      <c r="M190" s="269">
        <f t="shared" si="34"/>
        <v>5.0033574449741644E-2</v>
      </c>
      <c r="N190" s="269">
        <f t="shared" si="34"/>
        <v>4.9291446981367754E-2</v>
      </c>
      <c r="O190" s="269">
        <f t="shared" si="34"/>
        <v>4.8489125661241909E-2</v>
      </c>
      <c r="P190" s="269">
        <f t="shared" si="34"/>
        <v>4.720251273217578E-2</v>
      </c>
      <c r="Q190" s="269">
        <f t="shared" si="34"/>
        <v>4.4911435849400071E-2</v>
      </c>
      <c r="R190" s="269">
        <f t="shared" si="34"/>
        <v>4.4124625090257316E-2</v>
      </c>
      <c r="S190" s="269">
        <f t="shared" si="34"/>
        <v>4.5016551009774579E-2</v>
      </c>
      <c r="T190" s="269">
        <f t="shared" si="34"/>
        <v>4.4195816160327382E-2</v>
      </c>
      <c r="U190" s="269">
        <f t="shared" si="34"/>
        <v>4.2503534799223495E-2</v>
      </c>
      <c r="V190" s="269">
        <f t="shared" si="34"/>
        <v>4.5384810146471687E-2</v>
      </c>
      <c r="W190" s="269">
        <f t="shared" si="34"/>
        <v>4.6766752519953061E-2</v>
      </c>
      <c r="X190" s="269">
        <f t="shared" si="34"/>
        <v>4.0798270067738257E-2</v>
      </c>
      <c r="Y190" s="269">
        <f t="shared" si="34"/>
        <v>3.9342323807388106E-2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4.058893245577426E-2</v>
      </c>
      <c r="C191" s="318">
        <f t="shared" si="35"/>
        <v>4.1715020401000308E-2</v>
      </c>
      <c r="D191" s="318">
        <f t="shared" si="35"/>
        <v>4.0643280740615177E-2</v>
      </c>
      <c r="E191" s="318">
        <f t="shared" si="35"/>
        <v>4.317255273878929E-2</v>
      </c>
      <c r="F191" s="318">
        <f t="shared" si="35"/>
        <v>4.1181991439752021E-2</v>
      </c>
      <c r="G191" s="318">
        <f t="shared" si="35"/>
        <v>4.1460656616188737E-2</v>
      </c>
      <c r="H191" s="318">
        <f t="shared" si="35"/>
        <v>3.770332702880639E-2</v>
      </c>
      <c r="I191" s="318">
        <f t="shared" si="35"/>
        <v>3.7978608970554426E-2</v>
      </c>
      <c r="J191" s="318">
        <f t="shared" si="35"/>
        <v>3.9998972087917271E-2</v>
      </c>
      <c r="K191" s="318">
        <f t="shared" si="35"/>
        <v>3.9320059799945274E-2</v>
      </c>
      <c r="L191" s="318">
        <f t="shared" si="35"/>
        <v>3.8843582233109866E-2</v>
      </c>
      <c r="M191" s="318">
        <f t="shared" si="35"/>
        <v>3.8448341040258113E-2</v>
      </c>
      <c r="N191" s="318">
        <f t="shared" si="35"/>
        <v>3.7472720690951047E-2</v>
      </c>
      <c r="O191" s="318">
        <f t="shared" si="35"/>
        <v>3.6515669691432842E-2</v>
      </c>
      <c r="P191" s="318">
        <f t="shared" si="35"/>
        <v>3.4608870778097767E-2</v>
      </c>
      <c r="Q191" s="318">
        <f t="shared" si="35"/>
        <v>3.104705640902088E-2</v>
      </c>
      <c r="R191" s="318">
        <f t="shared" si="35"/>
        <v>2.9189106262879974E-2</v>
      </c>
      <c r="S191" s="318">
        <f t="shared" si="35"/>
        <v>3.0960545549348555E-2</v>
      </c>
      <c r="T191" s="318">
        <f t="shared" si="35"/>
        <v>3.001991113879366E-2</v>
      </c>
      <c r="U191" s="318">
        <f t="shared" si="35"/>
        <v>2.7670690137358771E-2</v>
      </c>
      <c r="V191" s="318">
        <f t="shared" si="35"/>
        <v>3.1780151780229964E-2</v>
      </c>
      <c r="W191" s="318">
        <f t="shared" si="35"/>
        <v>3.3994002977871196E-2</v>
      </c>
      <c r="X191" s="318">
        <f t="shared" si="35"/>
        <v>2.0911888461003832E-2</v>
      </c>
      <c r="Y191" s="318">
        <f t="shared" si="35"/>
        <v>1.473100947001771E-2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1.0510579143222098E-2</v>
      </c>
      <c r="C192" s="318">
        <f t="shared" si="36"/>
        <v>1.0786407814432086E-2</v>
      </c>
      <c r="D192" s="318">
        <f t="shared" si="36"/>
        <v>1.086057567495719E-2</v>
      </c>
      <c r="E192" s="318">
        <f t="shared" si="36"/>
        <v>1.0823035602006681E-2</v>
      </c>
      <c r="F192" s="318">
        <f t="shared" si="36"/>
        <v>1.064856312678512E-2</v>
      </c>
      <c r="G192" s="318">
        <f t="shared" si="36"/>
        <v>1.0591314263924075E-2</v>
      </c>
      <c r="H192" s="318">
        <f t="shared" si="36"/>
        <v>1.0179723100334288E-2</v>
      </c>
      <c r="I192" s="318">
        <f t="shared" si="36"/>
        <v>1.0614426135767976E-2</v>
      </c>
      <c r="J192" s="318">
        <f t="shared" si="36"/>
        <v>1.0626924716281475E-2</v>
      </c>
      <c r="K192" s="318">
        <f t="shared" si="36"/>
        <v>1.0610518577415384E-2</v>
      </c>
      <c r="L192" s="318">
        <f t="shared" si="36"/>
        <v>1.0615317706709058E-2</v>
      </c>
      <c r="M192" s="318">
        <f t="shared" si="36"/>
        <v>1.0517011707864196E-2</v>
      </c>
      <c r="N192" s="318">
        <f t="shared" si="36"/>
        <v>1.0503872211115709E-2</v>
      </c>
      <c r="O192" s="318">
        <f t="shared" si="36"/>
        <v>1.0643465211789041E-2</v>
      </c>
      <c r="P192" s="318">
        <f t="shared" si="36"/>
        <v>1.0453130389854123E-2</v>
      </c>
      <c r="Q192" s="318">
        <f t="shared" si="36"/>
        <v>1.0524409468151422E-2</v>
      </c>
      <c r="R192" s="318">
        <f t="shared" si="36"/>
        <v>1.0351516877703592E-2</v>
      </c>
      <c r="S192" s="318">
        <f t="shared" si="36"/>
        <v>1.0361419766482921E-2</v>
      </c>
      <c r="T192" s="318">
        <f t="shared" si="36"/>
        <v>1.0581685232493974E-2</v>
      </c>
      <c r="U192" s="318">
        <f t="shared" si="36"/>
        <v>1.0839106924415942E-2</v>
      </c>
      <c r="V192" s="318">
        <f t="shared" si="36"/>
        <v>1.0398476439030144E-2</v>
      </c>
      <c r="W192" s="318">
        <f t="shared" si="36"/>
        <v>1.0352128233706669E-2</v>
      </c>
      <c r="X192" s="318">
        <f t="shared" si="36"/>
        <v>1.062361344955587E-2</v>
      </c>
      <c r="Y192" s="318">
        <f t="shared" si="36"/>
        <v>1.0917541725858348E-2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7.6362676990520426E-4</v>
      </c>
      <c r="C193" s="318">
        <f t="shared" si="37"/>
        <v>4.0141951149963104E-4</v>
      </c>
      <c r="D193" s="318">
        <f t="shared" si="37"/>
        <v>4.268629918711202E-4</v>
      </c>
      <c r="E193" s="318">
        <f t="shared" si="37"/>
        <v>2.2767551667138291E-4</v>
      </c>
      <c r="F193" s="318">
        <f t="shared" si="37"/>
        <v>5.1762774516032678E-4</v>
      </c>
      <c r="G193" s="318">
        <f t="shared" si="37"/>
        <v>5.2720995608473672E-4</v>
      </c>
      <c r="H193" s="318">
        <f t="shared" si="37"/>
        <v>1.7159863387307228E-3</v>
      </c>
      <c r="I193" s="318">
        <f t="shared" si="37"/>
        <v>1.0564326940725925E-3</v>
      </c>
      <c r="J193" s="318">
        <f t="shared" si="37"/>
        <v>6.7742611553205513E-4</v>
      </c>
      <c r="K193" s="318">
        <f t="shared" si="37"/>
        <v>8.2174945598867475E-4</v>
      </c>
      <c r="L193" s="318">
        <f t="shared" si="37"/>
        <v>9.0129313959014777E-4</v>
      </c>
      <c r="M193" s="318">
        <f t="shared" si="37"/>
        <v>1.0682217016193441E-3</v>
      </c>
      <c r="N193" s="318">
        <f t="shared" si="37"/>
        <v>1.3148540793009914E-3</v>
      </c>
      <c r="O193" s="318">
        <f t="shared" si="37"/>
        <v>1.3299907580200262E-3</v>
      </c>
      <c r="P193" s="318">
        <f t="shared" si="37"/>
        <v>2.1405115642238932E-3</v>
      </c>
      <c r="Q193" s="318">
        <f t="shared" si="37"/>
        <v>3.33996997222777E-3</v>
      </c>
      <c r="R193" s="318">
        <f t="shared" si="37"/>
        <v>4.5840019496737518E-3</v>
      </c>
      <c r="S193" s="318">
        <f t="shared" si="37"/>
        <v>3.6945856939430998E-3</v>
      </c>
      <c r="T193" s="318">
        <f t="shared" si="37"/>
        <v>3.5942197890397524E-3</v>
      </c>
      <c r="U193" s="318">
        <f t="shared" si="37"/>
        <v>3.993737737448785E-3</v>
      </c>
      <c r="V193" s="318">
        <f t="shared" si="37"/>
        <v>3.2061819272115803E-3</v>
      </c>
      <c r="W193" s="318">
        <f t="shared" si="37"/>
        <v>2.4206213083751969E-3</v>
      </c>
      <c r="X193" s="318">
        <f t="shared" si="37"/>
        <v>9.262768157178549E-3</v>
      </c>
      <c r="Y193" s="318">
        <f t="shared" si="37"/>
        <v>1.3693772611512047E-2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1.0475225097487587E-2</v>
      </c>
      <c r="C194" s="319">
        <f t="shared" si="38"/>
        <v>8.2046333960472759E-3</v>
      </c>
      <c r="D194" s="319">
        <f t="shared" si="38"/>
        <v>8.3811506883269896E-3</v>
      </c>
      <c r="E194" s="319">
        <f t="shared" si="38"/>
        <v>7.1089313861324626E-3</v>
      </c>
      <c r="F194" s="319">
        <f t="shared" si="38"/>
        <v>9.3274213348415579E-3</v>
      </c>
      <c r="G194" s="319">
        <f t="shared" si="38"/>
        <v>9.5124215113718737E-3</v>
      </c>
      <c r="H194" s="319">
        <f t="shared" si="38"/>
        <v>1.401371936312266E-2</v>
      </c>
      <c r="I194" s="319">
        <f t="shared" si="38"/>
        <v>1.1100753346030487E-2</v>
      </c>
      <c r="J194" s="319">
        <f t="shared" si="38"/>
        <v>1.0043721521174756E-2</v>
      </c>
      <c r="K194" s="319">
        <f t="shared" si="38"/>
        <v>1.0458373939829938E-2</v>
      </c>
      <c r="L194" s="319">
        <f t="shared" si="38"/>
        <v>1.0642628096483791E-2</v>
      </c>
      <c r="M194" s="319">
        <f t="shared" si="38"/>
        <v>1.1528573397777979E-2</v>
      </c>
      <c r="N194" s="319">
        <f t="shared" si="38"/>
        <v>1.2058021694084736E-2</v>
      </c>
      <c r="O194" s="319">
        <f t="shared" si="38"/>
        <v>1.1757579622319266E-2</v>
      </c>
      <c r="P194" s="319">
        <f t="shared" si="38"/>
        <v>1.3848379463956111E-2</v>
      </c>
      <c r="Q194" s="319">
        <f t="shared" si="38"/>
        <v>1.5301717868426093E-2</v>
      </c>
      <c r="R194" s="319">
        <f t="shared" si="38"/>
        <v>1.7146673981189599E-2</v>
      </c>
      <c r="S194" s="319">
        <f t="shared" si="38"/>
        <v>1.6234175556618602E-2</v>
      </c>
      <c r="T194" s="319">
        <f t="shared" si="38"/>
        <v>1.5389671074428105E-2</v>
      </c>
      <c r="U194" s="319">
        <f t="shared" si="38"/>
        <v>1.5198034004093969E-2</v>
      </c>
      <c r="V194" s="319">
        <f t="shared" si="38"/>
        <v>1.5598450718390488E-2</v>
      </c>
      <c r="W194" s="319">
        <f t="shared" si="38"/>
        <v>1.4885518458853457E-2</v>
      </c>
      <c r="X194" s="319">
        <f t="shared" si="38"/>
        <v>1.8707552714430076E-2</v>
      </c>
      <c r="Y194" s="319">
        <f t="shared" si="38"/>
        <v>1.9423368015682171E-2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</v>
      </c>
      <c r="C197" s="232">
        <f t="shared" si="39"/>
        <v>0.99999999999999967</v>
      </c>
      <c r="D197" s="232">
        <f t="shared" si="39"/>
        <v>0.99999999999999978</v>
      </c>
      <c r="E197" s="232">
        <f t="shared" si="39"/>
        <v>1</v>
      </c>
      <c r="F197" s="232">
        <f t="shared" si="39"/>
        <v>1.0000000000000002</v>
      </c>
      <c r="G197" s="232">
        <f t="shared" si="39"/>
        <v>1</v>
      </c>
      <c r="H197" s="232">
        <f t="shared" si="39"/>
        <v>1</v>
      </c>
      <c r="I197" s="232">
        <f t="shared" si="39"/>
        <v>1</v>
      </c>
      <c r="J197" s="232">
        <f t="shared" si="39"/>
        <v>1.0000000000000002</v>
      </c>
      <c r="K197" s="232">
        <f t="shared" si="39"/>
        <v>1.0000000000000002</v>
      </c>
      <c r="L197" s="232">
        <f t="shared" si="39"/>
        <v>0.99999999999999978</v>
      </c>
      <c r="M197" s="232">
        <f t="shared" si="39"/>
        <v>0.99999999999999956</v>
      </c>
      <c r="N197" s="232">
        <f t="shared" si="39"/>
        <v>1.0000000000000002</v>
      </c>
      <c r="O197" s="232">
        <f t="shared" si="39"/>
        <v>1.0000000000000004</v>
      </c>
      <c r="P197" s="232">
        <f t="shared" si="39"/>
        <v>0.99999999999999989</v>
      </c>
      <c r="Q197" s="232">
        <f t="shared" si="39"/>
        <v>1</v>
      </c>
      <c r="R197" s="232">
        <f t="shared" si="39"/>
        <v>1</v>
      </c>
      <c r="S197" s="232">
        <f t="shared" si="39"/>
        <v>1.0000000000000002</v>
      </c>
      <c r="T197" s="232">
        <f t="shared" si="39"/>
        <v>1</v>
      </c>
      <c r="U197" s="232">
        <f t="shared" si="39"/>
        <v>1</v>
      </c>
      <c r="V197" s="232">
        <f t="shared" si="39"/>
        <v>1.0000000000000002</v>
      </c>
      <c r="W197" s="232">
        <f t="shared" si="39"/>
        <v>1.0000000000000002</v>
      </c>
      <c r="X197" s="232">
        <f t="shared" si="39"/>
        <v>1</v>
      </c>
      <c r="Y197" s="232">
        <f t="shared" si="39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2.1276327709484518E-4</v>
      </c>
      <c r="C198" s="266">
        <f t="shared" si="40"/>
        <v>1.6361041048958128E-4</v>
      </c>
      <c r="D198" s="266">
        <f t="shared" si="40"/>
        <v>1.6792314534000189E-4</v>
      </c>
      <c r="E198" s="266">
        <f t="shared" si="40"/>
        <v>1.4009961500368974E-4</v>
      </c>
      <c r="F198" s="266">
        <f t="shared" si="40"/>
        <v>1.8771388918361272E-4</v>
      </c>
      <c r="G198" s="266">
        <f t="shared" si="40"/>
        <v>1.9149564325603971E-4</v>
      </c>
      <c r="H198" s="266">
        <f t="shared" si="40"/>
        <v>2.938908391079068E-4</v>
      </c>
      <c r="I198" s="266">
        <f t="shared" si="40"/>
        <v>2.2828744969646806E-4</v>
      </c>
      <c r="J198" s="266">
        <f t="shared" si="40"/>
        <v>2.0385344164207471E-4</v>
      </c>
      <c r="K198" s="266">
        <f t="shared" si="40"/>
        <v>2.1328205816993281E-4</v>
      </c>
      <c r="L198" s="266">
        <f t="shared" si="40"/>
        <v>2.176219832520433E-4</v>
      </c>
      <c r="M198" s="266">
        <f t="shared" si="40"/>
        <v>2.3740964970594538E-4</v>
      </c>
      <c r="N198" s="266">
        <f t="shared" si="40"/>
        <v>2.4989378230909267E-4</v>
      </c>
      <c r="O198" s="266">
        <f t="shared" si="40"/>
        <v>2.4394596749777075E-4</v>
      </c>
      <c r="P198" s="266">
        <f t="shared" si="40"/>
        <v>2.9285970463797738E-4</v>
      </c>
      <c r="Q198" s="266">
        <f t="shared" si="40"/>
        <v>4.3034350760400475E-4</v>
      </c>
      <c r="R198" s="266">
        <f t="shared" si="40"/>
        <v>6.1691481021751329E-4</v>
      </c>
      <c r="S198" s="266">
        <f t="shared" si="40"/>
        <v>5.39518318714603E-4</v>
      </c>
      <c r="T198" s="266">
        <f t="shared" si="40"/>
        <v>5.2094135576002032E-4</v>
      </c>
      <c r="U198" s="266">
        <f t="shared" si="40"/>
        <v>4.9974662881360765E-4</v>
      </c>
      <c r="V198" s="266">
        <f t="shared" si="40"/>
        <v>5.2502866604379832E-4</v>
      </c>
      <c r="W198" s="266">
        <f t="shared" si="40"/>
        <v>4.8736022216700647E-4</v>
      </c>
      <c r="X198" s="266">
        <f t="shared" si="40"/>
        <v>1.1016100180652575E-3</v>
      </c>
      <c r="Y198" s="266">
        <f t="shared" si="40"/>
        <v>1.1562105282367913E-3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4.5756659421001113E-4</v>
      </c>
      <c r="C199" s="267">
        <f t="shared" si="41"/>
        <v>3.5185892663068693E-4</v>
      </c>
      <c r="D199" s="267">
        <f t="shared" si="41"/>
        <v>3.6113385144000045E-4</v>
      </c>
      <c r="E199" s="267">
        <f t="shared" si="41"/>
        <v>3.0129684296409658E-4</v>
      </c>
      <c r="F199" s="267">
        <f t="shared" si="41"/>
        <v>4.0369562892835425E-4</v>
      </c>
      <c r="G199" s="267">
        <f t="shared" si="41"/>
        <v>4.1182863174109454E-4</v>
      </c>
      <c r="H199" s="267">
        <f t="shared" si="41"/>
        <v>6.3203872470991092E-4</v>
      </c>
      <c r="I199" s="267">
        <f t="shared" si="41"/>
        <v>4.9095272588764319E-4</v>
      </c>
      <c r="J199" s="267">
        <f t="shared" si="41"/>
        <v>4.3840519042472146E-4</v>
      </c>
      <c r="K199" s="267">
        <f t="shared" si="41"/>
        <v>4.5868227964647245E-4</v>
      </c>
      <c r="L199" s="267">
        <f t="shared" si="41"/>
        <v>4.6801567949847171E-4</v>
      </c>
      <c r="M199" s="267">
        <f t="shared" si="41"/>
        <v>5.1057083878302992E-4</v>
      </c>
      <c r="N199" s="267">
        <f t="shared" si="41"/>
        <v>5.3741909058139744E-4</v>
      </c>
      <c r="O199" s="267">
        <f t="shared" si="41"/>
        <v>5.2462777901969744E-4</v>
      </c>
      <c r="P199" s="267">
        <f t="shared" si="41"/>
        <v>6.2982117714239616E-4</v>
      </c>
      <c r="Q199" s="267">
        <f t="shared" si="41"/>
        <v>9.2549248067361016E-4</v>
      </c>
      <c r="R199" s="267">
        <f t="shared" si="41"/>
        <v>1.3267308742528415E-3</v>
      </c>
      <c r="S199" s="267">
        <f t="shared" si="41"/>
        <v>1.1602827469991692E-3</v>
      </c>
      <c r="T199" s="267">
        <f t="shared" si="41"/>
        <v>1.120331314656339E-3</v>
      </c>
      <c r="U199" s="267">
        <f t="shared" si="41"/>
        <v>1.074750145027343E-3</v>
      </c>
      <c r="V199" s="267">
        <f t="shared" si="41"/>
        <v>1.1291214436276733E-3</v>
      </c>
      <c r="W199" s="267">
        <f t="shared" si="41"/>
        <v>1.0481120617021871E-3</v>
      </c>
      <c r="X199" s="267">
        <f t="shared" si="41"/>
        <v>2.3691115825831689E-3</v>
      </c>
      <c r="Y199" s="267">
        <f t="shared" si="41"/>
        <v>2.4865348984036942E-3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2.9432337029277043E-3</v>
      </c>
      <c r="C200" s="267">
        <f t="shared" si="42"/>
        <v>2.2632837812895257E-3</v>
      </c>
      <c r="D200" s="267">
        <f t="shared" si="42"/>
        <v>2.3229434497100787E-3</v>
      </c>
      <c r="E200" s="267">
        <f t="shared" si="42"/>
        <v>1.9380501855225738E-3</v>
      </c>
      <c r="F200" s="267">
        <f t="shared" si="42"/>
        <v>2.5967161847509973E-3</v>
      </c>
      <c r="G200" s="267">
        <f t="shared" si="42"/>
        <v>2.6490305981879993E-3</v>
      </c>
      <c r="H200" s="267">
        <f t="shared" si="42"/>
        <v>4.0655015022094329E-3</v>
      </c>
      <c r="I200" s="267">
        <f t="shared" si="42"/>
        <v>3.1579853679473925E-3</v>
      </c>
      <c r="J200" s="267">
        <f t="shared" si="42"/>
        <v>2.8199806286650603E-3</v>
      </c>
      <c r="K200" s="267">
        <f t="shared" si="42"/>
        <v>2.9504101948744717E-3</v>
      </c>
      <c r="L200" s="267">
        <f t="shared" si="42"/>
        <v>3.0104459959030233E-3</v>
      </c>
      <c r="M200" s="267">
        <f t="shared" si="42"/>
        <v>3.2841761602652461E-3</v>
      </c>
      <c r="N200" s="267">
        <f t="shared" si="42"/>
        <v>3.4568738190488241E-3</v>
      </c>
      <c r="O200" s="267">
        <f t="shared" si="42"/>
        <v>3.3745954801809195E-3</v>
      </c>
      <c r="P200" s="267">
        <f t="shared" si="42"/>
        <v>4.0512374348121542E-3</v>
      </c>
      <c r="Q200" s="267">
        <f t="shared" si="42"/>
        <v>5.9531021175783542E-3</v>
      </c>
      <c r="R200" s="267">
        <f t="shared" si="42"/>
        <v>8.5340124764952969E-3</v>
      </c>
      <c r="S200" s="267">
        <f t="shared" si="42"/>
        <v>7.4633579660452719E-3</v>
      </c>
      <c r="T200" s="267">
        <f t="shared" si="42"/>
        <v>7.2063759143842021E-3</v>
      </c>
      <c r="U200" s="267">
        <f t="shared" si="42"/>
        <v>6.913181357857308E-3</v>
      </c>
      <c r="V200" s="267">
        <f t="shared" si="42"/>
        <v>7.2629172007649982E-3</v>
      </c>
      <c r="W200" s="267">
        <f t="shared" si="42"/>
        <v>6.7418355786503445E-3</v>
      </c>
      <c r="X200" s="267">
        <f t="shared" si="42"/>
        <v>1.52389819188916E-2</v>
      </c>
      <c r="Y200" s="267">
        <f t="shared" si="42"/>
        <v>1.5994291124165151E-2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4.1047204695125765E-3</v>
      </c>
      <c r="C201" s="267">
        <f t="shared" si="43"/>
        <v>3.1564422682894009E-3</v>
      </c>
      <c r="D201" s="267">
        <f t="shared" si="43"/>
        <v>3.239645400248166E-3</v>
      </c>
      <c r="E201" s="267">
        <f t="shared" si="43"/>
        <v>2.7028619098592058E-3</v>
      </c>
      <c r="F201" s="267">
        <f t="shared" si="43"/>
        <v>3.6214569255779662E-3</v>
      </c>
      <c r="G201" s="267">
        <f t="shared" si="43"/>
        <v>3.694416148446269E-3</v>
      </c>
      <c r="H201" s="267">
        <f t="shared" si="43"/>
        <v>5.6698682195550736E-3</v>
      </c>
      <c r="I201" s="267">
        <f t="shared" si="43"/>
        <v>4.4042194710330381E-3</v>
      </c>
      <c r="J201" s="267">
        <f t="shared" si="43"/>
        <v>3.9328280994459456E-3</v>
      </c>
      <c r="K201" s="267">
        <f t="shared" si="43"/>
        <v>4.1147290166979019E-3</v>
      </c>
      <c r="L201" s="267">
        <f t="shared" si="43"/>
        <v>4.1984567142777278E-3</v>
      </c>
      <c r="M201" s="267">
        <f t="shared" si="43"/>
        <v>4.5802088692843074E-3</v>
      </c>
      <c r="N201" s="267">
        <f t="shared" si="43"/>
        <v>4.8210581142289826E-3</v>
      </c>
      <c r="O201" s="267">
        <f t="shared" si="43"/>
        <v>4.7063103178128758E-3</v>
      </c>
      <c r="P201" s="267">
        <f t="shared" si="43"/>
        <v>5.6499751307507859E-3</v>
      </c>
      <c r="Q201" s="267">
        <f t="shared" si="43"/>
        <v>8.3023716719523889E-3</v>
      </c>
      <c r="R201" s="267">
        <f t="shared" si="43"/>
        <v>1.1901785326969111E-2</v>
      </c>
      <c r="S201" s="267">
        <f t="shared" si="43"/>
        <v>1.0408618990755776E-2</v>
      </c>
      <c r="T201" s="267">
        <f t="shared" si="43"/>
        <v>1.0050224247347797E-2</v>
      </c>
      <c r="U201" s="267">
        <f t="shared" si="43"/>
        <v>9.6413264773445324E-3</v>
      </c>
      <c r="V201" s="267">
        <f t="shared" si="43"/>
        <v>1.0129078391804264E-2</v>
      </c>
      <c r="W201" s="267">
        <f t="shared" si="43"/>
        <v>9.4023626035020218E-3</v>
      </c>
      <c r="X201" s="267">
        <f t="shared" si="43"/>
        <v>2.1252733330277041E-2</v>
      </c>
      <c r="Y201" s="267">
        <f t="shared" si="43"/>
        <v>2.2306109809560229E-2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7.5351106123053194E-2</v>
      </c>
      <c r="C202" s="268">
        <f t="shared" si="44"/>
        <v>7.5481722725582026E-2</v>
      </c>
      <c r="D202" s="268">
        <f t="shared" si="44"/>
        <v>7.394328397371748E-2</v>
      </c>
      <c r="E202" s="268">
        <f t="shared" si="44"/>
        <v>7.6934722016696502E-2</v>
      </c>
      <c r="F202" s="268">
        <f t="shared" si="44"/>
        <v>7.5376246130579611E-2</v>
      </c>
      <c r="G202" s="268">
        <f t="shared" si="44"/>
        <v>7.5917935638988576E-2</v>
      </c>
      <c r="H202" s="268">
        <f t="shared" si="44"/>
        <v>7.3780006052781677E-2</v>
      </c>
      <c r="I202" s="268">
        <f t="shared" si="44"/>
        <v>7.1897772248464983E-2</v>
      </c>
      <c r="J202" s="268">
        <f t="shared" si="44"/>
        <v>7.4090288400308194E-2</v>
      </c>
      <c r="K202" s="268">
        <f t="shared" si="44"/>
        <v>7.3405221996001718E-2</v>
      </c>
      <c r="L202" s="268">
        <f t="shared" si="44"/>
        <v>7.284226414817567E-2</v>
      </c>
      <c r="M202" s="268">
        <f t="shared" si="44"/>
        <v>7.2870358590173587E-2</v>
      </c>
      <c r="N202" s="268">
        <f t="shared" si="44"/>
        <v>7.1877516545602885E-2</v>
      </c>
      <c r="O202" s="268">
        <f t="shared" si="44"/>
        <v>7.0199815446320257E-2</v>
      </c>
      <c r="P202" s="268">
        <f t="shared" si="44"/>
        <v>6.9137236928573778E-2</v>
      </c>
      <c r="Q202" s="268">
        <f t="shared" si="44"/>
        <v>6.5012821214064181E-2</v>
      </c>
      <c r="R202" s="268">
        <f t="shared" si="44"/>
        <v>6.3792975772607965E-2</v>
      </c>
      <c r="S202" s="268">
        <f t="shared" si="44"/>
        <v>6.5423266743345893E-2</v>
      </c>
      <c r="T202" s="268">
        <f t="shared" si="44"/>
        <v>6.3295992971949419E-2</v>
      </c>
      <c r="U202" s="268">
        <f t="shared" si="44"/>
        <v>5.9796034270593094E-2</v>
      </c>
      <c r="V202" s="268">
        <f t="shared" si="44"/>
        <v>6.5853669653970492E-2</v>
      </c>
      <c r="W202" s="268">
        <f t="shared" si="44"/>
        <v>6.8262736447457076E-2</v>
      </c>
      <c r="X202" s="268">
        <f t="shared" si="44"/>
        <v>5.4804904022194803E-2</v>
      </c>
      <c r="Y202" s="268">
        <f t="shared" si="44"/>
        <v>5.0118701609067062E-2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0.53480291225481735</v>
      </c>
      <c r="C203" s="269">
        <f t="shared" si="45"/>
        <v>0.53880415093083311</v>
      </c>
      <c r="D203" s="269">
        <f t="shared" si="45"/>
        <v>0.54508709621732554</v>
      </c>
      <c r="E203" s="269">
        <f t="shared" si="45"/>
        <v>0.53428680558249808</v>
      </c>
      <c r="F203" s="269">
        <f t="shared" si="45"/>
        <v>0.5368378228972519</v>
      </c>
      <c r="G203" s="269">
        <f t="shared" si="45"/>
        <v>0.53412093074620748</v>
      </c>
      <c r="H203" s="269">
        <f t="shared" si="45"/>
        <v>0.53488036954192708</v>
      </c>
      <c r="I203" s="269">
        <f t="shared" si="45"/>
        <v>0.54684751644936214</v>
      </c>
      <c r="J203" s="269">
        <f t="shared" si="45"/>
        <v>0.54032801155188392</v>
      </c>
      <c r="K203" s="269">
        <f t="shared" si="45"/>
        <v>0.54207672272949525</v>
      </c>
      <c r="L203" s="269">
        <f t="shared" si="45"/>
        <v>0.54377507678238957</v>
      </c>
      <c r="M203" s="269">
        <f t="shared" si="45"/>
        <v>0.54257833694528657</v>
      </c>
      <c r="N203" s="269">
        <f t="shared" si="45"/>
        <v>0.54535686870028666</v>
      </c>
      <c r="O203" s="269">
        <f t="shared" si="45"/>
        <v>0.55322526425773877</v>
      </c>
      <c r="P203" s="269">
        <f t="shared" si="45"/>
        <v>0.55383664205994432</v>
      </c>
      <c r="Q203" s="269">
        <f t="shared" si="45"/>
        <v>0.56496869593982924</v>
      </c>
      <c r="R203" s="269">
        <f t="shared" si="45"/>
        <v>0.55981493194047316</v>
      </c>
      <c r="S203" s="269">
        <f t="shared" si="45"/>
        <v>0.55653862596198767</v>
      </c>
      <c r="T203" s="269">
        <f t="shared" si="45"/>
        <v>0.56690485807463531</v>
      </c>
      <c r="U203" s="269">
        <f t="shared" si="45"/>
        <v>0.58473405545962165</v>
      </c>
      <c r="V203" s="269">
        <f t="shared" si="45"/>
        <v>0.55513722369396545</v>
      </c>
      <c r="W203" s="269">
        <f t="shared" si="45"/>
        <v>0.54751149008662936</v>
      </c>
      <c r="X203" s="269">
        <f t="shared" si="45"/>
        <v>0.57325499863286</v>
      </c>
      <c r="Y203" s="269">
        <f t="shared" si="45"/>
        <v>0.59553248194108399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0.53462088099502236</v>
      </c>
      <c r="C204" s="318">
        <f t="shared" si="46"/>
        <v>0.53866417278449297</v>
      </c>
      <c r="D204" s="318">
        <f t="shared" si="46"/>
        <v>0.5449434282774801</v>
      </c>
      <c r="E204" s="318">
        <f t="shared" si="46"/>
        <v>0.53416694227824679</v>
      </c>
      <c r="F204" s="318">
        <f t="shared" si="46"/>
        <v>0.53667722283414099</v>
      </c>
      <c r="G204" s="318">
        <f t="shared" si="46"/>
        <v>0.53395709517428391</v>
      </c>
      <c r="H204" s="318">
        <f t="shared" si="46"/>
        <v>0.534628928971846</v>
      </c>
      <c r="I204" s="318">
        <f t="shared" si="46"/>
        <v>0.5466522033641763</v>
      </c>
      <c r="J204" s="318">
        <f t="shared" si="46"/>
        <v>0.54015360317040795</v>
      </c>
      <c r="K204" s="318">
        <f t="shared" si="46"/>
        <v>0.54189424762255733</v>
      </c>
      <c r="L204" s="318">
        <f t="shared" si="46"/>
        <v>0.54358888861913424</v>
      </c>
      <c r="M204" s="318">
        <f t="shared" si="46"/>
        <v>0.54237521929165033</v>
      </c>
      <c r="N204" s="318">
        <f t="shared" si="46"/>
        <v>0.5451430701508857</v>
      </c>
      <c r="O204" s="318">
        <f t="shared" si="46"/>
        <v>0.5530165544070923</v>
      </c>
      <c r="P204" s="318">
        <f t="shared" si="46"/>
        <v>0.55358608368489792</v>
      </c>
      <c r="Q204" s="318">
        <f t="shared" si="46"/>
        <v>0.56468819839094264</v>
      </c>
      <c r="R204" s="318">
        <f t="shared" si="46"/>
        <v>0.5594982972813507</v>
      </c>
      <c r="S204" s="318">
        <f t="shared" si="46"/>
        <v>0.55624087770600394</v>
      </c>
      <c r="T204" s="318">
        <f t="shared" si="46"/>
        <v>0.56662331500477969</v>
      </c>
      <c r="U204" s="318">
        <f t="shared" si="46"/>
        <v>0.58445408623681938</v>
      </c>
      <c r="V204" s="318">
        <f t="shared" si="46"/>
        <v>0.55485288102167163</v>
      </c>
      <c r="W204" s="318">
        <f t="shared" si="46"/>
        <v>0.54724266783848685</v>
      </c>
      <c r="X204" s="318">
        <f t="shared" si="46"/>
        <v>0.57291034142564745</v>
      </c>
      <c r="Y204" s="318">
        <f t="shared" si="46"/>
        <v>0.59517074204667764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1.8203125979501E-4</v>
      </c>
      <c r="C205" s="318">
        <f t="shared" si="47"/>
        <v>1.3997814634017391E-4</v>
      </c>
      <c r="D205" s="318">
        <f t="shared" si="47"/>
        <v>1.4366793984544102E-4</v>
      </c>
      <c r="E205" s="318">
        <f t="shared" si="47"/>
        <v>1.1986330425127397E-4</v>
      </c>
      <c r="F205" s="318">
        <f t="shared" si="47"/>
        <v>1.6060006311089951E-4</v>
      </c>
      <c r="G205" s="318">
        <f t="shared" si="47"/>
        <v>1.6383557192350311E-4</v>
      </c>
      <c r="H205" s="318">
        <f t="shared" si="47"/>
        <v>2.5144057008097761E-4</v>
      </c>
      <c r="I205" s="318">
        <f t="shared" si="47"/>
        <v>1.9531308518581214E-4</v>
      </c>
      <c r="J205" s="318">
        <f t="shared" si="47"/>
        <v>1.7440838147606463E-4</v>
      </c>
      <c r="K205" s="318">
        <f t="shared" si="47"/>
        <v>1.8247510693792618E-4</v>
      </c>
      <c r="L205" s="318">
        <f t="shared" si="47"/>
        <v>1.8618816325525467E-4</v>
      </c>
      <c r="M205" s="318">
        <f t="shared" si="47"/>
        <v>2.0311765363625482E-4</v>
      </c>
      <c r="N205" s="318">
        <f t="shared" si="47"/>
        <v>2.1379854940092112E-4</v>
      </c>
      <c r="O205" s="318">
        <f t="shared" si="47"/>
        <v>2.0870985064653177E-4</v>
      </c>
      <c r="P205" s="318">
        <f t="shared" si="47"/>
        <v>2.5055837504646693E-4</v>
      </c>
      <c r="Q205" s="318">
        <f t="shared" si="47"/>
        <v>2.8049754888655198E-4</v>
      </c>
      <c r="R205" s="318">
        <f t="shared" si="47"/>
        <v>3.1663465912246179E-4</v>
      </c>
      <c r="S205" s="318">
        <f t="shared" si="47"/>
        <v>2.9774825598364349E-4</v>
      </c>
      <c r="T205" s="318">
        <f t="shared" si="47"/>
        <v>2.8154306985564458E-4</v>
      </c>
      <c r="U205" s="318">
        <f t="shared" si="47"/>
        <v>2.7996922280236074E-4</v>
      </c>
      <c r="V205" s="318">
        <f t="shared" si="47"/>
        <v>2.8434267229384861E-4</v>
      </c>
      <c r="W205" s="318">
        <f t="shared" si="47"/>
        <v>2.6882224814246843E-4</v>
      </c>
      <c r="X205" s="318">
        <f t="shared" si="47"/>
        <v>3.4465720721263453E-4</v>
      </c>
      <c r="Y205" s="318">
        <f t="shared" si="47"/>
        <v>3.6173989440638058E-4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0.18487706816321881</v>
      </c>
      <c r="C206" s="269">
        <f t="shared" si="48"/>
        <v>0.18340982178003987</v>
      </c>
      <c r="D206" s="269">
        <f t="shared" si="48"/>
        <v>0.1807872319509076</v>
      </c>
      <c r="E206" s="269">
        <f t="shared" si="48"/>
        <v>0.18563390927572893</v>
      </c>
      <c r="F206" s="269">
        <f t="shared" si="48"/>
        <v>0.18429306572410309</v>
      </c>
      <c r="G206" s="269">
        <f t="shared" si="48"/>
        <v>0.18542733380852128</v>
      </c>
      <c r="H206" s="269">
        <f t="shared" si="48"/>
        <v>0.18369258722825949</v>
      </c>
      <c r="I206" s="269">
        <f t="shared" si="48"/>
        <v>0.18070664108310061</v>
      </c>
      <c r="J206" s="269">
        <f t="shared" si="48"/>
        <v>0.18314981624361334</v>
      </c>
      <c r="K206" s="269">
        <f t="shared" si="48"/>
        <v>0.18256075623762849</v>
      </c>
      <c r="L206" s="269">
        <f t="shared" si="48"/>
        <v>0.18203490635983713</v>
      </c>
      <c r="M206" s="269">
        <f t="shared" si="48"/>
        <v>0.18191546574005815</v>
      </c>
      <c r="N206" s="269">
        <f t="shared" si="48"/>
        <v>0.18083960469274787</v>
      </c>
      <c r="O206" s="269">
        <f t="shared" si="48"/>
        <v>0.17754335877514768</v>
      </c>
      <c r="P206" s="269">
        <f t="shared" si="48"/>
        <v>0.17634517143037248</v>
      </c>
      <c r="Q206" s="269">
        <f t="shared" si="48"/>
        <v>0.16693538957009899</v>
      </c>
      <c r="R206" s="269">
        <f t="shared" si="48"/>
        <v>0.1636990007685821</v>
      </c>
      <c r="S206" s="269">
        <f t="shared" si="48"/>
        <v>0.16795291364290596</v>
      </c>
      <c r="T206" s="269">
        <f t="shared" si="48"/>
        <v>0.16411605367935536</v>
      </c>
      <c r="U206" s="269">
        <f t="shared" si="48"/>
        <v>0.15591715336669071</v>
      </c>
      <c r="V206" s="269">
        <f t="shared" si="48"/>
        <v>0.16949575636914074</v>
      </c>
      <c r="W206" s="269">
        <f t="shared" si="48"/>
        <v>0.17367025903105096</v>
      </c>
      <c r="X206" s="269">
        <f t="shared" si="48"/>
        <v>0.14210365229884819</v>
      </c>
      <c r="Y206" s="269">
        <f t="shared" si="48"/>
        <v>0.1245862901650817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0.18465381542399431</v>
      </c>
      <c r="C207" s="318">
        <f t="shared" si="49"/>
        <v>0.18330014917921883</v>
      </c>
      <c r="D207" s="318">
        <f t="shared" si="49"/>
        <v>0.18065484803194307</v>
      </c>
      <c r="E207" s="318">
        <f t="shared" si="49"/>
        <v>0.1855628232728731</v>
      </c>
      <c r="F207" s="318">
        <f t="shared" si="49"/>
        <v>0.18412722329125783</v>
      </c>
      <c r="G207" s="318">
        <f t="shared" si="49"/>
        <v>0.18525759361226823</v>
      </c>
      <c r="H207" s="318">
        <f t="shared" si="49"/>
        <v>0.18310624158755259</v>
      </c>
      <c r="I207" s="318">
        <f t="shared" si="49"/>
        <v>0.1803744386148822</v>
      </c>
      <c r="J207" s="318">
        <f t="shared" si="49"/>
        <v>0.18293613670998285</v>
      </c>
      <c r="K207" s="318">
        <f t="shared" si="49"/>
        <v>0.18231149301276128</v>
      </c>
      <c r="L207" s="318">
        <f t="shared" si="49"/>
        <v>0.18175830020199343</v>
      </c>
      <c r="M207" s="318">
        <f t="shared" si="49"/>
        <v>0.18158061853102855</v>
      </c>
      <c r="N207" s="318">
        <f t="shared" si="49"/>
        <v>0.18042917341352874</v>
      </c>
      <c r="O207" s="318">
        <f t="shared" si="49"/>
        <v>0.17712517132941816</v>
      </c>
      <c r="P207" s="318">
        <f t="shared" si="49"/>
        <v>0.17565334700334895</v>
      </c>
      <c r="Q207" s="318">
        <f t="shared" si="49"/>
        <v>0.16577838143526899</v>
      </c>
      <c r="R207" s="318">
        <f t="shared" si="49"/>
        <v>0.16194701129039657</v>
      </c>
      <c r="S207" s="318">
        <f t="shared" si="49"/>
        <v>0.16657658508186174</v>
      </c>
      <c r="T207" s="318">
        <f t="shared" si="49"/>
        <v>0.16277778122362532</v>
      </c>
      <c r="U207" s="318">
        <f t="shared" si="49"/>
        <v>0.15436830899602158</v>
      </c>
      <c r="V207" s="318">
        <f t="shared" si="49"/>
        <v>0.16823616902504571</v>
      </c>
      <c r="W207" s="318">
        <f t="shared" si="49"/>
        <v>0.17274638949267496</v>
      </c>
      <c r="X207" s="318">
        <f t="shared" si="49"/>
        <v>0.13798774300933231</v>
      </c>
      <c r="Y207" s="318">
        <f t="shared" si="49"/>
        <v>0.11740306736714398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2.2325273922444911E-4</v>
      </c>
      <c r="C208" s="318">
        <f t="shared" si="50"/>
        <v>1.0967260082107589E-4</v>
      </c>
      <c r="D208" s="318">
        <f t="shared" si="50"/>
        <v>1.3238391896450849E-4</v>
      </c>
      <c r="E208" s="318">
        <f t="shared" si="50"/>
        <v>7.1086002855831867E-5</v>
      </c>
      <c r="F208" s="318">
        <f t="shared" si="50"/>
        <v>1.6584243284523177E-4</v>
      </c>
      <c r="G208" s="318">
        <f t="shared" si="50"/>
        <v>1.6974019625301727E-4</v>
      </c>
      <c r="H208" s="318">
        <f t="shared" si="50"/>
        <v>5.8634564070688506E-4</v>
      </c>
      <c r="I208" s="318">
        <f t="shared" si="50"/>
        <v>3.3220246821845633E-4</v>
      </c>
      <c r="J208" s="318">
        <f t="shared" si="50"/>
        <v>2.1367953363051021E-4</v>
      </c>
      <c r="K208" s="318">
        <f t="shared" si="50"/>
        <v>2.4926322486712725E-4</v>
      </c>
      <c r="L208" s="318">
        <f t="shared" si="50"/>
        <v>2.7660615784367882E-4</v>
      </c>
      <c r="M208" s="318">
        <f t="shared" si="50"/>
        <v>3.3484720902958058E-4</v>
      </c>
      <c r="N208" s="318">
        <f t="shared" si="50"/>
        <v>4.1043127921910633E-4</v>
      </c>
      <c r="O208" s="318">
        <f t="shared" si="50"/>
        <v>4.1818744572961905E-4</v>
      </c>
      <c r="P208" s="318">
        <f t="shared" si="50"/>
        <v>6.9182442702346212E-4</v>
      </c>
      <c r="Q208" s="318">
        <f t="shared" si="50"/>
        <v>1.1570081348299889E-3</v>
      </c>
      <c r="R208" s="318">
        <f t="shared" si="50"/>
        <v>1.7519894781855463E-3</v>
      </c>
      <c r="S208" s="318">
        <f t="shared" si="50"/>
        <v>1.3763285610442068E-3</v>
      </c>
      <c r="T208" s="318">
        <f t="shared" si="50"/>
        <v>1.3382724557299522E-3</v>
      </c>
      <c r="U208" s="318">
        <f t="shared" si="50"/>
        <v>1.5488443706691318E-3</v>
      </c>
      <c r="V208" s="318">
        <f t="shared" si="50"/>
        <v>1.2595873440950423E-3</v>
      </c>
      <c r="W208" s="318">
        <f t="shared" si="50"/>
        <v>9.2386953837598736E-4</v>
      </c>
      <c r="X208" s="318">
        <f t="shared" si="50"/>
        <v>4.1159092895158783E-3</v>
      </c>
      <c r="Y208" s="318">
        <f t="shared" si="50"/>
        <v>7.183222797937725E-3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0.1919506729386081</v>
      </c>
      <c r="C209" s="269">
        <f t="shared" si="51"/>
        <v>0.19229355597731485</v>
      </c>
      <c r="D209" s="269">
        <f t="shared" si="51"/>
        <v>0.18990775811549551</v>
      </c>
      <c r="E209" s="269">
        <f t="shared" si="51"/>
        <v>0.1945723578562753</v>
      </c>
      <c r="F209" s="269">
        <f t="shared" si="51"/>
        <v>0.19200730913255057</v>
      </c>
      <c r="G209" s="269">
        <f t="shared" si="51"/>
        <v>0.19281685139048121</v>
      </c>
      <c r="H209" s="269">
        <f t="shared" si="51"/>
        <v>0.18966488498206063</v>
      </c>
      <c r="I209" s="269">
        <f t="shared" si="51"/>
        <v>0.18657995989244699</v>
      </c>
      <c r="J209" s="269">
        <f t="shared" si="51"/>
        <v>0.18995880494197634</v>
      </c>
      <c r="K209" s="269">
        <f t="shared" si="51"/>
        <v>0.18890731611767175</v>
      </c>
      <c r="L209" s="269">
        <f t="shared" si="51"/>
        <v>0.18803222495892516</v>
      </c>
      <c r="M209" s="269">
        <f t="shared" si="51"/>
        <v>0.1881095728955571</v>
      </c>
      <c r="N209" s="269">
        <f t="shared" si="51"/>
        <v>0.18663588383728816</v>
      </c>
      <c r="O209" s="269">
        <f t="shared" si="51"/>
        <v>0.18410536127511712</v>
      </c>
      <c r="P209" s="269">
        <f t="shared" si="51"/>
        <v>0.18276188889667341</v>
      </c>
      <c r="Q209" s="269">
        <f t="shared" si="51"/>
        <v>0.17675187970928738</v>
      </c>
      <c r="R209" s="269">
        <f t="shared" si="51"/>
        <v>0.17494623271070331</v>
      </c>
      <c r="S209" s="269">
        <f t="shared" si="51"/>
        <v>0.17707395536835591</v>
      </c>
      <c r="T209" s="269">
        <f t="shared" si="51"/>
        <v>0.17380851635773054</v>
      </c>
      <c r="U209" s="269">
        <f t="shared" si="51"/>
        <v>0.16897500917360331</v>
      </c>
      <c r="V209" s="269">
        <f t="shared" si="51"/>
        <v>0.17738868315079914</v>
      </c>
      <c r="W209" s="269">
        <f t="shared" si="51"/>
        <v>0.18073564759115943</v>
      </c>
      <c r="X209" s="269">
        <f t="shared" si="51"/>
        <v>0.16243278229674168</v>
      </c>
      <c r="Y209" s="269">
        <f t="shared" si="51"/>
        <v>0.15901804935145206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0.14250486137366017</v>
      </c>
      <c r="C210" s="318">
        <f t="shared" si="52"/>
        <v>0.14379141530117193</v>
      </c>
      <c r="D210" s="318">
        <f t="shared" si="52"/>
        <v>0.14076167062175904</v>
      </c>
      <c r="E210" s="318">
        <f t="shared" si="52"/>
        <v>0.14707169315684521</v>
      </c>
      <c r="F210" s="318">
        <f t="shared" si="52"/>
        <v>0.14326196411817577</v>
      </c>
      <c r="G210" s="318">
        <f t="shared" si="52"/>
        <v>0.14427554760813804</v>
      </c>
      <c r="H210" s="318">
        <f t="shared" si="52"/>
        <v>0.13667876691039632</v>
      </c>
      <c r="I210" s="318">
        <f t="shared" si="52"/>
        <v>0.13500734033321007</v>
      </c>
      <c r="J210" s="318">
        <f t="shared" si="52"/>
        <v>0.14033337186002517</v>
      </c>
      <c r="K210" s="318">
        <f t="shared" si="52"/>
        <v>0.13860952362111359</v>
      </c>
      <c r="L210" s="318">
        <f t="shared" si="52"/>
        <v>0.13729726831461347</v>
      </c>
      <c r="M210" s="318">
        <f t="shared" si="52"/>
        <v>0.13686397469567149</v>
      </c>
      <c r="N210" s="318">
        <f t="shared" si="52"/>
        <v>0.13424043777926203</v>
      </c>
      <c r="O210" s="318">
        <f t="shared" si="52"/>
        <v>0.13096152667579219</v>
      </c>
      <c r="P210" s="318">
        <f t="shared" si="52"/>
        <v>0.12651349057490452</v>
      </c>
      <c r="Q210" s="318">
        <f t="shared" si="52"/>
        <v>0.11498700213560345</v>
      </c>
      <c r="R210" s="318">
        <f t="shared" si="52"/>
        <v>0.10890273804202573</v>
      </c>
      <c r="S210" s="318">
        <f t="shared" si="52"/>
        <v>0.11472736877743744</v>
      </c>
      <c r="T210" s="318">
        <f t="shared" si="52"/>
        <v>0.1109594631408614</v>
      </c>
      <c r="U210" s="318">
        <f t="shared" si="52"/>
        <v>0.10298697721907753</v>
      </c>
      <c r="V210" s="318">
        <f t="shared" si="52"/>
        <v>0.1170458400553618</v>
      </c>
      <c r="W210" s="318">
        <f t="shared" si="52"/>
        <v>0.12403464034258396</v>
      </c>
      <c r="X210" s="318">
        <f t="shared" si="52"/>
        <v>7.7840045506453584E-2</v>
      </c>
      <c r="Y210" s="318">
        <f t="shared" si="52"/>
        <v>5.5429864604104359E-2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4.6764772168183082E-2</v>
      </c>
      <c r="C211" s="318">
        <f t="shared" si="53"/>
        <v>4.7118450122160774E-2</v>
      </c>
      <c r="D211" s="318">
        <f t="shared" si="53"/>
        <v>4.7667714026647309E-2</v>
      </c>
      <c r="E211" s="318">
        <f t="shared" si="53"/>
        <v>4.6725064888832477E-2</v>
      </c>
      <c r="F211" s="318">
        <f t="shared" si="53"/>
        <v>4.6944646095717121E-2</v>
      </c>
      <c r="G211" s="318">
        <f t="shared" si="53"/>
        <v>4.6706708980270309E-2</v>
      </c>
      <c r="H211" s="318">
        <f t="shared" si="53"/>
        <v>4.6765476147050983E-2</v>
      </c>
      <c r="I211" s="318">
        <f t="shared" si="53"/>
        <v>4.7817185325761714E-2</v>
      </c>
      <c r="J211" s="318">
        <f t="shared" si="53"/>
        <v>4.7248734731561083E-2</v>
      </c>
      <c r="K211" s="318">
        <f t="shared" si="53"/>
        <v>4.7400993732517181E-2</v>
      </c>
      <c r="L211" s="318">
        <f t="shared" si="53"/>
        <v>4.7549228683543172E-2</v>
      </c>
      <c r="M211" s="318">
        <f t="shared" si="53"/>
        <v>4.7443065659230232E-2</v>
      </c>
      <c r="N211" s="318">
        <f t="shared" si="53"/>
        <v>4.7685177255370539E-2</v>
      </c>
      <c r="O211" s="318">
        <f t="shared" si="53"/>
        <v>4.8373892774162104E-2</v>
      </c>
      <c r="P211" s="318">
        <f t="shared" si="53"/>
        <v>4.8423711080678895E-2</v>
      </c>
      <c r="Q211" s="318">
        <f t="shared" si="53"/>
        <v>4.9394843865180171E-2</v>
      </c>
      <c r="R211" s="318">
        <f t="shared" si="53"/>
        <v>4.8940868811841884E-2</v>
      </c>
      <c r="S211" s="318">
        <f t="shared" si="53"/>
        <v>4.8655933281426839E-2</v>
      </c>
      <c r="T211" s="318">
        <f t="shared" si="53"/>
        <v>4.9564113885828313E-2</v>
      </c>
      <c r="U211" s="318">
        <f t="shared" si="53"/>
        <v>5.1123820930374313E-2</v>
      </c>
      <c r="V211" s="318">
        <f t="shared" si="53"/>
        <v>4.853452135940807E-2</v>
      </c>
      <c r="W211" s="318">
        <f t="shared" si="53"/>
        <v>4.7868834892017237E-2</v>
      </c>
      <c r="X211" s="318">
        <f t="shared" si="53"/>
        <v>5.0114057534942823E-2</v>
      </c>
      <c r="Y211" s="318">
        <f t="shared" si="53"/>
        <v>5.2061236555480658E-2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2.6810393967648186E-3</v>
      </c>
      <c r="C212" s="318">
        <f t="shared" si="54"/>
        <v>1.3836905539821539E-3</v>
      </c>
      <c r="D212" s="318">
        <f t="shared" si="54"/>
        <v>1.4783734670891567E-3</v>
      </c>
      <c r="E212" s="318">
        <f t="shared" si="54"/>
        <v>7.7559981059759943E-4</v>
      </c>
      <c r="F212" s="318">
        <f t="shared" si="54"/>
        <v>1.8006989186576722E-3</v>
      </c>
      <c r="G212" s="318">
        <f t="shared" si="54"/>
        <v>1.8345948020728662E-3</v>
      </c>
      <c r="H212" s="318">
        <f t="shared" si="54"/>
        <v>6.2206419246133527E-3</v>
      </c>
      <c r="I212" s="318">
        <f t="shared" si="54"/>
        <v>3.7554342334752029E-3</v>
      </c>
      <c r="J212" s="318">
        <f t="shared" si="54"/>
        <v>2.3766983503900902E-3</v>
      </c>
      <c r="K212" s="318">
        <f t="shared" si="54"/>
        <v>2.8967987640409931E-3</v>
      </c>
      <c r="L212" s="318">
        <f t="shared" si="54"/>
        <v>3.1857279607685066E-3</v>
      </c>
      <c r="M212" s="318">
        <f t="shared" si="54"/>
        <v>3.802532540655375E-3</v>
      </c>
      <c r="N212" s="318">
        <f t="shared" si="54"/>
        <v>4.7102688026555966E-3</v>
      </c>
      <c r="O212" s="318">
        <f t="shared" si="54"/>
        <v>4.7699418251628432E-3</v>
      </c>
      <c r="P212" s="318">
        <f t="shared" si="54"/>
        <v>7.8246872410899851E-3</v>
      </c>
      <c r="Q212" s="318">
        <f t="shared" si="54"/>
        <v>1.2370033708503753E-2</v>
      </c>
      <c r="R212" s="318">
        <f t="shared" si="54"/>
        <v>1.7102625856835686E-2</v>
      </c>
      <c r="S212" s="318">
        <f t="shared" si="54"/>
        <v>1.3690653309491606E-2</v>
      </c>
      <c r="T212" s="318">
        <f t="shared" si="54"/>
        <v>1.328493933104084E-2</v>
      </c>
      <c r="U212" s="318">
        <f t="shared" si="54"/>
        <v>1.486421102415148E-2</v>
      </c>
      <c r="V212" s="318">
        <f t="shared" si="54"/>
        <v>1.1808321736029258E-2</v>
      </c>
      <c r="W212" s="318">
        <f t="shared" si="54"/>
        <v>8.8321723565582388E-3</v>
      </c>
      <c r="X212" s="318">
        <f t="shared" si="54"/>
        <v>3.4478679255345299E-2</v>
      </c>
      <c r="Y212" s="318">
        <f t="shared" si="54"/>
        <v>5.1526948191867053E-2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5.29995647655759E-3</v>
      </c>
      <c r="C213" s="319">
        <f t="shared" si="55"/>
        <v>4.0755531995305544E-3</v>
      </c>
      <c r="D213" s="319">
        <f t="shared" si="55"/>
        <v>4.1829838958154821E-3</v>
      </c>
      <c r="E213" s="319">
        <f t="shared" si="55"/>
        <v>3.4898967154516534E-3</v>
      </c>
      <c r="F213" s="319">
        <f t="shared" si="55"/>
        <v>4.6759734870741284E-3</v>
      </c>
      <c r="G213" s="319">
        <f t="shared" si="55"/>
        <v>4.7701773941702412E-3</v>
      </c>
      <c r="H213" s="319">
        <f t="shared" si="55"/>
        <v>7.3208529093888109E-3</v>
      </c>
      <c r="I213" s="319">
        <f t="shared" si="55"/>
        <v>5.6866653120606798E-3</v>
      </c>
      <c r="J213" s="319">
        <f t="shared" si="55"/>
        <v>5.0780115020405683E-3</v>
      </c>
      <c r="K213" s="319">
        <f t="shared" si="55"/>
        <v>5.3128793698142135E-3</v>
      </c>
      <c r="L213" s="319">
        <f t="shared" si="55"/>
        <v>5.4209873777410367E-3</v>
      </c>
      <c r="M213" s="319">
        <f t="shared" si="55"/>
        <v>5.9139003108858385E-3</v>
      </c>
      <c r="N213" s="319">
        <f t="shared" si="55"/>
        <v>6.2248814179062893E-3</v>
      </c>
      <c r="O213" s="319">
        <f t="shared" si="55"/>
        <v>6.0767207011648422E-3</v>
      </c>
      <c r="P213" s="319">
        <f t="shared" si="55"/>
        <v>7.2951672370927065E-3</v>
      </c>
      <c r="Q213" s="319">
        <f t="shared" si="55"/>
        <v>1.0719903788911944E-2</v>
      </c>
      <c r="R213" s="319">
        <f t="shared" si="55"/>
        <v>1.5367415319698619E-2</v>
      </c>
      <c r="S213" s="319">
        <f t="shared" si="55"/>
        <v>1.3439460260890098E-2</v>
      </c>
      <c r="T213" s="319">
        <f t="shared" si="55"/>
        <v>1.2976706084181217E-2</v>
      </c>
      <c r="U213" s="319">
        <f t="shared" si="55"/>
        <v>1.2448743120448358E-2</v>
      </c>
      <c r="V213" s="319">
        <f t="shared" si="55"/>
        <v>1.3078521429883706E-2</v>
      </c>
      <c r="W213" s="319">
        <f t="shared" si="55"/>
        <v>1.2140196377681932E-2</v>
      </c>
      <c r="X213" s="319">
        <f t="shared" si="55"/>
        <v>2.7441225899538142E-2</v>
      </c>
      <c r="Y213" s="319">
        <f t="shared" si="55"/>
        <v>2.8801330572949285E-2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0.37415276730826685</v>
      </c>
      <c r="C217" s="322">
        <f>IF(C$5=0,0,(C$5-C$16)/(CHI_fec!C$5-CHI_fec!C$16))</f>
        <v>0.37472884931242428</v>
      </c>
      <c r="D217" s="322">
        <f>IF(D$5=0,0,(D$5-D$16)/(CHI_fec!D$5-CHI_fec!D$16))</f>
        <v>0.37700349573996833</v>
      </c>
      <c r="E217" s="322">
        <f>IF(E$5=0,0,(E$5-E$16)/(CHI_fec!E$5-CHI_fec!E$16))</f>
        <v>0.3830261099377878</v>
      </c>
      <c r="F217" s="322">
        <f>IF(F$5=0,0,(F$5-F$16)/(CHI_fec!F$5-CHI_fec!F$16))</f>
        <v>0.38213396049444287</v>
      </c>
      <c r="G217" s="322">
        <f>IF(G$5=0,0,(G$5-G$16)/(CHI_fec!G$5-CHI_fec!G$16))</f>
        <v>0.38154847878430748</v>
      </c>
      <c r="H217" s="322">
        <f>IF(H$5=0,0,(H$5-H$16)/(CHI_fec!H$5-CHI_fec!H$16))</f>
        <v>0.37891793480343211</v>
      </c>
      <c r="I217" s="322">
        <f>IF(I$5=0,0,(I$5-I$16)/(CHI_fec!I$5-CHI_fec!I$16))</f>
        <v>0.38143086390770287</v>
      </c>
      <c r="J217" s="322">
        <f>IF(J$5=0,0,(J$5-J$16)/(CHI_fec!J$5-CHI_fec!J$16))</f>
        <v>0.3829309945833782</v>
      </c>
      <c r="K217" s="322">
        <f>IF(K$5=0,0,(K$5-K$16)/(CHI_fec!K$5-CHI_fec!K$16))</f>
        <v>0.38029829190904796</v>
      </c>
      <c r="L217" s="322">
        <f>IF(L$5=0,0,(L$5-L$16)/(CHI_fec!L$5-CHI_fec!L$16))</f>
        <v>0.38219833732722169</v>
      </c>
      <c r="M217" s="322">
        <f>IF(M$5=0,0,(M$5-M$16)/(CHI_fec!M$5-CHI_fec!M$16))</f>
        <v>0.38101205210735334</v>
      </c>
      <c r="N217" s="322">
        <f>IF(N$5=0,0,(N$5-N$16)/(CHI_fec!N$5-CHI_fec!N$16))</f>
        <v>0.38136516553871597</v>
      </c>
      <c r="O217" s="322">
        <f>IF(O$5=0,0,(O$5-O$16)/(CHI_fec!O$5-CHI_fec!O$16))</f>
        <v>0.38118061773422746</v>
      </c>
      <c r="P217" s="322">
        <f>IF(P$5=0,0,(P$5-P$16)/(CHI_fec!P$5-CHI_fec!P$16))</f>
        <v>0.3798368167247817</v>
      </c>
      <c r="Q217" s="322">
        <f>IF(Q$5=0,0,(Q$5-Q$16)/(CHI_fec!Q$5-CHI_fec!Q$16))</f>
        <v>0.37971731314500251</v>
      </c>
      <c r="R217" s="322">
        <f>IF(R$5=0,0,(R$5-R$16)/(CHI_fec!R$5-CHI_fec!R$16))</f>
        <v>0.38145733486676248</v>
      </c>
      <c r="S217" s="322">
        <f>IF(S$5=0,0,(S$5-S$16)/(CHI_fec!S$5-CHI_fec!S$16))</f>
        <v>0.38116562509226709</v>
      </c>
      <c r="T217" s="322">
        <f>IF(T$5=0,0,(T$5-T$16)/(CHI_fec!T$5-CHI_fec!T$16))</f>
        <v>0.38441419744534222</v>
      </c>
      <c r="U217" s="322">
        <f>IF(U$5=0,0,(U$5-U$16)/(CHI_fec!U$5-CHI_fec!U$16))</f>
        <v>0.38039749504419035</v>
      </c>
      <c r="V217" s="322">
        <f>IF(V$5=0,0,(V$5-V$16)/(CHI_fec!V$5-CHI_fec!V$16))</f>
        <v>0.37987565953167685</v>
      </c>
      <c r="W217" s="322">
        <f>IF(W$5=0,0,(W$5-W$16)/(CHI_fec!W$5-CHI_fec!W$16))</f>
        <v>0.41576027722873482</v>
      </c>
      <c r="X217" s="322">
        <f>IF(X$5=0,0,(X$5-X$16)/(CHI_fec!X$5-CHI_fec!X$16))</f>
        <v>0.41924488549224359</v>
      </c>
      <c r="Y217" s="322">
        <f>IF(Y$5=0,0,(Y$5-Y$16)/(CHI_fec!Y$5-CHI_fec!Y$16))</f>
        <v>0.42082963441322496</v>
      </c>
      <c r="DA217" s="95"/>
    </row>
    <row r="218" spans="1:105" ht="12" customHeight="1" x14ac:dyDescent="0.25">
      <c r="A218" s="55" t="s">
        <v>91</v>
      </c>
      <c r="B218" s="305">
        <f>IF(B$6=0,0,B$6/CHI_fec!B$6)</f>
        <v>0.30594103838339715</v>
      </c>
      <c r="C218" s="305">
        <f>IF(C$6=0,0,C$6/CHI_fec!C$6)</f>
        <v>0.30708235272507317</v>
      </c>
      <c r="D218" s="305">
        <f>IF(D$6=0,0,D$6/CHI_fec!D$6)</f>
        <v>0.30708235272507328</v>
      </c>
      <c r="E218" s="305">
        <f>IF(E$6=0,0,E$6/CHI_fec!E$6)</f>
        <v>0.30965009492990631</v>
      </c>
      <c r="F218" s="305">
        <f>IF(F$6=0,0,F$6/CHI_fec!F$6)</f>
        <v>0.30965009492990647</v>
      </c>
      <c r="G218" s="305">
        <f>IF(G$6=0,0,G$6/CHI_fec!G$6)</f>
        <v>0.30965009492990636</v>
      </c>
      <c r="H218" s="305">
        <f>IF(H$6=0,0,H$6/CHI_fec!H$6)</f>
        <v>0.30965009492990625</v>
      </c>
      <c r="I218" s="305">
        <f>IF(I$6=0,0,I$6/CHI_fec!I$6)</f>
        <v>0.30965009492990636</v>
      </c>
      <c r="J218" s="305">
        <f>IF(J$6=0,0,J$6/CHI_fec!J$6)</f>
        <v>0.30965009492990636</v>
      </c>
      <c r="K218" s="305">
        <f>IF(K$6=0,0,K$6/CHI_fec!K$6)</f>
        <v>0.30965009492990636</v>
      </c>
      <c r="L218" s="305">
        <f>IF(L$6=0,0,L$6/CHI_fec!L$6)</f>
        <v>0.30965009492990631</v>
      </c>
      <c r="M218" s="305">
        <f>IF(M$6=0,0,M$6/CHI_fec!M$6)</f>
        <v>0.30965009492990636</v>
      </c>
      <c r="N218" s="305">
        <f>IF(N$6=0,0,N$6/CHI_fec!N$6)</f>
        <v>0.30965009492990636</v>
      </c>
      <c r="O218" s="305">
        <f>IF(O$6=0,0,O$6/CHI_fec!O$6)</f>
        <v>0.30965009492990642</v>
      </c>
      <c r="P218" s="305">
        <f>IF(P$6=0,0,P$6/CHI_fec!P$6)</f>
        <v>0.30965009492990653</v>
      </c>
      <c r="Q218" s="305">
        <f>IF(Q$6=0,0,Q$6/CHI_fec!Q$6)</f>
        <v>0.30965009492990653</v>
      </c>
      <c r="R218" s="305">
        <f>IF(R$6=0,0,R$6/CHI_fec!R$6)</f>
        <v>0.30965009492990625</v>
      </c>
      <c r="S218" s="305">
        <f>IF(S$6=0,0,S$6/CHI_fec!S$6)</f>
        <v>0.30965009492990636</v>
      </c>
      <c r="T218" s="305">
        <f>IF(T$6=0,0,T$6/CHI_fec!T$6)</f>
        <v>0.30965009492990631</v>
      </c>
      <c r="U218" s="305">
        <f>IF(U$6=0,0,U$6/CHI_fec!U$6)</f>
        <v>0.30965009492990636</v>
      </c>
      <c r="V218" s="305">
        <f>IF(V$6=0,0,V$6/CHI_fec!V$6)</f>
        <v>0.30965009492990631</v>
      </c>
      <c r="W218" s="305">
        <f>IF(W$6=0,0,W$6/CHI_fec!W$6)</f>
        <v>0.33368508543691566</v>
      </c>
      <c r="X218" s="305">
        <f>IF(X$6=0,0,X$6/CHI_fec!X$6)</f>
        <v>0.3420234116552095</v>
      </c>
      <c r="Y218" s="305">
        <f>IF(Y$6=0,0,Y$6/CHI_fec!Y$6)</f>
        <v>0.34202341165520961</v>
      </c>
      <c r="DA218" s="76"/>
    </row>
    <row r="219" spans="1:105" ht="12" customHeight="1" x14ac:dyDescent="0.25">
      <c r="A219" s="173" t="s">
        <v>92</v>
      </c>
      <c r="B219" s="306">
        <f>IF(B$7=0,0,B$7/CHI_fec!B$7)</f>
        <v>8.0162347833974301E-2</v>
      </c>
      <c r="C219" s="306">
        <f>IF(C$7=0,0,C$7/CHI_fec!C$7)</f>
        <v>8.0461393812666079E-2</v>
      </c>
      <c r="D219" s="306">
        <f>IF(D$7=0,0,D$7/CHI_fec!D$7)</f>
        <v>8.0461393812666107E-2</v>
      </c>
      <c r="E219" s="306">
        <f>IF(E$7=0,0,E$7/CHI_fec!E$7)</f>
        <v>8.1134190913896606E-2</v>
      </c>
      <c r="F219" s="306">
        <f>IF(F$7=0,0,F$7/CHI_fec!F$7)</f>
        <v>8.1134190913896606E-2</v>
      </c>
      <c r="G219" s="306">
        <f>IF(G$7=0,0,G$7/CHI_fec!G$7)</f>
        <v>8.1134190913896592E-2</v>
      </c>
      <c r="H219" s="306">
        <f>IF(H$7=0,0,H$7/CHI_fec!H$7)</f>
        <v>8.1134190913896606E-2</v>
      </c>
      <c r="I219" s="306">
        <f>IF(I$7=0,0,I$7/CHI_fec!I$7)</f>
        <v>8.1134190913896606E-2</v>
      </c>
      <c r="J219" s="306">
        <f>IF(J$7=0,0,J$7/CHI_fec!J$7)</f>
        <v>8.1134190913896606E-2</v>
      </c>
      <c r="K219" s="306">
        <f>IF(K$7=0,0,K$7/CHI_fec!K$7)</f>
        <v>8.1134190913896606E-2</v>
      </c>
      <c r="L219" s="306">
        <f>IF(L$7=0,0,L$7/CHI_fec!L$7)</f>
        <v>8.1134190913896634E-2</v>
      </c>
      <c r="M219" s="306">
        <f>IF(M$7=0,0,M$7/CHI_fec!M$7)</f>
        <v>8.1134190913896606E-2</v>
      </c>
      <c r="N219" s="306">
        <f>IF(N$7=0,0,N$7/CHI_fec!N$7)</f>
        <v>8.113419091389662E-2</v>
      </c>
      <c r="O219" s="306">
        <f>IF(O$7=0,0,O$7/CHI_fec!O$7)</f>
        <v>8.1134190913896592E-2</v>
      </c>
      <c r="P219" s="306">
        <f>IF(P$7=0,0,P$7/CHI_fec!P$7)</f>
        <v>8.1134190913896578E-2</v>
      </c>
      <c r="Q219" s="306">
        <f>IF(Q$7=0,0,Q$7/CHI_fec!Q$7)</f>
        <v>8.1134190913896606E-2</v>
      </c>
      <c r="R219" s="306">
        <f>IF(R$7=0,0,R$7/CHI_fec!R$7)</f>
        <v>8.1134190913896592E-2</v>
      </c>
      <c r="S219" s="306">
        <f>IF(S$7=0,0,S$7/CHI_fec!S$7)</f>
        <v>8.1134190913896606E-2</v>
      </c>
      <c r="T219" s="306">
        <f>IF(T$7=0,0,T$7/CHI_fec!T$7)</f>
        <v>8.113419091389662E-2</v>
      </c>
      <c r="U219" s="306">
        <f>IF(U$7=0,0,U$7/CHI_fec!U$7)</f>
        <v>8.1134190913896592E-2</v>
      </c>
      <c r="V219" s="306">
        <f>IF(V$7=0,0,V$7/CHI_fec!V$7)</f>
        <v>8.1134190913896564E-2</v>
      </c>
      <c r="W219" s="306">
        <f>IF(W$7=0,0,W$7/CHI_fec!W$7)</f>
        <v>8.9616613179264767E-2</v>
      </c>
      <c r="X219" s="306">
        <f>IF(X$7=0,0,X$7/CHI_fec!X$7)</f>
        <v>8.9616613179264754E-2</v>
      </c>
      <c r="Y219" s="306">
        <f>IF(Y$7=0,0,Y$7/CHI_fec!Y$7)</f>
        <v>8.9616613179264754E-2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0.43448935731453708</v>
      </c>
      <c r="C220" s="306">
        <f>IF(C$8=0,0,C$8/CHI_fec!C$8)</f>
        <v>0.43611022170536545</v>
      </c>
      <c r="D220" s="306">
        <f>IF(D$8=0,0,D$8/CHI_fec!D$8)</f>
        <v>0.43611022170536545</v>
      </c>
      <c r="E220" s="306">
        <f>IF(E$8=0,0,E$8/CHI_fec!E$8)</f>
        <v>0.4397568611566221</v>
      </c>
      <c r="F220" s="306">
        <f>IF(F$8=0,0,F$8/CHI_fec!F$8)</f>
        <v>0.43975686115662233</v>
      </c>
      <c r="G220" s="306">
        <f>IF(G$8=0,0,G$8/CHI_fec!G$8)</f>
        <v>0.4397568611566221</v>
      </c>
      <c r="H220" s="306">
        <f>IF(H$8=0,0,H$8/CHI_fec!H$8)</f>
        <v>0.43975686115662221</v>
      </c>
      <c r="I220" s="306">
        <f>IF(I$8=0,0,I$8/CHI_fec!I$8)</f>
        <v>0.4397568611566221</v>
      </c>
      <c r="J220" s="306">
        <f>IF(J$8=0,0,J$8/CHI_fec!J$8)</f>
        <v>0.4397568611566221</v>
      </c>
      <c r="K220" s="306">
        <f>IF(K$8=0,0,K$8/CHI_fec!K$8)</f>
        <v>0.4397568611566221</v>
      </c>
      <c r="L220" s="306">
        <f>IF(L$8=0,0,L$8/CHI_fec!L$8)</f>
        <v>0.43975686115662227</v>
      </c>
      <c r="M220" s="306">
        <f>IF(M$8=0,0,M$8/CHI_fec!M$8)</f>
        <v>0.43975686115662227</v>
      </c>
      <c r="N220" s="306">
        <f>IF(N$8=0,0,N$8/CHI_fec!N$8)</f>
        <v>0.43975686115662194</v>
      </c>
      <c r="O220" s="306">
        <f>IF(O$8=0,0,O$8/CHI_fec!O$8)</f>
        <v>0.43975686115662221</v>
      </c>
      <c r="P220" s="306">
        <f>IF(P$8=0,0,P$8/CHI_fec!P$8)</f>
        <v>0.43975686115662205</v>
      </c>
      <c r="Q220" s="306">
        <f>IF(Q$8=0,0,Q$8/CHI_fec!Q$8)</f>
        <v>0.43975686115662216</v>
      </c>
      <c r="R220" s="306">
        <f>IF(R$8=0,0,R$8/CHI_fec!R$8)</f>
        <v>0.4397568611566221</v>
      </c>
      <c r="S220" s="306">
        <f>IF(S$8=0,0,S$8/CHI_fec!S$8)</f>
        <v>0.4397568611566221</v>
      </c>
      <c r="T220" s="306">
        <f>IF(T$8=0,0,T$8/CHI_fec!T$8)</f>
        <v>0.43975686115662205</v>
      </c>
      <c r="U220" s="306">
        <f>IF(U$8=0,0,U$8/CHI_fec!U$8)</f>
        <v>0.43975686115662205</v>
      </c>
      <c r="V220" s="306">
        <f>IF(V$8=0,0,V$8/CHI_fec!V$8)</f>
        <v>0.4397568611566221</v>
      </c>
      <c r="W220" s="306">
        <f>IF(W$8=0,0,W$8/CHI_fec!W$8)</f>
        <v>0.47239717695669287</v>
      </c>
      <c r="X220" s="306">
        <f>IF(X$8=0,0,X$8/CHI_fec!X$8)</f>
        <v>0.48573258789286317</v>
      </c>
      <c r="Y220" s="306">
        <f>IF(Y$8=0,0,Y$8/CHI_fec!Y$8)</f>
        <v>0.48573258789286328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0.30842325266642712</v>
      </c>
      <c r="C221" s="306">
        <f>IF(C$9=0,0,C$9/CHI_fec!C$9)</f>
        <v>0.3095738269190173</v>
      </c>
      <c r="D221" s="306">
        <f>IF(D$9=0,0,D$9/CHI_fec!D$9)</f>
        <v>0.3095738269190173</v>
      </c>
      <c r="E221" s="306">
        <f>IF(E$9=0,0,E$9/CHI_fec!E$9)</f>
        <v>0.31216240217851221</v>
      </c>
      <c r="F221" s="306">
        <f>IF(F$9=0,0,F$9/CHI_fec!F$9)</f>
        <v>0.31216240217851221</v>
      </c>
      <c r="G221" s="306">
        <f>IF(G$9=0,0,G$9/CHI_fec!G$9)</f>
        <v>0.31216240217851221</v>
      </c>
      <c r="H221" s="306">
        <f>IF(H$9=0,0,H$9/CHI_fec!H$9)</f>
        <v>0.31216240217851221</v>
      </c>
      <c r="I221" s="306">
        <f>IF(I$9=0,0,I$9/CHI_fec!I$9)</f>
        <v>0.31216240217851221</v>
      </c>
      <c r="J221" s="306">
        <f>IF(J$9=0,0,J$9/CHI_fec!J$9)</f>
        <v>0.31216240217851221</v>
      </c>
      <c r="K221" s="306">
        <f>IF(K$9=0,0,K$9/CHI_fec!K$9)</f>
        <v>0.31216240217851221</v>
      </c>
      <c r="L221" s="306">
        <f>IF(L$9=0,0,L$9/CHI_fec!L$9)</f>
        <v>0.31216240217851215</v>
      </c>
      <c r="M221" s="306">
        <f>IF(M$9=0,0,M$9/CHI_fec!M$9)</f>
        <v>0.31216240217851227</v>
      </c>
      <c r="N221" s="306">
        <f>IF(N$9=0,0,N$9/CHI_fec!N$9)</f>
        <v>0.31216240217851221</v>
      </c>
      <c r="O221" s="306">
        <f>IF(O$9=0,0,O$9/CHI_fec!O$9)</f>
        <v>0.31216240217851232</v>
      </c>
      <c r="P221" s="306">
        <f>IF(P$9=0,0,P$9/CHI_fec!P$9)</f>
        <v>0.31216240217851221</v>
      </c>
      <c r="Q221" s="306">
        <f>IF(Q$9=0,0,Q$9/CHI_fec!Q$9)</f>
        <v>0.31216240217851215</v>
      </c>
      <c r="R221" s="306">
        <f>IF(R$9=0,0,R$9/CHI_fec!R$9)</f>
        <v>0.31216240217851221</v>
      </c>
      <c r="S221" s="306">
        <f>IF(S$9=0,0,S$9/CHI_fec!S$9)</f>
        <v>0.31216240217851232</v>
      </c>
      <c r="T221" s="306">
        <f>IF(T$9=0,0,T$9/CHI_fec!T$9)</f>
        <v>0.31216240217851232</v>
      </c>
      <c r="U221" s="306">
        <f>IF(U$9=0,0,U$9/CHI_fec!U$9)</f>
        <v>0.31216240217851238</v>
      </c>
      <c r="V221" s="306">
        <f>IF(V$9=0,0,V$9/CHI_fec!V$9)</f>
        <v>0.31216240217851215</v>
      </c>
      <c r="W221" s="306">
        <f>IF(W$9=0,0,W$9/CHI_fec!W$9)</f>
        <v>0.34479837575295608</v>
      </c>
      <c r="X221" s="306">
        <f>IF(X$9=0,0,X$9/CHI_fec!X$9)</f>
        <v>0.34479837575295591</v>
      </c>
      <c r="Y221" s="306">
        <f>IF(Y$9=0,0,Y$9/CHI_fec!Y$9)</f>
        <v>0.34479837575295619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0.43523964266901694</v>
      </c>
      <c r="C222" s="307">
        <f>IF(C$10=0,0,C$10/CHI_fec!C$10)</f>
        <v>0.43641862623834021</v>
      </c>
      <c r="D222" s="307">
        <f>IF(D$10=0,0,D$10/CHI_fec!D$10)</f>
        <v>0.43627583191894576</v>
      </c>
      <c r="E222" s="307">
        <f>IF(E$10=0,0,E$10/CHI_fec!E$10)</f>
        <v>0.43977900657709024</v>
      </c>
      <c r="F222" s="307">
        <f>IF(F$10=0,0,F$10/CHI_fec!F$10)</f>
        <v>0.44030571201989416</v>
      </c>
      <c r="G222" s="307">
        <f>IF(G$10=0,0,G$10/CHI_fec!G$10)</f>
        <v>0.44034479177667735</v>
      </c>
      <c r="H222" s="307">
        <f>IF(H$10=0,0,H$10/CHI_fec!H$10)</f>
        <v>0.44219614106358401</v>
      </c>
      <c r="I222" s="307">
        <f>IF(I$10=0,0,I$10/CHI_fec!I$10)</f>
        <v>0.4410295426413503</v>
      </c>
      <c r="J222" s="307">
        <f>IF(J$10=0,0,J$10/CHI_fec!J$10)</f>
        <v>0.4405365421727005</v>
      </c>
      <c r="K222" s="307">
        <f>IF(K$10=0,0,K$10/CHI_fec!K$10)</f>
        <v>0.44094597469057673</v>
      </c>
      <c r="L222" s="307">
        <f>IF(L$10=0,0,L$10/CHI_fec!L$10)</f>
        <v>0.4410573956608364</v>
      </c>
      <c r="M222" s="307">
        <f>IF(M$10=0,0,M$10/CHI_fec!M$10)</f>
        <v>0.44137030502411484</v>
      </c>
      <c r="N222" s="307">
        <f>IF(N$10=0,0,N$10/CHI_fec!N$10)</f>
        <v>0.4418829435944131</v>
      </c>
      <c r="O222" s="307">
        <f>IF(O$10=0,0,O$10/CHI_fec!O$10)</f>
        <v>0.44184263516825967</v>
      </c>
      <c r="P222" s="307">
        <f>IF(P$10=0,0,P$10/CHI_fec!P$10)</f>
        <v>0.44359611983732794</v>
      </c>
      <c r="Q222" s="307">
        <f>IF(Q$10=0,0,Q$10/CHI_fec!Q$10)</f>
        <v>0.44631407251810251</v>
      </c>
      <c r="R222" s="307">
        <f>IF(R$10=0,0,R$10/CHI_fec!R$10)</f>
        <v>0.44918076567894322</v>
      </c>
      <c r="S222" s="307">
        <f>IF(S$10=0,0,S$10/CHI_fec!S$10)</f>
        <v>0.44696430637494766</v>
      </c>
      <c r="T222" s="307">
        <f>IF(T$10=0,0,T$10/CHI_fec!T$10)</f>
        <v>0.44698019486511903</v>
      </c>
      <c r="U222" s="307">
        <f>IF(U$10=0,0,U$10/CHI_fec!U$10)</f>
        <v>0.44837542263214936</v>
      </c>
      <c r="V222" s="307">
        <f>IF(V$10=0,0,V$10/CHI_fec!V$10)</f>
        <v>0.4458876751642839</v>
      </c>
      <c r="W222" s="307">
        <f>IF(W$10=0,0,W$10/CHI_fec!W$10)</f>
        <v>0.49055682886595825</v>
      </c>
      <c r="X222" s="307">
        <f>IF(X$10=0,0,X$10/CHI_fec!X$10)</f>
        <v>0.51033565806458481</v>
      </c>
      <c r="Y222" s="307">
        <f>IF(Y$10=0,0,Y$10/CHI_fec!Y$10)</f>
        <v>0.5287868301895251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0.43262627927652841</v>
      </c>
      <c r="C224" s="308">
        <f>IF(C$25=0,0,C$25/CHI_fec!C$25)</f>
        <v>0.42936691637609431</v>
      </c>
      <c r="D224" s="308">
        <f>IF(D$25=0,0,D$25/CHI_fec!D$25)</f>
        <v>0.42993431869866405</v>
      </c>
      <c r="E224" s="308">
        <f>IF(E$25=0,0,E$25/CHI_fec!E$25)</f>
        <v>0.43851538290145992</v>
      </c>
      <c r="F224" s="308">
        <f>IF(F$25=0,0,F$25/CHI_fec!F$25)</f>
        <v>0.43960550339214066</v>
      </c>
      <c r="G224" s="308">
        <f>IF(G$25=0,0,G$25/CHI_fec!G$25)</f>
        <v>0.43936317303127009</v>
      </c>
      <c r="H224" s="308">
        <f>IF(H$25=0,0,H$25/CHI_fec!H$25)</f>
        <v>0.44018006111740554</v>
      </c>
      <c r="I224" s="308">
        <f>IF(I$25=0,0,I$25/CHI_fec!I$25)</f>
        <v>0.43755561705825169</v>
      </c>
      <c r="J224" s="308">
        <f>IF(J$25=0,0,J$25/CHI_fec!J$25)</f>
        <v>0.44155959684295243</v>
      </c>
      <c r="K224" s="308">
        <f>IF(K$25=0,0,K$25/CHI_fec!K$25)</f>
        <v>0.43854058241699034</v>
      </c>
      <c r="L224" s="308">
        <f>IF(L$25=0,0,L$25/CHI_fec!L$25)</f>
        <v>0.44053382059087109</v>
      </c>
      <c r="M224" s="308">
        <f>IF(M$25=0,0,M$25/CHI_fec!M$25)</f>
        <v>0.44096761558856057</v>
      </c>
      <c r="N224" s="308">
        <f>IF(N$25=0,0,N$25/CHI_fec!N$25)</f>
        <v>0.44077219502839954</v>
      </c>
      <c r="O224" s="308">
        <f>IF(O$25=0,0,O$25/CHI_fec!O$25)</f>
        <v>0.43990409096336885</v>
      </c>
      <c r="P224" s="308">
        <f>IF(P$25=0,0,P$25/CHI_fec!P$25)</f>
        <v>0.44040892418730343</v>
      </c>
      <c r="Q224" s="308">
        <f>IF(Q$25=0,0,Q$25/CHI_fec!Q$25)</f>
        <v>0.43942993412288855</v>
      </c>
      <c r="R224" s="308">
        <f>IF(R$25=0,0,R$25/CHI_fec!R$25)</f>
        <v>0.44378154123658542</v>
      </c>
      <c r="S224" s="308">
        <f>IF(S$25=0,0,S$25/CHI_fec!S$25)</f>
        <v>0.44092700956127917</v>
      </c>
      <c r="T224" s="308">
        <f>IF(T$25=0,0,T$25/CHI_fec!T$25)</f>
        <v>0.4389225195720321</v>
      </c>
      <c r="U224" s="308">
        <f>IF(U$25=0,0,U$25/CHI_fec!U$25)</f>
        <v>0.4317986850806283</v>
      </c>
      <c r="V224" s="308">
        <f>IF(V$25=0,0,V$25/CHI_fec!V$25)</f>
        <v>0.43197066695557224</v>
      </c>
      <c r="W224" s="308">
        <f>IF(W$25=0,0,W$25/CHI_fec!W$25)</f>
        <v>0.47791863379561722</v>
      </c>
      <c r="X224" s="308">
        <f>IF(X$25=0,0,X$25/CHI_fec!X$25)</f>
        <v>0.47158805034387186</v>
      </c>
      <c r="Y224" s="308">
        <f>IF(Y$25=0,0,Y$25/CHI_fec!Y$25)</f>
        <v>0.46823331568709398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0.27859924654288493</v>
      </c>
      <c r="C225" s="308">
        <f>IF(C$36=0,0,C$36/CHI_fec!C$36)</f>
        <v>0.278424934685572</v>
      </c>
      <c r="D225" s="308">
        <f>IF(D$36=0,0,D$36/CHI_fec!D$36)</f>
        <v>0.2827375390515845</v>
      </c>
      <c r="E225" s="308">
        <f>IF(E$36=0,0,E$36/CHI_fec!E$36)</f>
        <v>0.28683585217344881</v>
      </c>
      <c r="F225" s="308">
        <f>IF(F$36=0,0,F$36/CHI_fec!F$36)</f>
        <v>0.28615510660453813</v>
      </c>
      <c r="G225" s="308">
        <f>IF(G$36=0,0,G$36/CHI_fec!G$36)</f>
        <v>0.28636052797322259</v>
      </c>
      <c r="H225" s="308">
        <f>IF(H$36=0,0,H$36/CHI_fec!H$36)</f>
        <v>0.28565166874732562</v>
      </c>
      <c r="I225" s="308">
        <f>IF(I$36=0,0,I$36/CHI_fec!I$36)</f>
        <v>0.28569189313541971</v>
      </c>
      <c r="J225" s="308">
        <f>IF(J$36=0,0,J$36/CHI_fec!J$36)</f>
        <v>0.28669774410310017</v>
      </c>
      <c r="K225" s="308">
        <f>IF(K$36=0,0,K$36/CHI_fec!K$36)</f>
        <v>0.2850246121238223</v>
      </c>
      <c r="L225" s="308">
        <f>IF(L$36=0,0,L$36/CHI_fec!L$36)</f>
        <v>0.2852038026418226</v>
      </c>
      <c r="M225" s="308">
        <f>IF(M$36=0,0,M$36/CHI_fec!M$36)</f>
        <v>0.28562914231874015</v>
      </c>
      <c r="N225" s="308">
        <f>IF(N$36=0,0,N$36/CHI_fec!N$36)</f>
        <v>0.28475680280191112</v>
      </c>
      <c r="O225" s="308">
        <f>IF(O$36=0,0,O$36/CHI_fec!O$36)</f>
        <v>0.28507124176714027</v>
      </c>
      <c r="P225" s="308">
        <f>IF(P$36=0,0,P$36/CHI_fec!P$36)</f>
        <v>0.28548229185638024</v>
      </c>
      <c r="Q225" s="308">
        <f>IF(Q$36=0,0,Q$36/CHI_fec!Q$36)</f>
        <v>0.28454060810782827</v>
      </c>
      <c r="R225" s="308">
        <f>IF(R$36=0,0,R$36/CHI_fec!R$36)</f>
        <v>0.28816063052571111</v>
      </c>
      <c r="S225" s="308">
        <f>IF(S$36=0,0,S$36/CHI_fec!S$36)</f>
        <v>0.2881155698348189</v>
      </c>
      <c r="T225" s="308">
        <f>IF(T$36=0,0,T$36/CHI_fec!T$36)</f>
        <v>0.28779846795356934</v>
      </c>
      <c r="U225" s="308">
        <f>IF(U$36=0,0,U$36/CHI_fec!U$36)</f>
        <v>0.28851092928307248</v>
      </c>
      <c r="V225" s="308">
        <f>IF(V$36=0,0,V$36/CHI_fec!V$36)</f>
        <v>0.29089063713397373</v>
      </c>
      <c r="W225" s="308">
        <f>IF(W$36=0,0,W$36/CHI_fec!W$36)</f>
        <v>0.32131515169123398</v>
      </c>
      <c r="X225" s="308">
        <f>IF(X$36=0,0,X$36/CHI_fec!X$36)</f>
        <v>0.32146927264838926</v>
      </c>
      <c r="Y225" s="308">
        <f>IF(Y$36=0,0,Y$36/CHI_fec!Y$36)</f>
        <v>0.32318893074687854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0.37007227907293827</v>
      </c>
      <c r="C226" s="308">
        <f>IF(C$44=0,0,C$44/CHI_fec!C$44)</f>
        <v>0.36932695230614077</v>
      </c>
      <c r="D226" s="308">
        <f>IF(D$44=0,0,D$44/CHI_fec!D$44)</f>
        <v>0.36929619062755442</v>
      </c>
      <c r="E226" s="308">
        <f>IF(E$44=0,0,E$44/CHI_fec!E$44)</f>
        <v>0.37354119229173749</v>
      </c>
      <c r="F226" s="308">
        <f>IF(F$44=0,0,F$44/CHI_fec!F$44)</f>
        <v>0.37435139635949011</v>
      </c>
      <c r="G226" s="308">
        <f>IF(G$44=0,0,G$44/CHI_fec!G$44)</f>
        <v>0.37439067112722257</v>
      </c>
      <c r="H226" s="308">
        <f>IF(H$44=0,0,H$44/CHI_fec!H$44)</f>
        <v>0.377487918134221</v>
      </c>
      <c r="I226" s="308">
        <f>IF(I$44=0,0,I$44/CHI_fec!I$44)</f>
        <v>0.37480373231292169</v>
      </c>
      <c r="J226" s="308">
        <f>IF(J$44=0,0,J$44/CHI_fec!J$44)</f>
        <v>0.37508875386286655</v>
      </c>
      <c r="K226" s="308">
        <f>IF(K$44=0,0,K$44/CHI_fec!K$44)</f>
        <v>0.37462857410796641</v>
      </c>
      <c r="L226" s="308">
        <f>IF(L$44=0,0,L$44/CHI_fec!L$44)</f>
        <v>0.37527056582037766</v>
      </c>
      <c r="M226" s="308">
        <f>IF(M$44=0,0,M$44/CHI_fec!M$44)</f>
        <v>0.37582915768587416</v>
      </c>
      <c r="N226" s="308">
        <f>IF(N$44=0,0,N$44/CHI_fec!N$44)</f>
        <v>0.37632512846145499</v>
      </c>
      <c r="O226" s="308">
        <f>IF(O$44=0,0,O$44/CHI_fec!O$44)</f>
        <v>0.37593314362424102</v>
      </c>
      <c r="P226" s="308">
        <f>IF(P$44=0,0,P$44/CHI_fec!P$44)</f>
        <v>0.37821164669490898</v>
      </c>
      <c r="Q226" s="308">
        <f>IF(Q$44=0,0,Q$44/CHI_fec!Q$44)</f>
        <v>0.3810314300968487</v>
      </c>
      <c r="R226" s="308">
        <f>IF(R$44=0,0,R$44/CHI_fec!R$44)</f>
        <v>0.38605064830667585</v>
      </c>
      <c r="S226" s="308">
        <f>IF(S$44=0,0,S$44/CHI_fec!S$44)</f>
        <v>0.38261551918728604</v>
      </c>
      <c r="T226" s="308">
        <f>IF(T$44=0,0,T$44/CHI_fec!T$44)</f>
        <v>0.38152938772434886</v>
      </c>
      <c r="U226" s="308">
        <f>IF(U$44=0,0,U$44/CHI_fec!U$44)</f>
        <v>0.38014831890411793</v>
      </c>
      <c r="V226" s="308">
        <f>IF(V$44=0,0,V$44/CHI_fec!V$44)</f>
        <v>0.3786482976266668</v>
      </c>
      <c r="W226" s="308">
        <f>IF(W$44=0,0,W$44/CHI_fec!W$44)</f>
        <v>0.41633469270300399</v>
      </c>
      <c r="X226" s="308">
        <f>IF(X$44=0,0,X$44/CHI_fec!X$44)</f>
        <v>0.43670836203105934</v>
      </c>
      <c r="Y226" s="308">
        <f>IF(Y$44=0,0,Y$44/CHI_fec!Y$44)</f>
        <v>0.45249965413333443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0.43637620464723503</v>
      </c>
      <c r="C227" s="309">
        <f>IF(C$58=0,0,C$58/CHI_fec!C$58)</f>
        <v>0.43800410793004318</v>
      </c>
      <c r="D227" s="309">
        <f>IF(D$58=0,0,D$58/CHI_fec!D$58)</f>
        <v>0.43800410793004324</v>
      </c>
      <c r="E227" s="309">
        <f>IF(E$58=0,0,E$58/CHI_fec!E$58)</f>
        <v>0.44166658356187849</v>
      </c>
      <c r="F227" s="309">
        <f>IF(F$58=0,0,F$58/CHI_fec!F$58)</f>
        <v>0.44166658356187838</v>
      </c>
      <c r="G227" s="309">
        <f>IF(G$58=0,0,G$58/CHI_fec!G$58)</f>
        <v>0.44166658356187855</v>
      </c>
      <c r="H227" s="309">
        <f>IF(H$58=0,0,H$58/CHI_fec!H$58)</f>
        <v>0.44166658356187855</v>
      </c>
      <c r="I227" s="309">
        <f>IF(I$58=0,0,I$58/CHI_fec!I$58)</f>
        <v>0.44166658356187849</v>
      </c>
      <c r="J227" s="309">
        <f>IF(J$58=0,0,J$58/CHI_fec!J$58)</f>
        <v>0.44166658356187855</v>
      </c>
      <c r="K227" s="309">
        <f>IF(K$58=0,0,K$58/CHI_fec!K$58)</f>
        <v>0.44166658356187849</v>
      </c>
      <c r="L227" s="309">
        <f>IF(L$58=0,0,L$58/CHI_fec!L$58)</f>
        <v>0.44166658356187855</v>
      </c>
      <c r="M227" s="309">
        <f>IF(M$58=0,0,M$58/CHI_fec!M$58)</f>
        <v>0.44166658356187843</v>
      </c>
      <c r="N227" s="309">
        <f>IF(N$58=0,0,N$58/CHI_fec!N$58)</f>
        <v>0.44166658356187843</v>
      </c>
      <c r="O227" s="309">
        <f>IF(O$58=0,0,O$58/CHI_fec!O$58)</f>
        <v>0.44166658356187855</v>
      </c>
      <c r="P227" s="309">
        <f>IF(P$58=0,0,P$58/CHI_fec!P$58)</f>
        <v>0.44166658356187855</v>
      </c>
      <c r="Q227" s="309">
        <f>IF(Q$58=0,0,Q$58/CHI_fec!Q$58)</f>
        <v>0.44166658356187855</v>
      </c>
      <c r="R227" s="309">
        <f>IF(R$58=0,0,R$58/CHI_fec!R$58)</f>
        <v>0.44166658356187855</v>
      </c>
      <c r="S227" s="309">
        <f>IF(S$58=0,0,S$58/CHI_fec!S$58)</f>
        <v>0.44166658356187843</v>
      </c>
      <c r="T227" s="309">
        <f>IF(T$58=0,0,T$58/CHI_fec!T$58)</f>
        <v>0.44166658356187866</v>
      </c>
      <c r="U227" s="309">
        <f>IF(U$58=0,0,U$58/CHI_fec!U$58)</f>
        <v>0.44166658356187843</v>
      </c>
      <c r="V227" s="309">
        <f>IF(V$58=0,0,V$58/CHI_fec!V$58)</f>
        <v>0.44166658356187843</v>
      </c>
      <c r="W227" s="309">
        <f>IF(W$58=0,0,W$58/CHI_fec!W$58)</f>
        <v>0.4765874252056907</v>
      </c>
      <c r="X227" s="309">
        <f>IF(X$58=0,0,X$58/CHI_fec!X$58)</f>
        <v>0.48784196807086072</v>
      </c>
      <c r="Y227" s="309">
        <f>IF(Y$58=0,0,Y$58/CHI_fec!Y$58)</f>
        <v>0.48784196807086089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0.36594397853066657</v>
      </c>
      <c r="C229" s="322">
        <f>IF(C$61=0,0,C$61/CHI_fec!C$61)</f>
        <v>0.36742212939239999</v>
      </c>
      <c r="D229" s="322">
        <f>IF(D$61=0,0,D$61/CHI_fec!D$61)</f>
        <v>0.36960312433565634</v>
      </c>
      <c r="E229" s="322">
        <f>IF(E$61=0,0,E$61/CHI_fec!E$61)</f>
        <v>0.37644247634616351</v>
      </c>
      <c r="F229" s="322">
        <f>IF(F$61=0,0,F$61/CHI_fec!F$61)</f>
        <v>0.37497437589673605</v>
      </c>
      <c r="G229" s="322">
        <f>IF(G$61=0,0,G$61/CHI_fec!G$61)</f>
        <v>0.3744272206942616</v>
      </c>
      <c r="H229" s="322">
        <f>IF(H$61=0,0,H$61/CHI_fec!H$61)</f>
        <v>0.37328678179776931</v>
      </c>
      <c r="I229" s="322">
        <f>IF(I$61=0,0,I$61/CHI_fec!I$61)</f>
        <v>0.38129058066816379</v>
      </c>
      <c r="J229" s="322">
        <f>IF(J$61=0,0,J$61/CHI_fec!J$61)</f>
        <v>0.38393176387528183</v>
      </c>
      <c r="K229" s="322">
        <f>IF(K$61=0,0,K$61/CHI_fec!K$61)</f>
        <v>0.38162975771972346</v>
      </c>
      <c r="L229" s="322">
        <f>IF(L$61=0,0,L$61/CHI_fec!L$61)</f>
        <v>0.38271051593973521</v>
      </c>
      <c r="M229" s="322">
        <f>IF(M$61=0,0,M$61/CHI_fec!M$61)</f>
        <v>0.38208551909383781</v>
      </c>
      <c r="N229" s="322">
        <f>IF(N$61=0,0,N$61/CHI_fec!N$61)</f>
        <v>0.38153349652682583</v>
      </c>
      <c r="O229" s="322">
        <f>IF(O$61=0,0,O$61/CHI_fec!O$61)</f>
        <v>0.38243058113913292</v>
      </c>
      <c r="P229" s="322">
        <f>IF(P$61=0,0,P$61/CHI_fec!P$61)</f>
        <v>0.38094174587865925</v>
      </c>
      <c r="Q229" s="322">
        <f>IF(Q$61=0,0,Q$61/CHI_fec!Q$61)</f>
        <v>0.38079794323159394</v>
      </c>
      <c r="R229" s="322">
        <f>IF(R$61=0,0,R$61/CHI_fec!R$61)</f>
        <v>0.38245573576404168</v>
      </c>
      <c r="S229" s="322">
        <f>IF(S$61=0,0,S$61/CHI_fec!S$61)</f>
        <v>0.38106277456108295</v>
      </c>
      <c r="T229" s="322">
        <f>IF(T$61=0,0,T$61/CHI_fec!T$61)</f>
        <v>0.3818927457222186</v>
      </c>
      <c r="U229" s="322">
        <f>IF(U$61=0,0,U$61/CHI_fec!U$61)</f>
        <v>0.38042068579077848</v>
      </c>
      <c r="V229" s="322">
        <f>IF(V$61=0,0,V$61/CHI_fec!V$61)</f>
        <v>0.37749135057542998</v>
      </c>
      <c r="W229" s="322">
        <f>IF(W$61=0,0,W$61/CHI_fec!W$61)</f>
        <v>0.3781345083114474</v>
      </c>
      <c r="X229" s="322">
        <f>IF(X$61=0,0,X$61/CHI_fec!X$61)</f>
        <v>0.37704665910736135</v>
      </c>
      <c r="Y229" s="322">
        <f>IF(Y$61=0,0,Y$61/CHI_fec!Y$61)</f>
        <v>0.37871047092637949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0.29012055808375087</v>
      </c>
      <c r="C230" s="305">
        <f>IF(C$62=0,0,C$62/CHI_fec!C$62)</f>
        <v>0.29148504790361279</v>
      </c>
      <c r="D230" s="305">
        <f>IF(D$62=0,0,D$62/CHI_fec!D$62)</f>
        <v>0.29148504790361279</v>
      </c>
      <c r="E230" s="305">
        <f>IF(E$62=0,0,E$62/CHI_fec!E$62)</f>
        <v>0.29447982714217835</v>
      </c>
      <c r="F230" s="305">
        <f>IF(F$62=0,0,F$62/CHI_fec!F$62)</f>
        <v>0.29447982714217835</v>
      </c>
      <c r="G230" s="305">
        <f>IF(G$62=0,0,G$62/CHI_fec!G$62)</f>
        <v>0.29447982714217841</v>
      </c>
      <c r="H230" s="305">
        <f>IF(H$62=0,0,H$62/CHI_fec!H$62)</f>
        <v>0.29666762292710386</v>
      </c>
      <c r="I230" s="305">
        <f>IF(I$62=0,0,I$62/CHI_fec!I$62)</f>
        <v>0.30093869915991484</v>
      </c>
      <c r="J230" s="305">
        <f>IF(J$62=0,0,J$62/CHI_fec!J$62)</f>
        <v>0.30093869915991478</v>
      </c>
      <c r="K230" s="305">
        <f>IF(K$62=0,0,K$62/CHI_fec!K$62)</f>
        <v>0.30093869915991484</v>
      </c>
      <c r="L230" s="305">
        <f>IF(L$62=0,0,L$62/CHI_fec!L$62)</f>
        <v>0.30093869915991478</v>
      </c>
      <c r="M230" s="305">
        <f>IF(M$62=0,0,M$62/CHI_fec!M$62)</f>
        <v>0.30093869915991484</v>
      </c>
      <c r="N230" s="305">
        <f>IF(N$62=0,0,N$62/CHI_fec!N$62)</f>
        <v>0.30093869915991484</v>
      </c>
      <c r="O230" s="305">
        <f>IF(O$62=0,0,O$62/CHI_fec!O$62)</f>
        <v>0.30093869915991506</v>
      </c>
      <c r="P230" s="305">
        <f>IF(P$62=0,0,P$62/CHI_fec!P$62)</f>
        <v>0.30093869915991484</v>
      </c>
      <c r="Q230" s="305">
        <f>IF(Q$62=0,0,Q$62/CHI_fec!Q$62)</f>
        <v>0.30093869915991489</v>
      </c>
      <c r="R230" s="305">
        <f>IF(R$62=0,0,R$62/CHI_fec!R$62)</f>
        <v>0.30093869915991472</v>
      </c>
      <c r="S230" s="305">
        <f>IF(S$62=0,0,S$62/CHI_fec!S$62)</f>
        <v>0.30093869915991495</v>
      </c>
      <c r="T230" s="305">
        <f>IF(T$62=0,0,T$62/CHI_fec!T$62)</f>
        <v>0.30093869915991484</v>
      </c>
      <c r="U230" s="305">
        <f>IF(U$62=0,0,U$62/CHI_fec!U$62)</f>
        <v>0.30093869915991489</v>
      </c>
      <c r="V230" s="305">
        <f>IF(V$62=0,0,V$62/CHI_fec!V$62)</f>
        <v>0.30093869915991478</v>
      </c>
      <c r="W230" s="305">
        <f>IF(W$62=0,0,W$62/CHI_fec!W$62)</f>
        <v>0.30093869915991489</v>
      </c>
      <c r="X230" s="305">
        <f>IF(X$62=0,0,X$62/CHI_fec!X$62)</f>
        <v>0.30093869915991489</v>
      </c>
      <c r="Y230" s="305">
        <f>IF(Y$62=0,0,Y$62/CHI_fec!Y$62)</f>
        <v>0.30093869915991489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7.7172234082473243E-2</v>
      </c>
      <c r="C231" s="306">
        <f>IF(C$63=0,0,C$63/CHI_fec!C$63)</f>
        <v>7.7535189153554909E-2</v>
      </c>
      <c r="D231" s="306">
        <f>IF(D$63=0,0,D$63/CHI_fec!D$63)</f>
        <v>7.7535189153554909E-2</v>
      </c>
      <c r="E231" s="306">
        <f>IF(E$63=0,0,E$63/CHI_fec!E$63)</f>
        <v>7.8331802140757287E-2</v>
      </c>
      <c r="F231" s="306">
        <f>IF(F$63=0,0,F$63/CHI_fec!F$63)</f>
        <v>7.8331802140757273E-2</v>
      </c>
      <c r="G231" s="306">
        <f>IF(G$63=0,0,G$63/CHI_fec!G$63)</f>
        <v>7.8331802140757301E-2</v>
      </c>
      <c r="H231" s="306">
        <f>IF(H$63=0,0,H$63/CHI_fec!H$63)</f>
        <v>7.8913757068577922E-2</v>
      </c>
      <c r="I231" s="306">
        <f>IF(I$63=0,0,I$63/CHI_fec!I$63)</f>
        <v>8.0049865784897922E-2</v>
      </c>
      <c r="J231" s="306">
        <f>IF(J$63=0,0,J$63/CHI_fec!J$63)</f>
        <v>8.004986578489795E-2</v>
      </c>
      <c r="K231" s="306">
        <f>IF(K$63=0,0,K$63/CHI_fec!K$63)</f>
        <v>8.004986578489795E-2</v>
      </c>
      <c r="L231" s="306">
        <f>IF(L$63=0,0,L$63/CHI_fec!L$63)</f>
        <v>8.0049865784897978E-2</v>
      </c>
      <c r="M231" s="306">
        <f>IF(M$63=0,0,M$63/CHI_fec!M$63)</f>
        <v>8.0049865784897964E-2</v>
      </c>
      <c r="N231" s="306">
        <f>IF(N$63=0,0,N$63/CHI_fec!N$63)</f>
        <v>8.004986578489795E-2</v>
      </c>
      <c r="O231" s="306">
        <f>IF(O$63=0,0,O$63/CHI_fec!O$63)</f>
        <v>8.0049865784897964E-2</v>
      </c>
      <c r="P231" s="306">
        <f>IF(P$63=0,0,P$63/CHI_fec!P$63)</f>
        <v>8.004986578489795E-2</v>
      </c>
      <c r="Q231" s="306">
        <f>IF(Q$63=0,0,Q$63/CHI_fec!Q$63)</f>
        <v>8.0049865784897936E-2</v>
      </c>
      <c r="R231" s="306">
        <f>IF(R$63=0,0,R$63/CHI_fec!R$63)</f>
        <v>8.0049865784897936E-2</v>
      </c>
      <c r="S231" s="306">
        <f>IF(S$63=0,0,S$63/CHI_fec!S$63)</f>
        <v>8.004986578489795E-2</v>
      </c>
      <c r="T231" s="306">
        <f>IF(T$63=0,0,T$63/CHI_fec!T$63)</f>
        <v>8.0049865784897964E-2</v>
      </c>
      <c r="U231" s="306">
        <f>IF(U$63=0,0,U$63/CHI_fec!U$63)</f>
        <v>8.0049865784897922E-2</v>
      </c>
      <c r="V231" s="306">
        <f>IF(V$63=0,0,V$63/CHI_fec!V$63)</f>
        <v>8.0049865784897978E-2</v>
      </c>
      <c r="W231" s="306">
        <f>IF(W$63=0,0,W$63/CHI_fec!W$63)</f>
        <v>8.0049865784897922E-2</v>
      </c>
      <c r="X231" s="306">
        <f>IF(X$63=0,0,X$63/CHI_fec!X$63)</f>
        <v>8.0049865784897964E-2</v>
      </c>
      <c r="Y231" s="306">
        <f>IF(Y$63=0,0,Y$63/CHI_fec!Y$63)</f>
        <v>8.0049865784897936E-2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0.41041864783959298</v>
      </c>
      <c r="C232" s="306">
        <f>IF(C$64=0,0,C$64/CHI_fec!C$64)</f>
        <v>0.41234892148361724</v>
      </c>
      <c r="D232" s="306">
        <f>IF(D$64=0,0,D$64/CHI_fec!D$64)</f>
        <v>0.41234892148361713</v>
      </c>
      <c r="E232" s="306">
        <f>IF(E$64=0,0,E$64/CHI_fec!E$64)</f>
        <v>0.41658548180801624</v>
      </c>
      <c r="F232" s="306">
        <f>IF(F$64=0,0,F$64/CHI_fec!F$64)</f>
        <v>0.4165854818080163</v>
      </c>
      <c r="G232" s="306">
        <f>IF(G$64=0,0,G$64/CHI_fec!G$64)</f>
        <v>0.41658548180801624</v>
      </c>
      <c r="H232" s="306">
        <f>IF(H$64=0,0,H$64/CHI_fec!H$64)</f>
        <v>0.41968044410137806</v>
      </c>
      <c r="I232" s="306">
        <f>IF(I$64=0,0,I$64/CHI_fec!I$64)</f>
        <v>0.42572251621053236</v>
      </c>
      <c r="J232" s="306">
        <f>IF(J$64=0,0,J$64/CHI_fec!J$64)</f>
        <v>0.42572251621053242</v>
      </c>
      <c r="K232" s="306">
        <f>IF(K$64=0,0,K$64/CHI_fec!K$64)</f>
        <v>0.42572251621053253</v>
      </c>
      <c r="L232" s="306">
        <f>IF(L$64=0,0,L$64/CHI_fec!L$64)</f>
        <v>0.42572251621053236</v>
      </c>
      <c r="M232" s="306">
        <f>IF(M$64=0,0,M$64/CHI_fec!M$64)</f>
        <v>0.42572251621053231</v>
      </c>
      <c r="N232" s="306">
        <f>IF(N$64=0,0,N$64/CHI_fec!N$64)</f>
        <v>0.42572251621053236</v>
      </c>
      <c r="O232" s="306">
        <f>IF(O$64=0,0,O$64/CHI_fec!O$64)</f>
        <v>0.42572251621053242</v>
      </c>
      <c r="P232" s="306">
        <f>IF(P$64=0,0,P$64/CHI_fec!P$64)</f>
        <v>0.42572251621053242</v>
      </c>
      <c r="Q232" s="306">
        <f>IF(Q$64=0,0,Q$64/CHI_fec!Q$64)</f>
        <v>0.42572251621053248</v>
      </c>
      <c r="R232" s="306">
        <f>IF(R$64=0,0,R$64/CHI_fec!R$64)</f>
        <v>0.42572251621053248</v>
      </c>
      <c r="S232" s="306">
        <f>IF(S$64=0,0,S$64/CHI_fec!S$64)</f>
        <v>0.42572251621053242</v>
      </c>
      <c r="T232" s="306">
        <f>IF(T$64=0,0,T$64/CHI_fec!T$64)</f>
        <v>0.42572251621053225</v>
      </c>
      <c r="U232" s="306">
        <f>IF(U$64=0,0,U$64/CHI_fec!U$64)</f>
        <v>0.4257225162105322</v>
      </c>
      <c r="V232" s="306">
        <f>IF(V$64=0,0,V$64/CHI_fec!V$64)</f>
        <v>0.42572251621053242</v>
      </c>
      <c r="W232" s="306">
        <f>IF(W$64=0,0,W$64/CHI_fec!W$64)</f>
        <v>0.42572251621053236</v>
      </c>
      <c r="X232" s="306">
        <f>IF(X$64=0,0,X$64/CHI_fec!X$64)</f>
        <v>0.42572251621053264</v>
      </c>
      <c r="Y232" s="306">
        <f>IF(Y$64=0,0,Y$64/CHI_fec!Y$64)</f>
        <v>0.42572251621053214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0.30170389353123467</v>
      </c>
      <c r="C233" s="306">
        <f>IF(C$65=0,0,C$65/CHI_fec!C$65)</f>
        <v>0.30312286188720089</v>
      </c>
      <c r="D233" s="306">
        <f>IF(D$65=0,0,D$65/CHI_fec!D$65)</f>
        <v>0.30312286188720078</v>
      </c>
      <c r="E233" s="306">
        <f>IF(E$65=0,0,E$65/CHI_fec!E$65)</f>
        <v>0.3062372104963087</v>
      </c>
      <c r="F233" s="306">
        <f>IF(F$65=0,0,F$65/CHI_fec!F$65)</f>
        <v>0.30623721049630881</v>
      </c>
      <c r="G233" s="306">
        <f>IF(G$65=0,0,G$65/CHI_fec!G$65)</f>
        <v>0.3062372104963087</v>
      </c>
      <c r="H233" s="306">
        <f>IF(H$65=0,0,H$65/CHI_fec!H$65)</f>
        <v>0.30851235608034794</v>
      </c>
      <c r="I233" s="306">
        <f>IF(I$65=0,0,I$65/CHI_fec!I$65)</f>
        <v>0.31295395903850776</v>
      </c>
      <c r="J233" s="306">
        <f>IF(J$65=0,0,J$65/CHI_fec!J$65)</f>
        <v>0.31295395903850781</v>
      </c>
      <c r="K233" s="306">
        <f>IF(K$65=0,0,K$65/CHI_fec!K$65)</f>
        <v>0.31295395903850776</v>
      </c>
      <c r="L233" s="306">
        <f>IF(L$65=0,0,L$65/CHI_fec!L$65)</f>
        <v>0.31295395903850803</v>
      </c>
      <c r="M233" s="306">
        <f>IF(M$65=0,0,M$65/CHI_fec!M$65)</f>
        <v>0.31295395903850798</v>
      </c>
      <c r="N233" s="306">
        <f>IF(N$65=0,0,N$65/CHI_fec!N$65)</f>
        <v>0.31295395903850787</v>
      </c>
      <c r="O233" s="306">
        <f>IF(O$65=0,0,O$65/CHI_fec!O$65)</f>
        <v>0.31295395903850787</v>
      </c>
      <c r="P233" s="306">
        <f>IF(P$65=0,0,P$65/CHI_fec!P$65)</f>
        <v>0.31295395903850781</v>
      </c>
      <c r="Q233" s="306">
        <f>IF(Q$65=0,0,Q$65/CHI_fec!Q$65)</f>
        <v>0.31295395903850798</v>
      </c>
      <c r="R233" s="306">
        <f>IF(R$65=0,0,R$65/CHI_fec!R$65)</f>
        <v>0.31295395903850776</v>
      </c>
      <c r="S233" s="306">
        <f>IF(S$65=0,0,S$65/CHI_fec!S$65)</f>
        <v>0.31295395903850776</v>
      </c>
      <c r="T233" s="306">
        <f>IF(T$65=0,0,T$65/CHI_fec!T$65)</f>
        <v>0.31295395903850781</v>
      </c>
      <c r="U233" s="306">
        <f>IF(U$65=0,0,U$65/CHI_fec!U$65)</f>
        <v>0.31295395903850781</v>
      </c>
      <c r="V233" s="306">
        <f>IF(V$65=0,0,V$65/CHI_fec!V$65)</f>
        <v>0.31295395903850787</v>
      </c>
      <c r="W233" s="306">
        <f>IF(W$65=0,0,W$65/CHI_fec!W$65)</f>
        <v>0.31295395903850781</v>
      </c>
      <c r="X233" s="306">
        <f>IF(X$65=0,0,X$65/CHI_fec!X$65)</f>
        <v>0.31295395903850776</v>
      </c>
      <c r="Y233" s="306">
        <f>IF(Y$65=0,0,Y$65/CHI_fec!Y$65)</f>
        <v>0.31295395903850776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0.41150239994155341</v>
      </c>
      <c r="C234" s="307">
        <f>IF(C$66=0,0,C$66/CHI_fec!C$66)</f>
        <v>0.41301693557524721</v>
      </c>
      <c r="D234" s="307">
        <f>IF(D$66=0,0,D$66/CHI_fec!D$66)</f>
        <v>0.41288179818956244</v>
      </c>
      <c r="E234" s="307">
        <f>IF(E$66=0,0,E$66/CHI_fec!E$66)</f>
        <v>0.41698649096860774</v>
      </c>
      <c r="F234" s="307">
        <f>IF(F$66=0,0,F$66/CHI_fec!F$66)</f>
        <v>0.41748589874179409</v>
      </c>
      <c r="G234" s="307">
        <f>IF(G$66=0,0,G$66/CHI_fec!G$66)</f>
        <v>0.41752295310411086</v>
      </c>
      <c r="H234" s="307">
        <f>IF(H$66=0,0,H$66/CHI_fec!H$66)</f>
        <v>0.42239332072528279</v>
      </c>
      <c r="I234" s="307">
        <f>IF(I$66=0,0,I$66/CHI_fec!I$66)</f>
        <v>0.427344051721819</v>
      </c>
      <c r="J234" s="307">
        <f>IF(J$66=0,0,J$66/CHI_fec!J$66)</f>
        <v>0.42686634944248414</v>
      </c>
      <c r="K234" s="307">
        <f>IF(K$66=0,0,K$66/CHI_fec!K$66)</f>
        <v>0.42726307694978011</v>
      </c>
      <c r="L234" s="307">
        <f>IF(L$66=0,0,L$66/CHI_fec!L$66)</f>
        <v>0.42737104044037194</v>
      </c>
      <c r="M234" s="307">
        <f>IF(M$66=0,0,M$66/CHI_fec!M$66)</f>
        <v>0.42767423998189036</v>
      </c>
      <c r="N234" s="307">
        <f>IF(N$66=0,0,N$66/CHI_fec!N$66)</f>
        <v>0.42817097097725221</v>
      </c>
      <c r="O234" s="307">
        <f>IF(O$66=0,0,O$66/CHI_fec!O$66)</f>
        <v>0.42813191335302181</v>
      </c>
      <c r="P234" s="307">
        <f>IF(P$66=0,0,P$66/CHI_fec!P$66)</f>
        <v>0.42983098602426262</v>
      </c>
      <c r="Q234" s="307">
        <f>IF(Q$66=0,0,Q$66/CHI_fec!Q$66)</f>
        <v>0.4324645985120657</v>
      </c>
      <c r="R234" s="307">
        <f>IF(R$66=0,0,R$66/CHI_fec!R$66)</f>
        <v>0.4352423359467511</v>
      </c>
      <c r="S234" s="307">
        <f>IF(S$66=0,0,S$66/CHI_fec!S$66)</f>
        <v>0.43309465510484368</v>
      </c>
      <c r="T234" s="307">
        <f>IF(T$66=0,0,T$66/CHI_fec!T$66)</f>
        <v>0.43311005056276453</v>
      </c>
      <c r="U234" s="307">
        <f>IF(U$66=0,0,U$66/CHI_fec!U$66)</f>
        <v>0.43446198332324704</v>
      </c>
      <c r="V234" s="307">
        <f>IF(V$66=0,0,V$66/CHI_fec!V$66)</f>
        <v>0.43205143260092754</v>
      </c>
      <c r="W234" s="307">
        <f>IF(W$66=0,0,W$66/CHI_fec!W$66)</f>
        <v>0.43034294729577216</v>
      </c>
      <c r="X234" s="307">
        <f>IF(X$66=0,0,X$66/CHI_fec!X$66)</f>
        <v>0.44769400460563297</v>
      </c>
      <c r="Y234" s="307">
        <f>IF(Y$66=0,0,Y$66/CHI_fec!Y$66)</f>
        <v>0.46388036941817506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0.42630019002091107</v>
      </c>
      <c r="C235" s="308">
        <f>IF(C$72=0,0,C$72/CHI_fec!C$72)</f>
        <v>0.4233170809898435</v>
      </c>
      <c r="D235" s="308">
        <f>IF(D$72=0,0,D$72/CHI_fec!D$72)</f>
        <v>0.42376291651430248</v>
      </c>
      <c r="E235" s="308">
        <f>IF(E$72=0,0,E$72/CHI_fec!E$72)</f>
        <v>0.43284615518587671</v>
      </c>
      <c r="F235" s="308">
        <f>IF(F$72=0,0,F$72/CHI_fec!F$72)</f>
        <v>0.43434659183807045</v>
      </c>
      <c r="G235" s="308">
        <f>IF(G$72=0,0,G$72/CHI_fec!G$72)</f>
        <v>0.43403414530823792</v>
      </c>
      <c r="H235" s="308">
        <f>IF(H$72=0,0,H$72/CHI_fec!H$72)</f>
        <v>0.4383273955115673</v>
      </c>
      <c r="I235" s="308">
        <f>IF(I$72=0,0,I$72/CHI_fec!I$72)</f>
        <v>0.44192970671951887</v>
      </c>
      <c r="J235" s="308">
        <f>IF(J$72=0,0,J$72/CHI_fec!J$72)</f>
        <v>0.44590289031229757</v>
      </c>
      <c r="K235" s="308">
        <f>IF(K$72=0,0,K$72/CHI_fec!K$72)</f>
        <v>0.442773004875818</v>
      </c>
      <c r="L235" s="308">
        <f>IF(L$72=0,0,L$72/CHI_fec!L$72)</f>
        <v>0.44500925605384783</v>
      </c>
      <c r="M235" s="308">
        <f>IF(M$72=0,0,M$72/CHI_fec!M$72)</f>
        <v>0.44539159781612775</v>
      </c>
      <c r="N235" s="308">
        <f>IF(N$72=0,0,N$72/CHI_fec!N$72)</f>
        <v>0.44535930619748987</v>
      </c>
      <c r="O235" s="308">
        <f>IF(O$72=0,0,O$72/CHI_fec!O$72)</f>
        <v>0.44460995141491161</v>
      </c>
      <c r="P235" s="308">
        <f>IF(P$72=0,0,P$72/CHI_fec!P$72)</f>
        <v>0.44518533018727868</v>
      </c>
      <c r="Q235" s="308">
        <f>IF(Q$72=0,0,Q$72/CHI_fec!Q$72)</f>
        <v>0.44456515538875657</v>
      </c>
      <c r="R235" s="308">
        <f>IF(R$72=0,0,R$72/CHI_fec!R$72)</f>
        <v>0.44929032660589879</v>
      </c>
      <c r="S235" s="308">
        <f>IF(S$72=0,0,S$72/CHI_fec!S$72)</f>
        <v>0.44593646577629603</v>
      </c>
      <c r="T235" s="308">
        <f>IF(T$72=0,0,T$72/CHI_fec!T$72)</f>
        <v>0.44394172693004114</v>
      </c>
      <c r="U235" s="308">
        <f>IF(U$72=0,0,U$72/CHI_fec!U$72)</f>
        <v>0.43620338497632705</v>
      </c>
      <c r="V235" s="308">
        <f>IF(V$72=0,0,V$72/CHI_fec!V$72)</f>
        <v>0.43564566755547568</v>
      </c>
      <c r="W235" s="308">
        <f>IF(W$72=0,0,W$72/CHI_fec!W$72)</f>
        <v>0.43746283414375164</v>
      </c>
      <c r="X235" s="308">
        <f>IF(X$72=0,0,X$72/CHI_fec!X$72)</f>
        <v>0.43077156036309805</v>
      </c>
      <c r="Y235" s="308">
        <f>IF(Y$72=0,0,Y$72/CHI_fec!Y$72)</f>
        <v>0.42766456054747304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0.27533863995430918</v>
      </c>
      <c r="C236" s="308">
        <f>IF(C$85=0,0,C$85/CHI_fec!C$85)</f>
        <v>0.27543302165400385</v>
      </c>
      <c r="D236" s="308">
        <f>IF(D$85=0,0,D$85/CHI_fec!D$85)</f>
        <v>0.27969928341346334</v>
      </c>
      <c r="E236" s="308">
        <f>IF(E$85=0,0,E$85/CHI_fec!E$85)</f>
        <v>0.28429172795793839</v>
      </c>
      <c r="F236" s="308">
        <f>IF(F$85=0,0,F$85/CHI_fec!F$85)</f>
        <v>0.28361702034165215</v>
      </c>
      <c r="G236" s="308">
        <f>IF(G$85=0,0,G$85/CHI_fec!G$85)</f>
        <v>0.28382061970142636</v>
      </c>
      <c r="H236" s="308">
        <f>IF(H$85=0,0,H$85/CHI_fec!H$85)</f>
        <v>0.28522143285469642</v>
      </c>
      <c r="I236" s="308">
        <f>IF(I$85=0,0,I$85/CHI_fec!I$85)</f>
        <v>0.28936846215878709</v>
      </c>
      <c r="J236" s="308">
        <f>IF(J$85=0,0,J$85/CHI_fec!J$85)</f>
        <v>0.2903872574227489</v>
      </c>
      <c r="K236" s="308">
        <f>IF(K$85=0,0,K$85/CHI_fec!K$85)</f>
        <v>0.28869259390773327</v>
      </c>
      <c r="L236" s="308">
        <f>IF(L$85=0,0,L$85/CHI_fec!L$85)</f>
        <v>0.28887409042854145</v>
      </c>
      <c r="M236" s="308">
        <f>IF(M$85=0,0,M$85/CHI_fec!M$85)</f>
        <v>0.28930490380183643</v>
      </c>
      <c r="N236" s="308">
        <f>IF(N$85=0,0,N$85/CHI_fec!N$85)</f>
        <v>0.28842133814761106</v>
      </c>
      <c r="O236" s="308">
        <f>IF(O$85=0,0,O$85/CHI_fec!O$85)</f>
        <v>0.28873982362793921</v>
      </c>
      <c r="P236" s="308">
        <f>IF(P$85=0,0,P$85/CHI_fec!P$85)</f>
        <v>0.28915616352085066</v>
      </c>
      <c r="Q236" s="308">
        <f>IF(Q$85=0,0,Q$85/CHI_fec!Q$85)</f>
        <v>0.28820236124397147</v>
      </c>
      <c r="R236" s="308">
        <f>IF(R$85=0,0,R$85/CHI_fec!R$85)</f>
        <v>0.29186896973099158</v>
      </c>
      <c r="S236" s="308">
        <f>IF(S$85=0,0,S$85/CHI_fec!S$85)</f>
        <v>0.29182332915406023</v>
      </c>
      <c r="T236" s="308">
        <f>IF(T$85=0,0,T$85/CHI_fec!T$85)</f>
        <v>0.29150214648864481</v>
      </c>
      <c r="U236" s="308">
        <f>IF(U$85=0,0,U$85/CHI_fec!U$85)</f>
        <v>0.29222377648312359</v>
      </c>
      <c r="V236" s="308">
        <f>IF(V$85=0,0,V$85/CHI_fec!V$85)</f>
        <v>0.29463410879477947</v>
      </c>
      <c r="W236" s="308">
        <f>IF(W$85=0,0,W$85/CHI_fec!W$85)</f>
        <v>0.29464553712107922</v>
      </c>
      <c r="X236" s="308">
        <f>IF(X$85=0,0,X$85/CHI_fec!X$85)</f>
        <v>0.29478686581959695</v>
      </c>
      <c r="Y236" s="308">
        <f>IF(Y$85=0,0,Y$85/CHI_fec!Y$85)</f>
        <v>0.29636378985018508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0.3639468949659343</v>
      </c>
      <c r="C237" s="308">
        <f>IF(C$93=0,0,C$93/CHI_fec!C$93)</f>
        <v>0.36372348336081639</v>
      </c>
      <c r="D237" s="308">
        <f>IF(D$93=0,0,D$93/CHI_fec!D$93)</f>
        <v>0.3636624850141057</v>
      </c>
      <c r="E237" s="308">
        <f>IF(E$93=0,0,E$93/CHI_fec!E$93)</f>
        <v>0.36817296596384957</v>
      </c>
      <c r="F237" s="308">
        <f>IF(F$93=0,0,F$93/CHI_fec!F$93)</f>
        <v>0.36905419439196357</v>
      </c>
      <c r="G237" s="308">
        <f>IF(G$93=0,0,G$93/CHI_fec!G$93)</f>
        <v>0.36909100512928944</v>
      </c>
      <c r="H237" s="308">
        <f>IF(H$93=0,0,H$93/CHI_fec!H$93)</f>
        <v>0.37519278000986234</v>
      </c>
      <c r="I237" s="308">
        <f>IF(I$93=0,0,I$93/CHI_fec!I$93)</f>
        <v>0.37789559038803466</v>
      </c>
      <c r="J237" s="308">
        <f>IF(J$93=0,0,J$93/CHI_fec!J$93)</f>
        <v>0.37783819485778808</v>
      </c>
      <c r="K237" s="308">
        <f>IF(K$93=0,0,K$93/CHI_fec!K$93)</f>
        <v>0.37756569729256462</v>
      </c>
      <c r="L237" s="308">
        <f>IF(L$93=0,0,L$93/CHI_fec!L$93)</f>
        <v>0.37816422068135719</v>
      </c>
      <c r="M237" s="308">
        <f>IF(M$93=0,0,M$93/CHI_fec!M$93)</f>
        <v>0.37873160897227498</v>
      </c>
      <c r="N237" s="308">
        <f>IF(N$93=0,0,N$93/CHI_fec!N$93)</f>
        <v>0.37934102879364867</v>
      </c>
      <c r="O237" s="308">
        <f>IF(O$93=0,0,O$93/CHI_fec!O$93)</f>
        <v>0.37904437495726351</v>
      </c>
      <c r="P237" s="308">
        <f>IF(P$93=0,0,P$93/CHI_fec!P$93)</f>
        <v>0.38155018293074433</v>
      </c>
      <c r="Q237" s="308">
        <f>IF(Q$93=0,0,Q$93/CHI_fec!Q$93)</f>
        <v>0.38495471559209954</v>
      </c>
      <c r="R237" s="308">
        <f>IF(R$93=0,0,R$93/CHI_fec!R$93)</f>
        <v>0.39022610978963446</v>
      </c>
      <c r="S237" s="308">
        <f>IF(S$93=0,0,S$93/CHI_fec!S$93)</f>
        <v>0.38651690290489887</v>
      </c>
      <c r="T237" s="308">
        <f>IF(T$93=0,0,T$93/CHI_fec!T$93)</f>
        <v>0.38558625278698588</v>
      </c>
      <c r="U237" s="308">
        <f>IF(U$93=0,0,U$93/CHI_fec!U$93)</f>
        <v>0.38479258511446252</v>
      </c>
      <c r="V237" s="308">
        <f>IF(V$93=0,0,V$93/CHI_fec!V$93)</f>
        <v>0.38265430076803325</v>
      </c>
      <c r="W237" s="308">
        <f>IF(W$93=0,0,W$93/CHI_fec!W$93)</f>
        <v>0.38080768689186922</v>
      </c>
      <c r="X237" s="308">
        <f>IF(X$93=0,0,X$93/CHI_fec!X$93)</f>
        <v>0.40262229265581628</v>
      </c>
      <c r="Y237" s="308">
        <f>IF(Y$93=0,0,Y$93/CHI_fec!Y$93)</f>
        <v>0.42000463343547523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0.41725846132915778</v>
      </c>
      <c r="C238" s="309">
        <f>IF(C$107=0,0,C$107/CHI_fec!C$107)</f>
        <v>0.4192209038616535</v>
      </c>
      <c r="D238" s="309">
        <f>IF(D$107=0,0,D$107/CHI_fec!D$107)</f>
        <v>0.4192209038616535</v>
      </c>
      <c r="E238" s="309">
        <f>IF(E$107=0,0,E$107/CHI_fec!E$107)</f>
        <v>0.42352806839131651</v>
      </c>
      <c r="F238" s="309">
        <f>IF(F$107=0,0,F$107/CHI_fec!F$107)</f>
        <v>0.4235280683913164</v>
      </c>
      <c r="G238" s="309">
        <f>IF(G$107=0,0,G$107/CHI_fec!G$107)</f>
        <v>0.42352806839131651</v>
      </c>
      <c r="H238" s="309">
        <f>IF(H$107=0,0,H$107/CHI_fec!H$107)</f>
        <v>0.42667460963937565</v>
      </c>
      <c r="I238" s="309">
        <f>IF(I$107=0,0,I$107/CHI_fec!I$107)</f>
        <v>0.43281737562911893</v>
      </c>
      <c r="J238" s="309">
        <f>IF(J$107=0,0,J$107/CHI_fec!J$107)</f>
        <v>0.43281737562911887</v>
      </c>
      <c r="K238" s="309">
        <f>IF(K$107=0,0,K$107/CHI_fec!K$107)</f>
        <v>0.43281737562911882</v>
      </c>
      <c r="L238" s="309">
        <f>IF(L$107=0,0,L$107/CHI_fec!L$107)</f>
        <v>0.43281737562911887</v>
      </c>
      <c r="M238" s="309">
        <f>IF(M$107=0,0,M$107/CHI_fec!M$107)</f>
        <v>0.43281737562911893</v>
      </c>
      <c r="N238" s="309">
        <f>IF(N$107=0,0,N$107/CHI_fec!N$107)</f>
        <v>0.43281737562911893</v>
      </c>
      <c r="O238" s="309">
        <f>IF(O$107=0,0,O$107/CHI_fec!O$107)</f>
        <v>0.43281737562911882</v>
      </c>
      <c r="P238" s="309">
        <f>IF(P$107=0,0,P$107/CHI_fec!P$107)</f>
        <v>0.43281737562911882</v>
      </c>
      <c r="Q238" s="309">
        <f>IF(Q$107=0,0,Q$107/CHI_fec!Q$107)</f>
        <v>0.43281737562911882</v>
      </c>
      <c r="R238" s="309">
        <f>IF(R$107=0,0,R$107/CHI_fec!R$107)</f>
        <v>0.43281737562911893</v>
      </c>
      <c r="S238" s="309">
        <f>IF(S$107=0,0,S$107/CHI_fec!S$107)</f>
        <v>0.43281737562911893</v>
      </c>
      <c r="T238" s="309">
        <f>IF(T$107=0,0,T$107/CHI_fec!T$107)</f>
        <v>0.43281737562911887</v>
      </c>
      <c r="U238" s="309">
        <f>IF(U$107=0,0,U$107/CHI_fec!U$107)</f>
        <v>0.43281737562911887</v>
      </c>
      <c r="V238" s="309">
        <f>IF(V$107=0,0,V$107/CHI_fec!V$107)</f>
        <v>0.43281737562911887</v>
      </c>
      <c r="W238" s="309">
        <f>IF(W$107=0,0,W$107/CHI_fec!W$107)</f>
        <v>0.43281737562911887</v>
      </c>
      <c r="X238" s="309">
        <f>IF(X$107=0,0,X$107/CHI_fec!X$107)</f>
        <v>0.43281737562911876</v>
      </c>
      <c r="Y238" s="309">
        <f>IF(Y$107=0,0,Y$107/CHI_fec!Y$107)</f>
        <v>0.43281737562911882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0.28634405875781904</v>
      </c>
      <c r="C240" s="322">
        <f>IF(C$110=0,0,C$110/CHI_fec!C$110)</f>
        <v>0.2845864538472947</v>
      </c>
      <c r="D240" s="322">
        <f>IF(D$110=0,0,D$110/CHI_fec!D$110)</f>
        <v>0.28861052889522143</v>
      </c>
      <c r="E240" s="322">
        <f>IF(E$110=0,0,E$110/CHI_fec!E$110)</f>
        <v>0.29072000740695636</v>
      </c>
      <c r="F240" s="322">
        <f>IF(F$110=0,0,F$110/CHI_fec!F$110)</f>
        <v>0.29127705555231287</v>
      </c>
      <c r="G240" s="322">
        <f>IF(G$110=0,0,G$110/CHI_fec!G$110)</f>
        <v>0.29099877750986203</v>
      </c>
      <c r="H240" s="322">
        <f>IF(H$110=0,0,H$110/CHI_fec!H$110)</f>
        <v>0.29163354429661614</v>
      </c>
      <c r="I240" s="322">
        <f>IF(I$110=0,0,I$110/CHI_fec!I$110)</f>
        <v>0.29132898590194267</v>
      </c>
      <c r="J240" s="322">
        <f>IF(J$110=0,0,J$110/CHI_fec!J$110)</f>
        <v>0.29237226653851822</v>
      </c>
      <c r="K240" s="322">
        <f>IF(K$110=0,0,K$110/CHI_fec!K$110)</f>
        <v>0.30028777348519514</v>
      </c>
      <c r="L240" s="322">
        <f>IF(L$110=0,0,L$110/CHI_fec!L$110)</f>
        <v>0.30126566721625092</v>
      </c>
      <c r="M240" s="322">
        <f>IF(M$110=0,0,M$110/CHI_fec!M$110)</f>
        <v>0.30444370480314104</v>
      </c>
      <c r="N240" s="322">
        <f>IF(N$110=0,0,N$110/CHI_fec!N$110)</f>
        <v>0.30450329877243348</v>
      </c>
      <c r="O240" s="322">
        <f>IF(O$110=0,0,O$110/CHI_fec!O$110)</f>
        <v>0.30501983950377298</v>
      </c>
      <c r="P240" s="322">
        <f>IF(P$110=0,0,P$110/CHI_fec!P$110)</f>
        <v>0.3057686585993864</v>
      </c>
      <c r="Q240" s="322">
        <f>IF(Q$110=0,0,Q$110/CHI_fec!Q$110)</f>
        <v>0.30704322524455424</v>
      </c>
      <c r="R240" s="322">
        <f>IF(R$110=0,0,R$110/CHI_fec!R$110)</f>
        <v>0.31000708444629294</v>
      </c>
      <c r="S240" s="322">
        <f>IF(S$110=0,0,S$110/CHI_fec!S$110)</f>
        <v>0.30787500406571933</v>
      </c>
      <c r="T240" s="322">
        <f>IF(T$110=0,0,T$110/CHI_fec!T$110)</f>
        <v>0.30788002483025584</v>
      </c>
      <c r="U240" s="322">
        <f>IF(U$110=0,0,U$110/CHI_fec!U$110)</f>
        <v>0.30685648720519426</v>
      </c>
      <c r="V240" s="322">
        <f>IF(V$110=0,0,V$110/CHI_fec!V$110)</f>
        <v>0.30426563391480471</v>
      </c>
      <c r="W240" s="322">
        <f>IF(W$110=0,0,W$110/CHI_fec!W$110)</f>
        <v>0.30397595157969087</v>
      </c>
      <c r="X240" s="322">
        <f>IF(X$110=0,0,X$110/CHI_fec!X$110)</f>
        <v>0.30728665530423416</v>
      </c>
      <c r="Y240" s="322">
        <f>IF(Y$110=0,0,Y$110/CHI_fec!Y$110)</f>
        <v>0.31110100728972018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0.22036539573844782</v>
      </c>
      <c r="C241" s="305">
        <f>IF(C$111=0,0,C$111/CHI_fec!C$111)</f>
        <v>0.22036539573844791</v>
      </c>
      <c r="D241" s="305">
        <f>IF(D$111=0,0,D$111/CHI_fec!D$111)</f>
        <v>0.22211843902234199</v>
      </c>
      <c r="E241" s="305">
        <f>IF(E$111=0,0,E$111/CHI_fec!E$111)</f>
        <v>0.22279197793092517</v>
      </c>
      <c r="F241" s="305">
        <f>IF(F$111=0,0,F$111/CHI_fec!F$111)</f>
        <v>0.22279197793092514</v>
      </c>
      <c r="G241" s="305">
        <f>IF(G$111=0,0,G$111/CHI_fec!G$111)</f>
        <v>0.22279197793092514</v>
      </c>
      <c r="H241" s="305">
        <f>IF(H$111=0,0,H$111/CHI_fec!H$111)</f>
        <v>0.22279197793092523</v>
      </c>
      <c r="I241" s="305">
        <f>IF(I$111=0,0,I$111/CHI_fec!I$111)</f>
        <v>0.22279197793092523</v>
      </c>
      <c r="J241" s="305">
        <f>IF(J$111=0,0,J$111/CHI_fec!J$111)</f>
        <v>0.22279197793092523</v>
      </c>
      <c r="K241" s="305">
        <f>IF(K$111=0,0,K$111/CHI_fec!K$111)</f>
        <v>0.22987431375547621</v>
      </c>
      <c r="L241" s="305">
        <f>IF(L$111=0,0,L$111/CHI_fec!L$111)</f>
        <v>0.22987431375547621</v>
      </c>
      <c r="M241" s="305">
        <f>IF(M$111=0,0,M$111/CHI_fec!M$111)</f>
        <v>0.23211021419977859</v>
      </c>
      <c r="N241" s="305">
        <f>IF(N$111=0,0,N$111/CHI_fec!N$111)</f>
        <v>0.23211021419977862</v>
      </c>
      <c r="O241" s="305">
        <f>IF(O$111=0,0,O$111/CHI_fec!O$111)</f>
        <v>0.2321102141997787</v>
      </c>
      <c r="P241" s="305">
        <f>IF(P$111=0,0,P$111/CHI_fec!P$111)</f>
        <v>0.23211021419977865</v>
      </c>
      <c r="Q241" s="305">
        <f>IF(Q$111=0,0,Q$111/CHI_fec!Q$111)</f>
        <v>0.2321102141997787</v>
      </c>
      <c r="R241" s="305">
        <f>IF(R$111=0,0,R$111/CHI_fec!R$111)</f>
        <v>0.23211021419977873</v>
      </c>
      <c r="S241" s="305">
        <f>IF(S$111=0,0,S$111/CHI_fec!S$111)</f>
        <v>0.23211021419977865</v>
      </c>
      <c r="T241" s="305">
        <f>IF(T$111=0,0,T$111/CHI_fec!T$111)</f>
        <v>0.23211021419977867</v>
      </c>
      <c r="U241" s="305">
        <f>IF(U$111=0,0,U$111/CHI_fec!U$111)</f>
        <v>0.23211021419977867</v>
      </c>
      <c r="V241" s="305">
        <f>IF(V$111=0,0,V$111/CHI_fec!V$111)</f>
        <v>0.2321102141997787</v>
      </c>
      <c r="W241" s="305">
        <f>IF(W$111=0,0,W$111/CHI_fec!W$111)</f>
        <v>0.2321102141997787</v>
      </c>
      <c r="X241" s="305">
        <f>IF(X$111=0,0,X$111/CHI_fec!X$111)</f>
        <v>0.23211021419977867</v>
      </c>
      <c r="Y241" s="305">
        <f>IF(Y$111=0,0,Y$111/CHI_fec!Y$111)</f>
        <v>0.2321102141997787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5.9387001222017746E-2</v>
      </c>
      <c r="C242" s="306">
        <f>IF(C$112=0,0,C$112/CHI_fec!C$112)</f>
        <v>5.938700122201776E-2</v>
      </c>
      <c r="D242" s="306">
        <f>IF(D$112=0,0,D$112/CHI_fec!D$112)</f>
        <v>5.9859434669628751E-2</v>
      </c>
      <c r="E242" s="306">
        <f>IF(E$112=0,0,E$112/CHI_fec!E$112)</f>
        <v>6.0040948903535875E-2</v>
      </c>
      <c r="F242" s="306">
        <f>IF(F$112=0,0,F$112/CHI_fec!F$112)</f>
        <v>6.0040948903535868E-2</v>
      </c>
      <c r="G242" s="306">
        <f>IF(G$112=0,0,G$112/CHI_fec!G$112)</f>
        <v>6.0040948903535861E-2</v>
      </c>
      <c r="H242" s="306">
        <f>IF(H$112=0,0,H$112/CHI_fec!H$112)</f>
        <v>6.0040948903535861E-2</v>
      </c>
      <c r="I242" s="306">
        <f>IF(I$112=0,0,I$112/CHI_fec!I$112)</f>
        <v>6.0040948903535861E-2</v>
      </c>
      <c r="J242" s="306">
        <f>IF(J$112=0,0,J$112/CHI_fec!J$112)</f>
        <v>6.0040948903535861E-2</v>
      </c>
      <c r="K242" s="306">
        <f>IF(K$112=0,0,K$112/CHI_fec!K$112)</f>
        <v>6.1949591069688663E-2</v>
      </c>
      <c r="L242" s="306">
        <f>IF(L$112=0,0,L$112/CHI_fec!L$112)</f>
        <v>6.1949591069688642E-2</v>
      </c>
      <c r="M242" s="306">
        <f>IF(M$112=0,0,M$112/CHI_fec!M$112)</f>
        <v>6.2552151294596681E-2</v>
      </c>
      <c r="N242" s="306">
        <f>IF(N$112=0,0,N$112/CHI_fec!N$112)</f>
        <v>6.2552151294596667E-2</v>
      </c>
      <c r="O242" s="306">
        <f>IF(O$112=0,0,O$112/CHI_fec!O$112)</f>
        <v>6.2552151294596667E-2</v>
      </c>
      <c r="P242" s="306">
        <f>IF(P$112=0,0,P$112/CHI_fec!P$112)</f>
        <v>6.2552151294596667E-2</v>
      </c>
      <c r="Q242" s="306">
        <f>IF(Q$112=0,0,Q$112/CHI_fec!Q$112)</f>
        <v>6.2552151294596667E-2</v>
      </c>
      <c r="R242" s="306">
        <f>IF(R$112=0,0,R$112/CHI_fec!R$112)</f>
        <v>6.2552151294596681E-2</v>
      </c>
      <c r="S242" s="306">
        <f>IF(S$112=0,0,S$112/CHI_fec!S$112)</f>
        <v>6.2552151294596639E-2</v>
      </c>
      <c r="T242" s="306">
        <f>IF(T$112=0,0,T$112/CHI_fec!T$112)</f>
        <v>6.2552151294596639E-2</v>
      </c>
      <c r="U242" s="306">
        <f>IF(U$112=0,0,U$112/CHI_fec!U$112)</f>
        <v>6.2552151294596639E-2</v>
      </c>
      <c r="V242" s="306">
        <f>IF(V$112=0,0,V$112/CHI_fec!V$112)</f>
        <v>6.2552151294596667E-2</v>
      </c>
      <c r="W242" s="306">
        <f>IF(W$112=0,0,W$112/CHI_fec!W$112)</f>
        <v>6.2552151294596667E-2</v>
      </c>
      <c r="X242" s="306">
        <f>IF(X$112=0,0,X$112/CHI_fec!X$112)</f>
        <v>6.2552151294596667E-2</v>
      </c>
      <c r="Y242" s="306">
        <f>IF(Y$112=0,0,Y$112/CHI_fec!Y$112)</f>
        <v>6.2552151294596667E-2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0.31155802747926231</v>
      </c>
      <c r="C243" s="306">
        <f>IF(C$113=0,0,C$113/CHI_fec!C$113)</f>
        <v>0.31155802747926248</v>
      </c>
      <c r="D243" s="306">
        <f>IF(D$113=0,0,D$113/CHI_fec!D$113)</f>
        <v>0.31403652327841264</v>
      </c>
      <c r="E243" s="306">
        <f>IF(E$113=0,0,E$113/CHI_fec!E$113)</f>
        <v>0.31498878918697548</v>
      </c>
      <c r="F243" s="306">
        <f>IF(F$113=0,0,F$113/CHI_fec!F$113)</f>
        <v>0.31498878918697565</v>
      </c>
      <c r="G243" s="306">
        <f>IF(G$113=0,0,G$113/CHI_fec!G$113)</f>
        <v>0.31498878918697565</v>
      </c>
      <c r="H243" s="306">
        <f>IF(H$113=0,0,H$113/CHI_fec!H$113)</f>
        <v>0.31498878918697559</v>
      </c>
      <c r="I243" s="306">
        <f>IF(I$113=0,0,I$113/CHI_fec!I$113)</f>
        <v>0.31498878918697548</v>
      </c>
      <c r="J243" s="306">
        <f>IF(J$113=0,0,J$113/CHI_fec!J$113)</f>
        <v>0.31498878918697548</v>
      </c>
      <c r="K243" s="306">
        <f>IF(K$113=0,0,K$113/CHI_fec!K$113)</f>
        <v>0.32500197012243326</v>
      </c>
      <c r="L243" s="306">
        <f>IF(L$113=0,0,L$113/CHI_fec!L$113)</f>
        <v>0.32500197012243326</v>
      </c>
      <c r="M243" s="306">
        <f>IF(M$113=0,0,M$113/CHI_fec!M$113)</f>
        <v>0.32816314127515683</v>
      </c>
      <c r="N243" s="306">
        <f>IF(N$113=0,0,N$113/CHI_fec!N$113)</f>
        <v>0.32816314127515678</v>
      </c>
      <c r="O243" s="306">
        <f>IF(O$113=0,0,O$113/CHI_fec!O$113)</f>
        <v>0.32816314127515672</v>
      </c>
      <c r="P243" s="306">
        <f>IF(P$113=0,0,P$113/CHI_fec!P$113)</f>
        <v>0.32816314127515672</v>
      </c>
      <c r="Q243" s="306">
        <f>IF(Q$113=0,0,Q$113/CHI_fec!Q$113)</f>
        <v>0.32816314127515683</v>
      </c>
      <c r="R243" s="306">
        <f>IF(R$113=0,0,R$113/CHI_fec!R$113)</f>
        <v>0.32816314127515683</v>
      </c>
      <c r="S243" s="306">
        <f>IF(S$113=0,0,S$113/CHI_fec!S$113)</f>
        <v>0.32816314127515678</v>
      </c>
      <c r="T243" s="306">
        <f>IF(T$113=0,0,T$113/CHI_fec!T$113)</f>
        <v>0.32816314127515678</v>
      </c>
      <c r="U243" s="306">
        <f>IF(U$113=0,0,U$113/CHI_fec!U$113)</f>
        <v>0.32816314127515667</v>
      </c>
      <c r="V243" s="306">
        <f>IF(V$113=0,0,V$113/CHI_fec!V$113)</f>
        <v>0.32816314127515683</v>
      </c>
      <c r="W243" s="306">
        <f>IF(W$113=0,0,W$113/CHI_fec!W$113)</f>
        <v>0.32816314127515678</v>
      </c>
      <c r="X243" s="306">
        <f>IF(X$113=0,0,X$113/CHI_fec!X$113)</f>
        <v>0.32816314127515678</v>
      </c>
      <c r="Y243" s="306">
        <f>IF(Y$113=0,0,Y$113/CHI_fec!Y$113)</f>
        <v>0.32816314127515667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0.23464980572543839</v>
      </c>
      <c r="C244" s="306">
        <f>IF(C$114=0,0,C$114/CHI_fec!C$114)</f>
        <v>0.23464980572543837</v>
      </c>
      <c r="D244" s="306">
        <f>IF(D$114=0,0,D$114/CHI_fec!D$114)</f>
        <v>0.23651648386070362</v>
      </c>
      <c r="E244" s="306">
        <f>IF(E$114=0,0,E$114/CHI_fec!E$114)</f>
        <v>0.23723368255479962</v>
      </c>
      <c r="F244" s="306">
        <f>IF(F$114=0,0,F$114/CHI_fec!F$114)</f>
        <v>0.23723368255479968</v>
      </c>
      <c r="G244" s="306">
        <f>IF(G$114=0,0,G$114/CHI_fec!G$114)</f>
        <v>0.23723368255479968</v>
      </c>
      <c r="H244" s="306">
        <f>IF(H$114=0,0,H$114/CHI_fec!H$114)</f>
        <v>0.23723368255479979</v>
      </c>
      <c r="I244" s="306">
        <f>IF(I$114=0,0,I$114/CHI_fec!I$114)</f>
        <v>0.23723368255479957</v>
      </c>
      <c r="J244" s="306">
        <f>IF(J$114=0,0,J$114/CHI_fec!J$114)</f>
        <v>0.23723368255479962</v>
      </c>
      <c r="K244" s="306">
        <f>IF(K$114=0,0,K$114/CHI_fec!K$114)</f>
        <v>0.24477510583382345</v>
      </c>
      <c r="L244" s="306">
        <f>IF(L$114=0,0,L$114/CHI_fec!L$114)</f>
        <v>0.24477510583382345</v>
      </c>
      <c r="M244" s="306">
        <f>IF(M$114=0,0,M$114/CHI_fec!M$114)</f>
        <v>0.24715594064284077</v>
      </c>
      <c r="N244" s="306">
        <f>IF(N$114=0,0,N$114/CHI_fec!N$114)</f>
        <v>0.24715594064284074</v>
      </c>
      <c r="O244" s="306">
        <f>IF(O$114=0,0,O$114/CHI_fec!O$114)</f>
        <v>0.24715594064284088</v>
      </c>
      <c r="P244" s="306">
        <f>IF(P$114=0,0,P$114/CHI_fec!P$114)</f>
        <v>0.24715594064284083</v>
      </c>
      <c r="Q244" s="306">
        <f>IF(Q$114=0,0,Q$114/CHI_fec!Q$114)</f>
        <v>0.2471559406428408</v>
      </c>
      <c r="R244" s="306">
        <f>IF(R$114=0,0,R$114/CHI_fec!R$114)</f>
        <v>0.24715594064284074</v>
      </c>
      <c r="S244" s="306">
        <f>IF(S$114=0,0,S$114/CHI_fec!S$114)</f>
        <v>0.24715594064284094</v>
      </c>
      <c r="T244" s="306">
        <f>IF(T$114=0,0,T$114/CHI_fec!T$114)</f>
        <v>0.24715594064284077</v>
      </c>
      <c r="U244" s="306">
        <f>IF(U$114=0,0,U$114/CHI_fec!U$114)</f>
        <v>0.24715594064284091</v>
      </c>
      <c r="V244" s="306">
        <f>IF(V$114=0,0,V$114/CHI_fec!V$114)</f>
        <v>0.24715594064284072</v>
      </c>
      <c r="W244" s="306">
        <f>IF(W$114=0,0,W$114/CHI_fec!W$114)</f>
        <v>0.24715594064284072</v>
      </c>
      <c r="X244" s="306">
        <f>IF(X$114=0,0,X$114/CHI_fec!X$114)</f>
        <v>0.24715594064284088</v>
      </c>
      <c r="Y244" s="306">
        <f>IF(Y$114=0,0,Y$114/CHI_fec!Y$114)</f>
        <v>0.24715594064284077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0.31239064215786466</v>
      </c>
      <c r="C245" s="307">
        <f>IF(C$115=0,0,C$115/CHI_fec!C$115)</f>
        <v>0.31207266215087998</v>
      </c>
      <c r="D245" s="307">
        <f>IF(D$115=0,0,D$115/CHI_fec!D$115)</f>
        <v>0.31445233081288526</v>
      </c>
      <c r="E245" s="307">
        <f>IF(E$115=0,0,E$115/CHI_fec!E$115)</f>
        <v>0.3153020068774009</v>
      </c>
      <c r="F245" s="307">
        <f>IF(F$115=0,0,F$115/CHI_fec!F$115)</f>
        <v>0.3156796312766233</v>
      </c>
      <c r="G245" s="307">
        <f>IF(G$115=0,0,G$115/CHI_fec!G$115)</f>
        <v>0.31570764972579374</v>
      </c>
      <c r="H245" s="307">
        <f>IF(H$115=0,0,H$115/CHI_fec!H$115)</f>
        <v>0.31703498490292281</v>
      </c>
      <c r="I245" s="307">
        <f>IF(I$115=0,0,I$115/CHI_fec!I$115)</f>
        <v>0.31619858567001463</v>
      </c>
      <c r="J245" s="307">
        <f>IF(J$115=0,0,J$115/CHI_fec!J$115)</f>
        <v>0.31584512623963701</v>
      </c>
      <c r="K245" s="307">
        <f>IF(K$115=0,0,K$115/CHI_fec!K$115)</f>
        <v>0.32618840570454355</v>
      </c>
      <c r="L245" s="307">
        <f>IF(L$115=0,0,L$115/CHI_fec!L$115)</f>
        <v>0.3262708290188206</v>
      </c>
      <c r="M245" s="307">
        <f>IF(M$115=0,0,M$115/CHI_fec!M$115)</f>
        <v>0.32967806706191838</v>
      </c>
      <c r="N245" s="307">
        <f>IF(N$115=0,0,N$115/CHI_fec!N$115)</f>
        <v>0.33006097839744197</v>
      </c>
      <c r="O245" s="307">
        <f>IF(O$115=0,0,O$115/CHI_fec!O$115)</f>
        <v>0.33003087033654804</v>
      </c>
      <c r="P245" s="307">
        <f>IF(P$115=0,0,P$115/CHI_fec!P$115)</f>
        <v>0.33134062187565427</v>
      </c>
      <c r="Q245" s="307">
        <f>IF(Q$115=0,0,Q$115/CHI_fec!Q$115)</f>
        <v>0.33337077518674862</v>
      </c>
      <c r="R245" s="307">
        <f>IF(R$115=0,0,R$115/CHI_fec!R$115)</f>
        <v>0.33551202902591232</v>
      </c>
      <c r="S245" s="307">
        <f>IF(S$115=0,0,S$115/CHI_fec!S$115)</f>
        <v>0.33385646223597443</v>
      </c>
      <c r="T245" s="307">
        <f>IF(T$115=0,0,T$115/CHI_fec!T$115)</f>
        <v>0.33386833001835253</v>
      </c>
      <c r="U245" s="307">
        <f>IF(U$115=0,0,U$115/CHI_fec!U$115)</f>
        <v>0.33491048439101812</v>
      </c>
      <c r="V245" s="307">
        <f>IF(V$115=0,0,V$115/CHI_fec!V$115)</f>
        <v>0.33305228104745771</v>
      </c>
      <c r="W245" s="307">
        <f>IF(W$115=0,0,W$115/CHI_fec!W$115)</f>
        <v>0.33173527366110878</v>
      </c>
      <c r="X245" s="307">
        <f>IF(X$115=0,0,X$115/CHI_fec!X$115)</f>
        <v>0.34511055442535987</v>
      </c>
      <c r="Y245" s="307">
        <f>IF(Y$115=0,0,Y$115/CHI_fec!Y$115)</f>
        <v>0.35758801732886308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0.33281051878911205</v>
      </c>
      <c r="C246" s="308">
        <f>IF(C$121=0,0,C$121/CHI_fec!C$121)</f>
        <v>0.3289388357164777</v>
      </c>
      <c r="D246" s="308">
        <f>IF(D$121=0,0,D$121/CHI_fec!D$121)</f>
        <v>0.33190635840649457</v>
      </c>
      <c r="E246" s="308">
        <f>IF(E$121=0,0,E$121/CHI_fec!E$121)</f>
        <v>0.33659362056616671</v>
      </c>
      <c r="F246" s="308">
        <f>IF(F$121=0,0,F$121/CHI_fec!F$121)</f>
        <v>0.33775290733241364</v>
      </c>
      <c r="G246" s="308">
        <f>IF(G$121=0,0,G$121/CHI_fec!G$121)</f>
        <v>0.33751089924077193</v>
      </c>
      <c r="H246" s="308">
        <f>IF(H$121=0,0,H$121/CHI_fec!H$121)</f>
        <v>0.33832922135611543</v>
      </c>
      <c r="I246" s="308">
        <f>IF(I$121=0,0,I$121/CHI_fec!I$121)</f>
        <v>0.33627149573628251</v>
      </c>
      <c r="J246" s="308">
        <f>IF(J$121=0,0,J$121/CHI_fec!J$121)</f>
        <v>0.33929597969764397</v>
      </c>
      <c r="K246" s="308">
        <f>IF(K$121=0,0,K$121/CHI_fec!K$121)</f>
        <v>0.34762578937495214</v>
      </c>
      <c r="L246" s="308">
        <f>IF(L$121=0,0,L$121/CHI_fec!L$121)</f>
        <v>0.34937791786719308</v>
      </c>
      <c r="M246" s="308">
        <f>IF(M$121=0,0,M$121/CHI_fec!M$121)</f>
        <v>0.35307949164094449</v>
      </c>
      <c r="N246" s="308">
        <f>IF(N$121=0,0,N$121/CHI_fec!N$121)</f>
        <v>0.3530511449576037</v>
      </c>
      <c r="O246" s="308">
        <f>IF(O$121=0,0,O$121/CHI_fec!O$121)</f>
        <v>0.35245556885949164</v>
      </c>
      <c r="P246" s="308">
        <f>IF(P$121=0,0,P$121/CHI_fec!P$121)</f>
        <v>0.352909318426818</v>
      </c>
      <c r="Q246" s="308">
        <f>IF(Q$121=0,0,Q$121/CHI_fec!Q$121)</f>
        <v>0.35241154679537806</v>
      </c>
      <c r="R246" s="308">
        <f>IF(R$121=0,0,R$121/CHI_fec!R$121)</f>
        <v>0.35615050451400043</v>
      </c>
      <c r="S246" s="308">
        <f>IF(S$121=0,0,S$121/CHI_fec!S$121)</f>
        <v>0.35349981540403108</v>
      </c>
      <c r="T246" s="308">
        <f>IF(T$121=0,0,T$121/CHI_fec!T$121)</f>
        <v>0.35191905049578343</v>
      </c>
      <c r="U246" s="308">
        <f>IF(U$121=0,0,U$121/CHI_fec!U$121)</f>
        <v>0.34579391197970089</v>
      </c>
      <c r="V246" s="308">
        <f>IF(V$121=0,0,V$121/CHI_fec!V$121)</f>
        <v>0.34536213436265367</v>
      </c>
      <c r="W246" s="308">
        <f>IF(W$121=0,0,W$121/CHI_fec!W$121)</f>
        <v>0.34680398979778082</v>
      </c>
      <c r="X246" s="308">
        <f>IF(X$121=0,0,X$121/CHI_fec!X$121)</f>
        <v>0.34149483055633167</v>
      </c>
      <c r="Y246" s="308">
        <f>IF(Y$121=0,0,Y$121/CHI_fec!Y$121)</f>
        <v>0.33903280007203168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0.20304787537027691</v>
      </c>
      <c r="C247" s="308">
        <f>IF(C$134=0,0,C$134/CHI_fec!C$134)</f>
        <v>0.20216665037324019</v>
      </c>
      <c r="D247" s="308">
        <f>IF(D$134=0,0,D$134/CHI_fec!D$134)</f>
        <v>0.20693124830362825</v>
      </c>
      <c r="E247" s="308">
        <f>IF(E$134=0,0,E$134/CHI_fec!E$134)</f>
        <v>0.20882121387904229</v>
      </c>
      <c r="F247" s="308">
        <f>IF(F$134=0,0,F$134/CHI_fec!F$134)</f>
        <v>0.20832561991836565</v>
      </c>
      <c r="G247" s="308">
        <f>IF(G$134=0,0,G$134/CHI_fec!G$134)</f>
        <v>0.20847517005040225</v>
      </c>
      <c r="H247" s="308">
        <f>IF(H$134=0,0,H$134/CHI_fec!H$134)</f>
        <v>0.2079591088854553</v>
      </c>
      <c r="I247" s="308">
        <f>IF(I$134=0,0,I$134/CHI_fec!I$134)</f>
        <v>0.20798839290098431</v>
      </c>
      <c r="J247" s="308">
        <f>IF(J$134=0,0,J$134/CHI_fec!J$134)</f>
        <v>0.2087206689343355</v>
      </c>
      <c r="K247" s="308">
        <f>IF(K$134=0,0,K$134/CHI_fec!K$134)</f>
        <v>0.2140989030795897</v>
      </c>
      <c r="L247" s="308">
        <f>IF(L$134=0,0,L$134/CHI_fec!L$134)</f>
        <v>0.21423350371305866</v>
      </c>
      <c r="M247" s="308">
        <f>IF(M$134=0,0,M$134/CHI_fec!M$134)</f>
        <v>0.21663987742920698</v>
      </c>
      <c r="N247" s="308">
        <f>IF(N$134=0,0,N$134/CHI_fec!N$134)</f>
        <v>0.21597823791837728</v>
      </c>
      <c r="O247" s="308">
        <f>IF(O$134=0,0,O$134/CHI_fec!O$134)</f>
        <v>0.21621672905528708</v>
      </c>
      <c r="P247" s="308">
        <f>IF(P$134=0,0,P$134/CHI_fec!P$134)</f>
        <v>0.21652849640587093</v>
      </c>
      <c r="Q247" s="308">
        <f>IF(Q$134=0,0,Q$134/CHI_fec!Q$134)</f>
        <v>0.21581426168105516</v>
      </c>
      <c r="R247" s="308">
        <f>IF(R$134=0,0,R$134/CHI_fec!R$134)</f>
        <v>0.21855992413879544</v>
      </c>
      <c r="S247" s="308">
        <f>IF(S$134=0,0,S$134/CHI_fec!S$134)</f>
        <v>0.21852574715505882</v>
      </c>
      <c r="T247" s="308">
        <f>IF(T$134=0,0,T$134/CHI_fec!T$134)</f>
        <v>0.21828523628796459</v>
      </c>
      <c r="U247" s="308">
        <f>IF(U$134=0,0,U$134/CHI_fec!U$134)</f>
        <v>0.21882561369428802</v>
      </c>
      <c r="V247" s="308">
        <f>IF(V$134=0,0,V$134/CHI_fec!V$134)</f>
        <v>0.22063054022577372</v>
      </c>
      <c r="W247" s="308">
        <f>IF(W$134=0,0,W$134/CHI_fec!W$134)</f>
        <v>0.22063909808696505</v>
      </c>
      <c r="X247" s="308">
        <f>IF(X$134=0,0,X$134/CHI_fec!X$134)</f>
        <v>0.22074492910303775</v>
      </c>
      <c r="Y247" s="308">
        <f>IF(Y$134=0,0,Y$134/CHI_fec!Y$134)</f>
        <v>0.22192577541505126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0.281578189275484</v>
      </c>
      <c r="C248" s="308">
        <f>IF(C$142=0,0,C$142/CHI_fec!C$142)</f>
        <v>0.27997887523238491</v>
      </c>
      <c r="D248" s="308">
        <f>IF(D$142=0,0,D$142/CHI_fec!D$142)</f>
        <v>0.28214236442791968</v>
      </c>
      <c r="E248" s="308">
        <f>IF(E$142=0,0,E$142/CHI_fec!E$142)</f>
        <v>0.28380070947302416</v>
      </c>
      <c r="F248" s="308">
        <f>IF(F$142=0,0,F$142/CHI_fec!F$142)</f>
        <v>0.28447169353872576</v>
      </c>
      <c r="G248" s="308">
        <f>IF(G$142=0,0,G$142/CHI_fec!G$142)</f>
        <v>0.28449976367178531</v>
      </c>
      <c r="H248" s="308">
        <f>IF(H$142=0,0,H$142/CHI_fec!H$142)</f>
        <v>0.28693881861957521</v>
      </c>
      <c r="I248" s="308">
        <f>IF(I$142=0,0,I$142/CHI_fec!I$142)</f>
        <v>0.28486298426593709</v>
      </c>
      <c r="J248" s="308">
        <f>IF(J$142=0,0,J$142/CHI_fec!J$142)</f>
        <v>0.28501270042107357</v>
      </c>
      <c r="K248" s="308">
        <f>IF(K$142=0,0,K$142/CHI_fec!K$142)</f>
        <v>0.29374223592963011</v>
      </c>
      <c r="L248" s="308">
        <f>IF(L$142=0,0,L$142/CHI_fec!L$142)</f>
        <v>0.2942546219036104</v>
      </c>
      <c r="M248" s="308">
        <f>IF(M$142=0,0,M$142/CHI_fec!M$142)</f>
        <v>0.29755556703453462</v>
      </c>
      <c r="N248" s="308">
        <f>IF(N$142=0,0,N$142/CHI_fec!N$142)</f>
        <v>0.29798539638741567</v>
      </c>
      <c r="O248" s="308">
        <f>IF(O$142=0,0,O$142/CHI_fec!O$142)</f>
        <v>0.29769278726490855</v>
      </c>
      <c r="P248" s="308">
        <f>IF(P$142=0,0,P$142/CHI_fec!P$142)</f>
        <v>0.29955056389938928</v>
      </c>
      <c r="Q248" s="308">
        <f>IF(Q$142=0,0,Q$142/CHI_fec!Q$142)</f>
        <v>0.30192754414383993</v>
      </c>
      <c r="R248" s="308">
        <f>IF(R$142=0,0,R$142/CHI_fec!R$142)</f>
        <v>0.30599842280406164</v>
      </c>
      <c r="S248" s="308">
        <f>IF(S$142=0,0,S$142/CHI_fec!S$142)</f>
        <v>0.30316814302949013</v>
      </c>
      <c r="T248" s="308">
        <f>IF(T$142=0,0,T$142/CHI_fec!T$142)</f>
        <v>0.30232116695551642</v>
      </c>
      <c r="U248" s="308">
        <f>IF(U$142=0,0,U$142/CHI_fec!U$142)</f>
        <v>0.30123979239871768</v>
      </c>
      <c r="V248" s="308">
        <f>IF(V$142=0,0,V$142/CHI_fec!V$142)</f>
        <v>0.29989458794764828</v>
      </c>
      <c r="W248" s="308">
        <f>IF(W$142=0,0,W$142/CHI_fec!W$142)</f>
        <v>0.298685569232433</v>
      </c>
      <c r="X248" s="308">
        <f>IF(X$142=0,0,X$142/CHI_fec!X$142)</f>
        <v>0.31378170141942324</v>
      </c>
      <c r="Y248" s="308">
        <f>IF(Y$142=0,0,Y$142/CHI_fec!Y$142)</f>
        <v>0.32571799662694023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0.32416600114145705</v>
      </c>
      <c r="C249" s="309">
        <f>IF(C$156=0,0,C$156/CHI_fec!C$156)</f>
        <v>0.32416600114145711</v>
      </c>
      <c r="D249" s="309">
        <f>IF(D$156=0,0,D$156/CHI_fec!D$156)</f>
        <v>0.32674479546287744</v>
      </c>
      <c r="E249" s="309">
        <f>IF(E$156=0,0,E$156/CHI_fec!E$156)</f>
        <v>0.32773559718960465</v>
      </c>
      <c r="F249" s="309">
        <f>IF(F$156=0,0,F$156/CHI_fec!F$156)</f>
        <v>0.32773559718960465</v>
      </c>
      <c r="G249" s="309">
        <f>IF(G$156=0,0,G$156/CHI_fec!G$156)</f>
        <v>0.32773559718960465</v>
      </c>
      <c r="H249" s="309">
        <f>IF(H$156=0,0,H$156/CHI_fec!H$156)</f>
        <v>0.32773559718960454</v>
      </c>
      <c r="I249" s="309">
        <f>IF(I$156=0,0,I$156/CHI_fec!I$156)</f>
        <v>0.32773559718960471</v>
      </c>
      <c r="J249" s="309">
        <f>IF(J$156=0,0,J$156/CHI_fec!J$156)</f>
        <v>0.3277355971896046</v>
      </c>
      <c r="K249" s="309">
        <f>IF(K$156=0,0,K$156/CHI_fec!K$156)</f>
        <v>0.33815398649838052</v>
      </c>
      <c r="L249" s="309">
        <f>IF(L$156=0,0,L$156/CHI_fec!L$156)</f>
        <v>0.33815398649838047</v>
      </c>
      <c r="M249" s="309">
        <f>IF(M$156=0,0,M$156/CHI_fec!M$156)</f>
        <v>0.34144308233645926</v>
      </c>
      <c r="N249" s="309">
        <f>IF(N$156=0,0,N$156/CHI_fec!N$156)</f>
        <v>0.34144308233645926</v>
      </c>
      <c r="O249" s="309">
        <f>IF(O$156=0,0,O$156/CHI_fec!O$156)</f>
        <v>0.34144308233645931</v>
      </c>
      <c r="P249" s="309">
        <f>IF(P$156=0,0,P$156/CHI_fec!P$156)</f>
        <v>0.34144308233645942</v>
      </c>
      <c r="Q249" s="309">
        <f>IF(Q$156=0,0,Q$156/CHI_fec!Q$156)</f>
        <v>0.3414430823364592</v>
      </c>
      <c r="R249" s="309">
        <f>IF(R$156=0,0,R$156/CHI_fec!R$156)</f>
        <v>0.34144308233645942</v>
      </c>
      <c r="S249" s="309">
        <f>IF(S$156=0,0,S$156/CHI_fec!S$156)</f>
        <v>0.34144308233645931</v>
      </c>
      <c r="T249" s="309">
        <f>IF(T$156=0,0,T$156/CHI_fec!T$156)</f>
        <v>0.34144308233645931</v>
      </c>
      <c r="U249" s="309">
        <f>IF(U$156=0,0,U$156/CHI_fec!U$156)</f>
        <v>0.34144308233645931</v>
      </c>
      <c r="V249" s="309">
        <f>IF(V$156=0,0,V$156/CHI_fec!V$156)</f>
        <v>0.34144308233645926</v>
      </c>
      <c r="W249" s="309">
        <f>IF(W$156=0,0,W$156/CHI_fec!W$156)</f>
        <v>0.34144308233645937</v>
      </c>
      <c r="X249" s="309">
        <f>IF(X$156=0,0,X$156/CHI_fec!X$156)</f>
        <v>0.34144308233645926</v>
      </c>
      <c r="Y249" s="309">
        <f>IF(Y$156=0,0,Y$156/CHI_fec!Y$156)</f>
        <v>0.34144308233645926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RO: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5979.5356885479496</v>
      </c>
      <c r="C5" s="223">
        <f t="shared" si="0"/>
        <v>6461.026068159651</v>
      </c>
      <c r="D5" s="223">
        <f t="shared" si="0"/>
        <v>6846.220171919218</v>
      </c>
      <c r="E5" s="223">
        <f t="shared" si="0"/>
        <v>7715.2153179703828</v>
      </c>
      <c r="F5" s="223">
        <f t="shared" si="0"/>
        <v>6688.7593786567177</v>
      </c>
      <c r="G5" s="223">
        <f t="shared" si="0"/>
        <v>6628.9195608470054</v>
      </c>
      <c r="H5" s="223">
        <f t="shared" si="0"/>
        <v>5450.0786676961416</v>
      </c>
      <c r="I5" s="223">
        <f t="shared" si="0"/>
        <v>5239.079846773775</v>
      </c>
      <c r="J5" s="223">
        <f t="shared" si="0"/>
        <v>6104.7952584678178</v>
      </c>
      <c r="K5" s="223">
        <f t="shared" si="0"/>
        <v>5599.6629099872989</v>
      </c>
      <c r="L5" s="223">
        <f t="shared" si="0"/>
        <v>5829.1420990029037</v>
      </c>
      <c r="M5" s="223">
        <f t="shared" si="0"/>
        <v>6669.1502567636117</v>
      </c>
      <c r="N5" s="223">
        <f t="shared" si="0"/>
        <v>5115.848400666091</v>
      </c>
      <c r="O5" s="223">
        <f t="shared" si="0"/>
        <v>5011.1443666032919</v>
      </c>
      <c r="P5" s="223">
        <f t="shared" si="0"/>
        <v>4835.5666361542544</v>
      </c>
      <c r="Q5" s="223">
        <f t="shared" si="0"/>
        <v>3440.0406913962697</v>
      </c>
      <c r="R5" s="223">
        <f t="shared" si="0"/>
        <v>2868.0953999704989</v>
      </c>
      <c r="S5" s="223">
        <f t="shared" si="0"/>
        <v>2480.9135173377454</v>
      </c>
      <c r="T5" s="223">
        <f t="shared" si="0"/>
        <v>2127.5423834463027</v>
      </c>
      <c r="U5" s="223">
        <f t="shared" si="0"/>
        <v>2640.896654432222</v>
      </c>
      <c r="V5" s="223">
        <f t="shared" si="0"/>
        <v>2793.3531092717863</v>
      </c>
      <c r="W5" s="223">
        <f t="shared" si="0"/>
        <v>3095.4073748338478</v>
      </c>
      <c r="X5" s="223">
        <f t="shared" si="0"/>
        <v>1240.1725701875716</v>
      </c>
      <c r="Y5" s="223">
        <f t="shared" si="0"/>
        <v>1141.4397673192252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111.4289996761468</v>
      </c>
      <c r="C10" s="260">
        <v>129.97163061647919</v>
      </c>
      <c r="D10" s="260">
        <v>143.79841120852689</v>
      </c>
      <c r="E10" s="260">
        <v>162.89881288978449</v>
      </c>
      <c r="F10" s="260">
        <v>112.6408022295397</v>
      </c>
      <c r="G10" s="260">
        <v>112.7147553146625</v>
      </c>
      <c r="H10" s="260">
        <v>82.625723560725788</v>
      </c>
      <c r="I10" s="260">
        <v>85.814438404805401</v>
      </c>
      <c r="J10" s="260">
        <v>109.3192712642057</v>
      </c>
      <c r="K10" s="260">
        <v>132.06426483132691</v>
      </c>
      <c r="L10" s="260">
        <v>95.805530555217558</v>
      </c>
      <c r="M10" s="260">
        <v>115.3660719868592</v>
      </c>
      <c r="N10" s="260">
        <v>83.815566147175616</v>
      </c>
      <c r="O10" s="260">
        <v>105.8962821658511</v>
      </c>
      <c r="P10" s="260">
        <v>91.022760561907049</v>
      </c>
      <c r="Q10" s="260">
        <v>72.187961670224396</v>
      </c>
      <c r="R10" s="260">
        <v>54.04365682675634</v>
      </c>
      <c r="S10" s="260">
        <v>38.811645733416853</v>
      </c>
      <c r="T10" s="260">
        <v>23.472343910570931</v>
      </c>
      <c r="U10" s="260">
        <v>40.050706684279142</v>
      </c>
      <c r="V10" s="260">
        <v>28.76096154665802</v>
      </c>
      <c r="W10" s="260">
        <v>70.544526294787801</v>
      </c>
      <c r="X10" s="260">
        <v>19.444582870495928</v>
      </c>
      <c r="Y10" s="260">
        <v>12.97324966989266</v>
      </c>
      <c r="DA10" s="68" t="s">
        <v>1272</v>
      </c>
    </row>
    <row r="11" spans="1:105" ht="12" customHeight="1" x14ac:dyDescent="0.25">
      <c r="A11" s="37" t="s">
        <v>159</v>
      </c>
      <c r="B11" s="226">
        <v>1.104134698049851</v>
      </c>
      <c r="C11" s="226">
        <v>0.62767272356055603</v>
      </c>
      <c r="D11" s="226">
        <v>1.5739793717886721</v>
      </c>
      <c r="E11" s="226">
        <v>0.75508406018720398</v>
      </c>
      <c r="F11" s="226">
        <v>0.41274337930672389</v>
      </c>
      <c r="G11" s="226">
        <v>0.31411864054290922</v>
      </c>
      <c r="H11" s="226">
        <v>0.99616877808351489</v>
      </c>
      <c r="I11" s="226">
        <v>1.0645909875554109</v>
      </c>
      <c r="J11" s="226">
        <v>0.60687956107312857</v>
      </c>
      <c r="K11" s="226">
        <v>0.1642755853602525</v>
      </c>
      <c r="L11" s="226">
        <v>0.2404109297400549</v>
      </c>
      <c r="M11" s="226">
        <v>0.260064477032385</v>
      </c>
      <c r="N11" s="226">
        <v>0.1124726784580176</v>
      </c>
      <c r="O11" s="226">
        <v>0.54180201502562586</v>
      </c>
      <c r="P11" s="226">
        <v>0.163808391899089</v>
      </c>
      <c r="Q11" s="226">
        <v>0.34991629889395942</v>
      </c>
      <c r="R11" s="226">
        <v>0.29159320823198448</v>
      </c>
      <c r="S11" s="226">
        <v>0.24308267734571359</v>
      </c>
      <c r="T11" s="226">
        <v>0.15189009536270401</v>
      </c>
      <c r="U11" s="226">
        <v>0.30301848304095169</v>
      </c>
      <c r="V11" s="226">
        <v>0.15778456087956799</v>
      </c>
      <c r="W11" s="226">
        <v>0.2540207498269183</v>
      </c>
      <c r="X11" s="226">
        <v>0.62061276838321111</v>
      </c>
      <c r="Y11" s="226">
        <v>0.315333660948664</v>
      </c>
      <c r="DA11" s="69" t="s">
        <v>1273</v>
      </c>
    </row>
    <row r="12" spans="1:105" ht="12" customHeight="1" x14ac:dyDescent="0.25">
      <c r="A12" s="37" t="s">
        <v>35</v>
      </c>
      <c r="B12" s="226">
        <v>110.3248649780969</v>
      </c>
      <c r="C12" s="226">
        <v>129.3439578929187</v>
      </c>
      <c r="D12" s="226">
        <v>142.22443183673829</v>
      </c>
      <c r="E12" s="226">
        <v>162.14372882959731</v>
      </c>
      <c r="F12" s="226">
        <v>112.228058850233</v>
      </c>
      <c r="G12" s="226">
        <v>112.4006366741196</v>
      </c>
      <c r="H12" s="226">
        <v>81.629554782642273</v>
      </c>
      <c r="I12" s="226">
        <v>84.749847417249995</v>
      </c>
      <c r="J12" s="226">
        <v>108.7123917031326</v>
      </c>
      <c r="K12" s="226">
        <v>131.89998924596659</v>
      </c>
      <c r="L12" s="226">
        <v>95.565119625477507</v>
      </c>
      <c r="M12" s="226">
        <v>115.1060075098268</v>
      </c>
      <c r="N12" s="226">
        <v>83.703093468717597</v>
      </c>
      <c r="O12" s="226">
        <v>105.35448015082549</v>
      </c>
      <c r="P12" s="226">
        <v>90.858952170007953</v>
      </c>
      <c r="Q12" s="226">
        <v>71.838045371330438</v>
      </c>
      <c r="R12" s="226">
        <v>53.752063618524353</v>
      </c>
      <c r="S12" s="226">
        <v>38.568563056071127</v>
      </c>
      <c r="T12" s="226">
        <v>23.320453815208229</v>
      </c>
      <c r="U12" s="226">
        <v>39.747688201238191</v>
      </c>
      <c r="V12" s="226">
        <v>28.60317698577845</v>
      </c>
      <c r="W12" s="226">
        <v>70.29050554496088</v>
      </c>
      <c r="X12" s="226">
        <v>18.823970102112721</v>
      </c>
      <c r="Y12" s="226">
        <v>12.657916008943999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1668.9249728007251</v>
      </c>
      <c r="C25" s="294">
        <v>2081.3658622779371</v>
      </c>
      <c r="D25" s="294">
        <v>2384.7290982846139</v>
      </c>
      <c r="E25" s="294">
        <v>2480.7619219367989</v>
      </c>
      <c r="F25" s="294">
        <v>1720.0245987829139</v>
      </c>
      <c r="G25" s="294">
        <v>1726.6737035375911</v>
      </c>
      <c r="H25" s="294">
        <v>1282.903443437152</v>
      </c>
      <c r="I25" s="294">
        <v>1359.469781718301</v>
      </c>
      <c r="J25" s="294">
        <v>1611.266175675421</v>
      </c>
      <c r="K25" s="294">
        <v>2030.730413121167</v>
      </c>
      <c r="L25" s="294">
        <v>1437.0478595665761</v>
      </c>
      <c r="M25" s="294">
        <v>1724.2437924435669</v>
      </c>
      <c r="N25" s="294">
        <v>1268.673634410193</v>
      </c>
      <c r="O25" s="294">
        <v>1639.1467001600299</v>
      </c>
      <c r="P25" s="294">
        <v>1438.4374678482341</v>
      </c>
      <c r="Q25" s="294">
        <v>1207.6414464821021</v>
      </c>
      <c r="R25" s="294">
        <v>856.86055669202483</v>
      </c>
      <c r="S25" s="294">
        <v>632.08624154934648</v>
      </c>
      <c r="T25" s="294">
        <v>407.23657721483733</v>
      </c>
      <c r="U25" s="294">
        <v>849.51374806034187</v>
      </c>
      <c r="V25" s="294">
        <v>542.89029680691817</v>
      </c>
      <c r="W25" s="294">
        <v>1246.454476335389</v>
      </c>
      <c r="X25" s="294">
        <v>558.03392868997662</v>
      </c>
      <c r="Y25" s="294">
        <v>551.30976688333385</v>
      </c>
      <c r="DA25" s="70" t="s">
        <v>1278</v>
      </c>
    </row>
    <row r="26" spans="1:105" ht="12" customHeight="1" x14ac:dyDescent="0.25">
      <c r="A26" s="46" t="s">
        <v>28</v>
      </c>
      <c r="B26" s="229">
        <v>225.013896645724</v>
      </c>
      <c r="C26" s="229">
        <v>232.9497524199115</v>
      </c>
      <c r="D26" s="229">
        <v>230.14835424008001</v>
      </c>
      <c r="E26" s="229">
        <v>237.6639088818273</v>
      </c>
      <c r="F26" s="229">
        <v>195.4576404217583</v>
      </c>
      <c r="G26" s="229">
        <v>212.75791077337351</v>
      </c>
      <c r="H26" s="229">
        <v>167.05885252567381</v>
      </c>
      <c r="I26" s="229">
        <v>137.30210508227009</v>
      </c>
      <c r="J26" s="229">
        <v>162.7760310766902</v>
      </c>
      <c r="K26" s="229">
        <v>264.05953984056492</v>
      </c>
      <c r="L26" s="229">
        <v>185.77960795770571</v>
      </c>
      <c r="M26" s="229">
        <v>200.48205109171121</v>
      </c>
      <c r="N26" s="229">
        <v>178.66905785122631</v>
      </c>
      <c r="O26" s="229">
        <v>193.1506446043829</v>
      </c>
      <c r="P26" s="229">
        <v>151.52011757260831</v>
      </c>
      <c r="Q26" s="229">
        <v>137.63598727869649</v>
      </c>
      <c r="R26" s="229">
        <v>45.941050538929531</v>
      </c>
      <c r="S26" s="229">
        <v>31.407196659581089</v>
      </c>
      <c r="T26" s="229">
        <v>18.803348501099681</v>
      </c>
      <c r="U26" s="229">
        <v>19.801268620080052</v>
      </c>
      <c r="V26" s="229">
        <v>0</v>
      </c>
      <c r="W26" s="229">
        <v>0</v>
      </c>
      <c r="X26" s="229">
        <v>0</v>
      </c>
      <c r="Y26" s="229">
        <v>1.6900939662099941E-2</v>
      </c>
      <c r="DA26" s="73" t="s">
        <v>1279</v>
      </c>
    </row>
    <row r="27" spans="1:105" ht="12" customHeight="1" x14ac:dyDescent="0.25">
      <c r="A27" s="46" t="s">
        <v>30</v>
      </c>
      <c r="B27" s="229">
        <v>84.570435167261763</v>
      </c>
      <c r="C27" s="229">
        <v>282.49418490781619</v>
      </c>
      <c r="D27" s="229">
        <v>518.55626907247517</v>
      </c>
      <c r="E27" s="229">
        <v>371.04648411991798</v>
      </c>
      <c r="F27" s="229">
        <v>128.36182805425719</v>
      </c>
      <c r="G27" s="229">
        <v>50.496539249934287</v>
      </c>
      <c r="H27" s="229">
        <v>0</v>
      </c>
      <c r="I27" s="229">
        <v>226.71964786165131</v>
      </c>
      <c r="J27" s="229">
        <v>233.62269902045151</v>
      </c>
      <c r="K27" s="229">
        <v>346.04763376525551</v>
      </c>
      <c r="L27" s="229">
        <v>223.2909284090089</v>
      </c>
      <c r="M27" s="229">
        <v>295.59568826036622</v>
      </c>
      <c r="N27" s="229">
        <v>214.8882634108235</v>
      </c>
      <c r="O27" s="229">
        <v>395.28464361810131</v>
      </c>
      <c r="P27" s="229">
        <v>364.96822197685702</v>
      </c>
      <c r="Q27" s="229">
        <v>438.98025623511381</v>
      </c>
      <c r="R27" s="229">
        <v>304.55333432771101</v>
      </c>
      <c r="S27" s="229">
        <v>226.29952374616661</v>
      </c>
      <c r="T27" s="229">
        <v>172.7075308069042</v>
      </c>
      <c r="U27" s="229">
        <v>501.94666461249898</v>
      </c>
      <c r="V27" s="229">
        <v>281.46672962891421</v>
      </c>
      <c r="W27" s="229">
        <v>575.20640838282691</v>
      </c>
      <c r="X27" s="229">
        <v>415.43247271505862</v>
      </c>
      <c r="Y27" s="229">
        <v>455.49586102897939</v>
      </c>
      <c r="DA27" s="73" t="s">
        <v>1280</v>
      </c>
    </row>
    <row r="28" spans="1:105" ht="12" customHeight="1" x14ac:dyDescent="0.25">
      <c r="A28" s="46" t="s">
        <v>31</v>
      </c>
      <c r="B28" s="229">
        <v>0</v>
      </c>
      <c r="C28" s="229">
        <v>1.0569327507753039</v>
      </c>
      <c r="D28" s="229">
        <v>0</v>
      </c>
      <c r="E28" s="229">
        <v>0</v>
      </c>
      <c r="F28" s="229">
        <v>0</v>
      </c>
      <c r="G28" s="229">
        <v>1.092098655557949</v>
      </c>
      <c r="H28" s="229">
        <v>1.9224686612704001</v>
      </c>
      <c r="I28" s="229">
        <v>69.79982046215423</v>
      </c>
      <c r="J28" s="229">
        <v>74.408308205963948</v>
      </c>
      <c r="K28" s="229">
        <v>120.51701948381179</v>
      </c>
      <c r="L28" s="229">
        <v>88.567362009232568</v>
      </c>
      <c r="M28" s="229">
        <v>102.28933269807111</v>
      </c>
      <c r="N28" s="229">
        <v>78.687460286863086</v>
      </c>
      <c r="O28" s="229">
        <v>96.795415045387969</v>
      </c>
      <c r="P28" s="229">
        <v>110.221316427631</v>
      </c>
      <c r="Q28" s="229">
        <v>43.627681618427083</v>
      </c>
      <c r="R28" s="229">
        <v>38.433161700425757</v>
      </c>
      <c r="S28" s="229">
        <v>27.317050781998951</v>
      </c>
      <c r="T28" s="229">
        <v>15.08847040924433</v>
      </c>
      <c r="U28" s="229">
        <v>19.990361246496889</v>
      </c>
      <c r="V28" s="229">
        <v>14.41509346387681</v>
      </c>
      <c r="W28" s="229">
        <v>31.607289947211751</v>
      </c>
      <c r="X28" s="229">
        <v>15.51264006661089</v>
      </c>
      <c r="Y28" s="229">
        <v>9.6532775555507104</v>
      </c>
      <c r="DA28" s="73" t="s">
        <v>1281</v>
      </c>
    </row>
    <row r="29" spans="1:105" ht="12" customHeight="1" x14ac:dyDescent="0.25">
      <c r="A29" s="46" t="s">
        <v>159</v>
      </c>
      <c r="B29" s="229">
        <v>10.6399367055349</v>
      </c>
      <c r="C29" s="229">
        <v>5.2704683857172414</v>
      </c>
      <c r="D29" s="229">
        <v>13.194972704702071</v>
      </c>
      <c r="E29" s="229">
        <v>7.5898459429566616</v>
      </c>
      <c r="F29" s="229">
        <v>4.1096040226217907</v>
      </c>
      <c r="G29" s="229">
        <v>3.2464013172617312</v>
      </c>
      <c r="H29" s="229">
        <v>10.48070985159972</v>
      </c>
      <c r="I29" s="229">
        <v>9.0256062490050297</v>
      </c>
      <c r="J29" s="229">
        <v>5.7215454212626469</v>
      </c>
      <c r="K29" s="229">
        <v>1.4480444880209751</v>
      </c>
      <c r="L29" s="229">
        <v>2.1270224219187188</v>
      </c>
      <c r="M29" s="229">
        <v>2.3445734848938948</v>
      </c>
      <c r="N29" s="229">
        <v>0.97897435551742362</v>
      </c>
      <c r="O29" s="229">
        <v>4.2676964477153376</v>
      </c>
      <c r="P29" s="229">
        <v>1.271033783094113</v>
      </c>
      <c r="Q29" s="229">
        <v>2.3401944727005621</v>
      </c>
      <c r="R29" s="229">
        <v>2.0697641588825881</v>
      </c>
      <c r="S29" s="229">
        <v>1.8041617273884769</v>
      </c>
      <c r="T29" s="229">
        <v>0.99388980891238088</v>
      </c>
      <c r="U29" s="229">
        <v>1.5744320800998299</v>
      </c>
      <c r="V29" s="229">
        <v>1.1675777475078071</v>
      </c>
      <c r="W29" s="229">
        <v>2.080361812559929</v>
      </c>
      <c r="X29" s="229">
        <v>2.973014870683079</v>
      </c>
      <c r="Y29" s="229">
        <v>1.1455300954871721</v>
      </c>
      <c r="DA29" s="73" t="s">
        <v>1282</v>
      </c>
    </row>
    <row r="30" spans="1:105" ht="12" customHeight="1" x14ac:dyDescent="0.25">
      <c r="A30" s="46" t="s">
        <v>32</v>
      </c>
      <c r="B30" s="229">
        <v>203.54857993744409</v>
      </c>
      <c r="C30" s="229">
        <v>282.36817024495662</v>
      </c>
      <c r="D30" s="229">
        <v>59.497319027419458</v>
      </c>
      <c r="E30" s="229">
        <v>33.825168968639382</v>
      </c>
      <c r="F30" s="229">
        <v>26.725379466852122</v>
      </c>
      <c r="G30" s="229">
        <v>10.118845359275319</v>
      </c>
      <c r="H30" s="229">
        <v>25.727468189987071</v>
      </c>
      <c r="I30" s="229">
        <v>12.29157553464842</v>
      </c>
      <c r="J30" s="229">
        <v>3.9793721116962888</v>
      </c>
      <c r="K30" s="229">
        <v>13.615596751725411</v>
      </c>
      <c r="L30" s="229">
        <v>7.5813214514386633</v>
      </c>
      <c r="M30" s="229">
        <v>12.244860292102469</v>
      </c>
      <c r="N30" s="229">
        <v>7.0787059745864083</v>
      </c>
      <c r="O30" s="229">
        <v>2.941338506553691</v>
      </c>
      <c r="P30" s="229">
        <v>1.3156813005448531</v>
      </c>
      <c r="Q30" s="229">
        <v>1.2151332368287271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1283</v>
      </c>
    </row>
    <row r="31" spans="1:105" ht="12" customHeight="1" x14ac:dyDescent="0.25">
      <c r="A31" s="46" t="s">
        <v>33</v>
      </c>
      <c r="B31" s="229">
        <v>6.3236294746799846</v>
      </c>
      <c r="C31" s="229">
        <v>14.643678699515901</v>
      </c>
      <c r="D31" s="229">
        <v>114.6871163723839</v>
      </c>
      <c r="E31" s="229">
        <v>14.81534641577092</v>
      </c>
      <c r="F31" s="229">
        <v>50.034880055498093</v>
      </c>
      <c r="G31" s="229">
        <v>107.43419851299841</v>
      </c>
      <c r="H31" s="229">
        <v>98.0083441883083</v>
      </c>
      <c r="I31" s="229">
        <v>89.237725663208693</v>
      </c>
      <c r="J31" s="229">
        <v>19.532404542945329</v>
      </c>
      <c r="K31" s="229">
        <v>51.728926755866112</v>
      </c>
      <c r="L31" s="229">
        <v>15.459220237348161</v>
      </c>
      <c r="M31" s="229">
        <v>0</v>
      </c>
      <c r="N31" s="229">
        <v>3.7283538211078038</v>
      </c>
      <c r="O31" s="229">
        <v>8.6491719473384947</v>
      </c>
      <c r="P31" s="229">
        <v>10.38315881686032</v>
      </c>
      <c r="Q31" s="229">
        <v>15.957962596676801</v>
      </c>
      <c r="R31" s="229">
        <v>14.234434211874911</v>
      </c>
      <c r="S31" s="229">
        <v>17.81280376342843</v>
      </c>
      <c r="T31" s="229">
        <v>15.19994833298137</v>
      </c>
      <c r="U31" s="229">
        <v>50.888699722123249</v>
      </c>
      <c r="V31" s="229">
        <v>33.681284179391739</v>
      </c>
      <c r="W31" s="229">
        <v>55.765096416722777</v>
      </c>
      <c r="X31" s="229">
        <v>29.116529175479918</v>
      </c>
      <c r="Y31" s="229">
        <v>34.997694296359192</v>
      </c>
      <c r="DA31" s="73" t="s">
        <v>1284</v>
      </c>
    </row>
    <row r="32" spans="1:105" ht="12" customHeight="1" x14ac:dyDescent="0.25">
      <c r="A32" s="46" t="s">
        <v>35</v>
      </c>
      <c r="B32" s="229">
        <v>1063.139834738384</v>
      </c>
      <c r="C32" s="229">
        <v>1086.080715904171</v>
      </c>
      <c r="D32" s="229">
        <v>1192.2948481179251</v>
      </c>
      <c r="E32" s="229">
        <v>1629.8131391200029</v>
      </c>
      <c r="F32" s="229">
        <v>1117.432538534335</v>
      </c>
      <c r="G32" s="229">
        <v>1161.6552724449759</v>
      </c>
      <c r="H32" s="229">
        <v>858.82603210880109</v>
      </c>
      <c r="I32" s="229">
        <v>718.50951341210828</v>
      </c>
      <c r="J32" s="229">
        <v>1024.9198142110749</v>
      </c>
      <c r="K32" s="229">
        <v>1162.662436897094</v>
      </c>
      <c r="L32" s="229">
        <v>845.50711740319218</v>
      </c>
      <c r="M32" s="229">
        <v>1037.721476762589</v>
      </c>
      <c r="N32" s="229">
        <v>728.56077677512815</v>
      </c>
      <c r="O32" s="229">
        <v>829.86206810121917</v>
      </c>
      <c r="P32" s="229">
        <v>704.99927607954533</v>
      </c>
      <c r="Q32" s="229">
        <v>480.4434581612507</v>
      </c>
      <c r="R32" s="229">
        <v>381.53870392991922</v>
      </c>
      <c r="S32" s="229">
        <v>286.25620758310981</v>
      </c>
      <c r="T32" s="229">
        <v>152.59692431425381</v>
      </c>
      <c r="U32" s="229">
        <v>206.5221724622568</v>
      </c>
      <c r="V32" s="229">
        <v>211.65843331219699</v>
      </c>
      <c r="W32" s="229">
        <v>575.66038845608023</v>
      </c>
      <c r="X32" s="229">
        <v>90.175300751012927</v>
      </c>
      <c r="Y32" s="229">
        <v>45.983114174274029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9.7757995151414132E-2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75.688660131695528</v>
      </c>
      <c r="C34" s="229">
        <v>176.40420096992099</v>
      </c>
      <c r="D34" s="229">
        <v>256.35021874962882</v>
      </c>
      <c r="E34" s="229">
        <v>186.00802848768461</v>
      </c>
      <c r="F34" s="229">
        <v>197.90272822759081</v>
      </c>
      <c r="G34" s="229">
        <v>179.87243722421309</v>
      </c>
      <c r="H34" s="229">
        <v>120.879567911512</v>
      </c>
      <c r="I34" s="229">
        <v>96.583787453255397</v>
      </c>
      <c r="J34" s="229">
        <v>86.306001085335851</v>
      </c>
      <c r="K34" s="229">
        <v>70.651215138828434</v>
      </c>
      <c r="L34" s="229">
        <v>68.735279676731039</v>
      </c>
      <c r="M34" s="229">
        <v>73.56580985383313</v>
      </c>
      <c r="N34" s="229">
        <v>56.082041934940086</v>
      </c>
      <c r="O34" s="229">
        <v>108.195721889331</v>
      </c>
      <c r="P34" s="229">
        <v>93.758661891092785</v>
      </c>
      <c r="Q34" s="229">
        <v>87.440772882407273</v>
      </c>
      <c r="R34" s="229">
        <v>70.090107824281802</v>
      </c>
      <c r="S34" s="229">
        <v>41.189297287673163</v>
      </c>
      <c r="T34" s="229">
        <v>31.846465041441508</v>
      </c>
      <c r="U34" s="229">
        <v>48.790149316785993</v>
      </c>
      <c r="V34" s="229">
        <v>0.50117847503050339</v>
      </c>
      <c r="W34" s="229">
        <v>6.134931319987305</v>
      </c>
      <c r="X34" s="229">
        <v>4.8239711111311614</v>
      </c>
      <c r="Y34" s="229">
        <v>4.0173887930212526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1061.9904626696909</v>
      </c>
      <c r="C36" s="261">
        <v>1237.286531916194</v>
      </c>
      <c r="D36" s="261">
        <v>1307.5171963920909</v>
      </c>
      <c r="E36" s="261">
        <v>1418.9987348261261</v>
      </c>
      <c r="F36" s="261">
        <v>1012.563021093747</v>
      </c>
      <c r="G36" s="261">
        <v>1012.320179918514</v>
      </c>
      <c r="H36" s="261">
        <v>780.7618560318233</v>
      </c>
      <c r="I36" s="261">
        <v>809.46114560955812</v>
      </c>
      <c r="J36" s="261">
        <v>989.26765839366942</v>
      </c>
      <c r="K36" s="261">
        <v>1240.3752360353551</v>
      </c>
      <c r="L36" s="261">
        <v>902.32116323789671</v>
      </c>
      <c r="M36" s="261">
        <v>1077.203650885758</v>
      </c>
      <c r="N36" s="261">
        <v>809.32294743568809</v>
      </c>
      <c r="O36" s="261">
        <v>1022.7374262193759</v>
      </c>
      <c r="P36" s="261">
        <v>898.60085361568645</v>
      </c>
      <c r="Q36" s="261">
        <v>758.2852041482455</v>
      </c>
      <c r="R36" s="261">
        <v>550.5839552561049</v>
      </c>
      <c r="S36" s="261">
        <v>383.14680150695102</v>
      </c>
      <c r="T36" s="261">
        <v>235.45093098705721</v>
      </c>
      <c r="U36" s="261">
        <v>405.76214928881018</v>
      </c>
      <c r="V36" s="261">
        <v>267.08738172685992</v>
      </c>
      <c r="W36" s="261">
        <v>633.90174098765658</v>
      </c>
      <c r="X36" s="261">
        <v>223.54755756719209</v>
      </c>
      <c r="Y36" s="261">
        <v>178.86158079360331</v>
      </c>
      <c r="DA36" s="70" t="s">
        <v>1289</v>
      </c>
    </row>
    <row r="37" spans="1:105" ht="12" customHeight="1" x14ac:dyDescent="0.25">
      <c r="A37" s="60" t="s">
        <v>1012</v>
      </c>
      <c r="B37" s="262">
        <v>1061.9904626696909</v>
      </c>
      <c r="C37" s="262">
        <v>1237.286531916194</v>
      </c>
      <c r="D37" s="262">
        <v>1307.5171963920909</v>
      </c>
      <c r="E37" s="262">
        <v>1418.9987348261261</v>
      </c>
      <c r="F37" s="262">
        <v>1012.563021093747</v>
      </c>
      <c r="G37" s="262">
        <v>1012.320179918514</v>
      </c>
      <c r="H37" s="262">
        <v>780.7618560318233</v>
      </c>
      <c r="I37" s="262">
        <v>809.46114560955812</v>
      </c>
      <c r="J37" s="262">
        <v>989.26765839366942</v>
      </c>
      <c r="K37" s="262">
        <v>1240.3752360353551</v>
      </c>
      <c r="L37" s="262">
        <v>902.32116323789671</v>
      </c>
      <c r="M37" s="262">
        <v>1077.203650885758</v>
      </c>
      <c r="N37" s="262">
        <v>809.32294743568809</v>
      </c>
      <c r="O37" s="262">
        <v>1022.7374262193759</v>
      </c>
      <c r="P37" s="262">
        <v>898.60085361568645</v>
      </c>
      <c r="Q37" s="262">
        <v>758.2852041482455</v>
      </c>
      <c r="R37" s="262">
        <v>550.5839552561049</v>
      </c>
      <c r="S37" s="262">
        <v>383.14680150695102</v>
      </c>
      <c r="T37" s="262">
        <v>235.45093098705721</v>
      </c>
      <c r="U37" s="262">
        <v>405.76214928881018</v>
      </c>
      <c r="V37" s="262">
        <v>267.08738172685992</v>
      </c>
      <c r="W37" s="262">
        <v>633.90174098765658</v>
      </c>
      <c r="X37" s="262">
        <v>223.54755756719209</v>
      </c>
      <c r="Y37" s="262">
        <v>178.86158079360331</v>
      </c>
      <c r="DA37" s="72" t="s">
        <v>1290</v>
      </c>
    </row>
    <row r="38" spans="1:105" ht="12" customHeight="1" x14ac:dyDescent="0.25">
      <c r="A38" s="59" t="s">
        <v>28</v>
      </c>
      <c r="B38" s="230">
        <v>159.06003610010561</v>
      </c>
      <c r="C38" s="230">
        <v>179.27531442804721</v>
      </c>
      <c r="D38" s="230">
        <v>201.26800017771731</v>
      </c>
      <c r="E38" s="230">
        <v>176.6704323252454</v>
      </c>
      <c r="F38" s="230">
        <v>147.28694856105159</v>
      </c>
      <c r="G38" s="230">
        <v>155.07502109500331</v>
      </c>
      <c r="H38" s="230">
        <v>122.58578556701499</v>
      </c>
      <c r="I38" s="230">
        <v>117.36969064006421</v>
      </c>
      <c r="J38" s="230">
        <v>126.6145785814951</v>
      </c>
      <c r="K38" s="230">
        <v>209.64754600259619</v>
      </c>
      <c r="L38" s="230">
        <v>148.40514107196131</v>
      </c>
      <c r="M38" s="230">
        <v>159.37039268890689</v>
      </c>
      <c r="N38" s="230">
        <v>145.47747389748341</v>
      </c>
      <c r="O38" s="230">
        <v>175.27895729744259</v>
      </c>
      <c r="P38" s="230">
        <v>140.46451534964021</v>
      </c>
      <c r="Q38" s="230">
        <v>156.88144124739961</v>
      </c>
      <c r="R38" s="230">
        <v>54.049874872735863</v>
      </c>
      <c r="S38" s="230">
        <v>34.700405851685368</v>
      </c>
      <c r="T38" s="230">
        <v>23.614272098827868</v>
      </c>
      <c r="U38" s="230">
        <v>32.412209208260812</v>
      </c>
      <c r="V38" s="230">
        <v>0</v>
      </c>
      <c r="W38" s="230">
        <v>0</v>
      </c>
      <c r="X38" s="230">
        <v>0</v>
      </c>
      <c r="Y38" s="230">
        <v>5.3221680269131308E-2</v>
      </c>
      <c r="DA38" s="71" t="s">
        <v>1291</v>
      </c>
    </row>
    <row r="39" spans="1:105" ht="12" customHeight="1" x14ac:dyDescent="0.25">
      <c r="A39" s="59" t="s">
        <v>31</v>
      </c>
      <c r="B39" s="295">
        <v>0</v>
      </c>
      <c r="C39" s="295">
        <v>0.81340267270594169</v>
      </c>
      <c r="D39" s="295">
        <v>0</v>
      </c>
      <c r="E39" s="295">
        <v>0</v>
      </c>
      <c r="F39" s="295">
        <v>0</v>
      </c>
      <c r="G39" s="295">
        <v>0.79600904818467799</v>
      </c>
      <c r="H39" s="295">
        <v>1.4106844833833749</v>
      </c>
      <c r="I39" s="295">
        <v>59.666844360953263</v>
      </c>
      <c r="J39" s="295">
        <v>57.878156410027223</v>
      </c>
      <c r="K39" s="295">
        <v>95.683334908420662</v>
      </c>
      <c r="L39" s="295">
        <v>70.749701745220264</v>
      </c>
      <c r="M39" s="295">
        <v>81.313469366494473</v>
      </c>
      <c r="N39" s="295">
        <v>64.069588140288133</v>
      </c>
      <c r="O39" s="295">
        <v>87.8392068278078</v>
      </c>
      <c r="P39" s="295">
        <v>102.1790640162847</v>
      </c>
      <c r="Q39" s="295">
        <v>49.728081339093968</v>
      </c>
      <c r="R39" s="295">
        <v>45.216806244153418</v>
      </c>
      <c r="S39" s="295">
        <v>30.181386740140422</v>
      </c>
      <c r="T39" s="295">
        <v>18.948925282014031</v>
      </c>
      <c r="U39" s="295">
        <v>32.721730274044788</v>
      </c>
      <c r="V39" s="295">
        <v>16.942751526783269</v>
      </c>
      <c r="W39" s="295">
        <v>32.880906810403097</v>
      </c>
      <c r="X39" s="295">
        <v>31.914064958688769</v>
      </c>
      <c r="Y39" s="295">
        <v>30.39852587384873</v>
      </c>
      <c r="DA39" s="122" t="s">
        <v>1292</v>
      </c>
    </row>
    <row r="40" spans="1:105" ht="12" customHeight="1" x14ac:dyDescent="0.25">
      <c r="A40" s="59" t="s">
        <v>159</v>
      </c>
      <c r="B40" s="295">
        <v>7.5212630940293588</v>
      </c>
      <c r="C40" s="295">
        <v>4.0560887797353917</v>
      </c>
      <c r="D40" s="295">
        <v>11.53919078606412</v>
      </c>
      <c r="E40" s="295">
        <v>5.6420066905947239</v>
      </c>
      <c r="F40" s="295">
        <v>3.096788823297413</v>
      </c>
      <c r="G40" s="295">
        <v>2.366237527559957</v>
      </c>
      <c r="H40" s="295">
        <v>7.6906193897199033</v>
      </c>
      <c r="I40" s="295">
        <v>7.715341382785124</v>
      </c>
      <c r="J40" s="295">
        <v>4.450477490796815</v>
      </c>
      <c r="K40" s="295">
        <v>1.1496610711337281</v>
      </c>
      <c r="L40" s="295">
        <v>1.699115775182038</v>
      </c>
      <c r="M40" s="295">
        <v>1.86378578501578</v>
      </c>
      <c r="N40" s="295">
        <v>0.79710901240482523</v>
      </c>
      <c r="O40" s="295">
        <v>3.8728184674179928</v>
      </c>
      <c r="P40" s="295">
        <v>1.178293332895419</v>
      </c>
      <c r="Q40" s="295">
        <v>2.6674207010486408</v>
      </c>
      <c r="R40" s="295">
        <v>2.4350878460839822</v>
      </c>
      <c r="S40" s="295">
        <v>1.9933375411065071</v>
      </c>
      <c r="T40" s="295">
        <v>1.248181108941123</v>
      </c>
      <c r="U40" s="295">
        <v>2.577149118246072</v>
      </c>
      <c r="V40" s="295">
        <v>1.372310190967424</v>
      </c>
      <c r="W40" s="295">
        <v>2.1641900651700321</v>
      </c>
      <c r="X40" s="295">
        <v>6.1163663501964134</v>
      </c>
      <c r="Y40" s="295">
        <v>3.6073163800118908</v>
      </c>
      <c r="DA40" s="122" t="s">
        <v>1293</v>
      </c>
    </row>
    <row r="41" spans="1:105" ht="12" customHeight="1" x14ac:dyDescent="0.25">
      <c r="A41" s="59" t="s">
        <v>32</v>
      </c>
      <c r="B41" s="295">
        <v>143.88642193042239</v>
      </c>
      <c r="C41" s="295">
        <v>217.30713159929519</v>
      </c>
      <c r="D41" s="295">
        <v>52.031249391827963</v>
      </c>
      <c r="E41" s="295">
        <v>25.144361435775991</v>
      </c>
      <c r="F41" s="295">
        <v>20.138888315212871</v>
      </c>
      <c r="G41" s="295">
        <v>7.3754256743861459</v>
      </c>
      <c r="H41" s="295">
        <v>18.878508088850129</v>
      </c>
      <c r="I41" s="295">
        <v>10.507183536015271</v>
      </c>
      <c r="J41" s="295">
        <v>3.0953360860850432</v>
      </c>
      <c r="K41" s="295">
        <v>10.80997281175163</v>
      </c>
      <c r="L41" s="295">
        <v>6.0561387327762128</v>
      </c>
      <c r="M41" s="295">
        <v>9.7338798288753985</v>
      </c>
      <c r="N41" s="295">
        <v>5.7636855313992781</v>
      </c>
      <c r="O41" s="295">
        <v>2.6691847057695481</v>
      </c>
      <c r="P41" s="295">
        <v>1.219683162845079</v>
      </c>
      <c r="Q41" s="295">
        <v>1.3850436740450851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1294</v>
      </c>
    </row>
    <row r="42" spans="1:105" ht="12" customHeight="1" x14ac:dyDescent="0.25">
      <c r="A42" s="59" t="s">
        <v>35</v>
      </c>
      <c r="B42" s="295">
        <v>751.5227415451335</v>
      </c>
      <c r="C42" s="295">
        <v>835.83459443641038</v>
      </c>
      <c r="D42" s="295">
        <v>1042.678756036481</v>
      </c>
      <c r="E42" s="295">
        <v>1211.54193437451</v>
      </c>
      <c r="F42" s="295">
        <v>842.04039539418534</v>
      </c>
      <c r="G42" s="295">
        <v>846.70748657338004</v>
      </c>
      <c r="H42" s="295">
        <v>630.1962585028549</v>
      </c>
      <c r="I42" s="295">
        <v>614.20208568974022</v>
      </c>
      <c r="J42" s="295">
        <v>797.22910982526525</v>
      </c>
      <c r="K42" s="295">
        <v>923.0847212414526</v>
      </c>
      <c r="L42" s="295">
        <v>675.41106591275695</v>
      </c>
      <c r="M42" s="295">
        <v>824.92212321646525</v>
      </c>
      <c r="N42" s="295">
        <v>593.21509085411242</v>
      </c>
      <c r="O42" s="295">
        <v>753.07725892093833</v>
      </c>
      <c r="P42" s="295">
        <v>653.55929775402103</v>
      </c>
      <c r="Q42" s="295">
        <v>547.62321718665828</v>
      </c>
      <c r="R42" s="295">
        <v>448.88218629313172</v>
      </c>
      <c r="S42" s="295">
        <v>316.27167137401858</v>
      </c>
      <c r="T42" s="295">
        <v>191.63955249727411</v>
      </c>
      <c r="U42" s="295">
        <v>338.05106068825847</v>
      </c>
      <c r="V42" s="295">
        <v>248.77232000910919</v>
      </c>
      <c r="W42" s="295">
        <v>598.85664411208347</v>
      </c>
      <c r="X42" s="295">
        <v>185.517126258307</v>
      </c>
      <c r="Y42" s="295">
        <v>144.8025168594736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148.16783340138687</v>
      </c>
      <c r="C44" s="261">
        <f t="shared" si="1"/>
        <v>176.40699334904031</v>
      </c>
      <c r="D44" s="261">
        <f t="shared" si="1"/>
        <v>196.9456260339868</v>
      </c>
      <c r="E44" s="261">
        <f t="shared" si="1"/>
        <v>217.92587831767332</v>
      </c>
      <c r="F44" s="261">
        <f t="shared" si="1"/>
        <v>150.83345655051622</v>
      </c>
      <c r="G44" s="261">
        <f t="shared" si="1"/>
        <v>151.10153207623711</v>
      </c>
      <c r="H44" s="261">
        <f t="shared" si="1"/>
        <v>110.92711466644047</v>
      </c>
      <c r="I44" s="261">
        <f t="shared" si="1"/>
        <v>115.87741104110998</v>
      </c>
      <c r="J44" s="261">
        <f t="shared" si="1"/>
        <v>144.86745313452127</v>
      </c>
      <c r="K44" s="261">
        <f t="shared" si="1"/>
        <v>177.29237599944946</v>
      </c>
      <c r="L44" s="261">
        <f t="shared" si="1"/>
        <v>127.67295564321329</v>
      </c>
      <c r="M44" s="261">
        <f t="shared" si="1"/>
        <v>153.59420144742751</v>
      </c>
      <c r="N44" s="261">
        <f t="shared" si="1"/>
        <v>112.01243267303406</v>
      </c>
      <c r="O44" s="261">
        <f t="shared" si="1"/>
        <v>142.28856805803508</v>
      </c>
      <c r="P44" s="261">
        <f t="shared" si="1"/>
        <v>123.14216412842671</v>
      </c>
      <c r="Q44" s="261">
        <f t="shared" si="1"/>
        <v>99.242479095697377</v>
      </c>
      <c r="R44" s="261">
        <f t="shared" si="1"/>
        <v>73.102371195612818</v>
      </c>
      <c r="S44" s="261">
        <f t="shared" si="1"/>
        <v>52.906398548030566</v>
      </c>
      <c r="T44" s="261">
        <f t="shared" si="1"/>
        <v>32.617131333837079</v>
      </c>
      <c r="U44" s="261">
        <f t="shared" si="1"/>
        <v>59.495910398791352</v>
      </c>
      <c r="V44" s="261">
        <f t="shared" si="1"/>
        <v>41.076179191350249</v>
      </c>
      <c r="W44" s="261">
        <f t="shared" si="1"/>
        <v>98.680351216014131</v>
      </c>
      <c r="X44" s="261">
        <f t="shared" si="1"/>
        <v>32.273501059906977</v>
      </c>
      <c r="Y44" s="261">
        <f t="shared" si="1"/>
        <v>26.02486997239534</v>
      </c>
      <c r="DA44" s="70"/>
    </row>
    <row r="45" spans="1:105" ht="12" customHeight="1" x14ac:dyDescent="0.25">
      <c r="A45" s="60" t="s">
        <v>1022</v>
      </c>
      <c r="B45" s="262">
        <v>106.4853090056113</v>
      </c>
      <c r="C45" s="262">
        <v>124.423480162499</v>
      </c>
      <c r="D45" s="262">
        <v>137.3854118622541</v>
      </c>
      <c r="E45" s="262">
        <v>155.96717974435609</v>
      </c>
      <c r="F45" s="262">
        <v>107.8746846053717</v>
      </c>
      <c r="G45" s="262">
        <v>107.97669426494291</v>
      </c>
      <c r="H45" s="262">
        <v>78.885737762148295</v>
      </c>
      <c r="I45" s="262">
        <v>81.923738308477837</v>
      </c>
      <c r="J45" s="262">
        <v>104.6249960017895</v>
      </c>
      <c r="K45" s="262">
        <v>126.5735172336675</v>
      </c>
      <c r="L45" s="262">
        <v>91.781718205643273</v>
      </c>
      <c r="M45" s="262">
        <v>110.5300523010565</v>
      </c>
      <c r="N45" s="262">
        <v>80.326454825967375</v>
      </c>
      <c r="O45" s="262">
        <v>101.3497760624805</v>
      </c>
      <c r="P45" s="262">
        <v>87.216220288804621</v>
      </c>
      <c r="Q45" s="262">
        <v>69.080821217293533</v>
      </c>
      <c r="R45" s="262">
        <v>51.701702118107328</v>
      </c>
      <c r="S45" s="262">
        <v>37.119619266155297</v>
      </c>
      <c r="T45" s="262">
        <v>22.446123744368631</v>
      </c>
      <c r="U45" s="262">
        <v>38.278732811324097</v>
      </c>
      <c r="V45" s="262">
        <v>27.517128659013231</v>
      </c>
      <c r="W45" s="262">
        <v>67.549311795539737</v>
      </c>
      <c r="X45" s="262">
        <v>18.33622812950318</v>
      </c>
      <c r="Y45" s="262">
        <v>12.25553750852802</v>
      </c>
      <c r="DA45" s="72" t="s">
        <v>1297</v>
      </c>
    </row>
    <row r="46" spans="1:105" ht="12" customHeight="1" x14ac:dyDescent="0.25">
      <c r="A46" s="60" t="s">
        <v>1024</v>
      </c>
      <c r="B46" s="262">
        <v>41.68252439577558</v>
      </c>
      <c r="C46" s="262">
        <v>51.983513186541288</v>
      </c>
      <c r="D46" s="262">
        <v>59.560214171732689</v>
      </c>
      <c r="E46" s="262">
        <v>61.95869857331725</v>
      </c>
      <c r="F46" s="262">
        <v>42.958771945144527</v>
      </c>
      <c r="G46" s="262">
        <v>43.124837811294192</v>
      </c>
      <c r="H46" s="262">
        <v>32.041376904292179</v>
      </c>
      <c r="I46" s="262">
        <v>33.953672732632143</v>
      </c>
      <c r="J46" s="262">
        <v>40.242457132731779</v>
      </c>
      <c r="K46" s="262">
        <v>50.718858765781953</v>
      </c>
      <c r="L46" s="262">
        <v>35.891237437570013</v>
      </c>
      <c r="M46" s="262">
        <v>43.064149146371022</v>
      </c>
      <c r="N46" s="262">
        <v>31.685977847066681</v>
      </c>
      <c r="O46" s="262">
        <v>40.938791995554567</v>
      </c>
      <c r="P46" s="262">
        <v>35.925943839622093</v>
      </c>
      <c r="Q46" s="262">
        <v>30.16165787840384</v>
      </c>
      <c r="R46" s="262">
        <v>21.400669077505491</v>
      </c>
      <c r="S46" s="262">
        <v>15.786779281875271</v>
      </c>
      <c r="T46" s="262">
        <v>10.17100758946845</v>
      </c>
      <c r="U46" s="262">
        <v>21.217177587467251</v>
      </c>
      <c r="V46" s="262">
        <v>13.55905053233702</v>
      </c>
      <c r="W46" s="262">
        <v>31.131039420474391</v>
      </c>
      <c r="X46" s="262">
        <v>13.9372729304038</v>
      </c>
      <c r="Y46" s="262">
        <v>13.76933246386732</v>
      </c>
      <c r="DA46" s="72" t="s">
        <v>1298</v>
      </c>
    </row>
    <row r="47" spans="1:105" ht="12" customHeight="1" x14ac:dyDescent="0.25">
      <c r="A47" s="64" t="s">
        <v>28</v>
      </c>
      <c r="B47" s="229">
        <v>5.619873504909088</v>
      </c>
      <c r="C47" s="229">
        <v>5.8180768437648878</v>
      </c>
      <c r="D47" s="229">
        <v>5.7481100388598394</v>
      </c>
      <c r="E47" s="229">
        <v>5.9358160740668664</v>
      </c>
      <c r="F47" s="229">
        <v>4.8816861141147712</v>
      </c>
      <c r="G47" s="229">
        <v>5.3137720093689857</v>
      </c>
      <c r="H47" s="229">
        <v>4.1724072737948834</v>
      </c>
      <c r="I47" s="229">
        <v>3.429212479862882</v>
      </c>
      <c r="J47" s="229">
        <v>4.0654409257328563</v>
      </c>
      <c r="K47" s="229">
        <v>6.595064721735608</v>
      </c>
      <c r="L47" s="229">
        <v>4.6399707399305123</v>
      </c>
      <c r="M47" s="229">
        <v>5.0071741520660824</v>
      </c>
      <c r="N47" s="229">
        <v>4.4623799655631498</v>
      </c>
      <c r="O47" s="229">
        <v>4.8240673409488748</v>
      </c>
      <c r="P47" s="229">
        <v>3.7843169106470969</v>
      </c>
      <c r="Q47" s="229">
        <v>3.437551412424062</v>
      </c>
      <c r="R47" s="229">
        <v>1.1474086559103449</v>
      </c>
      <c r="S47" s="229">
        <v>0.78441587387177558</v>
      </c>
      <c r="T47" s="229">
        <v>0.46962628362140452</v>
      </c>
      <c r="U47" s="229">
        <v>0.49455001020129341</v>
      </c>
      <c r="V47" s="229">
        <v>0</v>
      </c>
      <c r="W47" s="229">
        <v>0</v>
      </c>
      <c r="X47" s="229">
        <v>0</v>
      </c>
      <c r="Y47" s="229">
        <v>4.22112342530768E-4</v>
      </c>
      <c r="DA47" s="73" t="s">
        <v>1299</v>
      </c>
    </row>
    <row r="48" spans="1:105" ht="12" customHeight="1" x14ac:dyDescent="0.25">
      <c r="A48" s="64" t="s">
        <v>30</v>
      </c>
      <c r="B48" s="229">
        <v>2.11220353489291</v>
      </c>
      <c r="C48" s="229">
        <v>7.0554823889562384</v>
      </c>
      <c r="D48" s="229">
        <v>12.951291812670769</v>
      </c>
      <c r="E48" s="229">
        <v>9.2671356581959152</v>
      </c>
      <c r="F48" s="229">
        <v>3.205923044209122</v>
      </c>
      <c r="G48" s="229">
        <v>1.2611850523486341</v>
      </c>
      <c r="H48" s="229">
        <v>0</v>
      </c>
      <c r="I48" s="229">
        <v>5.6624757895113129</v>
      </c>
      <c r="J48" s="229">
        <v>5.8348841380119074</v>
      </c>
      <c r="K48" s="229">
        <v>8.6427725461586462</v>
      </c>
      <c r="L48" s="229">
        <v>5.5768412136254968</v>
      </c>
      <c r="M48" s="229">
        <v>7.3827012526044697</v>
      </c>
      <c r="N48" s="229">
        <v>5.3669790002339459</v>
      </c>
      <c r="O48" s="229">
        <v>9.8725000041414699</v>
      </c>
      <c r="P48" s="229">
        <v>9.1153269704531148</v>
      </c>
      <c r="Q48" s="229">
        <v>10.96382733675396</v>
      </c>
      <c r="R48" s="229">
        <v>7.6064244917050434</v>
      </c>
      <c r="S48" s="229">
        <v>5.6519829069801384</v>
      </c>
      <c r="T48" s="229">
        <v>4.3134868154750308</v>
      </c>
      <c r="U48" s="229">
        <v>12.536455762883991</v>
      </c>
      <c r="V48" s="229">
        <v>7.0298210018799061</v>
      </c>
      <c r="W48" s="229">
        <v>14.366167167951209</v>
      </c>
      <c r="X48" s="229">
        <v>10.3757055954908</v>
      </c>
      <c r="Y48" s="229">
        <v>11.37631568161707</v>
      </c>
      <c r="DA48" s="73" t="s">
        <v>1300</v>
      </c>
    </row>
    <row r="49" spans="1:105" ht="12" customHeight="1" x14ac:dyDescent="0.25">
      <c r="A49" s="64" t="s">
        <v>31</v>
      </c>
      <c r="B49" s="229">
        <v>0</v>
      </c>
      <c r="C49" s="229">
        <v>2.639760677494888E-2</v>
      </c>
      <c r="D49" s="229">
        <v>0</v>
      </c>
      <c r="E49" s="229">
        <v>0</v>
      </c>
      <c r="F49" s="229">
        <v>0</v>
      </c>
      <c r="G49" s="229">
        <v>2.727589891383532E-2</v>
      </c>
      <c r="H49" s="229">
        <v>4.8014948652269712E-2</v>
      </c>
      <c r="I49" s="229">
        <v>1.7432974918890469</v>
      </c>
      <c r="J49" s="229">
        <v>1.85839757484042</v>
      </c>
      <c r="K49" s="229">
        <v>3.0099936705422912</v>
      </c>
      <c r="L49" s="229">
        <v>2.212029472735396</v>
      </c>
      <c r="M49" s="229">
        <v>2.5547449256869932</v>
      </c>
      <c r="N49" s="229">
        <v>1.965272277965022</v>
      </c>
      <c r="O49" s="229">
        <v>2.4175306348599772</v>
      </c>
      <c r="P49" s="229">
        <v>2.7528515576223</v>
      </c>
      <c r="Q49" s="229">
        <v>1.089630710204702</v>
      </c>
      <c r="R49" s="229">
        <v>0.95989407929847514</v>
      </c>
      <c r="S49" s="229">
        <v>0.68226172787772743</v>
      </c>
      <c r="T49" s="229">
        <v>0.37684470313415369</v>
      </c>
      <c r="U49" s="229">
        <v>0.49927272580692922</v>
      </c>
      <c r="V49" s="229">
        <v>0.3600266607354401</v>
      </c>
      <c r="W49" s="229">
        <v>0.78941333839476113</v>
      </c>
      <c r="X49" s="229">
        <v>0.38743862579651211</v>
      </c>
      <c r="Y49" s="229">
        <v>0.24109710368416909</v>
      </c>
      <c r="DA49" s="73" t="s">
        <v>1301</v>
      </c>
    </row>
    <row r="50" spans="1:105" ht="12" customHeight="1" x14ac:dyDescent="0.25">
      <c r="A50" s="64" t="s">
        <v>159</v>
      </c>
      <c r="B50" s="229">
        <v>0.26573957998465508</v>
      </c>
      <c r="C50" s="229">
        <v>0.1316334950013682</v>
      </c>
      <c r="D50" s="229">
        <v>0.32955332362385881</v>
      </c>
      <c r="E50" s="229">
        <v>0.18956151045337871</v>
      </c>
      <c r="F50" s="229">
        <v>0.1026401262619034</v>
      </c>
      <c r="G50" s="229">
        <v>8.1081057753096195E-2</v>
      </c>
      <c r="H50" s="229">
        <v>0.26176278214665649</v>
      </c>
      <c r="I50" s="229">
        <v>0.22542059037529749</v>
      </c>
      <c r="J50" s="229">
        <v>0.14289944754262759</v>
      </c>
      <c r="K50" s="229">
        <v>3.6165885634038983E-2</v>
      </c>
      <c r="L50" s="229">
        <v>5.3123816490805727E-2</v>
      </c>
      <c r="M50" s="229">
        <v>5.8557300702245137E-2</v>
      </c>
      <c r="N50" s="229">
        <v>2.4450543386749402E-2</v>
      </c>
      <c r="O50" s="229">
        <v>0.1065885909761024</v>
      </c>
      <c r="P50" s="229">
        <v>3.1744924148846838E-2</v>
      </c>
      <c r="Q50" s="229">
        <v>5.844793192560585E-2</v>
      </c>
      <c r="R50" s="229">
        <v>5.1693752836201763E-2</v>
      </c>
      <c r="S50" s="229">
        <v>4.5060153357040188E-2</v>
      </c>
      <c r="T50" s="229">
        <v>2.482306687350988E-2</v>
      </c>
      <c r="U50" s="229">
        <v>3.9322500806085563E-2</v>
      </c>
      <c r="V50" s="229">
        <v>2.916104003332565E-2</v>
      </c>
      <c r="W50" s="229">
        <v>5.1958436369100441E-2</v>
      </c>
      <c r="X50" s="229">
        <v>7.4253047258492799E-2</v>
      </c>
      <c r="Y50" s="229">
        <v>2.861038508586122E-2</v>
      </c>
      <c r="DA50" s="73" t="s">
        <v>1302</v>
      </c>
    </row>
    <row r="51" spans="1:105" ht="12" customHeight="1" x14ac:dyDescent="0.25">
      <c r="A51" s="64" t="s">
        <v>32</v>
      </c>
      <c r="B51" s="229">
        <v>5.0837627737871074</v>
      </c>
      <c r="C51" s="229">
        <v>7.0523350879424287</v>
      </c>
      <c r="D51" s="229">
        <v>1.485985584889306</v>
      </c>
      <c r="E51" s="229">
        <v>0.84480635960553208</v>
      </c>
      <c r="F51" s="229">
        <v>0.66748433858232892</v>
      </c>
      <c r="G51" s="229">
        <v>0.25272497291310869</v>
      </c>
      <c r="H51" s="229">
        <v>0.64256083284022047</v>
      </c>
      <c r="I51" s="229">
        <v>0.30699037130812751</v>
      </c>
      <c r="J51" s="229">
        <v>9.9387496639404049E-2</v>
      </c>
      <c r="K51" s="229">
        <v>0.34005869228167068</v>
      </c>
      <c r="L51" s="229">
        <v>0.1893486055406646</v>
      </c>
      <c r="M51" s="229">
        <v>0.30582362668580437</v>
      </c>
      <c r="N51" s="229">
        <v>0.17679544574197659</v>
      </c>
      <c r="O51" s="229">
        <v>7.3461908745910659E-2</v>
      </c>
      <c r="P51" s="229">
        <v>3.2860025945321371E-2</v>
      </c>
      <c r="Q51" s="229">
        <v>3.0348770384346632E-2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1303</v>
      </c>
    </row>
    <row r="52" spans="1:105" ht="12" customHeight="1" x14ac:dyDescent="0.25">
      <c r="A52" s="64" t="s">
        <v>33</v>
      </c>
      <c r="B52" s="229">
        <v>0.1579369019841893</v>
      </c>
      <c r="C52" s="229">
        <v>0.36573573083524868</v>
      </c>
      <c r="D52" s="229">
        <v>2.8643879167621789</v>
      </c>
      <c r="E52" s="229">
        <v>0.37002324758248689</v>
      </c>
      <c r="F52" s="229">
        <v>1.2496548032671979</v>
      </c>
      <c r="G52" s="229">
        <v>2.683241411951331</v>
      </c>
      <c r="H52" s="229">
        <v>2.4478243565155879</v>
      </c>
      <c r="I52" s="229">
        <v>2.2287722561536398</v>
      </c>
      <c r="J52" s="229">
        <v>0.48783494892714391</v>
      </c>
      <c r="K52" s="229">
        <v>1.2919647597160939</v>
      </c>
      <c r="L52" s="229">
        <v>0.38610442960869579</v>
      </c>
      <c r="M52" s="229">
        <v>0</v>
      </c>
      <c r="N52" s="229">
        <v>9.311814589460593E-2</v>
      </c>
      <c r="O52" s="229">
        <v>0.2160188903478297</v>
      </c>
      <c r="P52" s="229">
        <v>0.2593263794014003</v>
      </c>
      <c r="Q52" s="229">
        <v>0.39856085569059191</v>
      </c>
      <c r="R52" s="229">
        <v>0.35551457433154687</v>
      </c>
      <c r="S52" s="229">
        <v>0.44488676215340189</v>
      </c>
      <c r="T52" s="229">
        <v>0.37962893930503561</v>
      </c>
      <c r="U52" s="229">
        <v>1.27097952406874</v>
      </c>
      <c r="V52" s="229">
        <v>0.84121274015843917</v>
      </c>
      <c r="W52" s="229">
        <v>1.3927708133709911</v>
      </c>
      <c r="X52" s="229">
        <v>0.72720491181850611</v>
      </c>
      <c r="Y52" s="229">
        <v>0.87409096878441472</v>
      </c>
      <c r="DA52" s="73" t="s">
        <v>1304</v>
      </c>
    </row>
    <row r="53" spans="1:105" ht="12" customHeight="1" x14ac:dyDescent="0.25">
      <c r="A53" s="64" t="s">
        <v>35</v>
      </c>
      <c r="B53" s="229">
        <v>26.552632874344798</v>
      </c>
      <c r="C53" s="229">
        <v>27.12559682085989</v>
      </c>
      <c r="D53" s="229">
        <v>29.778366255873049</v>
      </c>
      <c r="E53" s="229">
        <v>40.705680027017451</v>
      </c>
      <c r="F53" s="229">
        <v>27.908629691079799</v>
      </c>
      <c r="G53" s="229">
        <v>29.013122232757588</v>
      </c>
      <c r="H53" s="229">
        <v>21.449758148820418</v>
      </c>
      <c r="I53" s="229">
        <v>17.94525866021246</v>
      </c>
      <c r="J53" s="229">
        <v>25.59806213929064</v>
      </c>
      <c r="K53" s="229">
        <v>29.03827684277908</v>
      </c>
      <c r="L53" s="229">
        <v>21.11710929030993</v>
      </c>
      <c r="M53" s="229">
        <v>25.91779227713771</v>
      </c>
      <c r="N53" s="229">
        <v>18.19629572728585</v>
      </c>
      <c r="O53" s="229">
        <v>20.72636365474775</v>
      </c>
      <c r="P53" s="229">
        <v>17.607831390332109</v>
      </c>
      <c r="Q53" s="229">
        <v>11.999398709931279</v>
      </c>
      <c r="R53" s="229">
        <v>9.5291859092999385</v>
      </c>
      <c r="S53" s="229">
        <v>7.1494414371435493</v>
      </c>
      <c r="T53" s="229">
        <v>3.811210883719387</v>
      </c>
      <c r="U53" s="229">
        <v>5.1580302483462539</v>
      </c>
      <c r="V53" s="229">
        <v>5.2863118198188301</v>
      </c>
      <c r="W53" s="229">
        <v>14.37750562581299</v>
      </c>
      <c r="X53" s="229">
        <v>2.25218882496721</v>
      </c>
      <c r="Y53" s="229">
        <v>1.1484592235122431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2.4415717208322182E-3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1.890375225872823</v>
      </c>
      <c r="C55" s="229">
        <v>4.4058136406854516</v>
      </c>
      <c r="D55" s="229">
        <v>6.4025192390536967</v>
      </c>
      <c r="E55" s="229">
        <v>4.6456756963956112</v>
      </c>
      <c r="F55" s="229">
        <v>4.9427538276294118</v>
      </c>
      <c r="G55" s="229">
        <v>4.4924351752875999</v>
      </c>
      <c r="H55" s="229">
        <v>3.0190485615221432</v>
      </c>
      <c r="I55" s="229">
        <v>2.4122450933193762</v>
      </c>
      <c r="J55" s="229">
        <v>2.155550461746786</v>
      </c>
      <c r="K55" s="229">
        <v>1.764561646934526</v>
      </c>
      <c r="L55" s="229">
        <v>1.7167098693284979</v>
      </c>
      <c r="M55" s="229">
        <v>1.837355611487711</v>
      </c>
      <c r="N55" s="229">
        <v>1.40068674099538</v>
      </c>
      <c r="O55" s="229">
        <v>2.7022609707866598</v>
      </c>
      <c r="P55" s="229">
        <v>2.3416856810718891</v>
      </c>
      <c r="Q55" s="229">
        <v>2.183892151089291</v>
      </c>
      <c r="R55" s="229">
        <v>1.750547614123938</v>
      </c>
      <c r="S55" s="229">
        <v>1.028730420491641</v>
      </c>
      <c r="T55" s="229">
        <v>0.79538689733993295</v>
      </c>
      <c r="U55" s="229">
        <v>1.2185668153539551</v>
      </c>
      <c r="V55" s="229">
        <v>1.2517269711075829E-2</v>
      </c>
      <c r="W55" s="229">
        <v>0.15322403857534719</v>
      </c>
      <c r="X55" s="229">
        <v>0.1204819250722844</v>
      </c>
      <c r="Y55" s="229">
        <v>0.10033698884103071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2989.02342</v>
      </c>
      <c r="C59" s="279">
        <v>2835.99505</v>
      </c>
      <c r="D59" s="279">
        <v>2813.22984</v>
      </c>
      <c r="E59" s="279">
        <v>3434.62997</v>
      </c>
      <c r="F59" s="279">
        <v>3692.6975000000002</v>
      </c>
      <c r="G59" s="279">
        <v>3626.1093900000001</v>
      </c>
      <c r="H59" s="279">
        <v>3192.8605299999999</v>
      </c>
      <c r="I59" s="279">
        <v>2868.4570699999999</v>
      </c>
      <c r="J59" s="279">
        <v>3250.0747000000001</v>
      </c>
      <c r="K59" s="279">
        <v>2019.2006200000001</v>
      </c>
      <c r="L59" s="279">
        <v>3266.29459</v>
      </c>
      <c r="M59" s="279">
        <v>3598.7425400000002</v>
      </c>
      <c r="N59" s="279">
        <v>2842.0238199999999</v>
      </c>
      <c r="O59" s="279">
        <v>2101.07539</v>
      </c>
      <c r="P59" s="279">
        <v>2284.36339</v>
      </c>
      <c r="Q59" s="279">
        <v>1302.6836000000001</v>
      </c>
      <c r="R59" s="279">
        <v>1333.50486</v>
      </c>
      <c r="S59" s="279">
        <v>1373.96243</v>
      </c>
      <c r="T59" s="279">
        <v>1428.7654</v>
      </c>
      <c r="U59" s="279">
        <v>1286.0741399999999</v>
      </c>
      <c r="V59" s="279">
        <v>1913.53829</v>
      </c>
      <c r="W59" s="279">
        <v>1045.82628</v>
      </c>
      <c r="X59" s="279">
        <v>406.87299999999999</v>
      </c>
      <c r="Y59" s="279">
        <v>372.27030000000002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1365.8428987439227</v>
      </c>
      <c r="C61" s="223">
        <f t="shared" si="2"/>
        <v>2077.4859165447456</v>
      </c>
      <c r="D61" s="223">
        <f t="shared" si="2"/>
        <v>2223.1144427008512</v>
      </c>
      <c r="E61" s="223">
        <f t="shared" si="2"/>
        <v>2439.8184264424567</v>
      </c>
      <c r="F61" s="223">
        <f t="shared" si="2"/>
        <v>1924.4859623284779</v>
      </c>
      <c r="G61" s="223">
        <f t="shared" si="2"/>
        <v>1746.9206215299321</v>
      </c>
      <c r="H61" s="223">
        <f t="shared" si="2"/>
        <v>1779.1701717196058</v>
      </c>
      <c r="I61" s="223">
        <f t="shared" si="2"/>
        <v>1797.3858534432945</v>
      </c>
      <c r="J61" s="223">
        <f t="shared" si="2"/>
        <v>2122.0917943364902</v>
      </c>
      <c r="K61" s="223">
        <f t="shared" si="2"/>
        <v>429.46251391236103</v>
      </c>
      <c r="L61" s="223">
        <f t="shared" si="2"/>
        <v>1405.4963554758679</v>
      </c>
      <c r="M61" s="223">
        <f t="shared" si="2"/>
        <v>1205.9448803129658</v>
      </c>
      <c r="N61" s="223">
        <f t="shared" si="2"/>
        <v>1432.6218580493719</v>
      </c>
      <c r="O61" s="223">
        <f t="shared" si="2"/>
        <v>168.83472148302357</v>
      </c>
      <c r="P61" s="223">
        <f t="shared" si="2"/>
        <v>430.6407077253894</v>
      </c>
      <c r="Q61" s="223">
        <f t="shared" si="2"/>
        <v>286.69697381281514</v>
      </c>
      <c r="R61" s="223">
        <f t="shared" si="2"/>
        <v>408.99551823757025</v>
      </c>
      <c r="S61" s="223">
        <f t="shared" si="2"/>
        <v>1091.0923249081225</v>
      </c>
      <c r="T61" s="223">
        <f t="shared" si="2"/>
        <v>1651.7788846617868</v>
      </c>
      <c r="U61" s="223">
        <f t="shared" si="2"/>
        <v>1214.1641729215701</v>
      </c>
      <c r="V61" s="223">
        <f t="shared" si="2"/>
        <v>1688.2508141440478</v>
      </c>
      <c r="W61" s="223">
        <f t="shared" si="2"/>
        <v>831.4233004072463</v>
      </c>
      <c r="X61" s="223">
        <f t="shared" si="2"/>
        <v>819.17777377068637</v>
      </c>
      <c r="Y61" s="223">
        <f t="shared" si="2"/>
        <v>616.58569181771293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57.277007013903571</v>
      </c>
      <c r="C66" s="260">
        <v>83.768492326864063</v>
      </c>
      <c r="D66" s="260">
        <v>89.019595877833353</v>
      </c>
      <c r="E66" s="260">
        <v>104.2521536568329</v>
      </c>
      <c r="F66" s="260">
        <v>81.29847481468569</v>
      </c>
      <c r="G66" s="260">
        <v>73.675784733053916</v>
      </c>
      <c r="H66" s="260">
        <v>73.255036838177176</v>
      </c>
      <c r="I66" s="260">
        <v>73.166055473104151</v>
      </c>
      <c r="J66" s="260">
        <v>91.357340448127474</v>
      </c>
      <c r="K66" s="260">
        <v>17.816186009463291</v>
      </c>
      <c r="L66" s="260">
        <v>59.112942439283778</v>
      </c>
      <c r="M66" s="260">
        <v>50.970546963215767</v>
      </c>
      <c r="N66" s="260">
        <v>59.443561101088797</v>
      </c>
      <c r="O66" s="260">
        <v>6.9143227537368226</v>
      </c>
      <c r="P66" s="260">
        <v>17.296570301150901</v>
      </c>
      <c r="Q66" s="260">
        <v>10.91015706003331</v>
      </c>
      <c r="R66" s="260">
        <v>16.226755505747299</v>
      </c>
      <c r="S66" s="260">
        <v>43.052845927148489</v>
      </c>
      <c r="T66" s="260">
        <v>62.423194121355543</v>
      </c>
      <c r="U66" s="260">
        <v>40.305158192586632</v>
      </c>
      <c r="V66" s="260">
        <v>61.929512468881597</v>
      </c>
      <c r="W66" s="260">
        <v>32.109119173877751</v>
      </c>
      <c r="X66" s="260">
        <v>21.453398383822631</v>
      </c>
      <c r="Y66" s="260">
        <v>11.66081752624987</v>
      </c>
      <c r="DA66" s="68" t="s">
        <v>1316</v>
      </c>
    </row>
    <row r="67" spans="1:105" ht="12" customHeight="1" x14ac:dyDescent="0.25">
      <c r="A67" s="37" t="s">
        <v>159</v>
      </c>
      <c r="B67" s="226">
        <v>0.56755001865132548</v>
      </c>
      <c r="C67" s="226">
        <v>0.40454364908689339</v>
      </c>
      <c r="D67" s="226">
        <v>0.97438494917366036</v>
      </c>
      <c r="E67" s="226">
        <v>0.48323949125229132</v>
      </c>
      <c r="F67" s="226">
        <v>0.29789744536013379</v>
      </c>
      <c r="G67" s="226">
        <v>0.2053230500006096</v>
      </c>
      <c r="H67" s="226">
        <v>0.88319203016621439</v>
      </c>
      <c r="I67" s="226">
        <v>0.9076785293893409</v>
      </c>
      <c r="J67" s="226">
        <v>0.5071649493342496</v>
      </c>
      <c r="K67" s="226">
        <v>2.21616679525669E-2</v>
      </c>
      <c r="L67" s="226">
        <v>0.14833587757554159</v>
      </c>
      <c r="M67" s="226">
        <v>0.1149005804891513</v>
      </c>
      <c r="N67" s="226">
        <v>7.9767719070016396E-2</v>
      </c>
      <c r="O67" s="226">
        <v>3.5376067260274403E-2</v>
      </c>
      <c r="P67" s="226">
        <v>3.1127636086954881E-2</v>
      </c>
      <c r="Q67" s="226">
        <v>5.2884742697664119E-2</v>
      </c>
      <c r="R67" s="226">
        <v>8.7551656844477493E-2</v>
      </c>
      <c r="S67" s="226">
        <v>0.26964589770830139</v>
      </c>
      <c r="T67" s="226">
        <v>0.40394197290485451</v>
      </c>
      <c r="U67" s="226">
        <v>0.30494363034640692</v>
      </c>
      <c r="V67" s="226">
        <v>0.33974945220576791</v>
      </c>
      <c r="W67" s="226">
        <v>0.11562034586137609</v>
      </c>
      <c r="X67" s="226">
        <v>0.6847281348685722</v>
      </c>
      <c r="Y67" s="226">
        <v>0.28343309300060182</v>
      </c>
      <c r="DA67" s="69" t="s">
        <v>1317</v>
      </c>
    </row>
    <row r="68" spans="1:105" ht="12" customHeight="1" x14ac:dyDescent="0.25">
      <c r="A68" s="37" t="s">
        <v>35</v>
      </c>
      <c r="B68" s="226">
        <v>56.709456995252253</v>
      </c>
      <c r="C68" s="226">
        <v>83.363948677777174</v>
      </c>
      <c r="D68" s="226">
        <v>88.045210928659699</v>
      </c>
      <c r="E68" s="226">
        <v>103.7689141655806</v>
      </c>
      <c r="F68" s="226">
        <v>81.000577369325555</v>
      </c>
      <c r="G68" s="226">
        <v>73.470461683053301</v>
      </c>
      <c r="H68" s="226">
        <v>72.371844808010962</v>
      </c>
      <c r="I68" s="226">
        <v>72.258376943714808</v>
      </c>
      <c r="J68" s="226">
        <v>90.85017549879322</v>
      </c>
      <c r="K68" s="226">
        <v>17.794024341510731</v>
      </c>
      <c r="L68" s="226">
        <v>58.964606561708237</v>
      </c>
      <c r="M68" s="226">
        <v>50.855646382726633</v>
      </c>
      <c r="N68" s="226">
        <v>59.363793382018777</v>
      </c>
      <c r="O68" s="226">
        <v>6.8789466864765476</v>
      </c>
      <c r="P68" s="226">
        <v>17.26544266506394</v>
      </c>
      <c r="Q68" s="226">
        <v>10.857272317335649</v>
      </c>
      <c r="R68" s="226">
        <v>16.13920384890282</v>
      </c>
      <c r="S68" s="226">
        <v>42.783200029440188</v>
      </c>
      <c r="T68" s="226">
        <v>62.019252148450683</v>
      </c>
      <c r="U68" s="226">
        <v>40.000214562240217</v>
      </c>
      <c r="V68" s="226">
        <v>61.589763016675832</v>
      </c>
      <c r="W68" s="226">
        <v>31.993498828016381</v>
      </c>
      <c r="X68" s="226">
        <v>20.768670248954059</v>
      </c>
      <c r="Y68" s="226">
        <v>11.37738443324927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778.50102811013505</v>
      </c>
      <c r="C72" s="261">
        <f t="shared" si="3"/>
        <v>1217.3651127044729</v>
      </c>
      <c r="D72" s="261">
        <f t="shared" si="3"/>
        <v>1339.710233103709</v>
      </c>
      <c r="E72" s="261">
        <f t="shared" si="3"/>
        <v>1440.7628315685749</v>
      </c>
      <c r="F72" s="261">
        <f t="shared" si="3"/>
        <v>1126.5789033647691</v>
      </c>
      <c r="G72" s="261">
        <f t="shared" si="3"/>
        <v>1024.2230978155831</v>
      </c>
      <c r="H72" s="261">
        <f t="shared" si="3"/>
        <v>1032.1824705458121</v>
      </c>
      <c r="I72" s="261">
        <f t="shared" si="3"/>
        <v>1051.8628790092821</v>
      </c>
      <c r="J72" s="261">
        <f t="shared" si="3"/>
        <v>1221.952441411476</v>
      </c>
      <c r="K72" s="261">
        <f t="shared" si="3"/>
        <v>248.6119421169883</v>
      </c>
      <c r="L72" s="261">
        <f t="shared" si="3"/>
        <v>804.64352793218018</v>
      </c>
      <c r="M72" s="261">
        <f t="shared" si="3"/>
        <v>691.32164105933566</v>
      </c>
      <c r="N72" s="261">
        <f t="shared" si="3"/>
        <v>816.52661155161684</v>
      </c>
      <c r="O72" s="261">
        <f t="shared" si="3"/>
        <v>97.124109916413076</v>
      </c>
      <c r="P72" s="261">
        <f t="shared" si="3"/>
        <v>248.05116634272929</v>
      </c>
      <c r="Q72" s="261">
        <f t="shared" si="3"/>
        <v>165.6321068766544</v>
      </c>
      <c r="R72" s="261">
        <f t="shared" si="3"/>
        <v>233.47340095421549</v>
      </c>
      <c r="S72" s="261">
        <f t="shared" si="3"/>
        <v>636.29196143449667</v>
      </c>
      <c r="T72" s="261">
        <f t="shared" si="3"/>
        <v>982.82591434240533</v>
      </c>
      <c r="U72" s="261">
        <f t="shared" si="3"/>
        <v>775.82032153966782</v>
      </c>
      <c r="V72" s="261">
        <f t="shared" si="3"/>
        <v>1060.8320497528659</v>
      </c>
      <c r="W72" s="261">
        <f t="shared" si="3"/>
        <v>514.85126610595819</v>
      </c>
      <c r="X72" s="261">
        <f t="shared" si="3"/>
        <v>558.72533497247127</v>
      </c>
      <c r="Y72" s="261">
        <f t="shared" si="3"/>
        <v>449.69307794883048</v>
      </c>
      <c r="DA72" s="70"/>
    </row>
    <row r="73" spans="1:105" ht="12" customHeight="1" x14ac:dyDescent="0.25">
      <c r="A73" s="60" t="s">
        <v>1052</v>
      </c>
      <c r="B73" s="262">
        <v>778.50102811013505</v>
      </c>
      <c r="C73" s="262">
        <v>1217.3651127044729</v>
      </c>
      <c r="D73" s="262">
        <v>1339.710233103709</v>
      </c>
      <c r="E73" s="262">
        <v>1440.7628315685749</v>
      </c>
      <c r="F73" s="262">
        <v>1126.5789033647691</v>
      </c>
      <c r="G73" s="262">
        <v>1024.2230978155831</v>
      </c>
      <c r="H73" s="262">
        <v>1032.1824705458121</v>
      </c>
      <c r="I73" s="262">
        <v>1051.8628790092821</v>
      </c>
      <c r="J73" s="262">
        <v>1221.952441411476</v>
      </c>
      <c r="K73" s="262">
        <v>248.6119421169883</v>
      </c>
      <c r="L73" s="262">
        <v>804.64352793218018</v>
      </c>
      <c r="M73" s="262">
        <v>691.32164105933566</v>
      </c>
      <c r="N73" s="262">
        <v>816.52661155161684</v>
      </c>
      <c r="O73" s="262">
        <v>97.124109916413076</v>
      </c>
      <c r="P73" s="262">
        <v>248.05116634272929</v>
      </c>
      <c r="Q73" s="262">
        <v>165.6321068766544</v>
      </c>
      <c r="R73" s="262">
        <v>233.47340095421549</v>
      </c>
      <c r="S73" s="262">
        <v>636.29196143449667</v>
      </c>
      <c r="T73" s="262">
        <v>982.82591434240533</v>
      </c>
      <c r="U73" s="262">
        <v>775.82032153966782</v>
      </c>
      <c r="V73" s="262">
        <v>1060.8320497528659</v>
      </c>
      <c r="W73" s="262">
        <v>514.85126610595819</v>
      </c>
      <c r="X73" s="262">
        <v>558.72533497247127</v>
      </c>
      <c r="Y73" s="262">
        <v>449.69307794883048</v>
      </c>
      <c r="DA73" s="72" t="s">
        <v>1322</v>
      </c>
    </row>
    <row r="74" spans="1:105" ht="12" customHeight="1" x14ac:dyDescent="0.25">
      <c r="A74" s="64" t="s">
        <v>28</v>
      </c>
      <c r="B74" s="229">
        <v>104.9619082539069</v>
      </c>
      <c r="C74" s="229">
        <v>136.2494248362357</v>
      </c>
      <c r="D74" s="229">
        <v>129.294394708901</v>
      </c>
      <c r="E74" s="229">
        <v>138.02909634105569</v>
      </c>
      <c r="F74" s="229">
        <v>128.02052619271959</v>
      </c>
      <c r="G74" s="229">
        <v>126.20309558813641</v>
      </c>
      <c r="H74" s="229">
        <v>134.41013040272949</v>
      </c>
      <c r="I74" s="229">
        <v>106.2347905691058</v>
      </c>
      <c r="J74" s="229">
        <v>123.44612676676709</v>
      </c>
      <c r="K74" s="229">
        <v>32.327459425489018</v>
      </c>
      <c r="L74" s="229">
        <v>104.0232294072877</v>
      </c>
      <c r="M74" s="229">
        <v>80.381661323684014</v>
      </c>
      <c r="N74" s="229">
        <v>114.992568962943</v>
      </c>
      <c r="O74" s="229">
        <v>11.444725743675431</v>
      </c>
      <c r="P74" s="229">
        <v>26.128867419239409</v>
      </c>
      <c r="Q74" s="229">
        <v>18.877240940535049</v>
      </c>
      <c r="R74" s="229">
        <v>12.517804943831189</v>
      </c>
      <c r="S74" s="229">
        <v>31.616171104593921</v>
      </c>
      <c r="T74" s="229">
        <v>45.380054782119593</v>
      </c>
      <c r="U74" s="229">
        <v>18.083552647381811</v>
      </c>
      <c r="V74" s="229">
        <v>0</v>
      </c>
      <c r="W74" s="229">
        <v>0</v>
      </c>
      <c r="X74" s="229">
        <v>0</v>
      </c>
      <c r="Y74" s="229">
        <v>1.378578075959523E-2</v>
      </c>
      <c r="DA74" s="73" t="s">
        <v>1323</v>
      </c>
    </row>
    <row r="75" spans="1:105" ht="12" customHeight="1" x14ac:dyDescent="0.25">
      <c r="A75" s="64" t="s">
        <v>30</v>
      </c>
      <c r="B75" s="229">
        <v>39.449449075561347</v>
      </c>
      <c r="C75" s="229">
        <v>165.2273497328741</v>
      </c>
      <c r="D75" s="229">
        <v>291.31826362004762</v>
      </c>
      <c r="E75" s="229">
        <v>215.49427148849821</v>
      </c>
      <c r="F75" s="229">
        <v>84.074220558001187</v>
      </c>
      <c r="G75" s="229">
        <v>29.953384796195731</v>
      </c>
      <c r="H75" s="229">
        <v>0</v>
      </c>
      <c r="I75" s="229">
        <v>175.41984730716339</v>
      </c>
      <c r="J75" s="229">
        <v>177.1748403503299</v>
      </c>
      <c r="K75" s="229">
        <v>42.36484259037649</v>
      </c>
      <c r="L75" s="229">
        <v>125.02687310947771</v>
      </c>
      <c r="M75" s="229">
        <v>118.5167069725196</v>
      </c>
      <c r="N75" s="229">
        <v>138.3034854875213</v>
      </c>
      <c r="O75" s="229">
        <v>23.42174081873603</v>
      </c>
      <c r="P75" s="229">
        <v>62.936898657692083</v>
      </c>
      <c r="Q75" s="229">
        <v>60.207626137112001</v>
      </c>
      <c r="R75" s="229">
        <v>82.983283781836747</v>
      </c>
      <c r="S75" s="229">
        <v>227.80525562966139</v>
      </c>
      <c r="T75" s="229">
        <v>416.81284633125642</v>
      </c>
      <c r="U75" s="229">
        <v>458.40390885324649</v>
      </c>
      <c r="V75" s="229">
        <v>549.99864518792765</v>
      </c>
      <c r="W75" s="229">
        <v>237.59050430693301</v>
      </c>
      <c r="X75" s="229">
        <v>415.94719521994608</v>
      </c>
      <c r="Y75" s="229">
        <v>371.5394648221797</v>
      </c>
      <c r="DA75" s="73" t="s">
        <v>1324</v>
      </c>
    </row>
    <row r="76" spans="1:105" ht="12" customHeight="1" x14ac:dyDescent="0.25">
      <c r="A76" s="64" t="s">
        <v>31</v>
      </c>
      <c r="B76" s="229">
        <v>0</v>
      </c>
      <c r="C76" s="229">
        <v>0.61818687458457489</v>
      </c>
      <c r="D76" s="229">
        <v>0</v>
      </c>
      <c r="E76" s="229">
        <v>0</v>
      </c>
      <c r="F76" s="229">
        <v>0</v>
      </c>
      <c r="G76" s="229">
        <v>0.64780778546874074</v>
      </c>
      <c r="H76" s="229">
        <v>1.546755886024084</v>
      </c>
      <c r="I76" s="229">
        <v>54.006231762543159</v>
      </c>
      <c r="J76" s="229">
        <v>56.429791207812961</v>
      </c>
      <c r="K76" s="229">
        <v>14.7542825371738</v>
      </c>
      <c r="L76" s="229">
        <v>49.591357832890488</v>
      </c>
      <c r="M76" s="229">
        <v>41.01208289314998</v>
      </c>
      <c r="N76" s="229">
        <v>50.64376178157498</v>
      </c>
      <c r="O76" s="229">
        <v>5.7354039936481902</v>
      </c>
      <c r="P76" s="229">
        <v>19.007100904152441</v>
      </c>
      <c r="Q76" s="229">
        <v>5.9836840195026086</v>
      </c>
      <c r="R76" s="229">
        <v>10.472090121948341</v>
      </c>
      <c r="S76" s="229">
        <v>27.498810573820879</v>
      </c>
      <c r="T76" s="229">
        <v>36.414557423634072</v>
      </c>
      <c r="U76" s="229">
        <v>18.25624190940076</v>
      </c>
      <c r="V76" s="229">
        <v>28.167740769369949</v>
      </c>
      <c r="W76" s="229">
        <v>13.055473389885311</v>
      </c>
      <c r="X76" s="229">
        <v>15.531860290057359</v>
      </c>
      <c r="Y76" s="229">
        <v>7.8739981712832456</v>
      </c>
      <c r="DA76" s="73" t="s">
        <v>1325</v>
      </c>
    </row>
    <row r="77" spans="1:105" ht="12" customHeight="1" x14ac:dyDescent="0.25">
      <c r="A77" s="64" t="s">
        <v>159</v>
      </c>
      <c r="B77" s="229">
        <v>4.9631959490576367</v>
      </c>
      <c r="C77" s="229">
        <v>3.0826316779126892</v>
      </c>
      <c r="D77" s="229">
        <v>7.4127664944119847</v>
      </c>
      <c r="E77" s="229">
        <v>4.4079876570364753</v>
      </c>
      <c r="F77" s="229">
        <v>2.6917017328384349</v>
      </c>
      <c r="G77" s="229">
        <v>1.9256905384648491</v>
      </c>
      <c r="H77" s="229">
        <v>8.4324389672806976</v>
      </c>
      <c r="I77" s="229">
        <v>6.9833844794130258</v>
      </c>
      <c r="J77" s="229">
        <v>4.3391070337759832</v>
      </c>
      <c r="K77" s="229">
        <v>0.1772766833611284</v>
      </c>
      <c r="L77" s="229">
        <v>1.190979697836736</v>
      </c>
      <c r="M77" s="229">
        <v>0.94003782775056821</v>
      </c>
      <c r="N77" s="229">
        <v>0.63007426939883726</v>
      </c>
      <c r="O77" s="229">
        <v>0.25287316799486143</v>
      </c>
      <c r="P77" s="229">
        <v>0.21918325919939879</v>
      </c>
      <c r="Q77" s="229">
        <v>0.32096558307403228</v>
      </c>
      <c r="R77" s="229">
        <v>0.56395976401694115</v>
      </c>
      <c r="S77" s="229">
        <v>1.81616610013721</v>
      </c>
      <c r="T77" s="229">
        <v>2.3986564931877141</v>
      </c>
      <c r="U77" s="229">
        <v>1.437853602033355</v>
      </c>
      <c r="V77" s="229">
        <v>2.2814994160322182</v>
      </c>
      <c r="W77" s="229">
        <v>0.85929886208436701</v>
      </c>
      <c r="X77" s="229">
        <v>2.9766984480676419</v>
      </c>
      <c r="Y77" s="229">
        <v>0.93438749949020183</v>
      </c>
      <c r="DA77" s="73" t="s">
        <v>1326</v>
      </c>
    </row>
    <row r="78" spans="1:105" ht="12" customHeight="1" x14ac:dyDescent="0.25">
      <c r="A78" s="64" t="s">
        <v>32</v>
      </c>
      <c r="B78" s="229">
        <v>94.949012888058206</v>
      </c>
      <c r="C78" s="229">
        <v>165.1536453174061</v>
      </c>
      <c r="D78" s="229">
        <v>33.42483102194138</v>
      </c>
      <c r="E78" s="229">
        <v>19.644789687635289</v>
      </c>
      <c r="F78" s="229">
        <v>17.504545407709941</v>
      </c>
      <c r="G78" s="229">
        <v>6.0022661600511071</v>
      </c>
      <c r="H78" s="229">
        <v>20.699485852249609</v>
      </c>
      <c r="I78" s="229">
        <v>9.5103636750893248</v>
      </c>
      <c r="J78" s="229">
        <v>3.0178772077392408</v>
      </c>
      <c r="K78" s="229">
        <v>1.66688789888441</v>
      </c>
      <c r="L78" s="229">
        <v>4.2449951812414994</v>
      </c>
      <c r="M78" s="229">
        <v>4.9094779687053052</v>
      </c>
      <c r="N78" s="229">
        <v>4.555901255318771</v>
      </c>
      <c r="O78" s="229">
        <v>0.17428268280319781</v>
      </c>
      <c r="P78" s="229">
        <v>0.22688249467226951</v>
      </c>
      <c r="Q78" s="229">
        <v>0.1666596312490618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1327</v>
      </c>
    </row>
    <row r="79" spans="1:105" ht="12" customHeight="1" x14ac:dyDescent="0.25">
      <c r="A79" s="64" t="s">
        <v>33</v>
      </c>
      <c r="B79" s="229">
        <v>2.9497743323742198</v>
      </c>
      <c r="C79" s="229">
        <v>8.5649062923199626</v>
      </c>
      <c r="D79" s="229">
        <v>64.429751588874609</v>
      </c>
      <c r="E79" s="229">
        <v>8.60437281945641</v>
      </c>
      <c r="F79" s="229">
        <v>32.771764045000801</v>
      </c>
      <c r="G79" s="229">
        <v>63.72749372789756</v>
      </c>
      <c r="H79" s="229">
        <v>78.854332612404548</v>
      </c>
      <c r="I79" s="229">
        <v>69.045926797800163</v>
      </c>
      <c r="J79" s="229">
        <v>14.812989795359959</v>
      </c>
      <c r="K79" s="229">
        <v>6.3329080321583664</v>
      </c>
      <c r="L79" s="229">
        <v>8.6560523562605081</v>
      </c>
      <c r="M79" s="229">
        <v>0</v>
      </c>
      <c r="N79" s="229">
        <v>2.3995927949034548</v>
      </c>
      <c r="O79" s="229">
        <v>0.51248806883316</v>
      </c>
      <c r="P79" s="229">
        <v>1.79052250265476</v>
      </c>
      <c r="Q79" s="229">
        <v>2.1886885168159882</v>
      </c>
      <c r="R79" s="229">
        <v>3.8785327906042988</v>
      </c>
      <c r="S79" s="229">
        <v>17.931325031688441</v>
      </c>
      <c r="T79" s="229">
        <v>36.683598562018993</v>
      </c>
      <c r="U79" s="229">
        <v>46.474218305821843</v>
      </c>
      <c r="V79" s="229">
        <v>65.814743686679975</v>
      </c>
      <c r="W79" s="229">
        <v>23.033918237496248</v>
      </c>
      <c r="X79" s="229">
        <v>29.152604672257748</v>
      </c>
      <c r="Y79" s="229">
        <v>28.546965453221269</v>
      </c>
      <c r="DA79" s="73" t="s">
        <v>1328</v>
      </c>
    </row>
    <row r="80" spans="1:105" ht="12" customHeight="1" x14ac:dyDescent="0.25">
      <c r="A80" s="64" t="s">
        <v>35</v>
      </c>
      <c r="B80" s="229">
        <v>495.92130734297319</v>
      </c>
      <c r="C80" s="229">
        <v>635.23515835693138</v>
      </c>
      <c r="D80" s="229">
        <v>669.81595940998488</v>
      </c>
      <c r="E80" s="229">
        <v>946.55362632014192</v>
      </c>
      <c r="F80" s="229">
        <v>731.89413961689866</v>
      </c>
      <c r="G80" s="229">
        <v>689.06716961042548</v>
      </c>
      <c r="H80" s="229">
        <v>690.98354995143166</v>
      </c>
      <c r="I80" s="229">
        <v>555.93253747645576</v>
      </c>
      <c r="J80" s="229">
        <v>777.27894256902005</v>
      </c>
      <c r="K80" s="229">
        <v>142.33881789321001</v>
      </c>
      <c r="L80" s="229">
        <v>473.42322338816592</v>
      </c>
      <c r="M80" s="229">
        <v>416.0660559846616</v>
      </c>
      <c r="N80" s="229">
        <v>468.90645965553898</v>
      </c>
      <c r="O80" s="229">
        <v>49.171690800985502</v>
      </c>
      <c r="P80" s="229">
        <v>121.573510570403</v>
      </c>
      <c r="Q80" s="229">
        <v>65.894444449686361</v>
      </c>
      <c r="R80" s="229">
        <v>103.9599011840136</v>
      </c>
      <c r="S80" s="229">
        <v>288.1608739804181</v>
      </c>
      <c r="T80" s="229">
        <v>368.27785139220322</v>
      </c>
      <c r="U80" s="229">
        <v>188.6068337452709</v>
      </c>
      <c r="V80" s="229">
        <v>413.59009541832933</v>
      </c>
      <c r="W80" s="229">
        <v>237.77802195794959</v>
      </c>
      <c r="X80" s="229">
        <v>90.287028311398842</v>
      </c>
      <c r="Y80" s="229">
        <v>37.507567231395811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5.7177440517361983E-2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35.30638026820349</v>
      </c>
      <c r="C82" s="229">
        <v>103.1766321756909</v>
      </c>
      <c r="D82" s="229">
        <v>144.0142662595479</v>
      </c>
      <c r="E82" s="229">
        <v>108.02868725475059</v>
      </c>
      <c r="F82" s="229">
        <v>129.62200581160079</v>
      </c>
      <c r="G82" s="229">
        <v>106.6961896089429</v>
      </c>
      <c r="H82" s="229">
        <v>97.255776873691929</v>
      </c>
      <c r="I82" s="229">
        <v>74.729796941711726</v>
      </c>
      <c r="J82" s="229">
        <v>65.452766480671343</v>
      </c>
      <c r="K82" s="229">
        <v>8.6494670563351033</v>
      </c>
      <c r="L82" s="229">
        <v>38.486816959019762</v>
      </c>
      <c r="M82" s="229">
        <v>29.495618088864578</v>
      </c>
      <c r="N82" s="229">
        <v>36.09476734441737</v>
      </c>
      <c r="O82" s="229">
        <v>6.4109046397367022</v>
      </c>
      <c r="P82" s="229">
        <v>16.168200534715879</v>
      </c>
      <c r="Q82" s="229">
        <v>11.992797598679299</v>
      </c>
      <c r="R82" s="229">
        <v>19.097828367964429</v>
      </c>
      <c r="S82" s="229">
        <v>41.46335901417666</v>
      </c>
      <c r="T82" s="229">
        <v>76.858349357985517</v>
      </c>
      <c r="U82" s="229">
        <v>44.557712476512648</v>
      </c>
      <c r="V82" s="229">
        <v>0.97932527452726748</v>
      </c>
      <c r="W82" s="229">
        <v>2.5340493516095872</v>
      </c>
      <c r="X82" s="229">
        <v>4.8299480307436271</v>
      </c>
      <c r="Y82" s="229">
        <v>3.2769089905007429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451.75515957399608</v>
      </c>
      <c r="C85" s="261">
        <v>659.93754624527128</v>
      </c>
      <c r="D85" s="261">
        <v>669.85277483144148</v>
      </c>
      <c r="E85" s="261">
        <v>751.53557768583028</v>
      </c>
      <c r="F85" s="261">
        <v>604.79632954885767</v>
      </c>
      <c r="G85" s="261">
        <v>547.59857920345371</v>
      </c>
      <c r="H85" s="261">
        <v>572.85040420222356</v>
      </c>
      <c r="I85" s="261">
        <v>571.14411373024859</v>
      </c>
      <c r="J85" s="261">
        <v>684.16515568340992</v>
      </c>
      <c r="K85" s="261">
        <v>138.47868405457569</v>
      </c>
      <c r="L85" s="261">
        <v>460.73750000978288</v>
      </c>
      <c r="M85" s="261">
        <v>393.85777705786029</v>
      </c>
      <c r="N85" s="261">
        <v>475.00962660898159</v>
      </c>
      <c r="O85" s="261">
        <v>55.26287877298509</v>
      </c>
      <c r="P85" s="261">
        <v>141.3114136657955</v>
      </c>
      <c r="Q85" s="261">
        <v>94.841677350544003</v>
      </c>
      <c r="R85" s="261">
        <v>136.80782452298089</v>
      </c>
      <c r="S85" s="261">
        <v>351.72677620174301</v>
      </c>
      <c r="T85" s="261">
        <v>518.19158982745535</v>
      </c>
      <c r="U85" s="261">
        <v>337.92661612903032</v>
      </c>
      <c r="V85" s="261">
        <v>475.93544630251802</v>
      </c>
      <c r="W85" s="261">
        <v>238.7742203662138</v>
      </c>
      <c r="X85" s="261">
        <v>204.11166078624251</v>
      </c>
      <c r="Y85" s="261">
        <v>133.04473983834609</v>
      </c>
      <c r="DA85" s="70" t="s">
        <v>1334</v>
      </c>
    </row>
    <row r="86" spans="1:105" ht="12" customHeight="1" x14ac:dyDescent="0.25">
      <c r="A86" s="60" t="s">
        <v>1012</v>
      </c>
      <c r="B86" s="262">
        <v>451.75515957399608</v>
      </c>
      <c r="C86" s="262">
        <v>659.93754624527128</v>
      </c>
      <c r="D86" s="262">
        <v>669.85277483144148</v>
      </c>
      <c r="E86" s="262">
        <v>751.53557768583028</v>
      </c>
      <c r="F86" s="262">
        <v>604.79632954885767</v>
      </c>
      <c r="G86" s="262">
        <v>547.59857920345371</v>
      </c>
      <c r="H86" s="262">
        <v>572.85040420222356</v>
      </c>
      <c r="I86" s="262">
        <v>571.14411373024859</v>
      </c>
      <c r="J86" s="262">
        <v>684.16515568340992</v>
      </c>
      <c r="K86" s="262">
        <v>138.47868405457569</v>
      </c>
      <c r="L86" s="262">
        <v>460.73750000978288</v>
      </c>
      <c r="M86" s="262">
        <v>393.85777705786029</v>
      </c>
      <c r="N86" s="262">
        <v>475.00962660898159</v>
      </c>
      <c r="O86" s="262">
        <v>55.26287877298509</v>
      </c>
      <c r="P86" s="262">
        <v>141.3114136657955</v>
      </c>
      <c r="Q86" s="262">
        <v>94.841677350544003</v>
      </c>
      <c r="R86" s="262">
        <v>136.80782452298089</v>
      </c>
      <c r="S86" s="262">
        <v>351.72677620174301</v>
      </c>
      <c r="T86" s="262">
        <v>518.19158982745535</v>
      </c>
      <c r="U86" s="262">
        <v>337.92661612903032</v>
      </c>
      <c r="V86" s="262">
        <v>475.93544630251802</v>
      </c>
      <c r="W86" s="262">
        <v>238.7742203662138</v>
      </c>
      <c r="X86" s="262">
        <v>204.11166078624251</v>
      </c>
      <c r="Y86" s="262">
        <v>133.04473983834609</v>
      </c>
      <c r="DA86" s="72" t="s">
        <v>1335</v>
      </c>
    </row>
    <row r="87" spans="1:105" ht="12" customHeight="1" x14ac:dyDescent="0.25">
      <c r="A87" s="59" t="s">
        <v>28</v>
      </c>
      <c r="B87" s="230">
        <v>67.661805370278657</v>
      </c>
      <c r="C87" s="230">
        <v>95.620947981036096</v>
      </c>
      <c r="D87" s="230">
        <v>103.11139981625909</v>
      </c>
      <c r="E87" s="230">
        <v>93.568875122237415</v>
      </c>
      <c r="F87" s="230">
        <v>87.973394272244633</v>
      </c>
      <c r="G87" s="230">
        <v>83.885378268765606</v>
      </c>
      <c r="H87" s="230">
        <v>89.94204349123504</v>
      </c>
      <c r="I87" s="230">
        <v>82.814361508275653</v>
      </c>
      <c r="J87" s="230">
        <v>87.565061014585609</v>
      </c>
      <c r="K87" s="230">
        <v>23.40559166474938</v>
      </c>
      <c r="L87" s="230">
        <v>75.777690330053076</v>
      </c>
      <c r="M87" s="230">
        <v>58.270568004181513</v>
      </c>
      <c r="N87" s="230">
        <v>85.38396294706898</v>
      </c>
      <c r="O87" s="230">
        <v>9.4710719684820379</v>
      </c>
      <c r="P87" s="230">
        <v>22.089050053838051</v>
      </c>
      <c r="Q87" s="230">
        <v>19.621771533557911</v>
      </c>
      <c r="R87" s="230">
        <v>13.430187579001981</v>
      </c>
      <c r="S87" s="230">
        <v>31.854792562803041</v>
      </c>
      <c r="T87" s="230">
        <v>51.971411411333072</v>
      </c>
      <c r="U87" s="230">
        <v>26.993518735572771</v>
      </c>
      <c r="V87" s="230">
        <v>0</v>
      </c>
      <c r="W87" s="230">
        <v>0</v>
      </c>
      <c r="X87" s="230">
        <v>0</v>
      </c>
      <c r="Y87" s="230">
        <v>3.9588516291473197E-2</v>
      </c>
      <c r="DA87" s="71" t="s">
        <v>1336</v>
      </c>
    </row>
    <row r="88" spans="1:105" ht="12" customHeight="1" x14ac:dyDescent="0.25">
      <c r="A88" s="59" t="s">
        <v>31</v>
      </c>
      <c r="B88" s="295">
        <v>0</v>
      </c>
      <c r="C88" s="295">
        <v>0.43384854687100383</v>
      </c>
      <c r="D88" s="295">
        <v>0</v>
      </c>
      <c r="E88" s="295">
        <v>0</v>
      </c>
      <c r="F88" s="295">
        <v>0</v>
      </c>
      <c r="G88" s="295">
        <v>0.43058849607651811</v>
      </c>
      <c r="H88" s="295">
        <v>1.035029017189889</v>
      </c>
      <c r="I88" s="295">
        <v>42.10006511919098</v>
      </c>
      <c r="J88" s="295">
        <v>40.02781002184274</v>
      </c>
      <c r="K88" s="295">
        <v>10.6823337963623</v>
      </c>
      <c r="L88" s="295">
        <v>36.125763238843987</v>
      </c>
      <c r="M88" s="295">
        <v>29.730629174173139</v>
      </c>
      <c r="N88" s="295">
        <v>37.603865349348553</v>
      </c>
      <c r="O88" s="295">
        <v>4.7463281522652299</v>
      </c>
      <c r="P88" s="295">
        <v>16.068388901580452</v>
      </c>
      <c r="Q88" s="295">
        <v>6.2196843876462058</v>
      </c>
      <c r="R88" s="295">
        <v>11.23536716805039</v>
      </c>
      <c r="S88" s="295">
        <v>27.706356460906111</v>
      </c>
      <c r="T88" s="295">
        <v>41.703694592519057</v>
      </c>
      <c r="U88" s="295">
        <v>27.251293904016539</v>
      </c>
      <c r="V88" s="295">
        <v>30.19107813089671</v>
      </c>
      <c r="W88" s="295">
        <v>12.385378333802381</v>
      </c>
      <c r="X88" s="295">
        <v>29.13936019721465</v>
      </c>
      <c r="Y88" s="295">
        <v>22.611697539576241</v>
      </c>
      <c r="DA88" s="122" t="s">
        <v>1337</v>
      </c>
    </row>
    <row r="89" spans="1:105" ht="12" customHeight="1" x14ac:dyDescent="0.25">
      <c r="A89" s="59" t="s">
        <v>159</v>
      </c>
      <c r="B89" s="295">
        <v>3.1994349560350459</v>
      </c>
      <c r="C89" s="295">
        <v>2.1634158358662692</v>
      </c>
      <c r="D89" s="295">
        <v>5.9116308287822772</v>
      </c>
      <c r="E89" s="295">
        <v>2.988141323496659</v>
      </c>
      <c r="F89" s="295">
        <v>1.8496888338812829</v>
      </c>
      <c r="G89" s="295">
        <v>1.279978739783717</v>
      </c>
      <c r="H89" s="295">
        <v>5.6426609367901008</v>
      </c>
      <c r="I89" s="295">
        <v>5.4438336417973314</v>
      </c>
      <c r="J89" s="295">
        <v>3.0778946420836508</v>
      </c>
      <c r="K89" s="295">
        <v>0.12835112118832631</v>
      </c>
      <c r="L89" s="295">
        <v>0.86759170279835196</v>
      </c>
      <c r="M89" s="295">
        <v>0.68145566123429813</v>
      </c>
      <c r="N89" s="295">
        <v>0.46784099666117268</v>
      </c>
      <c r="O89" s="295">
        <v>0.20926495108901069</v>
      </c>
      <c r="P89" s="295">
        <v>0.1852950572152971</v>
      </c>
      <c r="Q89" s="295">
        <v>0.33362467328000078</v>
      </c>
      <c r="R89" s="295">
        <v>0.60506498157967692</v>
      </c>
      <c r="S89" s="295">
        <v>1.829873522257712</v>
      </c>
      <c r="T89" s="295">
        <v>2.7470562572137451</v>
      </c>
      <c r="U89" s="295">
        <v>2.146299950143788</v>
      </c>
      <c r="V89" s="295">
        <v>2.4453834508419692</v>
      </c>
      <c r="W89" s="295">
        <v>0.81519384176189247</v>
      </c>
      <c r="X89" s="295">
        <v>5.5845910700251666</v>
      </c>
      <c r="Y89" s="295">
        <v>2.683273105179055</v>
      </c>
      <c r="DA89" s="122" t="s">
        <v>1338</v>
      </c>
    </row>
    <row r="90" spans="1:105" ht="12" customHeight="1" x14ac:dyDescent="0.25">
      <c r="A90" s="59" t="s">
        <v>32</v>
      </c>
      <c r="B90" s="295">
        <v>61.207172554360866</v>
      </c>
      <c r="C90" s="295">
        <v>115.90616361687739</v>
      </c>
      <c r="D90" s="295">
        <v>26.656075254104039</v>
      </c>
      <c r="E90" s="295">
        <v>13.317053590955251</v>
      </c>
      <c r="F90" s="295">
        <v>12.02880757098818</v>
      </c>
      <c r="G90" s="295">
        <v>3.9896197867354819</v>
      </c>
      <c r="H90" s="295">
        <v>13.85129269044613</v>
      </c>
      <c r="I90" s="295">
        <v>7.4137172130225046</v>
      </c>
      <c r="J90" s="295">
        <v>2.140695773545771</v>
      </c>
      <c r="K90" s="295">
        <v>1.2068531893798951</v>
      </c>
      <c r="L90" s="295">
        <v>3.092347085641908</v>
      </c>
      <c r="M90" s="295">
        <v>3.5589967304667049</v>
      </c>
      <c r="N90" s="295">
        <v>3.3828351473737479</v>
      </c>
      <c r="O90" s="295">
        <v>0.1442274693739509</v>
      </c>
      <c r="P90" s="295">
        <v>0.1918039041166098</v>
      </c>
      <c r="Q90" s="295">
        <v>0.17323279490564211</v>
      </c>
      <c r="R90" s="295">
        <v>0</v>
      </c>
      <c r="S90" s="295">
        <v>0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1339</v>
      </c>
    </row>
    <row r="91" spans="1:105" ht="12" customHeight="1" x14ac:dyDescent="0.25">
      <c r="A91" s="59" t="s">
        <v>35</v>
      </c>
      <c r="B91" s="295">
        <v>319.68674669332148</v>
      </c>
      <c r="C91" s="295">
        <v>445.81317026462062</v>
      </c>
      <c r="D91" s="295">
        <v>534.1736689322961</v>
      </c>
      <c r="E91" s="295">
        <v>641.66150764914096</v>
      </c>
      <c r="F91" s="295">
        <v>502.94443887174361</v>
      </c>
      <c r="G91" s="295">
        <v>458.01301391209228</v>
      </c>
      <c r="H91" s="295">
        <v>462.37937806656242</v>
      </c>
      <c r="I91" s="295">
        <v>433.37213624796209</v>
      </c>
      <c r="J91" s="295">
        <v>551.35369423135216</v>
      </c>
      <c r="K91" s="295">
        <v>103.0555542828958</v>
      </c>
      <c r="L91" s="295">
        <v>344.87410765244562</v>
      </c>
      <c r="M91" s="295">
        <v>301.61612748780459</v>
      </c>
      <c r="N91" s="295">
        <v>348.17112216852922</v>
      </c>
      <c r="O91" s="295">
        <v>40.691986231774862</v>
      </c>
      <c r="P91" s="295">
        <v>102.7768757490451</v>
      </c>
      <c r="Q91" s="295">
        <v>68.493363961154245</v>
      </c>
      <c r="R91" s="295">
        <v>111.5372047943488</v>
      </c>
      <c r="S91" s="295">
        <v>290.3357536557761</v>
      </c>
      <c r="T91" s="295">
        <v>421.76942756638942</v>
      </c>
      <c r="U91" s="295">
        <v>281.53550353929722</v>
      </c>
      <c r="V91" s="295">
        <v>443.29898472077929</v>
      </c>
      <c r="W91" s="295">
        <v>225.57364819064949</v>
      </c>
      <c r="X91" s="295">
        <v>169.38770951900261</v>
      </c>
      <c r="Y91" s="295">
        <v>107.71018067729941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78.309704045887969</v>
      </c>
      <c r="C93" s="261">
        <f t="shared" si="4"/>
        <v>116.41476526813743</v>
      </c>
      <c r="D93" s="261">
        <f t="shared" si="4"/>
        <v>124.53183888786745</v>
      </c>
      <c r="E93" s="261">
        <f t="shared" si="4"/>
        <v>143.26786353121875</v>
      </c>
      <c r="F93" s="261">
        <f t="shared" si="4"/>
        <v>111.81225460016547</v>
      </c>
      <c r="G93" s="261">
        <f t="shared" si="4"/>
        <v>101.42315977784145</v>
      </c>
      <c r="H93" s="261">
        <f t="shared" si="4"/>
        <v>100.88226013339292</v>
      </c>
      <c r="I93" s="261">
        <f t="shared" si="4"/>
        <v>101.21280523065988</v>
      </c>
      <c r="J93" s="261">
        <f t="shared" si="4"/>
        <v>124.6168567934767</v>
      </c>
      <c r="K93" s="261">
        <f t="shared" si="4"/>
        <v>24.555701731333698</v>
      </c>
      <c r="L93" s="261">
        <f t="shared" si="4"/>
        <v>81.002385094621005</v>
      </c>
      <c r="M93" s="261">
        <f t="shared" si="4"/>
        <v>69.794915232554132</v>
      </c>
      <c r="N93" s="261">
        <f t="shared" si="4"/>
        <v>81.642058787684533</v>
      </c>
      <c r="O93" s="261">
        <f t="shared" si="4"/>
        <v>9.5334100398886026</v>
      </c>
      <c r="P93" s="261">
        <f t="shared" si="4"/>
        <v>23.981557415713709</v>
      </c>
      <c r="Q93" s="261">
        <f t="shared" si="4"/>
        <v>15.313032525583431</v>
      </c>
      <c r="R93" s="261">
        <f t="shared" si="4"/>
        <v>22.487537254626606</v>
      </c>
      <c r="S93" s="261">
        <f t="shared" si="4"/>
        <v>60.020741344734148</v>
      </c>
      <c r="T93" s="261">
        <f t="shared" si="4"/>
        <v>88.33818637057054</v>
      </c>
      <c r="U93" s="261">
        <f t="shared" si="4"/>
        <v>60.112077060285422</v>
      </c>
      <c r="V93" s="261">
        <f t="shared" si="4"/>
        <v>89.553805619782153</v>
      </c>
      <c r="W93" s="261">
        <f t="shared" si="4"/>
        <v>45.688694761196651</v>
      </c>
      <c r="X93" s="261">
        <f t="shared" si="4"/>
        <v>34.887379628149944</v>
      </c>
      <c r="Y93" s="261">
        <f t="shared" si="4"/>
        <v>22.187056504286456</v>
      </c>
      <c r="DA93" s="70"/>
    </row>
    <row r="94" spans="1:105" ht="12" customHeight="1" x14ac:dyDescent="0.25">
      <c r="A94" s="60" t="s">
        <v>1022</v>
      </c>
      <c r="B94" s="262">
        <v>61.234078686097007</v>
      </c>
      <c r="C94" s="262">
        <v>89.713104204074583</v>
      </c>
      <c r="D94" s="262">
        <v>95.146662497424927</v>
      </c>
      <c r="E94" s="262">
        <v>111.66620154767649</v>
      </c>
      <c r="F94" s="262">
        <v>87.101896363644968</v>
      </c>
      <c r="G94" s="262">
        <v>78.957871651504874</v>
      </c>
      <c r="H94" s="262">
        <v>78.242391291125543</v>
      </c>
      <c r="I94" s="262">
        <v>78.14126671845554</v>
      </c>
      <c r="J94" s="262">
        <v>97.814577356958807</v>
      </c>
      <c r="K94" s="262">
        <v>19.10265256341512</v>
      </c>
      <c r="L94" s="262">
        <v>63.353350687428623</v>
      </c>
      <c r="M94" s="262">
        <v>54.631480735233119</v>
      </c>
      <c r="N94" s="262">
        <v>63.732381071520358</v>
      </c>
      <c r="O94" s="262">
        <v>7.4030918329083981</v>
      </c>
      <c r="P94" s="262">
        <v>18.54080829196506</v>
      </c>
      <c r="Q94" s="262">
        <v>11.6800613380637</v>
      </c>
      <c r="R94" s="262">
        <v>17.36653653373039</v>
      </c>
      <c r="S94" s="262">
        <v>46.064326695831539</v>
      </c>
      <c r="T94" s="262">
        <v>66.780903205581936</v>
      </c>
      <c r="U94" s="262">
        <v>43.095250262659412</v>
      </c>
      <c r="V94" s="262">
        <v>66.285537503023249</v>
      </c>
      <c r="W94" s="262">
        <v>34.395957797982703</v>
      </c>
      <c r="X94" s="262">
        <v>22.63230975088328</v>
      </c>
      <c r="Y94" s="262">
        <v>12.323497884991751</v>
      </c>
      <c r="DA94" s="72" t="s">
        <v>1342</v>
      </c>
    </row>
    <row r="95" spans="1:105" ht="12" customHeight="1" x14ac:dyDescent="0.25">
      <c r="A95" s="60" t="s">
        <v>1024</v>
      </c>
      <c r="B95" s="262">
        <v>17.075625359790969</v>
      </c>
      <c r="C95" s="262">
        <v>26.701661064062851</v>
      </c>
      <c r="D95" s="262">
        <v>29.385176390442531</v>
      </c>
      <c r="E95" s="262">
        <v>31.60166198354225</v>
      </c>
      <c r="F95" s="262">
        <v>24.710358236520509</v>
      </c>
      <c r="G95" s="262">
        <v>22.465288126336581</v>
      </c>
      <c r="H95" s="262">
        <v>22.639868842267379</v>
      </c>
      <c r="I95" s="262">
        <v>23.071538512204341</v>
      </c>
      <c r="J95" s="262">
        <v>26.802279436517889</v>
      </c>
      <c r="K95" s="262">
        <v>5.4530491679185786</v>
      </c>
      <c r="L95" s="262">
        <v>17.649034407192381</v>
      </c>
      <c r="M95" s="262">
        <v>15.16343449732102</v>
      </c>
      <c r="N95" s="262">
        <v>17.909677716164168</v>
      </c>
      <c r="O95" s="262">
        <v>2.1303182069802049</v>
      </c>
      <c r="P95" s="262">
        <v>5.4407491237486472</v>
      </c>
      <c r="Q95" s="262">
        <v>3.6329711875197308</v>
      </c>
      <c r="R95" s="262">
        <v>5.1210007208962161</v>
      </c>
      <c r="S95" s="262">
        <v>13.95641464890261</v>
      </c>
      <c r="T95" s="262">
        <v>21.557283164988601</v>
      </c>
      <c r="U95" s="262">
        <v>17.01682679762601</v>
      </c>
      <c r="V95" s="262">
        <v>23.2682681167589</v>
      </c>
      <c r="W95" s="262">
        <v>11.292736963213949</v>
      </c>
      <c r="X95" s="262">
        <v>12.25506987726666</v>
      </c>
      <c r="Y95" s="262">
        <v>9.8635586192947056</v>
      </c>
      <c r="DA95" s="72" t="s">
        <v>1343</v>
      </c>
    </row>
    <row r="96" spans="1:105" ht="12" customHeight="1" x14ac:dyDescent="0.25">
      <c r="A96" s="64" t="s">
        <v>28</v>
      </c>
      <c r="B96" s="229">
        <v>2.3022323127091751</v>
      </c>
      <c r="C96" s="229">
        <v>2.9884920507278032</v>
      </c>
      <c r="D96" s="229">
        <v>2.8359405645612039</v>
      </c>
      <c r="E96" s="229">
        <v>3.0275273285020332</v>
      </c>
      <c r="F96" s="229">
        <v>2.807999559020399</v>
      </c>
      <c r="G96" s="229">
        <v>2.7681360739372538</v>
      </c>
      <c r="H96" s="229">
        <v>2.948149004875773</v>
      </c>
      <c r="I96" s="229">
        <v>2.3301516869381369</v>
      </c>
      <c r="J96" s="229">
        <v>2.7076647771470519</v>
      </c>
      <c r="K96" s="229">
        <v>0.7090698227124248</v>
      </c>
      <c r="L96" s="229">
        <v>2.2816433504094831</v>
      </c>
      <c r="M96" s="229">
        <v>1.7630896877462441</v>
      </c>
      <c r="N96" s="229">
        <v>2.5222446160897749</v>
      </c>
      <c r="O96" s="229">
        <v>0.2510283764415398</v>
      </c>
      <c r="P96" s="229">
        <v>0.57311003456177989</v>
      </c>
      <c r="Q96" s="229">
        <v>0.4140530101926635</v>
      </c>
      <c r="R96" s="229">
        <v>0.27456527330052721</v>
      </c>
      <c r="S96" s="229">
        <v>0.69346843947484049</v>
      </c>
      <c r="T96" s="229">
        <v>0.99536517780505807</v>
      </c>
      <c r="U96" s="229">
        <v>0.39664426767727229</v>
      </c>
      <c r="V96" s="229">
        <v>0</v>
      </c>
      <c r="W96" s="229">
        <v>0</v>
      </c>
      <c r="X96" s="229">
        <v>0</v>
      </c>
      <c r="Y96" s="229">
        <v>3.0237702847292893E-4</v>
      </c>
      <c r="DA96" s="73" t="s">
        <v>1344</v>
      </c>
    </row>
    <row r="97" spans="1:105" ht="12" customHeight="1" x14ac:dyDescent="0.25">
      <c r="A97" s="64" t="s">
        <v>30</v>
      </c>
      <c r="B97" s="229">
        <v>0.86528339557843192</v>
      </c>
      <c r="C97" s="229">
        <v>3.62409325274594</v>
      </c>
      <c r="D97" s="229">
        <v>6.3897687355873591</v>
      </c>
      <c r="E97" s="229">
        <v>4.7266468691138481</v>
      </c>
      <c r="F97" s="229">
        <v>1.8440822051962229</v>
      </c>
      <c r="G97" s="229">
        <v>0.65699691916802305</v>
      </c>
      <c r="H97" s="229">
        <v>0</v>
      </c>
      <c r="I97" s="229">
        <v>3.847655282563224</v>
      </c>
      <c r="J97" s="229">
        <v>3.886149263472789</v>
      </c>
      <c r="K97" s="229">
        <v>0.92922957629985881</v>
      </c>
      <c r="L97" s="229">
        <v>2.7423368345526948</v>
      </c>
      <c r="M97" s="229">
        <v>2.5995429858990118</v>
      </c>
      <c r="N97" s="229">
        <v>3.0335457743340348</v>
      </c>
      <c r="O97" s="229">
        <v>0.51373197600746201</v>
      </c>
      <c r="P97" s="229">
        <v>1.3804566262356239</v>
      </c>
      <c r="Q97" s="229">
        <v>1.32059281953092</v>
      </c>
      <c r="R97" s="229">
        <v>1.820153620636451</v>
      </c>
      <c r="S97" s="229">
        <v>4.9966757392299836</v>
      </c>
      <c r="T97" s="229">
        <v>9.1423643028172918</v>
      </c>
      <c r="U97" s="229">
        <v>10.054621803189759</v>
      </c>
      <c r="V97" s="229">
        <v>12.063658845024699</v>
      </c>
      <c r="W97" s="229">
        <v>5.2113051802097869</v>
      </c>
      <c r="X97" s="229">
        <v>9.1233771293450818</v>
      </c>
      <c r="Y97" s="229">
        <v>8.1493388943646341</v>
      </c>
      <c r="DA97" s="73" t="s">
        <v>1345</v>
      </c>
    </row>
    <row r="98" spans="1:105" ht="12" customHeight="1" x14ac:dyDescent="0.25">
      <c r="A98" s="64" t="s">
        <v>31</v>
      </c>
      <c r="B98" s="229">
        <v>0</v>
      </c>
      <c r="C98" s="229">
        <v>1.3559298050474679E-2</v>
      </c>
      <c r="D98" s="229">
        <v>0</v>
      </c>
      <c r="E98" s="229">
        <v>0</v>
      </c>
      <c r="F98" s="229">
        <v>0</v>
      </c>
      <c r="G98" s="229">
        <v>1.4209002493770819E-2</v>
      </c>
      <c r="H98" s="229">
        <v>3.3926511435592242E-2</v>
      </c>
      <c r="I98" s="229">
        <v>1.184571564291844</v>
      </c>
      <c r="J98" s="229">
        <v>1.2377298667607199</v>
      </c>
      <c r="K98" s="229">
        <v>0.32362012632004411</v>
      </c>
      <c r="L98" s="229">
        <v>1.087735811336624</v>
      </c>
      <c r="M98" s="229">
        <v>0.89955817323474163</v>
      </c>
      <c r="N98" s="229">
        <v>1.1108192176598319</v>
      </c>
      <c r="O98" s="229">
        <v>0.12580023191533979</v>
      </c>
      <c r="P98" s="229">
        <v>0.41690135593390099</v>
      </c>
      <c r="Q98" s="229">
        <v>0.13124600083885821</v>
      </c>
      <c r="R98" s="229">
        <v>0.2296946069428441</v>
      </c>
      <c r="S98" s="229">
        <v>0.60315833922314988</v>
      </c>
      <c r="T98" s="229">
        <v>0.79871614520283452</v>
      </c>
      <c r="U98" s="229">
        <v>0.400432030358913</v>
      </c>
      <c r="V98" s="229">
        <v>0.61783064022033196</v>
      </c>
      <c r="W98" s="229">
        <v>0.28635848181418672</v>
      </c>
      <c r="X98" s="229">
        <v>0.34067550058021701</v>
      </c>
      <c r="Y98" s="229">
        <v>0.17270811213044501</v>
      </c>
      <c r="DA98" s="73" t="s">
        <v>1346</v>
      </c>
    </row>
    <row r="99" spans="1:105" ht="12" customHeight="1" x14ac:dyDescent="0.25">
      <c r="A99" s="64" t="s">
        <v>159</v>
      </c>
      <c r="B99" s="229">
        <v>0.1088626367251898</v>
      </c>
      <c r="C99" s="229">
        <v>6.7614379112694259E-2</v>
      </c>
      <c r="D99" s="229">
        <v>0.16259146612235831</v>
      </c>
      <c r="E99" s="229">
        <v>9.6684709594871965E-2</v>
      </c>
      <c r="F99" s="229">
        <v>5.9039729827751658E-2</v>
      </c>
      <c r="G99" s="229">
        <v>4.2238056221382429E-2</v>
      </c>
      <c r="H99" s="229">
        <v>0.18495694093575121</v>
      </c>
      <c r="I99" s="229">
        <v>0.15317340993538939</v>
      </c>
      <c r="J99" s="229">
        <v>9.5173883436812379E-2</v>
      </c>
      <c r="K99" s="229">
        <v>3.888383085953575E-3</v>
      </c>
      <c r="L99" s="229">
        <v>2.6122923923101241E-2</v>
      </c>
      <c r="M99" s="229">
        <v>2.061877016356306E-2</v>
      </c>
      <c r="N99" s="229">
        <v>1.382003592110412E-2</v>
      </c>
      <c r="O99" s="229">
        <v>5.5465148077015426E-3</v>
      </c>
      <c r="P99" s="229">
        <v>4.8075610488434849E-3</v>
      </c>
      <c r="Q99" s="229">
        <v>7.0400524239046811E-3</v>
      </c>
      <c r="R99" s="229">
        <v>1.2369881735065671E-2</v>
      </c>
      <c r="S99" s="229">
        <v>3.9835749468924667E-2</v>
      </c>
      <c r="T99" s="229">
        <v>5.2612081635824079E-2</v>
      </c>
      <c r="U99" s="229">
        <v>3.1537851003421061E-2</v>
      </c>
      <c r="V99" s="229">
        <v>5.0042360742054932E-2</v>
      </c>
      <c r="W99" s="229">
        <v>1.8847843369799042E-2</v>
      </c>
      <c r="X99" s="229">
        <v>6.529084185240594E-2</v>
      </c>
      <c r="Y99" s="229">
        <v>2.049483598101217E-2</v>
      </c>
      <c r="DA99" s="73" t="s">
        <v>1347</v>
      </c>
    </row>
    <row r="100" spans="1:105" ht="12" customHeight="1" x14ac:dyDescent="0.25">
      <c r="A100" s="64" t="s">
        <v>32</v>
      </c>
      <c r="B100" s="229">
        <v>2.0826096739965752</v>
      </c>
      <c r="C100" s="229">
        <v>3.6224766216299211</v>
      </c>
      <c r="D100" s="229">
        <v>0.73313954848656426</v>
      </c>
      <c r="E100" s="229">
        <v>0.43088840844856219</v>
      </c>
      <c r="F100" s="229">
        <v>0.38394433492413932</v>
      </c>
      <c r="G100" s="229">
        <v>0.1316535811231892</v>
      </c>
      <c r="H100" s="229">
        <v>0.45402209218830242</v>
      </c>
      <c r="I100" s="229">
        <v>0.20860011905882289</v>
      </c>
      <c r="J100" s="229">
        <v>6.6194055910632751E-2</v>
      </c>
      <c r="K100" s="229">
        <v>3.6561484507240269E-2</v>
      </c>
      <c r="L100" s="229">
        <v>9.3109636020600309E-2</v>
      </c>
      <c r="M100" s="229">
        <v>0.1076843876613347</v>
      </c>
      <c r="N100" s="229">
        <v>9.9929043383381461E-2</v>
      </c>
      <c r="O100" s="229">
        <v>3.8227127399832759E-3</v>
      </c>
      <c r="P100" s="229">
        <v>4.9764359195815554E-3</v>
      </c>
      <c r="Q100" s="229">
        <v>3.655508885734308E-3</v>
      </c>
      <c r="R100" s="229">
        <v>0</v>
      </c>
      <c r="S100" s="229">
        <v>0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1348</v>
      </c>
    </row>
    <row r="101" spans="1:105" ht="12" customHeight="1" x14ac:dyDescent="0.25">
      <c r="A101" s="64" t="s">
        <v>33</v>
      </c>
      <c r="B101" s="229">
        <v>6.4700288858737326E-2</v>
      </c>
      <c r="C101" s="229">
        <v>0.1878624764881901</v>
      </c>
      <c r="D101" s="229">
        <v>1.4132008313807609</v>
      </c>
      <c r="E101" s="229">
        <v>0.18872813447360079</v>
      </c>
      <c r="F101" s="229">
        <v>0.71881519099642721</v>
      </c>
      <c r="G101" s="229">
        <v>1.39779752206321</v>
      </c>
      <c r="H101" s="229">
        <v>1.729589291557466</v>
      </c>
      <c r="I101" s="229">
        <v>1.5144519224090141</v>
      </c>
      <c r="J101" s="229">
        <v>0.32490781010014241</v>
      </c>
      <c r="K101" s="229">
        <v>0.13890587306950719</v>
      </c>
      <c r="L101" s="229">
        <v>0.18986167235906329</v>
      </c>
      <c r="M101" s="229">
        <v>0</v>
      </c>
      <c r="N101" s="229">
        <v>5.2632618458184552E-2</v>
      </c>
      <c r="O101" s="229">
        <v>1.12409026433807E-2</v>
      </c>
      <c r="P101" s="229">
        <v>3.9273283335064073E-2</v>
      </c>
      <c r="Q101" s="229">
        <v>4.8006648408869097E-2</v>
      </c>
      <c r="R101" s="229">
        <v>8.507165756581922E-2</v>
      </c>
      <c r="S101" s="229">
        <v>0.3933053103205883</v>
      </c>
      <c r="T101" s="229">
        <v>0.80461728793682019</v>
      </c>
      <c r="U101" s="229">
        <v>1.0193645377782159</v>
      </c>
      <c r="V101" s="229">
        <v>1.4435792192498249</v>
      </c>
      <c r="W101" s="229">
        <v>0.50522548357623964</v>
      </c>
      <c r="X101" s="229">
        <v>0.63943262458369066</v>
      </c>
      <c r="Y101" s="229">
        <v>0.62614854654904961</v>
      </c>
      <c r="DA101" s="73" t="s">
        <v>1349</v>
      </c>
    </row>
    <row r="102" spans="1:105" ht="12" customHeight="1" x14ac:dyDescent="0.25">
      <c r="A102" s="64" t="s">
        <v>35</v>
      </c>
      <c r="B102" s="229">
        <v>10.87752764140007</v>
      </c>
      <c r="C102" s="229">
        <v>13.93323475217802</v>
      </c>
      <c r="D102" s="229">
        <v>14.691729323285861</v>
      </c>
      <c r="E102" s="229">
        <v>20.761687553876602</v>
      </c>
      <c r="F102" s="229">
        <v>16.05335083688119</v>
      </c>
      <c r="G102" s="229">
        <v>15.11398496744771</v>
      </c>
      <c r="H102" s="229">
        <v>15.156018813991659</v>
      </c>
      <c r="I102" s="229">
        <v>12.19381271507191</v>
      </c>
      <c r="J102" s="229">
        <v>17.048820160948331</v>
      </c>
      <c r="K102" s="229">
        <v>3.122056671396094</v>
      </c>
      <c r="L102" s="229">
        <v>10.384055135836389</v>
      </c>
      <c r="M102" s="229">
        <v>9.1259842188863587</v>
      </c>
      <c r="N102" s="229">
        <v>10.28498453406177</v>
      </c>
      <c r="O102" s="229">
        <v>1.0785308433867919</v>
      </c>
      <c r="P102" s="229">
        <v>2.6665908524415021</v>
      </c>
      <c r="Q102" s="229">
        <v>1.4453273741280419</v>
      </c>
      <c r="R102" s="229">
        <v>2.280254310477249</v>
      </c>
      <c r="S102" s="229">
        <v>6.3205146168971353</v>
      </c>
      <c r="T102" s="229">
        <v>8.0777987332245207</v>
      </c>
      <c r="U102" s="229">
        <v>4.1368983688419876</v>
      </c>
      <c r="V102" s="229">
        <v>9.0716765513178981</v>
      </c>
      <c r="W102" s="229">
        <v>5.215418188467309</v>
      </c>
      <c r="X102" s="229">
        <v>1.980353801249163</v>
      </c>
      <c r="Y102" s="229">
        <v>0.82269019959454714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1.254128791167225E-3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0.77440941052279455</v>
      </c>
      <c r="C104" s="229">
        <v>2.2630741043386382</v>
      </c>
      <c r="D104" s="229">
        <v>3.1588059210184252</v>
      </c>
      <c r="E104" s="229">
        <v>2.3694989795327319</v>
      </c>
      <c r="F104" s="229">
        <v>2.8431263796743709</v>
      </c>
      <c r="G104" s="229">
        <v>2.340272003882037</v>
      </c>
      <c r="H104" s="229">
        <v>2.1332061872828318</v>
      </c>
      <c r="I104" s="229">
        <v>1.6391218119359989</v>
      </c>
      <c r="J104" s="229">
        <v>1.435639618741408</v>
      </c>
      <c r="K104" s="229">
        <v>0.18971723052745629</v>
      </c>
      <c r="L104" s="229">
        <v>0.84416904275442894</v>
      </c>
      <c r="M104" s="229">
        <v>0.64695627372976683</v>
      </c>
      <c r="N104" s="229">
        <v>0.79170187625608912</v>
      </c>
      <c r="O104" s="229">
        <v>0.140616649038006</v>
      </c>
      <c r="P104" s="229">
        <v>0.35463297427235119</v>
      </c>
      <c r="Q104" s="229">
        <v>0.26304977311073968</v>
      </c>
      <c r="R104" s="229">
        <v>0.41889137023826029</v>
      </c>
      <c r="S104" s="229">
        <v>0.90945645428798272</v>
      </c>
      <c r="T104" s="229">
        <v>1.6858094363662479</v>
      </c>
      <c r="U104" s="229">
        <v>0.97732793877643553</v>
      </c>
      <c r="V104" s="229">
        <v>2.1480500204087458E-2</v>
      </c>
      <c r="W104" s="229">
        <v>5.5581785776633613E-2</v>
      </c>
      <c r="X104" s="229">
        <v>0.1059399796560971</v>
      </c>
      <c r="Y104" s="229">
        <v>7.1875653646542775E-2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51.812404369333613</v>
      </c>
      <c r="C110" s="223">
        <v>50.031698620454883</v>
      </c>
      <c r="D110" s="223">
        <v>53.688600739217257</v>
      </c>
      <c r="E110" s="223">
        <v>50.940168307991499</v>
      </c>
      <c r="F110" s="223">
        <v>53.952650563587078</v>
      </c>
      <c r="G110" s="223">
        <v>54.315889986184843</v>
      </c>
      <c r="H110" s="223">
        <v>61.387065922205487</v>
      </c>
      <c r="I110" s="223">
        <v>49.698182479475619</v>
      </c>
      <c r="J110" s="223">
        <v>51.344832046571277</v>
      </c>
      <c r="K110" s="223">
        <v>79.460944594040029</v>
      </c>
      <c r="L110" s="223">
        <v>13.688243720519919</v>
      </c>
      <c r="M110" s="223">
        <v>66.499558692567348</v>
      </c>
      <c r="N110" s="223">
        <v>52.446108832985679</v>
      </c>
      <c r="O110" s="223">
        <v>51.412986304257608</v>
      </c>
      <c r="P110" s="223">
        <v>62.579350669832976</v>
      </c>
      <c r="Q110" s="223">
        <v>67.851108895367986</v>
      </c>
      <c r="R110" s="223">
        <v>59.674684790664109</v>
      </c>
      <c r="S110" s="223">
        <v>73.616291032596763</v>
      </c>
      <c r="T110" s="223">
        <v>84.241445076131171</v>
      </c>
      <c r="U110" s="223">
        <v>88.373644200449604</v>
      </c>
      <c r="V110" s="223">
        <v>76.906828302416429</v>
      </c>
      <c r="W110" s="223">
        <v>103.01745967709959</v>
      </c>
      <c r="X110" s="223">
        <v>39.187422240118593</v>
      </c>
      <c r="Y110" s="223">
        <v>50.725698091806819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3.556487706678598</v>
      </c>
      <c r="C115" s="260">
        <v>3.320191021829217</v>
      </c>
      <c r="D115" s="260">
        <v>3.543708570449438</v>
      </c>
      <c r="E115" s="260">
        <v>3.5550832205683891</v>
      </c>
      <c r="F115" s="260">
        <v>3.7277387774298361</v>
      </c>
      <c r="G115" s="260">
        <v>3.7474715779700252</v>
      </c>
      <c r="H115" s="260">
        <v>4.1488616526598712</v>
      </c>
      <c r="I115" s="260">
        <v>3.326262608156684</v>
      </c>
      <c r="J115" s="260">
        <v>3.6052517490371851</v>
      </c>
      <c r="K115" s="260">
        <v>5.4032605506139006</v>
      </c>
      <c r="L115" s="260">
        <v>0.94179519202541895</v>
      </c>
      <c r="M115" s="260">
        <v>4.5949673789554799</v>
      </c>
      <c r="N115" s="260">
        <v>3.5660208596243508</v>
      </c>
      <c r="O115" s="260">
        <v>3.4572874021714548</v>
      </c>
      <c r="P115" s="260">
        <v>4.1372636987279696</v>
      </c>
      <c r="Q115" s="260">
        <v>4.280012647638082</v>
      </c>
      <c r="R115" s="260">
        <v>3.9033182642529392</v>
      </c>
      <c r="S115" s="260">
        <v>4.7941094400992652</v>
      </c>
      <c r="T115" s="260">
        <v>5.2845648182871114</v>
      </c>
      <c r="U115" s="260">
        <v>4.9498746297995666</v>
      </c>
      <c r="V115" s="260">
        <v>4.7040135931966596</v>
      </c>
      <c r="W115" s="260">
        <v>6.5898515913532902</v>
      </c>
      <c r="X115" s="260">
        <v>1.7764820818006981</v>
      </c>
      <c r="Y115" s="260">
        <v>1.7043842201351509</v>
      </c>
      <c r="DA115" s="68" t="s">
        <v>1362</v>
      </c>
    </row>
    <row r="116" spans="1:105" ht="12" customHeight="1" x14ac:dyDescent="0.25">
      <c r="A116" s="37" t="s">
        <v>159</v>
      </c>
      <c r="B116" s="226">
        <v>3.5240749639182008E-2</v>
      </c>
      <c r="C116" s="226">
        <v>1.6034217094361959E-2</v>
      </c>
      <c r="D116" s="226">
        <v>3.878849663665402E-2</v>
      </c>
      <c r="E116" s="226">
        <v>1.6478859636051529E-2</v>
      </c>
      <c r="F116" s="226">
        <v>1.3659344302553391E-2</v>
      </c>
      <c r="G116" s="226">
        <v>1.0443625364389241E-2</v>
      </c>
      <c r="H116" s="226">
        <v>5.0020335857394467E-2</v>
      </c>
      <c r="I116" s="226">
        <v>4.1264724919389199E-2</v>
      </c>
      <c r="J116" s="226">
        <v>2.0014344897396109E-2</v>
      </c>
      <c r="K116" s="226">
        <v>6.721150425815314E-3</v>
      </c>
      <c r="L116" s="226">
        <v>2.363306757213233E-3</v>
      </c>
      <c r="M116" s="226">
        <v>1.0358225497397899E-2</v>
      </c>
      <c r="N116" s="226">
        <v>4.7852676532046364E-3</v>
      </c>
      <c r="O116" s="226">
        <v>1.7688678419186799E-2</v>
      </c>
      <c r="P116" s="226">
        <v>7.4455939280172832E-3</v>
      </c>
      <c r="Q116" s="226">
        <v>2.0746481133828619E-2</v>
      </c>
      <c r="R116" s="226">
        <v>2.1060401206243261E-2</v>
      </c>
      <c r="S116" s="226">
        <v>3.0026167047699021E-2</v>
      </c>
      <c r="T116" s="226">
        <v>3.4196544548690352E-2</v>
      </c>
      <c r="U116" s="226">
        <v>3.7450113262383601E-2</v>
      </c>
      <c r="V116" s="226">
        <v>2.580653355312798E-2</v>
      </c>
      <c r="W116" s="226">
        <v>2.3729113092185509E-2</v>
      </c>
      <c r="X116" s="226">
        <v>5.6699980149349551E-2</v>
      </c>
      <c r="Y116" s="226">
        <v>4.1427531996522299E-2</v>
      </c>
      <c r="DA116" s="69" t="s">
        <v>1363</v>
      </c>
    </row>
    <row r="117" spans="1:105" ht="12" customHeight="1" x14ac:dyDescent="0.25">
      <c r="A117" s="37" t="s">
        <v>35</v>
      </c>
      <c r="B117" s="226">
        <v>3.5212469570394149</v>
      </c>
      <c r="C117" s="226">
        <v>3.3041568047348551</v>
      </c>
      <c r="D117" s="226">
        <v>3.5049200738127841</v>
      </c>
      <c r="E117" s="226">
        <v>3.5386043609323381</v>
      </c>
      <c r="F117" s="226">
        <v>3.7140794331272828</v>
      </c>
      <c r="G117" s="226">
        <v>3.737027952605636</v>
      </c>
      <c r="H117" s="226">
        <v>4.0988413168024769</v>
      </c>
      <c r="I117" s="226">
        <v>3.284997883237295</v>
      </c>
      <c r="J117" s="226">
        <v>3.585237404139789</v>
      </c>
      <c r="K117" s="226">
        <v>5.3965394001880851</v>
      </c>
      <c r="L117" s="226">
        <v>0.93943188526820576</v>
      </c>
      <c r="M117" s="226">
        <v>4.5846091534580822</v>
      </c>
      <c r="N117" s="226">
        <v>3.5612355919711471</v>
      </c>
      <c r="O117" s="226">
        <v>3.4395987237522681</v>
      </c>
      <c r="P117" s="226">
        <v>4.129818104799952</v>
      </c>
      <c r="Q117" s="226">
        <v>4.2592661665042533</v>
      </c>
      <c r="R117" s="226">
        <v>3.882257863046696</v>
      </c>
      <c r="S117" s="226">
        <v>4.7640832730515674</v>
      </c>
      <c r="T117" s="226">
        <v>5.2503682737384212</v>
      </c>
      <c r="U117" s="226">
        <v>4.9124245165371843</v>
      </c>
      <c r="V117" s="226">
        <v>4.6782070596435306</v>
      </c>
      <c r="W117" s="226">
        <v>6.5661224782611054</v>
      </c>
      <c r="X117" s="226">
        <v>1.719782101651349</v>
      </c>
      <c r="Y117" s="226">
        <v>1.6629566881386291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23.178436016534651</v>
      </c>
      <c r="C121" s="261">
        <f t="shared" si="5"/>
        <v>23.135940853026529</v>
      </c>
      <c r="D121" s="261">
        <f t="shared" si="5"/>
        <v>25.57214728663574</v>
      </c>
      <c r="E121" s="261">
        <f t="shared" si="5"/>
        <v>23.558149537429049</v>
      </c>
      <c r="F121" s="261">
        <f t="shared" si="5"/>
        <v>24.76900891497467</v>
      </c>
      <c r="G121" s="261">
        <f t="shared" si="5"/>
        <v>24.97997992364434</v>
      </c>
      <c r="H121" s="261">
        <f t="shared" si="5"/>
        <v>28.030567033500311</v>
      </c>
      <c r="I121" s="261">
        <f t="shared" si="5"/>
        <v>22.92925596878252</v>
      </c>
      <c r="J121" s="261">
        <f t="shared" si="5"/>
        <v>23.122266024337819</v>
      </c>
      <c r="K121" s="261">
        <f t="shared" si="5"/>
        <v>36.153229664077443</v>
      </c>
      <c r="L121" s="261">
        <f t="shared" si="5"/>
        <v>6.1469737116230272</v>
      </c>
      <c r="M121" s="261">
        <f t="shared" si="5"/>
        <v>29.88320903165982</v>
      </c>
      <c r="N121" s="261">
        <f t="shared" si="5"/>
        <v>23.487313562186792</v>
      </c>
      <c r="O121" s="261">
        <f t="shared" si="5"/>
        <v>23.2861038142707</v>
      </c>
      <c r="P121" s="261">
        <f t="shared" si="5"/>
        <v>28.449747852938721</v>
      </c>
      <c r="Q121" s="261">
        <f t="shared" si="5"/>
        <v>31.15605902369548</v>
      </c>
      <c r="R121" s="261">
        <f t="shared" si="5"/>
        <v>26.929210602192249</v>
      </c>
      <c r="S121" s="261">
        <f t="shared" si="5"/>
        <v>33.973982405495633</v>
      </c>
      <c r="T121" s="261">
        <f t="shared" si="5"/>
        <v>39.89548811347089</v>
      </c>
      <c r="U121" s="261">
        <f t="shared" si="5"/>
        <v>45.685529453893118</v>
      </c>
      <c r="V121" s="261">
        <f t="shared" si="5"/>
        <v>38.636829464469969</v>
      </c>
      <c r="W121" s="261">
        <f t="shared" si="5"/>
        <v>50.665574213261827</v>
      </c>
      <c r="X121" s="261">
        <f t="shared" si="5"/>
        <v>22.18436695487064</v>
      </c>
      <c r="Y121" s="261">
        <f t="shared" si="5"/>
        <v>31.51654848006325</v>
      </c>
      <c r="DA121" s="70"/>
    </row>
    <row r="122" spans="1:105" ht="12" customHeight="1" x14ac:dyDescent="0.25">
      <c r="A122" s="60" t="s">
        <v>1052</v>
      </c>
      <c r="B122" s="262">
        <v>23.178436016534651</v>
      </c>
      <c r="C122" s="262">
        <v>23.135940853026529</v>
      </c>
      <c r="D122" s="262">
        <v>25.57214728663574</v>
      </c>
      <c r="E122" s="262">
        <v>23.558149537429049</v>
      </c>
      <c r="F122" s="262">
        <v>24.76900891497467</v>
      </c>
      <c r="G122" s="262">
        <v>24.97997992364434</v>
      </c>
      <c r="H122" s="262">
        <v>28.030567033500311</v>
      </c>
      <c r="I122" s="262">
        <v>22.92925596878252</v>
      </c>
      <c r="J122" s="262">
        <v>23.122266024337819</v>
      </c>
      <c r="K122" s="262">
        <v>36.153229664077443</v>
      </c>
      <c r="L122" s="262">
        <v>6.1469737116230272</v>
      </c>
      <c r="M122" s="262">
        <v>29.88320903165982</v>
      </c>
      <c r="N122" s="262">
        <v>23.487313562186792</v>
      </c>
      <c r="O122" s="262">
        <v>23.2861038142707</v>
      </c>
      <c r="P122" s="262">
        <v>28.449747852938721</v>
      </c>
      <c r="Q122" s="262">
        <v>31.15605902369548</v>
      </c>
      <c r="R122" s="262">
        <v>26.929210602192249</v>
      </c>
      <c r="S122" s="262">
        <v>33.973982405495633</v>
      </c>
      <c r="T122" s="262">
        <v>39.89548811347089</v>
      </c>
      <c r="U122" s="262">
        <v>45.685529453893118</v>
      </c>
      <c r="V122" s="262">
        <v>38.636829464469969</v>
      </c>
      <c r="W122" s="262">
        <v>50.665574213261827</v>
      </c>
      <c r="X122" s="262">
        <v>22.18436695487064</v>
      </c>
      <c r="Y122" s="262">
        <v>31.51654848006325</v>
      </c>
      <c r="DA122" s="72" t="s">
        <v>1368</v>
      </c>
    </row>
    <row r="123" spans="1:105" ht="12" customHeight="1" x14ac:dyDescent="0.25">
      <c r="A123" s="64" t="s">
        <v>28</v>
      </c>
      <c r="B123" s="229">
        <v>3.1250477350588488</v>
      </c>
      <c r="C123" s="229">
        <v>2.5894110167713298</v>
      </c>
      <c r="D123" s="229">
        <v>2.467948085439819</v>
      </c>
      <c r="E123" s="229">
        <v>2.256936409567575</v>
      </c>
      <c r="F123" s="229">
        <v>2.8146644190624581</v>
      </c>
      <c r="G123" s="229">
        <v>3.0779922858770061</v>
      </c>
      <c r="H123" s="229">
        <v>3.650122219420127</v>
      </c>
      <c r="I123" s="229">
        <v>2.315781604578834</v>
      </c>
      <c r="J123" s="229">
        <v>2.335896296813528</v>
      </c>
      <c r="K123" s="229">
        <v>4.7010696876173359</v>
      </c>
      <c r="L123" s="229">
        <v>0.79467246596510643</v>
      </c>
      <c r="M123" s="229">
        <v>3.4745939443859641</v>
      </c>
      <c r="N123" s="229">
        <v>3.307750765675193</v>
      </c>
      <c r="O123" s="229">
        <v>2.743943517448348</v>
      </c>
      <c r="P123" s="229">
        <v>2.9967998164263259</v>
      </c>
      <c r="Q123" s="229">
        <v>3.5508842098218132</v>
      </c>
      <c r="R123" s="229">
        <v>1.4438244538001921</v>
      </c>
      <c r="S123" s="229">
        <v>1.6881043702250029</v>
      </c>
      <c r="T123" s="229">
        <v>1.842095746284897</v>
      </c>
      <c r="U123" s="229">
        <v>1.064881460520942</v>
      </c>
      <c r="V123" s="229">
        <v>0</v>
      </c>
      <c r="W123" s="229">
        <v>0</v>
      </c>
      <c r="X123" s="229">
        <v>0</v>
      </c>
      <c r="Y123" s="229">
        <v>9.6617059267864545E-4</v>
      </c>
      <c r="DA123" s="73" t="s">
        <v>1369</v>
      </c>
    </row>
    <row r="124" spans="1:105" ht="12" customHeight="1" x14ac:dyDescent="0.25">
      <c r="A124" s="64" t="s">
        <v>30</v>
      </c>
      <c r="B124" s="229">
        <v>1.174534776794262</v>
      </c>
      <c r="C124" s="229">
        <v>3.1401345010041379</v>
      </c>
      <c r="D124" s="229">
        <v>5.560630471053619</v>
      </c>
      <c r="E124" s="229">
        <v>3.5235822030877721</v>
      </c>
      <c r="F124" s="229">
        <v>1.848459182309415</v>
      </c>
      <c r="G124" s="229">
        <v>0.73053903241390017</v>
      </c>
      <c r="H124" s="229">
        <v>0</v>
      </c>
      <c r="I124" s="229">
        <v>3.8239267314948191</v>
      </c>
      <c r="J124" s="229">
        <v>3.3525722054025549</v>
      </c>
      <c r="K124" s="229">
        <v>6.16070921939719</v>
      </c>
      <c r="L124" s="229">
        <v>0.9551271781498305</v>
      </c>
      <c r="M124" s="229">
        <v>5.1230271379567593</v>
      </c>
      <c r="N124" s="229">
        <v>3.9782871549232</v>
      </c>
      <c r="O124" s="229">
        <v>5.6155066819702304</v>
      </c>
      <c r="P124" s="229">
        <v>7.2184256331346246</v>
      </c>
      <c r="Q124" s="229">
        <v>11.32529428609743</v>
      </c>
      <c r="R124" s="229">
        <v>9.571430048516703</v>
      </c>
      <c r="S124" s="229">
        <v>12.163365586441239</v>
      </c>
      <c r="T124" s="229">
        <v>16.919529403614469</v>
      </c>
      <c r="U124" s="229">
        <v>26.993911732207621</v>
      </c>
      <c r="V124" s="229">
        <v>20.031638245437609</v>
      </c>
      <c r="W124" s="229">
        <v>23.380848258129429</v>
      </c>
      <c r="X124" s="229">
        <v>16.515315549568101</v>
      </c>
      <c r="Y124" s="229">
        <v>26.03918567912088</v>
      </c>
      <c r="DA124" s="73" t="s">
        <v>1370</v>
      </c>
    </row>
    <row r="125" spans="1:105" ht="12" customHeight="1" x14ac:dyDescent="0.25">
      <c r="A125" s="64" t="s">
        <v>31</v>
      </c>
      <c r="B125" s="229">
        <v>0</v>
      </c>
      <c r="C125" s="229">
        <v>1.1748599345624659E-2</v>
      </c>
      <c r="D125" s="229">
        <v>0</v>
      </c>
      <c r="E125" s="229">
        <v>0</v>
      </c>
      <c r="F125" s="229">
        <v>0</v>
      </c>
      <c r="G125" s="229">
        <v>1.5799512342479258E-2</v>
      </c>
      <c r="H125" s="229">
        <v>4.200463172440104E-2</v>
      </c>
      <c r="I125" s="229">
        <v>1.1772662926930959</v>
      </c>
      <c r="J125" s="229">
        <v>1.067786764677793</v>
      </c>
      <c r="K125" s="229">
        <v>2.1455725760917979</v>
      </c>
      <c r="L125" s="229">
        <v>0.37884698296878838</v>
      </c>
      <c r="M125" s="229">
        <v>1.7727965871888141</v>
      </c>
      <c r="N125" s="229">
        <v>1.4567631919212101</v>
      </c>
      <c r="O125" s="229">
        <v>1.3750984480353521</v>
      </c>
      <c r="P125" s="229">
        <v>2.1799826064569139</v>
      </c>
      <c r="Q125" s="229">
        <v>1.125554797353383</v>
      </c>
      <c r="R125" s="229">
        <v>1.207868301855874</v>
      </c>
      <c r="S125" s="229">
        <v>1.468263255284302</v>
      </c>
      <c r="T125" s="229">
        <v>1.478162634553575</v>
      </c>
      <c r="U125" s="229">
        <v>1.0750505681703539</v>
      </c>
      <c r="V125" s="229">
        <v>1.025904333074289</v>
      </c>
      <c r="W125" s="229">
        <v>1.2847653283004019</v>
      </c>
      <c r="X125" s="229">
        <v>0.61669744792115599</v>
      </c>
      <c r="Y125" s="229">
        <v>0.55184581944002109</v>
      </c>
      <c r="DA125" s="73" t="s">
        <v>1371</v>
      </c>
    </row>
    <row r="126" spans="1:105" ht="12" customHeight="1" x14ac:dyDescent="0.25">
      <c r="A126" s="64" t="s">
        <v>159</v>
      </c>
      <c r="B126" s="229">
        <v>0.1477700293113573</v>
      </c>
      <c r="C126" s="229">
        <v>5.8585204576309738E-2</v>
      </c>
      <c r="D126" s="229">
        <v>0.14149354980844389</v>
      </c>
      <c r="E126" s="229">
        <v>7.2075729681720518E-2</v>
      </c>
      <c r="F126" s="229">
        <v>5.9179862163228299E-2</v>
      </c>
      <c r="G126" s="229">
        <v>4.6966047819656902E-2</v>
      </c>
      <c r="H126" s="229">
        <v>0.22899637658375729</v>
      </c>
      <c r="I126" s="229">
        <v>0.15222878709029081</v>
      </c>
      <c r="J126" s="229">
        <v>8.2106294601083291E-2</v>
      </c>
      <c r="K126" s="229">
        <v>2.5779633082247091E-2</v>
      </c>
      <c r="L126" s="229">
        <v>9.0983406186002386E-3</v>
      </c>
      <c r="M126" s="229">
        <v>4.0634265204387829E-2</v>
      </c>
      <c r="N126" s="229">
        <v>1.8124028933624949E-2</v>
      </c>
      <c r="O126" s="229">
        <v>6.062790018708597E-2</v>
      </c>
      <c r="P126" s="229">
        <v>2.5138799183037928E-2</v>
      </c>
      <c r="Q126" s="229">
        <v>6.0374904596705803E-2</v>
      </c>
      <c r="R126" s="229">
        <v>6.5048057698671391E-2</v>
      </c>
      <c r="S126" s="229">
        <v>9.6971828769317522E-2</v>
      </c>
      <c r="T126" s="229">
        <v>9.7367774105039467E-2</v>
      </c>
      <c r="U126" s="229">
        <v>8.4670511022083922E-2</v>
      </c>
      <c r="V126" s="229">
        <v>8.3095060976956917E-2</v>
      </c>
      <c r="W126" s="229">
        <v>8.4562033997886504E-2</v>
      </c>
      <c r="X126" s="229">
        <v>0.1181907576988255</v>
      </c>
      <c r="Y126" s="229">
        <v>6.5486151268263237E-2</v>
      </c>
      <c r="DA126" s="73" t="s">
        <v>1372</v>
      </c>
    </row>
    <row r="127" spans="1:105" ht="12" customHeight="1" x14ac:dyDescent="0.25">
      <c r="A127" s="64" t="s">
        <v>32</v>
      </c>
      <c r="B127" s="229">
        <v>2.826932194812255</v>
      </c>
      <c r="C127" s="229">
        <v>3.138733753620234</v>
      </c>
      <c r="D127" s="229">
        <v>0.63800714572718298</v>
      </c>
      <c r="E127" s="229">
        <v>0.32121518056431692</v>
      </c>
      <c r="F127" s="229">
        <v>0.38485563679667362</v>
      </c>
      <c r="G127" s="229">
        <v>0.14639045779598639</v>
      </c>
      <c r="H127" s="229">
        <v>0.56212766860268215</v>
      </c>
      <c r="I127" s="229">
        <v>0.2073136788206878</v>
      </c>
      <c r="J127" s="229">
        <v>5.7105462750685718E-2</v>
      </c>
      <c r="K127" s="229">
        <v>0.2423993816205405</v>
      </c>
      <c r="L127" s="229">
        <v>3.2429110381482183E-2</v>
      </c>
      <c r="M127" s="229">
        <v>0.2122180873006364</v>
      </c>
      <c r="N127" s="229">
        <v>0.13105008437960511</v>
      </c>
      <c r="O127" s="229">
        <v>4.1785347101534157E-2</v>
      </c>
      <c r="P127" s="229">
        <v>2.6021848076107541E-2</v>
      </c>
      <c r="Q127" s="229">
        <v>3.1349340450821529E-2</v>
      </c>
      <c r="R127" s="229">
        <v>0</v>
      </c>
      <c r="S127" s="229">
        <v>0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1373</v>
      </c>
    </row>
    <row r="128" spans="1:105" ht="12" customHeight="1" x14ac:dyDescent="0.25">
      <c r="A128" s="64" t="s">
        <v>33</v>
      </c>
      <c r="B128" s="229">
        <v>8.7824104474374012E-2</v>
      </c>
      <c r="C128" s="229">
        <v>0.1627754593283913</v>
      </c>
      <c r="D128" s="229">
        <v>1.2298234771671781</v>
      </c>
      <c r="E128" s="229">
        <v>0.1406915122427603</v>
      </c>
      <c r="F128" s="229">
        <v>0.72052131756211957</v>
      </c>
      <c r="G128" s="229">
        <v>1.5542624622528141</v>
      </c>
      <c r="H128" s="229">
        <v>2.1414156113357801</v>
      </c>
      <c r="I128" s="229">
        <v>1.50511227341697</v>
      </c>
      <c r="J128" s="229">
        <v>0.28029723502862458</v>
      </c>
      <c r="K128" s="229">
        <v>0.92093355040991409</v>
      </c>
      <c r="L128" s="229">
        <v>6.6126830619149174E-2</v>
      </c>
      <c r="M128" s="229">
        <v>0</v>
      </c>
      <c r="N128" s="229">
        <v>6.9024068043982936E-2</v>
      </c>
      <c r="O128" s="229">
        <v>0.1228721723647669</v>
      </c>
      <c r="P128" s="229">
        <v>0.20536050878776221</v>
      </c>
      <c r="Q128" s="229">
        <v>0.41170102765875538</v>
      </c>
      <c r="R128" s="229">
        <v>0.44735642655144942</v>
      </c>
      <c r="S128" s="229">
        <v>0.95741979791853826</v>
      </c>
      <c r="T128" s="229">
        <v>1.489083721779537</v>
      </c>
      <c r="U128" s="229">
        <v>2.7367152036487661</v>
      </c>
      <c r="V128" s="229">
        <v>2.3970552441948261</v>
      </c>
      <c r="W128" s="229">
        <v>2.2667258890335389</v>
      </c>
      <c r="X128" s="229">
        <v>1.157513431481511</v>
      </c>
      <c r="Y128" s="229">
        <v>2.000701956029471</v>
      </c>
      <c r="DA128" s="73" t="s">
        <v>1374</v>
      </c>
    </row>
    <row r="129" spans="1:105" ht="12" customHeight="1" x14ac:dyDescent="0.25">
      <c r="A129" s="64" t="s">
        <v>35</v>
      </c>
      <c r="B129" s="229">
        <v>14.76514465162551</v>
      </c>
      <c r="C129" s="229">
        <v>12.07260081477026</v>
      </c>
      <c r="D129" s="229">
        <v>12.785326218856611</v>
      </c>
      <c r="E129" s="229">
        <v>15.47725370578058</v>
      </c>
      <c r="F129" s="229">
        <v>16.09145388294122</v>
      </c>
      <c r="G129" s="229">
        <v>16.80579563146128</v>
      </c>
      <c r="H129" s="229">
        <v>18.764764243397369</v>
      </c>
      <c r="I129" s="229">
        <v>12.11861327892715</v>
      </c>
      <c r="J129" s="229">
        <v>14.707978703685811</v>
      </c>
      <c r="K129" s="229">
        <v>20.69895729701102</v>
      </c>
      <c r="L129" s="229">
        <v>3.6166575727235242</v>
      </c>
      <c r="M129" s="229">
        <v>17.984955458526969</v>
      </c>
      <c r="N129" s="229">
        <v>13.48805157536292</v>
      </c>
      <c r="O129" s="229">
        <v>11.78921585691125</v>
      </c>
      <c r="P129" s="229">
        <v>13.943638211100581</v>
      </c>
      <c r="Q129" s="229">
        <v>12.39500746154803</v>
      </c>
      <c r="R129" s="229">
        <v>11.99090800804497</v>
      </c>
      <c r="S129" s="229">
        <v>15.385975394835789</v>
      </c>
      <c r="T129" s="229">
        <v>14.94936634073477</v>
      </c>
      <c r="U129" s="229">
        <v>11.106441554888461</v>
      </c>
      <c r="V129" s="229">
        <v>15.063468329972251</v>
      </c>
      <c r="W129" s="229">
        <v>23.399301528208241</v>
      </c>
      <c r="X129" s="229">
        <v>3.5848751469692228</v>
      </c>
      <c r="Y129" s="229">
        <v>2.6287019280115009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1.0866533533216711E-3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1.0511825244580471</v>
      </c>
      <c r="C131" s="229">
        <v>1.960864850256923</v>
      </c>
      <c r="D131" s="229">
        <v>2.7489183385828819</v>
      </c>
      <c r="E131" s="229">
        <v>1.766394796504327</v>
      </c>
      <c r="F131" s="229">
        <v>2.849874614139559</v>
      </c>
      <c r="G131" s="229">
        <v>2.602234493681221</v>
      </c>
      <c r="H131" s="229">
        <v>2.6411362824361921</v>
      </c>
      <c r="I131" s="229">
        <v>1.6290133217606659</v>
      </c>
      <c r="J131" s="229">
        <v>1.2385230613777389</v>
      </c>
      <c r="K131" s="229">
        <v>1.257808318847395</v>
      </c>
      <c r="L131" s="229">
        <v>0.29401523019654718</v>
      </c>
      <c r="M131" s="229">
        <v>1.274983551096291</v>
      </c>
      <c r="N131" s="229">
        <v>1.0382626929470491</v>
      </c>
      <c r="O131" s="229">
        <v>1.537053890252134</v>
      </c>
      <c r="P131" s="229">
        <v>1.854380429773369</v>
      </c>
      <c r="Q131" s="229">
        <v>2.2558929961685532</v>
      </c>
      <c r="R131" s="229">
        <v>2.202775305724392</v>
      </c>
      <c r="S131" s="229">
        <v>2.213882172021441</v>
      </c>
      <c r="T131" s="229">
        <v>3.1198824923985859</v>
      </c>
      <c r="U131" s="229">
        <v>2.623858423434887</v>
      </c>
      <c r="V131" s="229">
        <v>3.5668250814038002E-2</v>
      </c>
      <c r="W131" s="229">
        <v>0.24937117559233249</v>
      </c>
      <c r="X131" s="229">
        <v>0.1917746212318272</v>
      </c>
      <c r="Y131" s="229">
        <v>0.22966077560042711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15.10154192465256</v>
      </c>
      <c r="C134" s="261">
        <v>14.081936606068449</v>
      </c>
      <c r="D134" s="261">
        <v>14.355850159803159</v>
      </c>
      <c r="E134" s="261">
        <v>13.79721577843528</v>
      </c>
      <c r="F134" s="261">
        <v>14.929642055955259</v>
      </c>
      <c r="G134" s="261">
        <v>14.99522772204274</v>
      </c>
      <c r="H134" s="261">
        <v>17.466659792514971</v>
      </c>
      <c r="I134" s="261">
        <v>13.978796173919321</v>
      </c>
      <c r="J134" s="261">
        <v>14.535510040314801</v>
      </c>
      <c r="K134" s="261">
        <v>22.610037108156838</v>
      </c>
      <c r="L134" s="261">
        <v>3.9518880045149078</v>
      </c>
      <c r="M134" s="261">
        <v>19.115239305010981</v>
      </c>
      <c r="N134" s="261">
        <v>15.341175808779321</v>
      </c>
      <c r="O134" s="261">
        <v>14.87635438409351</v>
      </c>
      <c r="P134" s="261">
        <v>18.197327981649259</v>
      </c>
      <c r="Q134" s="261">
        <v>20.03043824808136</v>
      </c>
      <c r="R134" s="261">
        <v>17.717008091868308</v>
      </c>
      <c r="S134" s="261">
        <v>21.0857321703851</v>
      </c>
      <c r="T134" s="261">
        <v>23.617328888091521</v>
      </c>
      <c r="U134" s="261">
        <v>22.34257086749551</v>
      </c>
      <c r="V134" s="261">
        <v>19.462388314366731</v>
      </c>
      <c r="W134" s="261">
        <v>26.382251317837831</v>
      </c>
      <c r="X134" s="261">
        <v>9.099336496471139</v>
      </c>
      <c r="Y134" s="261">
        <v>10.46919741686431</v>
      </c>
      <c r="DA134" s="70" t="s">
        <v>1380</v>
      </c>
    </row>
    <row r="135" spans="1:105" ht="12" customHeight="1" x14ac:dyDescent="0.25">
      <c r="A135" s="60" t="s">
        <v>1012</v>
      </c>
      <c r="B135" s="262">
        <v>15.10154192465256</v>
      </c>
      <c r="C135" s="262">
        <v>14.081936606068449</v>
      </c>
      <c r="D135" s="262">
        <v>14.355850159803159</v>
      </c>
      <c r="E135" s="262">
        <v>13.79721577843528</v>
      </c>
      <c r="F135" s="262">
        <v>14.929642055955259</v>
      </c>
      <c r="G135" s="262">
        <v>14.99522772204274</v>
      </c>
      <c r="H135" s="262">
        <v>17.466659792514971</v>
      </c>
      <c r="I135" s="262">
        <v>13.978796173919321</v>
      </c>
      <c r="J135" s="262">
        <v>14.535510040314801</v>
      </c>
      <c r="K135" s="262">
        <v>22.610037108156838</v>
      </c>
      <c r="L135" s="262">
        <v>3.9518880045149078</v>
      </c>
      <c r="M135" s="262">
        <v>19.115239305010981</v>
      </c>
      <c r="N135" s="262">
        <v>15.341175808779321</v>
      </c>
      <c r="O135" s="262">
        <v>14.87635438409351</v>
      </c>
      <c r="P135" s="262">
        <v>18.197327981649259</v>
      </c>
      <c r="Q135" s="262">
        <v>20.03043824808136</v>
      </c>
      <c r="R135" s="262">
        <v>17.717008091868308</v>
      </c>
      <c r="S135" s="262">
        <v>21.0857321703851</v>
      </c>
      <c r="T135" s="262">
        <v>23.617328888091521</v>
      </c>
      <c r="U135" s="262">
        <v>22.34257086749551</v>
      </c>
      <c r="V135" s="262">
        <v>19.462388314366731</v>
      </c>
      <c r="W135" s="262">
        <v>26.382251317837831</v>
      </c>
      <c r="X135" s="262">
        <v>9.099336496471139</v>
      </c>
      <c r="Y135" s="262">
        <v>10.46919741686431</v>
      </c>
      <c r="DA135" s="72" t="s">
        <v>1381</v>
      </c>
    </row>
    <row r="136" spans="1:105" ht="12" customHeight="1" x14ac:dyDescent="0.25">
      <c r="A136" s="59" t="s">
        <v>28</v>
      </c>
      <c r="B136" s="230">
        <v>2.261839336733857</v>
      </c>
      <c r="C136" s="230">
        <v>2.0403872083687622</v>
      </c>
      <c r="D136" s="230">
        <v>2.2098166360544722</v>
      </c>
      <c r="E136" s="230">
        <v>1.7178028539676879</v>
      </c>
      <c r="F136" s="230">
        <v>2.171658825892286</v>
      </c>
      <c r="G136" s="230">
        <v>2.29708475781579</v>
      </c>
      <c r="H136" s="230">
        <v>2.7424037116510589</v>
      </c>
      <c r="I136" s="230">
        <v>2.0268878764006848</v>
      </c>
      <c r="J136" s="230">
        <v>1.8603736436809459</v>
      </c>
      <c r="K136" s="230">
        <v>3.8215361424851979</v>
      </c>
      <c r="L136" s="230">
        <v>0.64996868155690279</v>
      </c>
      <c r="M136" s="230">
        <v>2.8280661617485672</v>
      </c>
      <c r="N136" s="230">
        <v>2.7576080850663689</v>
      </c>
      <c r="O136" s="230">
        <v>2.549541864787336</v>
      </c>
      <c r="P136" s="230">
        <v>2.8445097123110381</v>
      </c>
      <c r="Q136" s="230">
        <v>4.1440924918293636</v>
      </c>
      <c r="R136" s="230">
        <v>1.739248049898767</v>
      </c>
      <c r="S136" s="230">
        <v>1.909668725184511</v>
      </c>
      <c r="T136" s="230">
        <v>2.3686720127751739</v>
      </c>
      <c r="U136" s="230">
        <v>1.7847206361582351</v>
      </c>
      <c r="V136" s="230">
        <v>0</v>
      </c>
      <c r="W136" s="230">
        <v>0</v>
      </c>
      <c r="X136" s="230">
        <v>0</v>
      </c>
      <c r="Y136" s="230">
        <v>3.115192626177966E-3</v>
      </c>
      <c r="DA136" s="71" t="s">
        <v>1382</v>
      </c>
    </row>
    <row r="137" spans="1:105" ht="12" customHeight="1" x14ac:dyDescent="0.25">
      <c r="A137" s="59" t="s">
        <v>31</v>
      </c>
      <c r="B137" s="295">
        <v>0</v>
      </c>
      <c r="C137" s="295">
        <v>9.2575847039346598E-3</v>
      </c>
      <c r="D137" s="295">
        <v>0</v>
      </c>
      <c r="E137" s="295">
        <v>0</v>
      </c>
      <c r="F137" s="295">
        <v>0</v>
      </c>
      <c r="G137" s="295">
        <v>1.1791068856590949E-2</v>
      </c>
      <c r="H137" s="295">
        <v>3.1558849546093663E-2</v>
      </c>
      <c r="I137" s="295">
        <v>1.0304023364020061</v>
      </c>
      <c r="J137" s="295">
        <v>0.85041547297615028</v>
      </c>
      <c r="K137" s="295">
        <v>1.7441526483764189</v>
      </c>
      <c r="L137" s="295">
        <v>0.30986184192626348</v>
      </c>
      <c r="M137" s="295">
        <v>1.442927179445723</v>
      </c>
      <c r="N137" s="295">
        <v>1.214475406598239</v>
      </c>
      <c r="O137" s="295">
        <v>1.277676103453619</v>
      </c>
      <c r="P137" s="295">
        <v>2.0692011734472389</v>
      </c>
      <c r="Q137" s="295">
        <v>1.3135892102459581</v>
      </c>
      <c r="R137" s="295">
        <v>1.455012472609144</v>
      </c>
      <c r="S137" s="295">
        <v>1.660973378429385</v>
      </c>
      <c r="T137" s="295">
        <v>1.9007060137120391</v>
      </c>
      <c r="U137" s="295">
        <v>1.801763862983069</v>
      </c>
      <c r="V137" s="295">
        <v>1.234601227493797</v>
      </c>
      <c r="W137" s="295">
        <v>1.368465001656072</v>
      </c>
      <c r="X137" s="295">
        <v>1.2990381965683631</v>
      </c>
      <c r="Y137" s="295">
        <v>1.7792986461537621</v>
      </c>
      <c r="DA137" s="122" t="s">
        <v>1383</v>
      </c>
    </row>
    <row r="138" spans="1:105" ht="12" customHeight="1" x14ac:dyDescent="0.25">
      <c r="A138" s="59" t="s">
        <v>159</v>
      </c>
      <c r="B138" s="295">
        <v>0.1069526271029741</v>
      </c>
      <c r="C138" s="295">
        <v>4.6163587488793678E-2</v>
      </c>
      <c r="D138" s="295">
        <v>0.12669423725150161</v>
      </c>
      <c r="E138" s="295">
        <v>5.4858388399514242E-2</v>
      </c>
      <c r="F138" s="295">
        <v>4.5660317127493362E-2</v>
      </c>
      <c r="G138" s="295">
        <v>3.5050442808579649E-2</v>
      </c>
      <c r="H138" s="295">
        <v>0.17204917406784981</v>
      </c>
      <c r="I138" s="295">
        <v>0.13323824767517611</v>
      </c>
      <c r="J138" s="295">
        <v>6.5391767033719586E-2</v>
      </c>
      <c r="K138" s="295">
        <v>2.0956464402838181E-2</v>
      </c>
      <c r="L138" s="295">
        <v>7.4416023072414773E-3</v>
      </c>
      <c r="M138" s="295">
        <v>3.3073329508825397E-2</v>
      </c>
      <c r="N138" s="295">
        <v>1.510965373811622E-2</v>
      </c>
      <c r="O138" s="295">
        <v>5.6332562502913568E-2</v>
      </c>
      <c r="P138" s="295">
        <v>2.3861306330851529E-2</v>
      </c>
      <c r="Q138" s="295">
        <v>7.0461094772413815E-2</v>
      </c>
      <c r="R138" s="295">
        <v>7.8357661282396601E-2</v>
      </c>
      <c r="S138" s="295">
        <v>0.1096994189998042</v>
      </c>
      <c r="T138" s="295">
        <v>0.12520104990957021</v>
      </c>
      <c r="U138" s="295">
        <v>0.14190613124323859</v>
      </c>
      <c r="V138" s="295">
        <v>9.9998860491599215E-2</v>
      </c>
      <c r="W138" s="295">
        <v>9.0071067023612131E-2</v>
      </c>
      <c r="X138" s="295">
        <v>0.24896212761976569</v>
      </c>
      <c r="Y138" s="295">
        <v>0.21114488175642601</v>
      </c>
      <c r="DA138" s="122" t="s">
        <v>1384</v>
      </c>
    </row>
    <row r="139" spans="1:105" ht="12" customHeight="1" x14ac:dyDescent="0.25">
      <c r="A139" s="59" t="s">
        <v>32</v>
      </c>
      <c r="B139" s="295">
        <v>2.0460700067947379</v>
      </c>
      <c r="C139" s="295">
        <v>2.473238956613101</v>
      </c>
      <c r="D139" s="295">
        <v>0.57127571396960741</v>
      </c>
      <c r="E139" s="295">
        <v>0.24448378411195509</v>
      </c>
      <c r="F139" s="295">
        <v>0.29693598095871121</v>
      </c>
      <c r="G139" s="295">
        <v>0.10925020534839409</v>
      </c>
      <c r="H139" s="295">
        <v>0.42233681836622272</v>
      </c>
      <c r="I139" s="295">
        <v>0.1814512998042829</v>
      </c>
      <c r="J139" s="295">
        <v>4.5480399946051429E-2</v>
      </c>
      <c r="K139" s="295">
        <v>0.19704834417131509</v>
      </c>
      <c r="L139" s="295">
        <v>2.6524017153553629E-2</v>
      </c>
      <c r="M139" s="295">
        <v>0.1727300516872326</v>
      </c>
      <c r="N139" s="295">
        <v>0.10925393049075791</v>
      </c>
      <c r="O139" s="295">
        <v>3.8824957982043072E-2</v>
      </c>
      <c r="P139" s="295">
        <v>2.4699480819188688E-2</v>
      </c>
      <c r="Q139" s="295">
        <v>3.658653977696763E-2</v>
      </c>
      <c r="R139" s="295">
        <v>0</v>
      </c>
      <c r="S139" s="295">
        <v>0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1385</v>
      </c>
    </row>
    <row r="140" spans="1:105" ht="12" customHeight="1" x14ac:dyDescent="0.25">
      <c r="A140" s="59" t="s">
        <v>35</v>
      </c>
      <c r="B140" s="295">
        <v>10.68667995402099</v>
      </c>
      <c r="C140" s="295">
        <v>9.5128892688938631</v>
      </c>
      <c r="D140" s="295">
        <v>11.44806357252758</v>
      </c>
      <c r="E140" s="295">
        <v>11.780070751956121</v>
      </c>
      <c r="F140" s="295">
        <v>12.41538693197676</v>
      </c>
      <c r="G140" s="295">
        <v>12.54205124721339</v>
      </c>
      <c r="H140" s="295">
        <v>14.098311238883751</v>
      </c>
      <c r="I140" s="295">
        <v>10.606816413637169</v>
      </c>
      <c r="J140" s="295">
        <v>11.71384875667793</v>
      </c>
      <c r="K140" s="295">
        <v>16.82634350872107</v>
      </c>
      <c r="L140" s="295">
        <v>2.9580918615709462</v>
      </c>
      <c r="M140" s="295">
        <v>14.63844258262063</v>
      </c>
      <c r="N140" s="295">
        <v>11.244728732885839</v>
      </c>
      <c r="O140" s="295">
        <v>10.9539788953676</v>
      </c>
      <c r="P140" s="295">
        <v>13.235056308740941</v>
      </c>
      <c r="Q140" s="295">
        <v>14.46570891145665</v>
      </c>
      <c r="R140" s="295">
        <v>14.444389908078</v>
      </c>
      <c r="S140" s="295">
        <v>17.405390647771409</v>
      </c>
      <c r="T140" s="295">
        <v>19.22274981169474</v>
      </c>
      <c r="U140" s="295">
        <v>18.614180237110968</v>
      </c>
      <c r="V140" s="295">
        <v>18.12778822638133</v>
      </c>
      <c r="W140" s="295">
        <v>24.92371524915815</v>
      </c>
      <c r="X140" s="295">
        <v>7.551336172283011</v>
      </c>
      <c r="Y140" s="295">
        <v>8.4756386963279429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9.975938721467795</v>
      </c>
      <c r="C142" s="261">
        <f t="shared" si="6"/>
        <v>9.4936301395306657</v>
      </c>
      <c r="D142" s="261">
        <f t="shared" si="6"/>
        <v>10.216894722328924</v>
      </c>
      <c r="E142" s="261">
        <f t="shared" si="6"/>
        <v>10.029719771558788</v>
      </c>
      <c r="F142" s="261">
        <f t="shared" si="6"/>
        <v>10.526260815227312</v>
      </c>
      <c r="G142" s="261">
        <f t="shared" si="6"/>
        <v>10.593210762527725</v>
      </c>
      <c r="H142" s="261">
        <f t="shared" si="6"/>
        <v>11.74097744353033</v>
      </c>
      <c r="I142" s="261">
        <f t="shared" si="6"/>
        <v>9.4638677286170996</v>
      </c>
      <c r="J142" s="261">
        <f t="shared" si="6"/>
        <v>10.081804232881467</v>
      </c>
      <c r="K142" s="261">
        <f t="shared" si="6"/>
        <v>15.294417271191858</v>
      </c>
      <c r="L142" s="261">
        <f t="shared" si="6"/>
        <v>2.6475868123565713</v>
      </c>
      <c r="M142" s="261">
        <f t="shared" si="6"/>
        <v>12.906142976941085</v>
      </c>
      <c r="N142" s="261">
        <f t="shared" si="6"/>
        <v>10.051598602395215</v>
      </c>
      <c r="O142" s="261">
        <f t="shared" si="6"/>
        <v>9.7932407037219402</v>
      </c>
      <c r="P142" s="261">
        <f t="shared" si="6"/>
        <v>11.79501113651704</v>
      </c>
      <c r="Q142" s="261">
        <f t="shared" si="6"/>
        <v>12.384598975953049</v>
      </c>
      <c r="R142" s="261">
        <f t="shared" si="6"/>
        <v>11.125147832350612</v>
      </c>
      <c r="S142" s="261">
        <f t="shared" si="6"/>
        <v>13.762467016616741</v>
      </c>
      <c r="T142" s="261">
        <f t="shared" si="6"/>
        <v>15.444063256281659</v>
      </c>
      <c r="U142" s="261">
        <f t="shared" si="6"/>
        <v>15.39566924926142</v>
      </c>
      <c r="V142" s="261">
        <f t="shared" si="6"/>
        <v>14.103596930383063</v>
      </c>
      <c r="W142" s="261">
        <f t="shared" si="6"/>
        <v>19.379782554646624</v>
      </c>
      <c r="X142" s="261">
        <f t="shared" si="6"/>
        <v>6.1272367069761096</v>
      </c>
      <c r="Y142" s="261">
        <f t="shared" si="6"/>
        <v>7.0355679747441027</v>
      </c>
      <c r="DA142" s="70"/>
    </row>
    <row r="143" spans="1:105" ht="12" customHeight="1" x14ac:dyDescent="0.25">
      <c r="A143" s="60" t="s">
        <v>1022</v>
      </c>
      <c r="B143" s="262">
        <v>7.3691759901452727</v>
      </c>
      <c r="C143" s="262">
        <v>6.8916466266340697</v>
      </c>
      <c r="D143" s="262">
        <v>7.3409232607885837</v>
      </c>
      <c r="E143" s="262">
        <v>7.380252560342079</v>
      </c>
      <c r="F143" s="262">
        <v>7.7406143080474656</v>
      </c>
      <c r="G143" s="262">
        <v>7.7838374015430194</v>
      </c>
      <c r="H143" s="262">
        <v>8.5885198131431224</v>
      </c>
      <c r="I143" s="262">
        <v>6.8851290305557544</v>
      </c>
      <c r="J143" s="262">
        <v>7.4813586595489374</v>
      </c>
      <c r="K143" s="262">
        <v>11.22844441443692</v>
      </c>
      <c r="L143" s="262">
        <v>1.956267433842531</v>
      </c>
      <c r="M143" s="262">
        <v>9.5453279702477296</v>
      </c>
      <c r="N143" s="262">
        <v>7.410097958904073</v>
      </c>
      <c r="O143" s="262">
        <v>7.1743691138767067</v>
      </c>
      <c r="P143" s="262">
        <v>8.595410336633071</v>
      </c>
      <c r="Q143" s="262">
        <v>8.8806328990392611</v>
      </c>
      <c r="R143" s="262">
        <v>8.0965542494335683</v>
      </c>
      <c r="S143" s="262">
        <v>9.9415831957206233</v>
      </c>
      <c r="T143" s="262">
        <v>10.95721731516949</v>
      </c>
      <c r="U143" s="262">
        <v>10.257646327603091</v>
      </c>
      <c r="V143" s="262">
        <v>9.7583060301430109</v>
      </c>
      <c r="W143" s="262">
        <v>13.681678915299679</v>
      </c>
      <c r="X143" s="262">
        <v>3.6322719494451721</v>
      </c>
      <c r="Y143" s="262">
        <v>3.4910594522906839</v>
      </c>
      <c r="DA143" s="72" t="s">
        <v>1388</v>
      </c>
    </row>
    <row r="144" spans="1:105" ht="12" customHeight="1" x14ac:dyDescent="0.25">
      <c r="A144" s="60" t="s">
        <v>1024</v>
      </c>
      <c r="B144" s="262">
        <v>2.6067627313225228</v>
      </c>
      <c r="C144" s="262">
        <v>2.6019835128965951</v>
      </c>
      <c r="D144" s="262">
        <v>2.8759714615403391</v>
      </c>
      <c r="E144" s="262">
        <v>2.649467211216709</v>
      </c>
      <c r="F144" s="262">
        <v>2.785646507179846</v>
      </c>
      <c r="G144" s="262">
        <v>2.809373360984706</v>
      </c>
      <c r="H144" s="262">
        <v>3.1524576303872078</v>
      </c>
      <c r="I144" s="262">
        <v>2.5787386980613451</v>
      </c>
      <c r="J144" s="262">
        <v>2.60044557333253</v>
      </c>
      <c r="K144" s="262">
        <v>4.0659728567549367</v>
      </c>
      <c r="L144" s="262">
        <v>0.69131937851404024</v>
      </c>
      <c r="M144" s="262">
        <v>3.3608150066933562</v>
      </c>
      <c r="N144" s="262">
        <v>2.6415006434911419</v>
      </c>
      <c r="O144" s="262">
        <v>2.618871589845233</v>
      </c>
      <c r="P144" s="262">
        <v>3.1996007998839682</v>
      </c>
      <c r="Q144" s="262">
        <v>3.5039660769137879</v>
      </c>
      <c r="R144" s="262">
        <v>3.0285935829170429</v>
      </c>
      <c r="S144" s="262">
        <v>3.8208838208961171</v>
      </c>
      <c r="T144" s="262">
        <v>4.4868459411121693</v>
      </c>
      <c r="U144" s="262">
        <v>5.1380229216583286</v>
      </c>
      <c r="V144" s="262">
        <v>4.3452909002400517</v>
      </c>
      <c r="W144" s="262">
        <v>5.698103639346944</v>
      </c>
      <c r="X144" s="262">
        <v>2.494964757530937</v>
      </c>
      <c r="Y144" s="262">
        <v>3.5445085224534192</v>
      </c>
      <c r="DA144" s="72" t="s">
        <v>1389</v>
      </c>
    </row>
    <row r="145" spans="1:105" ht="12" customHeight="1" x14ac:dyDescent="0.25">
      <c r="A145" s="64" t="s">
        <v>28</v>
      </c>
      <c r="B145" s="229">
        <v>0.3514584833741165</v>
      </c>
      <c r="C145" s="229">
        <v>0.29121810159150829</v>
      </c>
      <c r="D145" s="229">
        <v>0.27755777341378729</v>
      </c>
      <c r="E145" s="229">
        <v>0.25382634597212211</v>
      </c>
      <c r="F145" s="229">
        <v>0.31655122474862019</v>
      </c>
      <c r="G145" s="229">
        <v>0.34616639243470348</v>
      </c>
      <c r="H145" s="229">
        <v>0.41051098355251342</v>
      </c>
      <c r="I145" s="229">
        <v>0.26044437063795078</v>
      </c>
      <c r="J145" s="229">
        <v>0.2627065694347987</v>
      </c>
      <c r="K145" s="229">
        <v>0.52870578715013028</v>
      </c>
      <c r="L145" s="229">
        <v>8.9372836303892811E-2</v>
      </c>
      <c r="M145" s="229">
        <v>0.39077019667086282</v>
      </c>
      <c r="N145" s="229">
        <v>0.37200617911901551</v>
      </c>
      <c r="O145" s="229">
        <v>0.30859759877827092</v>
      </c>
      <c r="P145" s="229">
        <v>0.3370350816216231</v>
      </c>
      <c r="Q145" s="229">
        <v>0.39935018112533621</v>
      </c>
      <c r="R145" s="229">
        <v>0.16237971250750249</v>
      </c>
      <c r="S145" s="229">
        <v>0.1898526525148663</v>
      </c>
      <c r="T145" s="229">
        <v>0.20717129212332169</v>
      </c>
      <c r="U145" s="229">
        <v>0.119761889999052</v>
      </c>
      <c r="V145" s="229">
        <v>0</v>
      </c>
      <c r="W145" s="229">
        <v>0</v>
      </c>
      <c r="X145" s="229">
        <v>0</v>
      </c>
      <c r="Y145" s="229">
        <v>1.0866037256775329E-4</v>
      </c>
      <c r="DA145" s="73" t="s">
        <v>1390</v>
      </c>
    </row>
    <row r="146" spans="1:105" ht="12" customHeight="1" x14ac:dyDescent="0.25">
      <c r="A146" s="64" t="s">
        <v>30</v>
      </c>
      <c r="B146" s="229">
        <v>0.13209404985760781</v>
      </c>
      <c r="C146" s="229">
        <v>0.35315521645715592</v>
      </c>
      <c r="D146" s="229">
        <v>0.62537628786767996</v>
      </c>
      <c r="E146" s="229">
        <v>0.3962796610266614</v>
      </c>
      <c r="F146" s="229">
        <v>0.20788695593515241</v>
      </c>
      <c r="G146" s="229">
        <v>8.2160069907843788E-2</v>
      </c>
      <c r="H146" s="229">
        <v>0</v>
      </c>
      <c r="I146" s="229">
        <v>0.43005790743852529</v>
      </c>
      <c r="J146" s="229">
        <v>0.37704702219238589</v>
      </c>
      <c r="K146" s="229">
        <v>0.69286414235125249</v>
      </c>
      <c r="L146" s="229">
        <v>0.107418374988636</v>
      </c>
      <c r="M146" s="229">
        <v>0.57616123043215428</v>
      </c>
      <c r="N146" s="229">
        <v>0.44741805195807882</v>
      </c>
      <c r="O146" s="229">
        <v>0.63154794075019449</v>
      </c>
      <c r="P146" s="229">
        <v>0.8118202153870675</v>
      </c>
      <c r="Q146" s="229">
        <v>1.273699185104574</v>
      </c>
      <c r="R146" s="229">
        <v>1.076450849321116</v>
      </c>
      <c r="S146" s="229">
        <v>1.3679528711759199</v>
      </c>
      <c r="T146" s="229">
        <v>1.9028548194276249</v>
      </c>
      <c r="U146" s="229">
        <v>3.0358701952940912</v>
      </c>
      <c r="V146" s="229">
        <v>2.2528581302160089</v>
      </c>
      <c r="W146" s="229">
        <v>2.629527023416101</v>
      </c>
      <c r="X146" s="229">
        <v>1.857394909645073</v>
      </c>
      <c r="Y146" s="229">
        <v>2.928496932834372</v>
      </c>
      <c r="DA146" s="73" t="s">
        <v>1391</v>
      </c>
    </row>
    <row r="147" spans="1:105" ht="12" customHeight="1" x14ac:dyDescent="0.25">
      <c r="A147" s="64" t="s">
        <v>31</v>
      </c>
      <c r="B147" s="229">
        <v>0</v>
      </c>
      <c r="C147" s="229">
        <v>1.3213061872495279E-3</v>
      </c>
      <c r="D147" s="229">
        <v>0</v>
      </c>
      <c r="E147" s="229">
        <v>0</v>
      </c>
      <c r="F147" s="229">
        <v>0</v>
      </c>
      <c r="G147" s="229">
        <v>1.7768921042845541E-3</v>
      </c>
      <c r="H147" s="229">
        <v>4.7240507704655226E-3</v>
      </c>
      <c r="I147" s="229">
        <v>0.13240124978429901</v>
      </c>
      <c r="J147" s="229">
        <v>0.1200886350216166</v>
      </c>
      <c r="K147" s="229">
        <v>0.24130181280194721</v>
      </c>
      <c r="L147" s="229">
        <v>4.260702470919623E-2</v>
      </c>
      <c r="M147" s="229">
        <v>0.1993775624206448</v>
      </c>
      <c r="N147" s="229">
        <v>0.1638348676482613</v>
      </c>
      <c r="O147" s="229">
        <v>0.15465044249236251</v>
      </c>
      <c r="P147" s="229">
        <v>0.2451717367552059</v>
      </c>
      <c r="Q147" s="229">
        <v>0.12658551662886261</v>
      </c>
      <c r="R147" s="229">
        <v>0.13584290464540399</v>
      </c>
      <c r="S147" s="229">
        <v>0.16512822223704249</v>
      </c>
      <c r="T147" s="229">
        <v>0.16624155589441089</v>
      </c>
      <c r="U147" s="229">
        <v>0.1209055586578167</v>
      </c>
      <c r="V147" s="229">
        <v>0.1153783274873509</v>
      </c>
      <c r="W147" s="229">
        <v>0.14449112847474799</v>
      </c>
      <c r="X147" s="229">
        <v>6.935687647759281E-2</v>
      </c>
      <c r="Y147" s="229">
        <v>6.2063338291081842E-2</v>
      </c>
      <c r="DA147" s="73" t="s">
        <v>1392</v>
      </c>
    </row>
    <row r="148" spans="1:105" ht="12" customHeight="1" x14ac:dyDescent="0.25">
      <c r="A148" s="64" t="s">
        <v>159</v>
      </c>
      <c r="B148" s="229">
        <v>1.6618955866586269E-2</v>
      </c>
      <c r="C148" s="229">
        <v>6.5887848424063967E-3</v>
      </c>
      <c r="D148" s="229">
        <v>1.591307161967536E-2</v>
      </c>
      <c r="E148" s="229">
        <v>8.1059967045729823E-3</v>
      </c>
      <c r="F148" s="229">
        <v>6.655663005987909E-3</v>
      </c>
      <c r="G148" s="229">
        <v>5.2820364155051888E-3</v>
      </c>
      <c r="H148" s="229">
        <v>2.5754076748776389E-2</v>
      </c>
      <c r="I148" s="229">
        <v>1.7120410045713231E-2</v>
      </c>
      <c r="J148" s="229">
        <v>9.2340841556526609E-3</v>
      </c>
      <c r="K148" s="229">
        <v>2.8993063508699138E-3</v>
      </c>
      <c r="L148" s="229">
        <v>1.023244848122022E-3</v>
      </c>
      <c r="M148" s="229">
        <v>4.5699325042428034E-3</v>
      </c>
      <c r="N148" s="229">
        <v>2.0383188551583759E-3</v>
      </c>
      <c r="O148" s="229">
        <v>6.8185165976382411E-3</v>
      </c>
      <c r="P148" s="229">
        <v>2.827234968476605E-3</v>
      </c>
      <c r="Q148" s="229">
        <v>6.7900634493877924E-3</v>
      </c>
      <c r="R148" s="229">
        <v>7.3156295978232663E-3</v>
      </c>
      <c r="S148" s="229">
        <v>1.0905936407604041E-2</v>
      </c>
      <c r="T148" s="229">
        <v>1.09504663985001E-2</v>
      </c>
      <c r="U148" s="229">
        <v>9.5224687471126401E-3</v>
      </c>
      <c r="V148" s="229">
        <v>9.3452857629040525E-3</v>
      </c>
      <c r="W148" s="229">
        <v>9.5102688789385804E-3</v>
      </c>
      <c r="X148" s="229">
        <v>1.329232318074805E-2</v>
      </c>
      <c r="Y148" s="229">
        <v>7.3648997897046058E-3</v>
      </c>
      <c r="DA148" s="73" t="s">
        <v>1393</v>
      </c>
    </row>
    <row r="149" spans="1:105" ht="12" customHeight="1" x14ac:dyDescent="0.25">
      <c r="A149" s="64" t="s">
        <v>32</v>
      </c>
      <c r="B149" s="229">
        <v>0.31793092010847901</v>
      </c>
      <c r="C149" s="229">
        <v>0.35299768140717441</v>
      </c>
      <c r="D149" s="229">
        <v>7.1753471572139682E-2</v>
      </c>
      <c r="E149" s="229">
        <v>3.6125464238949273E-2</v>
      </c>
      <c r="F149" s="229">
        <v>4.3282787942434939E-2</v>
      </c>
      <c r="G149" s="229">
        <v>1.646380236059054E-2</v>
      </c>
      <c r="H149" s="229">
        <v>6.3219686423767948E-2</v>
      </c>
      <c r="I149" s="229">
        <v>2.3315532215272081E-2</v>
      </c>
      <c r="J149" s="229">
        <v>6.4223656827933732E-3</v>
      </c>
      <c r="K149" s="229">
        <v>2.726144566670901E-2</v>
      </c>
      <c r="L149" s="229">
        <v>3.6471397937327542E-3</v>
      </c>
      <c r="M149" s="229">
        <v>2.3867106499041349E-2</v>
      </c>
      <c r="N149" s="229">
        <v>1.473854731413843E-2</v>
      </c>
      <c r="O149" s="229">
        <v>4.6993889260669736E-3</v>
      </c>
      <c r="P149" s="229">
        <v>2.926547059367784E-3</v>
      </c>
      <c r="Q149" s="229">
        <v>3.5257034719877942E-3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1394</v>
      </c>
    </row>
    <row r="150" spans="1:105" ht="12" customHeight="1" x14ac:dyDescent="0.25">
      <c r="A150" s="64" t="s">
        <v>33</v>
      </c>
      <c r="B150" s="229">
        <v>9.8771376244824634E-3</v>
      </c>
      <c r="C150" s="229">
        <v>1.8306541504718589E-2</v>
      </c>
      <c r="D150" s="229">
        <v>0.13831209336548561</v>
      </c>
      <c r="E150" s="229">
        <v>1.5822870467455539E-2</v>
      </c>
      <c r="F150" s="229">
        <v>8.1033427639572997E-2</v>
      </c>
      <c r="G150" s="229">
        <v>0.174800122769455</v>
      </c>
      <c r="H150" s="229">
        <v>0.24083429977416229</v>
      </c>
      <c r="I150" s="229">
        <v>0.1692724469416578</v>
      </c>
      <c r="J150" s="229">
        <v>3.1523627627167622E-2</v>
      </c>
      <c r="K150" s="229">
        <v>0.10357278875591761</v>
      </c>
      <c r="L150" s="229">
        <v>7.4369537908212449E-3</v>
      </c>
      <c r="M150" s="229">
        <v>0</v>
      </c>
      <c r="N150" s="229">
        <v>7.7627915883957616E-3</v>
      </c>
      <c r="O150" s="229">
        <v>1.381881846594922E-2</v>
      </c>
      <c r="P150" s="229">
        <v>2.3095868953862449E-2</v>
      </c>
      <c r="Q150" s="229">
        <v>4.6301954738552697E-2</v>
      </c>
      <c r="R150" s="229">
        <v>5.0311939059220788E-2</v>
      </c>
      <c r="S150" s="229">
        <v>0.1076762144634779</v>
      </c>
      <c r="T150" s="229">
        <v>0.1674697959338102</v>
      </c>
      <c r="U150" s="229">
        <v>0.30778466649027653</v>
      </c>
      <c r="V150" s="229">
        <v>0.26958481025340941</v>
      </c>
      <c r="W150" s="229">
        <v>0.25492731974846827</v>
      </c>
      <c r="X150" s="229">
        <v>0.1301797443122899</v>
      </c>
      <c r="Y150" s="229">
        <v>0.2250089389871367</v>
      </c>
      <c r="DA150" s="73" t="s">
        <v>1395</v>
      </c>
    </row>
    <row r="151" spans="1:105" ht="12" customHeight="1" x14ac:dyDescent="0.25">
      <c r="A151" s="64" t="s">
        <v>35</v>
      </c>
      <c r="B151" s="229">
        <v>1.6605619452920231</v>
      </c>
      <c r="C151" s="229">
        <v>1.3577450114247229</v>
      </c>
      <c r="D151" s="229">
        <v>1.4379016716805619</v>
      </c>
      <c r="E151" s="229">
        <v>1.7406492877548421</v>
      </c>
      <c r="F151" s="229">
        <v>1.809725308684464</v>
      </c>
      <c r="G151" s="229">
        <v>1.890063751111791</v>
      </c>
      <c r="H151" s="229">
        <v>2.110379149691004</v>
      </c>
      <c r="I151" s="229">
        <v>1.362919803056692</v>
      </c>
      <c r="J151" s="229">
        <v>1.6541327771426431</v>
      </c>
      <c r="K151" s="229">
        <v>2.3279081651839459</v>
      </c>
      <c r="L151" s="229">
        <v>0.40674738217046341</v>
      </c>
      <c r="M151" s="229">
        <v>2.0226779572331539</v>
      </c>
      <c r="N151" s="229">
        <v>1.5169336766177901</v>
      </c>
      <c r="O151" s="229">
        <v>1.3258741230594631</v>
      </c>
      <c r="P151" s="229">
        <v>1.5681712261264089</v>
      </c>
      <c r="Q151" s="229">
        <v>1.3940044739074979</v>
      </c>
      <c r="R151" s="229">
        <v>1.3485574301816781</v>
      </c>
      <c r="S151" s="229">
        <v>1.7303836728108819</v>
      </c>
      <c r="T151" s="229">
        <v>1.6812804369593961</v>
      </c>
      <c r="U151" s="229">
        <v>1.2490859133999299</v>
      </c>
      <c r="V151" s="229">
        <v>1.694112916808417</v>
      </c>
      <c r="W151" s="229">
        <v>2.631602370375584</v>
      </c>
      <c r="X151" s="229">
        <v>0.40317297176122668</v>
      </c>
      <c r="Y151" s="229">
        <v>0.29563695379652832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1.2221046585217699E-4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0.11822123919922881</v>
      </c>
      <c r="C153" s="229">
        <v>0.2205286590158069</v>
      </c>
      <c r="D153" s="229">
        <v>0.30915709202100938</v>
      </c>
      <c r="E153" s="229">
        <v>0.19865758505210521</v>
      </c>
      <c r="F153" s="229">
        <v>0.32051113922361368</v>
      </c>
      <c r="G153" s="229">
        <v>0.29266029388053211</v>
      </c>
      <c r="H153" s="229">
        <v>0.29703538342651797</v>
      </c>
      <c r="I153" s="229">
        <v>0.1832069779412358</v>
      </c>
      <c r="J153" s="229">
        <v>0.13929049207547259</v>
      </c>
      <c r="K153" s="229">
        <v>0.14145940849416419</v>
      </c>
      <c r="L153" s="229">
        <v>3.3066421909175817E-2</v>
      </c>
      <c r="M153" s="229">
        <v>0.14339102093325601</v>
      </c>
      <c r="N153" s="229">
        <v>0.1167682103903044</v>
      </c>
      <c r="O153" s="229">
        <v>0.17286476077528709</v>
      </c>
      <c r="P153" s="229">
        <v>0.20855288901195551</v>
      </c>
      <c r="Q153" s="229">
        <v>0.25370899848758982</v>
      </c>
      <c r="R153" s="229">
        <v>0.24773511760429859</v>
      </c>
      <c r="S153" s="229">
        <v>0.24898425128632409</v>
      </c>
      <c r="T153" s="229">
        <v>0.35087757437510553</v>
      </c>
      <c r="U153" s="229">
        <v>0.29509222907004973</v>
      </c>
      <c r="V153" s="229">
        <v>4.0114297119603279E-3</v>
      </c>
      <c r="W153" s="229">
        <v>2.8045528453104169E-2</v>
      </c>
      <c r="X153" s="229">
        <v>2.1567932154007371E-2</v>
      </c>
      <c r="Y153" s="229">
        <v>2.5828798382028371E-2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1</v>
      </c>
      <c r="C160" s="232">
        <f t="shared" si="7"/>
        <v>0.99999999999999989</v>
      </c>
      <c r="D160" s="232">
        <f t="shared" si="7"/>
        <v>1</v>
      </c>
      <c r="E160" s="232">
        <f t="shared" si="7"/>
        <v>1</v>
      </c>
      <c r="F160" s="232">
        <f t="shared" si="7"/>
        <v>0.99999999999999989</v>
      </c>
      <c r="G160" s="232">
        <f t="shared" si="7"/>
        <v>0.99999999999999989</v>
      </c>
      <c r="H160" s="232">
        <f t="shared" si="7"/>
        <v>1</v>
      </c>
      <c r="I160" s="232">
        <f t="shared" si="7"/>
        <v>0.99999999999999989</v>
      </c>
      <c r="J160" s="232">
        <f t="shared" si="7"/>
        <v>1</v>
      </c>
      <c r="K160" s="232">
        <f t="shared" si="7"/>
        <v>0.99999999999999989</v>
      </c>
      <c r="L160" s="232">
        <f t="shared" si="7"/>
        <v>1</v>
      </c>
      <c r="M160" s="232">
        <f t="shared" si="7"/>
        <v>1</v>
      </c>
      <c r="N160" s="232">
        <f t="shared" si="7"/>
        <v>1</v>
      </c>
      <c r="O160" s="232">
        <f t="shared" si="7"/>
        <v>1</v>
      </c>
      <c r="P160" s="232">
        <f t="shared" si="7"/>
        <v>0.99999999999999989</v>
      </c>
      <c r="Q160" s="232">
        <f t="shared" si="7"/>
        <v>0.99999999999999989</v>
      </c>
      <c r="R160" s="232">
        <f t="shared" si="7"/>
        <v>1</v>
      </c>
      <c r="S160" s="232">
        <f t="shared" si="7"/>
        <v>0.99999999999999978</v>
      </c>
      <c r="T160" s="232">
        <f t="shared" si="7"/>
        <v>0.99999999999999989</v>
      </c>
      <c r="U160" s="232">
        <f t="shared" si="7"/>
        <v>1.0000000000000002</v>
      </c>
      <c r="V160" s="232">
        <f t="shared" si="7"/>
        <v>1</v>
      </c>
      <c r="W160" s="232">
        <f t="shared" si="7"/>
        <v>0.99999999999999978</v>
      </c>
      <c r="X160" s="232">
        <f t="shared" si="7"/>
        <v>1</v>
      </c>
      <c r="Y160" s="232">
        <f t="shared" si="7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1.8635058887524734E-2</v>
      </c>
      <c r="C165" s="268">
        <f t="shared" si="12"/>
        <v>2.0116252317412507E-2</v>
      </c>
      <c r="D165" s="268">
        <f t="shared" si="12"/>
        <v>2.1004058823339816E-2</v>
      </c>
      <c r="E165" s="268">
        <f t="shared" si="12"/>
        <v>2.1113968460524803E-2</v>
      </c>
      <c r="F165" s="268">
        <f t="shared" si="12"/>
        <v>1.684031310633886E-2</v>
      </c>
      <c r="G165" s="268">
        <f t="shared" si="12"/>
        <v>1.7003488167272384E-2</v>
      </c>
      <c r="H165" s="268">
        <f t="shared" si="12"/>
        <v>1.5160464389343091E-2</v>
      </c>
      <c r="I165" s="268">
        <f t="shared" si="12"/>
        <v>1.6379677522504247E-2</v>
      </c>
      <c r="J165" s="268">
        <f t="shared" si="12"/>
        <v>1.7907115085075379E-2</v>
      </c>
      <c r="K165" s="268">
        <f t="shared" si="12"/>
        <v>2.3584324084184285E-2</v>
      </c>
      <c r="L165" s="268">
        <f t="shared" si="12"/>
        <v>1.6435614182678006E-2</v>
      </c>
      <c r="M165" s="268">
        <f t="shared" si="12"/>
        <v>1.7298466453032617E-2</v>
      </c>
      <c r="N165" s="268">
        <f t="shared" si="12"/>
        <v>1.6383512485683257E-2</v>
      </c>
      <c r="O165" s="268">
        <f t="shared" si="12"/>
        <v>2.1132155535489167E-2</v>
      </c>
      <c r="P165" s="268">
        <f t="shared" si="12"/>
        <v>1.882359760722847E-2</v>
      </c>
      <c r="Q165" s="268">
        <f t="shared" si="12"/>
        <v>2.0984624353650946E-2</v>
      </c>
      <c r="R165" s="268">
        <f t="shared" si="12"/>
        <v>1.884304714107914E-2</v>
      </c>
      <c r="S165" s="268">
        <f t="shared" si="12"/>
        <v>1.5644094589425839E-2</v>
      </c>
      <c r="T165" s="268">
        <f t="shared" si="12"/>
        <v>1.1032609311664674E-2</v>
      </c>
      <c r="U165" s="268">
        <f t="shared" si="12"/>
        <v>1.5165571366475838E-2</v>
      </c>
      <c r="V165" s="268">
        <f t="shared" si="12"/>
        <v>1.0296214055857716E-2</v>
      </c>
      <c r="W165" s="268">
        <f t="shared" si="12"/>
        <v>2.279006209920089E-2</v>
      </c>
      <c r="X165" s="268">
        <f t="shared" si="12"/>
        <v>1.5678933188753727E-2</v>
      </c>
      <c r="Y165" s="268">
        <f t="shared" si="12"/>
        <v>1.1365689229806242E-2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0.27910611454281681</v>
      </c>
      <c r="C167" s="269">
        <f t="shared" si="14"/>
        <v>0.32214169085852185</v>
      </c>
      <c r="D167" s="269">
        <f t="shared" si="14"/>
        <v>0.34832784199169231</v>
      </c>
      <c r="E167" s="269">
        <f t="shared" si="14"/>
        <v>0.32154150204448279</v>
      </c>
      <c r="F167" s="269">
        <f t="shared" si="14"/>
        <v>0.25715151366804601</v>
      </c>
      <c r="G167" s="269">
        <f t="shared" si="14"/>
        <v>0.26047588716206516</v>
      </c>
      <c r="H167" s="269">
        <f t="shared" si="14"/>
        <v>0.23539172948845916</v>
      </c>
      <c r="I167" s="269">
        <f t="shared" si="14"/>
        <v>0.25948636430030025</v>
      </c>
      <c r="J167" s="269">
        <f t="shared" si="14"/>
        <v>0.26393451499302478</v>
      </c>
      <c r="K167" s="269">
        <f t="shared" si="14"/>
        <v>0.3626522606386271</v>
      </c>
      <c r="L167" s="269">
        <f t="shared" si="14"/>
        <v>0.24652819148333827</v>
      </c>
      <c r="M167" s="269">
        <f t="shared" si="14"/>
        <v>0.25854025266485803</v>
      </c>
      <c r="N167" s="269">
        <f t="shared" si="14"/>
        <v>0.24798890331562792</v>
      </c>
      <c r="O167" s="269">
        <f t="shared" si="14"/>
        <v>0.3271002749559766</v>
      </c>
      <c r="P167" s="269">
        <f t="shared" si="14"/>
        <v>0.29747030205176311</v>
      </c>
      <c r="Q167" s="269">
        <f t="shared" si="14"/>
        <v>0.35105440743840022</v>
      </c>
      <c r="R167" s="269">
        <f t="shared" si="14"/>
        <v>0.2987559467864418</v>
      </c>
      <c r="S167" s="269">
        <f t="shared" si="14"/>
        <v>0.25477963545768201</v>
      </c>
      <c r="T167" s="269">
        <f t="shared" si="14"/>
        <v>0.1914117342072286</v>
      </c>
      <c r="U167" s="269">
        <f t="shared" si="14"/>
        <v>0.32167625591656579</v>
      </c>
      <c r="V167" s="269">
        <f t="shared" si="14"/>
        <v>0.19435075895164827</v>
      </c>
      <c r="W167" s="269">
        <f t="shared" si="14"/>
        <v>0.40267865434102834</v>
      </c>
      <c r="X167" s="269">
        <f t="shared" si="14"/>
        <v>0.44996474047605811</v>
      </c>
      <c r="Y167" s="269">
        <f t="shared" si="14"/>
        <v>0.48299505823082967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0.17760416828076181</v>
      </c>
      <c r="C168" s="269">
        <f t="shared" si="15"/>
        <v>0.19150000616985915</v>
      </c>
      <c r="D168" s="269">
        <f t="shared" si="15"/>
        <v>0.19098380764250988</v>
      </c>
      <c r="E168" s="269">
        <f t="shared" si="15"/>
        <v>0.18392211705627648</v>
      </c>
      <c r="F168" s="269">
        <f t="shared" si="15"/>
        <v>0.15138278472458622</v>
      </c>
      <c r="G168" s="269">
        <f t="shared" si="15"/>
        <v>0.15271269633405621</v>
      </c>
      <c r="H168" s="269">
        <f t="shared" si="15"/>
        <v>0.14325698831827452</v>
      </c>
      <c r="I168" s="269">
        <f t="shared" si="15"/>
        <v>0.15450444911772518</v>
      </c>
      <c r="J168" s="269">
        <f t="shared" si="15"/>
        <v>0.16204763902957753</v>
      </c>
      <c r="K168" s="269">
        <f t="shared" si="15"/>
        <v>0.22150891151377691</v>
      </c>
      <c r="L168" s="269">
        <f t="shared" si="15"/>
        <v>0.15479484766587559</v>
      </c>
      <c r="M168" s="269">
        <f t="shared" si="15"/>
        <v>0.16152037507226605</v>
      </c>
      <c r="N168" s="269">
        <f t="shared" si="15"/>
        <v>0.1581991654268553</v>
      </c>
      <c r="O168" s="269">
        <f t="shared" si="15"/>
        <v>0.20409258871793767</v>
      </c>
      <c r="P168" s="269">
        <f t="shared" si="15"/>
        <v>0.18583155216951933</v>
      </c>
      <c r="Q168" s="269">
        <f t="shared" si="15"/>
        <v>0.2204291379589661</v>
      </c>
      <c r="R168" s="269">
        <f t="shared" si="15"/>
        <v>0.19196849423550144</v>
      </c>
      <c r="S168" s="269">
        <f t="shared" si="15"/>
        <v>0.15443779028545249</v>
      </c>
      <c r="T168" s="269">
        <f t="shared" si="15"/>
        <v>0.1106680331348613</v>
      </c>
      <c r="U168" s="269">
        <f t="shared" si="15"/>
        <v>0.15364559934892522</v>
      </c>
      <c r="V168" s="269">
        <f t="shared" si="15"/>
        <v>9.5615330851060332E-2</v>
      </c>
      <c r="W168" s="269">
        <f t="shared" si="15"/>
        <v>0.2047878240975253</v>
      </c>
      <c r="X168" s="269">
        <f t="shared" si="15"/>
        <v>0.18025520233315701</v>
      </c>
      <c r="Y168" s="269">
        <f t="shared" si="15"/>
        <v>0.15669822089138874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0.17760416828076181</v>
      </c>
      <c r="C169" s="318">
        <f t="shared" si="16"/>
        <v>0.19150000616985915</v>
      </c>
      <c r="D169" s="318">
        <f t="shared" si="16"/>
        <v>0.19098380764250988</v>
      </c>
      <c r="E169" s="318">
        <f t="shared" si="16"/>
        <v>0.18392211705627648</v>
      </c>
      <c r="F169" s="318">
        <f t="shared" si="16"/>
        <v>0.15138278472458622</v>
      </c>
      <c r="G169" s="318">
        <f t="shared" si="16"/>
        <v>0.15271269633405621</v>
      </c>
      <c r="H169" s="318">
        <f t="shared" si="16"/>
        <v>0.14325698831827452</v>
      </c>
      <c r="I169" s="318">
        <f t="shared" si="16"/>
        <v>0.15450444911772518</v>
      </c>
      <c r="J169" s="318">
        <f t="shared" si="16"/>
        <v>0.16204763902957753</v>
      </c>
      <c r="K169" s="318">
        <f t="shared" si="16"/>
        <v>0.22150891151377691</v>
      </c>
      <c r="L169" s="318">
        <f t="shared" si="16"/>
        <v>0.15479484766587559</v>
      </c>
      <c r="M169" s="318">
        <f t="shared" si="16"/>
        <v>0.16152037507226605</v>
      </c>
      <c r="N169" s="318">
        <f t="shared" si="16"/>
        <v>0.1581991654268553</v>
      </c>
      <c r="O169" s="318">
        <f t="shared" si="16"/>
        <v>0.20409258871793767</v>
      </c>
      <c r="P169" s="318">
        <f t="shared" si="16"/>
        <v>0.18583155216951933</v>
      </c>
      <c r="Q169" s="318">
        <f t="shared" si="16"/>
        <v>0.2204291379589661</v>
      </c>
      <c r="R169" s="318">
        <f t="shared" si="16"/>
        <v>0.19196849423550144</v>
      </c>
      <c r="S169" s="318">
        <f t="shared" si="16"/>
        <v>0.15443779028545249</v>
      </c>
      <c r="T169" s="318">
        <f t="shared" si="16"/>
        <v>0.1106680331348613</v>
      </c>
      <c r="U169" s="318">
        <f t="shared" si="16"/>
        <v>0.15364559934892522</v>
      </c>
      <c r="V169" s="318">
        <f t="shared" si="16"/>
        <v>9.5615330851060332E-2</v>
      </c>
      <c r="W169" s="318">
        <f t="shared" si="16"/>
        <v>0.2047878240975253</v>
      </c>
      <c r="X169" s="318">
        <f t="shared" si="16"/>
        <v>0.18025520233315701</v>
      </c>
      <c r="Y169" s="318">
        <f t="shared" si="16"/>
        <v>0.15669822089138874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2.4779153619763319E-2</v>
      </c>
      <c r="C171" s="269">
        <f t="shared" si="18"/>
        <v>2.7303247423560977E-2</v>
      </c>
      <c r="D171" s="269">
        <f t="shared" si="18"/>
        <v>2.8767059937947707E-2</v>
      </c>
      <c r="E171" s="269">
        <f t="shared" si="18"/>
        <v>2.8246247102148587E-2</v>
      </c>
      <c r="F171" s="269">
        <f t="shared" si="18"/>
        <v>2.2550288926794615E-2</v>
      </c>
      <c r="G171" s="269">
        <f t="shared" si="18"/>
        <v>2.2794292597650742E-2</v>
      </c>
      <c r="H171" s="269">
        <f t="shared" si="18"/>
        <v>2.0353305232808979E-2</v>
      </c>
      <c r="I171" s="269">
        <f t="shared" si="18"/>
        <v>2.2117893681743994E-2</v>
      </c>
      <c r="J171" s="269">
        <f t="shared" si="18"/>
        <v>2.3730108382190057E-2</v>
      </c>
      <c r="K171" s="269">
        <f t="shared" si="18"/>
        <v>3.1661258695275925E-2</v>
      </c>
      <c r="L171" s="269">
        <f t="shared" si="18"/>
        <v>2.190252930444983E-2</v>
      </c>
      <c r="M171" s="269">
        <f t="shared" si="18"/>
        <v>2.3030550450060382E-2</v>
      </c>
      <c r="N171" s="269">
        <f t="shared" si="18"/>
        <v>2.1895182167331204E-2</v>
      </c>
      <c r="O171" s="269">
        <f t="shared" si="18"/>
        <v>2.839442603296673E-2</v>
      </c>
      <c r="P171" s="269">
        <f t="shared" si="18"/>
        <v>2.5465922278420337E-2</v>
      </c>
      <c r="Q171" s="269">
        <f t="shared" si="18"/>
        <v>2.8849216622323176E-2</v>
      </c>
      <c r="R171" s="269">
        <f t="shared" si="18"/>
        <v>2.5488123999070862E-2</v>
      </c>
      <c r="S171" s="269">
        <f t="shared" si="18"/>
        <v>2.1325369940667714E-2</v>
      </c>
      <c r="T171" s="269">
        <f t="shared" si="18"/>
        <v>1.5330896149294178E-2</v>
      </c>
      <c r="U171" s="269">
        <f t="shared" si="18"/>
        <v>2.2528678015074632E-2</v>
      </c>
      <c r="V171" s="269">
        <f t="shared" si="18"/>
        <v>1.4704971976156144E-2</v>
      </c>
      <c r="W171" s="269">
        <f t="shared" si="18"/>
        <v>3.1879600733105765E-2</v>
      </c>
      <c r="X171" s="269">
        <f t="shared" si="18"/>
        <v>2.6023395320721957E-2</v>
      </c>
      <c r="Y171" s="269">
        <f t="shared" si="18"/>
        <v>2.2800037914849511E-2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1.7808290568371847E-2</v>
      </c>
      <c r="C172" s="318">
        <f t="shared" si="19"/>
        <v>1.9257541890391972E-2</v>
      </c>
      <c r="D172" s="318">
        <f t="shared" si="19"/>
        <v>2.0067337656735119E-2</v>
      </c>
      <c r="E172" s="318">
        <f t="shared" si="19"/>
        <v>2.0215531688542152E-2</v>
      </c>
      <c r="F172" s="318">
        <f t="shared" si="19"/>
        <v>1.6127756807875458E-2</v>
      </c>
      <c r="G172" s="318">
        <f t="shared" si="19"/>
        <v>1.6288732013388055E-2</v>
      </c>
      <c r="H172" s="318">
        <f t="shared" si="19"/>
        <v>1.447423836828669E-2</v>
      </c>
      <c r="I172" s="318">
        <f t="shared" si="19"/>
        <v>1.5637047096910821E-2</v>
      </c>
      <c r="J172" s="318">
        <f t="shared" si="19"/>
        <v>1.7138166240164506E-2</v>
      </c>
      <c r="K172" s="318">
        <f t="shared" si="19"/>
        <v>2.2603774417905915E-2</v>
      </c>
      <c r="L172" s="318">
        <f t="shared" si="19"/>
        <v>1.5745321806675955E-2</v>
      </c>
      <c r="M172" s="318">
        <f t="shared" si="19"/>
        <v>1.6573333640063199E-2</v>
      </c>
      <c r="N172" s="318">
        <f t="shared" si="19"/>
        <v>1.5701492408474956E-2</v>
      </c>
      <c r="O172" s="318">
        <f t="shared" si="19"/>
        <v>2.0224876524796372E-2</v>
      </c>
      <c r="P172" s="318">
        <f t="shared" si="19"/>
        <v>1.8036401284745408E-2</v>
      </c>
      <c r="Q172" s="318">
        <f t="shared" si="19"/>
        <v>2.0081396534078349E-2</v>
      </c>
      <c r="R172" s="318">
        <f t="shared" si="19"/>
        <v>1.8026493162897974E-2</v>
      </c>
      <c r="S172" s="318">
        <f t="shared" si="19"/>
        <v>1.4962077076345715E-2</v>
      </c>
      <c r="T172" s="318">
        <f t="shared" si="19"/>
        <v>1.0550259265815069E-2</v>
      </c>
      <c r="U172" s="318">
        <f t="shared" si="19"/>
        <v>1.4494597032822479E-2</v>
      </c>
      <c r="V172" s="318">
        <f t="shared" si="19"/>
        <v>9.8509309716975999E-3</v>
      </c>
      <c r="W172" s="318">
        <f t="shared" si="19"/>
        <v>2.1822430334929852E-2</v>
      </c>
      <c r="X172" s="318">
        <f t="shared" si="19"/>
        <v>1.4785223097403204E-2</v>
      </c>
      <c r="Y172" s="318">
        <f t="shared" si="19"/>
        <v>1.0736911275932905E-2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6.9708630513914743E-3</v>
      </c>
      <c r="C173" s="318">
        <f t="shared" si="20"/>
        <v>8.0457055331690057E-3</v>
      </c>
      <c r="D173" s="318">
        <f t="shared" si="20"/>
        <v>8.6997222812125862E-3</v>
      </c>
      <c r="E173" s="318">
        <f t="shared" si="20"/>
        <v>8.0307154136064381E-3</v>
      </c>
      <c r="F173" s="318">
        <f t="shared" si="20"/>
        <v>6.4225321189191591E-3</v>
      </c>
      <c r="G173" s="318">
        <f t="shared" si="20"/>
        <v>6.5055605842626856E-3</v>
      </c>
      <c r="H173" s="318">
        <f t="shared" si="20"/>
        <v>5.8790668645222911E-3</v>
      </c>
      <c r="I173" s="318">
        <f t="shared" si="20"/>
        <v>6.4808465848331769E-3</v>
      </c>
      <c r="J173" s="318">
        <f t="shared" si="20"/>
        <v>6.5919421420255518E-3</v>
      </c>
      <c r="K173" s="318">
        <f t="shared" si="20"/>
        <v>9.05748427737001E-3</v>
      </c>
      <c r="L173" s="318">
        <f t="shared" si="20"/>
        <v>6.1572074977738729E-3</v>
      </c>
      <c r="M173" s="318">
        <f t="shared" si="20"/>
        <v>6.457216809997183E-3</v>
      </c>
      <c r="N173" s="318">
        <f t="shared" si="20"/>
        <v>6.1936897588562474E-3</v>
      </c>
      <c r="O173" s="318">
        <f t="shared" si="20"/>
        <v>8.1695495081703547E-3</v>
      </c>
      <c r="P173" s="318">
        <f t="shared" si="20"/>
        <v>7.4295209936749299E-3</v>
      </c>
      <c r="Q173" s="318">
        <f t="shared" si="20"/>
        <v>8.7678200882448272E-3</v>
      </c>
      <c r="R173" s="318">
        <f t="shared" si="20"/>
        <v>7.4616308361728891E-3</v>
      </c>
      <c r="S173" s="318">
        <f t="shared" si="20"/>
        <v>6.3632928643220007E-3</v>
      </c>
      <c r="T173" s="318">
        <f t="shared" si="20"/>
        <v>4.7806368834791106E-3</v>
      </c>
      <c r="U173" s="318">
        <f t="shared" si="20"/>
        <v>8.0340809822521536E-3</v>
      </c>
      <c r="V173" s="318">
        <f t="shared" si="20"/>
        <v>4.8540410044585446E-3</v>
      </c>
      <c r="W173" s="318">
        <f t="shared" si="20"/>
        <v>1.0057170398175915E-2</v>
      </c>
      <c r="X173" s="318">
        <f t="shared" si="20"/>
        <v>1.1238172223318759E-2</v>
      </c>
      <c r="Y173" s="318">
        <f t="shared" si="20"/>
        <v>1.2063126638916608E-2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0.49987550466913333</v>
      </c>
      <c r="C176" s="310">
        <f t="shared" si="23"/>
        <v>0.43893880323064549</v>
      </c>
      <c r="D176" s="310">
        <f t="shared" si="23"/>
        <v>0.41091723160451032</v>
      </c>
      <c r="E176" s="310">
        <f t="shared" si="23"/>
        <v>0.44517616533656734</v>
      </c>
      <c r="F176" s="310">
        <f t="shared" si="23"/>
        <v>0.55207509957423417</v>
      </c>
      <c r="G176" s="310">
        <f t="shared" si="23"/>
        <v>0.54701363573895545</v>
      </c>
      <c r="H176" s="310">
        <f t="shared" si="23"/>
        <v>0.58583751257111427</v>
      </c>
      <c r="I176" s="310">
        <f t="shared" si="23"/>
        <v>0.54751161537772619</v>
      </c>
      <c r="J176" s="310">
        <f t="shared" si="23"/>
        <v>0.53238062251013218</v>
      </c>
      <c r="K176" s="310">
        <f t="shared" si="23"/>
        <v>0.36059324506813573</v>
      </c>
      <c r="L176" s="310">
        <f t="shared" si="23"/>
        <v>0.56033881736365831</v>
      </c>
      <c r="M176" s="310">
        <f t="shared" si="23"/>
        <v>0.53961035535978297</v>
      </c>
      <c r="N176" s="310">
        <f t="shared" si="23"/>
        <v>0.55553323660450227</v>
      </c>
      <c r="O176" s="310">
        <f t="shared" si="23"/>
        <v>0.41928055475762988</v>
      </c>
      <c r="P176" s="310">
        <f t="shared" si="23"/>
        <v>0.47240862589306876</v>
      </c>
      <c r="Q176" s="310">
        <f t="shared" si="23"/>
        <v>0.37868261362665945</v>
      </c>
      <c r="R176" s="310">
        <f t="shared" si="23"/>
        <v>0.46494438783790676</v>
      </c>
      <c r="S176" s="310">
        <f t="shared" si="23"/>
        <v>0.55381310972677178</v>
      </c>
      <c r="T176" s="310">
        <f t="shared" si="23"/>
        <v>0.67155672719695114</v>
      </c>
      <c r="U176" s="310">
        <f t="shared" si="23"/>
        <v>0.48698389535295872</v>
      </c>
      <c r="V176" s="310">
        <f t="shared" si="23"/>
        <v>0.68503272416527761</v>
      </c>
      <c r="W176" s="310">
        <f t="shared" si="23"/>
        <v>0.3378638587291396</v>
      </c>
      <c r="X176" s="310">
        <f t="shared" si="23"/>
        <v>0.32807772868130919</v>
      </c>
      <c r="Y176" s="310">
        <f t="shared" si="23"/>
        <v>0.32614099373312583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1</v>
      </c>
      <c r="C178" s="232">
        <f t="shared" si="24"/>
        <v>1.0000000000000002</v>
      </c>
      <c r="D178" s="232">
        <f t="shared" si="24"/>
        <v>1</v>
      </c>
      <c r="E178" s="232">
        <f t="shared" si="24"/>
        <v>1</v>
      </c>
      <c r="F178" s="232">
        <f t="shared" si="24"/>
        <v>1</v>
      </c>
      <c r="G178" s="232">
        <f t="shared" si="24"/>
        <v>1</v>
      </c>
      <c r="H178" s="232">
        <f t="shared" si="24"/>
        <v>1</v>
      </c>
      <c r="I178" s="232">
        <f t="shared" si="24"/>
        <v>1</v>
      </c>
      <c r="J178" s="232">
        <f t="shared" si="24"/>
        <v>0.99999999999999989</v>
      </c>
      <c r="K178" s="232">
        <f t="shared" si="24"/>
        <v>0.99999999999999978</v>
      </c>
      <c r="L178" s="232">
        <f t="shared" si="24"/>
        <v>1.0000000000000002</v>
      </c>
      <c r="M178" s="232">
        <f t="shared" si="24"/>
        <v>1.0000000000000002</v>
      </c>
      <c r="N178" s="232">
        <f t="shared" si="24"/>
        <v>0.99999999999999978</v>
      </c>
      <c r="O178" s="232">
        <f t="shared" si="24"/>
        <v>1</v>
      </c>
      <c r="P178" s="232">
        <f t="shared" si="24"/>
        <v>1</v>
      </c>
      <c r="Q178" s="232">
        <f t="shared" si="24"/>
        <v>1</v>
      </c>
      <c r="R178" s="232">
        <f t="shared" si="24"/>
        <v>0.99999999999999989</v>
      </c>
      <c r="S178" s="232">
        <f t="shared" si="24"/>
        <v>0.99999999999999989</v>
      </c>
      <c r="T178" s="232">
        <f t="shared" si="24"/>
        <v>1</v>
      </c>
      <c r="U178" s="232">
        <f t="shared" si="24"/>
        <v>1</v>
      </c>
      <c r="V178" s="232">
        <f t="shared" si="24"/>
        <v>1</v>
      </c>
      <c r="W178" s="232">
        <f t="shared" si="24"/>
        <v>1.0000000000000002</v>
      </c>
      <c r="X178" s="232">
        <f t="shared" si="24"/>
        <v>1</v>
      </c>
      <c r="Y178" s="232">
        <f t="shared" si="24"/>
        <v>0.99999999999999989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4.1935281917545225E-2</v>
      </c>
      <c r="C183" s="268">
        <f t="shared" si="29"/>
        <v>4.0322050638103485E-2</v>
      </c>
      <c r="D183" s="268">
        <f t="shared" si="29"/>
        <v>4.004274101592533E-2</v>
      </c>
      <c r="E183" s="268">
        <f t="shared" si="29"/>
        <v>4.2729472212751855E-2</v>
      </c>
      <c r="F183" s="268">
        <f t="shared" si="29"/>
        <v>4.2244254520994728E-2</v>
      </c>
      <c r="G183" s="268">
        <f t="shared" si="29"/>
        <v>4.2174660843221114E-2</v>
      </c>
      <c r="H183" s="268">
        <f t="shared" si="29"/>
        <v>4.1173710082703679E-2</v>
      </c>
      <c r="I183" s="268">
        <f t="shared" si="29"/>
        <v>4.0706927415133598E-2</v>
      </c>
      <c r="J183" s="268">
        <f t="shared" si="29"/>
        <v>4.305060727907483E-2</v>
      </c>
      <c r="K183" s="268">
        <f t="shared" si="29"/>
        <v>4.1484845434260599E-2</v>
      </c>
      <c r="L183" s="268">
        <f t="shared" si="29"/>
        <v>4.2058410332390744E-2</v>
      </c>
      <c r="M183" s="268">
        <f t="shared" si="29"/>
        <v>4.2266066878602224E-2</v>
      </c>
      <c r="N183" s="268">
        <f t="shared" si="29"/>
        <v>4.1492848072293073E-2</v>
      </c>
      <c r="O183" s="268">
        <f t="shared" si="29"/>
        <v>4.0953203778240972E-2</v>
      </c>
      <c r="P183" s="268">
        <f t="shared" si="29"/>
        <v>4.0164735917582045E-2</v>
      </c>
      <c r="Q183" s="268">
        <f t="shared" si="29"/>
        <v>3.8054664180573343E-2</v>
      </c>
      <c r="R183" s="268">
        <f t="shared" si="29"/>
        <v>3.9674653589533419E-2</v>
      </c>
      <c r="S183" s="268">
        <f t="shared" si="29"/>
        <v>3.9458481142531948E-2</v>
      </c>
      <c r="T183" s="268">
        <f t="shared" si="29"/>
        <v>3.7791495399904645E-2</v>
      </c>
      <c r="U183" s="268">
        <f t="shared" si="29"/>
        <v>3.3195805881508396E-2</v>
      </c>
      <c r="V183" s="268">
        <f t="shared" si="29"/>
        <v>3.6682649254506768E-2</v>
      </c>
      <c r="W183" s="268">
        <f t="shared" si="29"/>
        <v>3.8619460337652456E-2</v>
      </c>
      <c r="X183" s="268">
        <f t="shared" si="29"/>
        <v>2.61889409975961E-2</v>
      </c>
      <c r="Y183" s="268">
        <f t="shared" si="29"/>
        <v>1.8911917160895242E-2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0.56997845713154283</v>
      </c>
      <c r="C184" s="269">
        <f t="shared" si="30"/>
        <v>0.58597995924284429</v>
      </c>
      <c r="D184" s="269">
        <f t="shared" si="30"/>
        <v>0.60262765036787824</v>
      </c>
      <c r="E184" s="269">
        <f t="shared" si="30"/>
        <v>0.5905205141307901</v>
      </c>
      <c r="F184" s="269">
        <f t="shared" si="30"/>
        <v>0.58539211270821456</v>
      </c>
      <c r="G184" s="269">
        <f t="shared" si="30"/>
        <v>0.58630202494179773</v>
      </c>
      <c r="H184" s="269">
        <f t="shared" si="30"/>
        <v>0.58014825504194789</v>
      </c>
      <c r="I184" s="269">
        <f t="shared" si="30"/>
        <v>0.58521818061169417</v>
      </c>
      <c r="J184" s="269">
        <f t="shared" si="30"/>
        <v>0.57582449763608889</v>
      </c>
      <c r="K184" s="269">
        <f t="shared" si="30"/>
        <v>0.57889090214686745</v>
      </c>
      <c r="L184" s="269">
        <f t="shared" si="30"/>
        <v>0.57249776906020289</v>
      </c>
      <c r="M184" s="269">
        <f t="shared" si="30"/>
        <v>0.57326139224532757</v>
      </c>
      <c r="N184" s="269">
        <f t="shared" si="30"/>
        <v>0.56995264100143106</v>
      </c>
      <c r="O184" s="269">
        <f t="shared" si="30"/>
        <v>0.57526146910592058</v>
      </c>
      <c r="P184" s="269">
        <f t="shared" si="30"/>
        <v>0.57600491986211932</v>
      </c>
      <c r="Q184" s="269">
        <f t="shared" si="30"/>
        <v>0.57772534071041792</v>
      </c>
      <c r="R184" s="269">
        <f t="shared" si="30"/>
        <v>0.5708458663808621</v>
      </c>
      <c r="S184" s="269">
        <f t="shared" si="30"/>
        <v>0.58316967951183862</v>
      </c>
      <c r="T184" s="269">
        <f t="shared" si="30"/>
        <v>0.59501058130044193</v>
      </c>
      <c r="U184" s="269">
        <f t="shared" si="30"/>
        <v>0.63897480986682231</v>
      </c>
      <c r="V184" s="269">
        <f t="shared" si="30"/>
        <v>0.628361639671836</v>
      </c>
      <c r="W184" s="269">
        <f t="shared" si="30"/>
        <v>0.61924084380817168</v>
      </c>
      <c r="X184" s="269">
        <f t="shared" si="30"/>
        <v>0.68205626771421179</v>
      </c>
      <c r="Y184" s="269">
        <f t="shared" si="30"/>
        <v>0.72932778673978294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0.56997845713154283</v>
      </c>
      <c r="C185" s="318">
        <f t="shared" si="31"/>
        <v>0.58597995924284429</v>
      </c>
      <c r="D185" s="318">
        <f t="shared" si="31"/>
        <v>0.60262765036787824</v>
      </c>
      <c r="E185" s="318">
        <f t="shared" si="31"/>
        <v>0.5905205141307901</v>
      </c>
      <c r="F185" s="318">
        <f t="shared" si="31"/>
        <v>0.58539211270821456</v>
      </c>
      <c r="G185" s="318">
        <f t="shared" si="31"/>
        <v>0.58630202494179773</v>
      </c>
      <c r="H185" s="318">
        <f t="shared" si="31"/>
        <v>0.58014825504194789</v>
      </c>
      <c r="I185" s="318">
        <f t="shared" si="31"/>
        <v>0.58521818061169417</v>
      </c>
      <c r="J185" s="318">
        <f t="shared" si="31"/>
        <v>0.57582449763608889</v>
      </c>
      <c r="K185" s="318">
        <f t="shared" si="31"/>
        <v>0.57889090214686745</v>
      </c>
      <c r="L185" s="318">
        <f t="shared" si="31"/>
        <v>0.57249776906020289</v>
      </c>
      <c r="M185" s="318">
        <f t="shared" si="31"/>
        <v>0.57326139224532757</v>
      </c>
      <c r="N185" s="318">
        <f t="shared" si="31"/>
        <v>0.56995264100143106</v>
      </c>
      <c r="O185" s="318">
        <f t="shared" si="31"/>
        <v>0.57526146910592058</v>
      </c>
      <c r="P185" s="318">
        <f t="shared" si="31"/>
        <v>0.57600491986211932</v>
      </c>
      <c r="Q185" s="318">
        <f t="shared" si="31"/>
        <v>0.57772534071041792</v>
      </c>
      <c r="R185" s="318">
        <f t="shared" si="31"/>
        <v>0.5708458663808621</v>
      </c>
      <c r="S185" s="318">
        <f t="shared" si="31"/>
        <v>0.58316967951183862</v>
      </c>
      <c r="T185" s="318">
        <f t="shared" si="31"/>
        <v>0.59501058130044193</v>
      </c>
      <c r="U185" s="318">
        <f t="shared" si="31"/>
        <v>0.63897480986682231</v>
      </c>
      <c r="V185" s="318">
        <f t="shared" si="31"/>
        <v>0.628361639671836</v>
      </c>
      <c r="W185" s="318">
        <f t="shared" si="31"/>
        <v>0.61924084380817168</v>
      </c>
      <c r="X185" s="318">
        <f t="shared" si="31"/>
        <v>0.68205626771421179</v>
      </c>
      <c r="Y185" s="318">
        <f t="shared" si="31"/>
        <v>0.72932778673978294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0.33075191882569077</v>
      </c>
      <c r="C187" s="269">
        <f t="shared" si="33"/>
        <v>0.31766162215090871</v>
      </c>
      <c r="D187" s="269">
        <f t="shared" si="33"/>
        <v>0.30131277183267297</v>
      </c>
      <c r="E187" s="269">
        <f t="shared" si="33"/>
        <v>0.30802930641919035</v>
      </c>
      <c r="F187" s="269">
        <f t="shared" si="33"/>
        <v>0.31426383012796899</v>
      </c>
      <c r="G187" s="269">
        <f t="shared" si="33"/>
        <v>0.31346506100767957</v>
      </c>
      <c r="H187" s="269">
        <f t="shared" si="33"/>
        <v>0.32197617367233144</v>
      </c>
      <c r="I187" s="269">
        <f t="shared" si="33"/>
        <v>0.31776377489346225</v>
      </c>
      <c r="J187" s="269">
        <f t="shared" si="33"/>
        <v>0.3224013011639425</v>
      </c>
      <c r="K187" s="269">
        <f t="shared" si="33"/>
        <v>0.32244649898089728</v>
      </c>
      <c r="L187" s="269">
        <f t="shared" si="33"/>
        <v>0.32781123779847016</v>
      </c>
      <c r="M187" s="269">
        <f t="shared" si="33"/>
        <v>0.32659683165257658</v>
      </c>
      <c r="N187" s="269">
        <f t="shared" si="33"/>
        <v>0.33156664750023068</v>
      </c>
      <c r="O187" s="269">
        <f t="shared" si="33"/>
        <v>0.32731939430208851</v>
      </c>
      <c r="P187" s="269">
        <f t="shared" si="33"/>
        <v>0.32814225671370306</v>
      </c>
      <c r="Q187" s="269">
        <f t="shared" si="33"/>
        <v>0.33080808663319294</v>
      </c>
      <c r="R187" s="269">
        <f t="shared" si="33"/>
        <v>0.33449712386216007</v>
      </c>
      <c r="S187" s="269">
        <f t="shared" si="33"/>
        <v>0.32236206613529322</v>
      </c>
      <c r="T187" s="269">
        <f t="shared" si="33"/>
        <v>0.31371728664127985</v>
      </c>
      <c r="U187" s="269">
        <f t="shared" si="33"/>
        <v>0.278320365289562</v>
      </c>
      <c r="V187" s="269">
        <f t="shared" si="33"/>
        <v>0.28191039051494243</v>
      </c>
      <c r="W187" s="269">
        <f t="shared" si="33"/>
        <v>0.28718730909905682</v>
      </c>
      <c r="X187" s="269">
        <f t="shared" si="33"/>
        <v>0.24916650246345648</v>
      </c>
      <c r="Y187" s="269">
        <f t="shared" si="33"/>
        <v>0.21577656050714741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0.33075191882569077</v>
      </c>
      <c r="C188" s="318">
        <f t="shared" si="34"/>
        <v>0.31766162215090871</v>
      </c>
      <c r="D188" s="318">
        <f t="shared" si="34"/>
        <v>0.30131277183267297</v>
      </c>
      <c r="E188" s="318">
        <f t="shared" si="34"/>
        <v>0.30802930641919035</v>
      </c>
      <c r="F188" s="318">
        <f t="shared" si="34"/>
        <v>0.31426383012796899</v>
      </c>
      <c r="G188" s="318">
        <f t="shared" si="34"/>
        <v>0.31346506100767957</v>
      </c>
      <c r="H188" s="318">
        <f t="shared" si="34"/>
        <v>0.32197617367233144</v>
      </c>
      <c r="I188" s="318">
        <f t="shared" si="34"/>
        <v>0.31776377489346225</v>
      </c>
      <c r="J188" s="318">
        <f t="shared" si="34"/>
        <v>0.3224013011639425</v>
      </c>
      <c r="K188" s="318">
        <f t="shared" si="34"/>
        <v>0.32244649898089728</v>
      </c>
      <c r="L188" s="318">
        <f t="shared" si="34"/>
        <v>0.32781123779847016</v>
      </c>
      <c r="M188" s="318">
        <f t="shared" si="34"/>
        <v>0.32659683165257658</v>
      </c>
      <c r="N188" s="318">
        <f t="shared" si="34"/>
        <v>0.33156664750023068</v>
      </c>
      <c r="O188" s="318">
        <f t="shared" si="34"/>
        <v>0.32731939430208851</v>
      </c>
      <c r="P188" s="318">
        <f t="shared" si="34"/>
        <v>0.32814225671370306</v>
      </c>
      <c r="Q188" s="318">
        <f t="shared" si="34"/>
        <v>0.33080808663319294</v>
      </c>
      <c r="R188" s="318">
        <f t="shared" si="34"/>
        <v>0.33449712386216007</v>
      </c>
      <c r="S188" s="318">
        <f t="shared" si="34"/>
        <v>0.32236206613529322</v>
      </c>
      <c r="T188" s="318">
        <f t="shared" si="34"/>
        <v>0.31371728664127985</v>
      </c>
      <c r="U188" s="318">
        <f t="shared" si="34"/>
        <v>0.278320365289562</v>
      </c>
      <c r="V188" s="318">
        <f t="shared" si="34"/>
        <v>0.28191039051494243</v>
      </c>
      <c r="W188" s="318">
        <f t="shared" si="34"/>
        <v>0.28718730909905682</v>
      </c>
      <c r="X188" s="318">
        <f t="shared" si="34"/>
        <v>0.24916650246345648</v>
      </c>
      <c r="Y188" s="318">
        <f t="shared" si="34"/>
        <v>0.21577656050714741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5.733434212522124E-2</v>
      </c>
      <c r="C190" s="269">
        <f t="shared" si="36"/>
        <v>5.6036367968143604E-2</v>
      </c>
      <c r="D190" s="269">
        <f t="shared" si="36"/>
        <v>5.6016836783523531E-2</v>
      </c>
      <c r="E190" s="269">
        <f t="shared" si="36"/>
        <v>5.8720707237267737E-2</v>
      </c>
      <c r="F190" s="269">
        <f t="shared" si="36"/>
        <v>5.809980264282176E-2</v>
      </c>
      <c r="G190" s="269">
        <f t="shared" si="36"/>
        <v>5.8058253207301583E-2</v>
      </c>
      <c r="H190" s="269">
        <f t="shared" si="36"/>
        <v>5.670186120301695E-2</v>
      </c>
      <c r="I190" s="269">
        <f t="shared" si="36"/>
        <v>5.6311117079710024E-2</v>
      </c>
      <c r="J190" s="269">
        <f t="shared" si="36"/>
        <v>5.8723593920893692E-2</v>
      </c>
      <c r="K190" s="269">
        <f t="shared" si="36"/>
        <v>5.7177753437974557E-2</v>
      </c>
      <c r="L190" s="269">
        <f t="shared" si="36"/>
        <v>5.7632582808936211E-2</v>
      </c>
      <c r="M190" s="269">
        <f t="shared" si="36"/>
        <v>5.7875709223493707E-2</v>
      </c>
      <c r="N190" s="269">
        <f t="shared" si="36"/>
        <v>5.6987863426045067E-2</v>
      </c>
      <c r="O190" s="269">
        <f t="shared" si="36"/>
        <v>5.6465932813750001E-2</v>
      </c>
      <c r="P190" s="269">
        <f t="shared" si="36"/>
        <v>5.568808750659552E-2</v>
      </c>
      <c r="Q190" s="269">
        <f t="shared" si="36"/>
        <v>5.3411908475815763E-2</v>
      </c>
      <c r="R190" s="269">
        <f t="shared" si="36"/>
        <v>5.4982356167444443E-2</v>
      </c>
      <c r="S190" s="269">
        <f t="shared" si="36"/>
        <v>5.500977321033608E-2</v>
      </c>
      <c r="T190" s="269">
        <f t="shared" si="36"/>
        <v>5.3480636658373555E-2</v>
      </c>
      <c r="U190" s="269">
        <f t="shared" si="36"/>
        <v>4.9509018962107368E-2</v>
      </c>
      <c r="V190" s="269">
        <f t="shared" si="36"/>
        <v>5.3045320558714741E-2</v>
      </c>
      <c r="W190" s="269">
        <f t="shared" si="36"/>
        <v>5.4952386755119195E-2</v>
      </c>
      <c r="X190" s="269">
        <f t="shared" si="36"/>
        <v>4.2588288824735643E-2</v>
      </c>
      <c r="Y190" s="269">
        <f t="shared" si="36"/>
        <v>3.5983735592174312E-2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4.4832446500552903E-2</v>
      </c>
      <c r="C191" s="318">
        <f t="shared" si="37"/>
        <v>4.318349572895519E-2</v>
      </c>
      <c r="D191" s="318">
        <f t="shared" si="37"/>
        <v>4.2798814433426868E-2</v>
      </c>
      <c r="E191" s="318">
        <f t="shared" si="37"/>
        <v>4.5768242561598733E-2</v>
      </c>
      <c r="F191" s="318">
        <f t="shared" si="37"/>
        <v>4.5259824217298246E-2</v>
      </c>
      <c r="G191" s="318">
        <f t="shared" si="37"/>
        <v>4.5198316785770451E-2</v>
      </c>
      <c r="H191" s="318">
        <f t="shared" si="37"/>
        <v>4.3976901442486865E-2</v>
      </c>
      <c r="I191" s="318">
        <f t="shared" si="37"/>
        <v>4.3474953677174251E-2</v>
      </c>
      <c r="J191" s="318">
        <f t="shared" si="37"/>
        <v>4.609347136538091E-2</v>
      </c>
      <c r="K191" s="318">
        <f t="shared" si="37"/>
        <v>4.448037242969554E-2</v>
      </c>
      <c r="L191" s="318">
        <f t="shared" si="37"/>
        <v>4.5075428648819707E-2</v>
      </c>
      <c r="M191" s="318">
        <f t="shared" si="37"/>
        <v>4.530180576831605E-2</v>
      </c>
      <c r="N191" s="318">
        <f t="shared" si="37"/>
        <v>4.4486534051837688E-2</v>
      </c>
      <c r="O191" s="318">
        <f t="shared" si="37"/>
        <v>4.384815971430843E-2</v>
      </c>
      <c r="P191" s="318">
        <f t="shared" si="37"/>
        <v>4.3054007573729298E-2</v>
      </c>
      <c r="Q191" s="318">
        <f t="shared" si="37"/>
        <v>4.0740092867843206E-2</v>
      </c>
      <c r="R191" s="318">
        <f t="shared" si="37"/>
        <v>4.2461434806341361E-2</v>
      </c>
      <c r="S191" s="318">
        <f t="shared" si="37"/>
        <v>4.2218541588321112E-2</v>
      </c>
      <c r="T191" s="318">
        <f t="shared" si="37"/>
        <v>4.0429686942787015E-2</v>
      </c>
      <c r="U191" s="318">
        <f t="shared" si="37"/>
        <v>3.549375877148632E-2</v>
      </c>
      <c r="V191" s="318">
        <f t="shared" si="37"/>
        <v>3.9262849422424459E-2</v>
      </c>
      <c r="W191" s="318">
        <f t="shared" si="37"/>
        <v>4.1369970965613949E-2</v>
      </c>
      <c r="X191" s="318">
        <f t="shared" si="37"/>
        <v>2.7628080833671124E-2</v>
      </c>
      <c r="Y191" s="318">
        <f t="shared" si="37"/>
        <v>1.9986675085926359E-2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1.250189562466834E-2</v>
      </c>
      <c r="C192" s="318">
        <f t="shared" si="38"/>
        <v>1.285287223918841E-2</v>
      </c>
      <c r="D192" s="318">
        <f t="shared" si="38"/>
        <v>1.3218022350096659E-2</v>
      </c>
      <c r="E192" s="318">
        <f t="shared" si="38"/>
        <v>1.2952464675669002E-2</v>
      </c>
      <c r="F192" s="318">
        <f t="shared" si="38"/>
        <v>1.2839978425523512E-2</v>
      </c>
      <c r="G192" s="318">
        <f t="shared" si="38"/>
        <v>1.2859936421531135E-2</v>
      </c>
      <c r="H192" s="318">
        <f t="shared" si="38"/>
        <v>1.2724959760530081E-2</v>
      </c>
      <c r="I192" s="318">
        <f t="shared" si="38"/>
        <v>1.2836163402535771E-2</v>
      </c>
      <c r="J192" s="318">
        <f t="shared" si="38"/>
        <v>1.2630122555512779E-2</v>
      </c>
      <c r="K192" s="318">
        <f t="shared" si="38"/>
        <v>1.2697381008279022E-2</v>
      </c>
      <c r="L192" s="318">
        <f t="shared" si="38"/>
        <v>1.2557154160116506E-2</v>
      </c>
      <c r="M192" s="318">
        <f t="shared" si="38"/>
        <v>1.2573903455177669E-2</v>
      </c>
      <c r="N192" s="318">
        <f t="shared" si="38"/>
        <v>1.2501329374207381E-2</v>
      </c>
      <c r="O192" s="318">
        <f t="shared" si="38"/>
        <v>1.2617773099441572E-2</v>
      </c>
      <c r="P192" s="318">
        <f t="shared" si="38"/>
        <v>1.2634079932866216E-2</v>
      </c>
      <c r="Q192" s="318">
        <f t="shared" si="38"/>
        <v>1.2671815607972559E-2</v>
      </c>
      <c r="R192" s="318">
        <f t="shared" si="38"/>
        <v>1.2520921361103075E-2</v>
      </c>
      <c r="S192" s="318">
        <f t="shared" si="38"/>
        <v>1.2791231622014973E-2</v>
      </c>
      <c r="T192" s="318">
        <f t="shared" si="38"/>
        <v>1.3050949715586541E-2</v>
      </c>
      <c r="U192" s="318">
        <f t="shared" si="38"/>
        <v>1.4015260190621047E-2</v>
      </c>
      <c r="V192" s="318">
        <f t="shared" si="38"/>
        <v>1.3782471136290277E-2</v>
      </c>
      <c r="W192" s="318">
        <f t="shared" si="38"/>
        <v>1.358241578950525E-2</v>
      </c>
      <c r="X192" s="318">
        <f t="shared" si="38"/>
        <v>1.4960207991064513E-2</v>
      </c>
      <c r="Y192" s="318">
        <f t="shared" si="38"/>
        <v>1.599706050624795E-2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0.99999999999999978</v>
      </c>
      <c r="C197" s="232">
        <f t="shared" si="42"/>
        <v>0.99999999999999944</v>
      </c>
      <c r="D197" s="232">
        <f t="shared" si="42"/>
        <v>1.0000000000000002</v>
      </c>
      <c r="E197" s="232">
        <f t="shared" si="42"/>
        <v>1.0000000000000002</v>
      </c>
      <c r="F197" s="232">
        <f t="shared" si="42"/>
        <v>0.99999999999999989</v>
      </c>
      <c r="G197" s="232">
        <f t="shared" si="42"/>
        <v>0.99999999999999989</v>
      </c>
      <c r="H197" s="232">
        <f t="shared" si="42"/>
        <v>0.99999999999999989</v>
      </c>
      <c r="I197" s="232">
        <f t="shared" si="42"/>
        <v>1.0000000000000002</v>
      </c>
      <c r="J197" s="232">
        <f t="shared" si="42"/>
        <v>0.99999999999999989</v>
      </c>
      <c r="K197" s="232">
        <f t="shared" si="42"/>
        <v>1</v>
      </c>
      <c r="L197" s="232">
        <f t="shared" si="42"/>
        <v>1.0000000000000004</v>
      </c>
      <c r="M197" s="232">
        <f t="shared" si="42"/>
        <v>1.0000000000000002</v>
      </c>
      <c r="N197" s="232">
        <f t="shared" si="42"/>
        <v>0.99999999999999989</v>
      </c>
      <c r="O197" s="232">
        <f t="shared" si="42"/>
        <v>1</v>
      </c>
      <c r="P197" s="232">
        <f t="shared" si="42"/>
        <v>1.0000000000000002</v>
      </c>
      <c r="Q197" s="232">
        <f t="shared" si="42"/>
        <v>0.99999999999999978</v>
      </c>
      <c r="R197" s="232">
        <f t="shared" si="42"/>
        <v>0.99999999999999978</v>
      </c>
      <c r="S197" s="232">
        <f t="shared" si="42"/>
        <v>0.99999999999999956</v>
      </c>
      <c r="T197" s="232">
        <f t="shared" si="42"/>
        <v>1</v>
      </c>
      <c r="U197" s="232">
        <f t="shared" si="42"/>
        <v>1</v>
      </c>
      <c r="V197" s="232">
        <f t="shared" si="42"/>
        <v>0.99999999999999989</v>
      </c>
      <c r="W197" s="232">
        <f t="shared" si="42"/>
        <v>0.99999999999999989</v>
      </c>
      <c r="X197" s="232">
        <f t="shared" si="42"/>
        <v>0.99999999999999978</v>
      </c>
      <c r="Y197" s="232">
        <f t="shared" si="42"/>
        <v>0.99999999999999978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6.8641626459311517E-2</v>
      </c>
      <c r="C202" s="268">
        <f t="shared" si="47"/>
        <v>6.636174891875038E-2</v>
      </c>
      <c r="D202" s="268">
        <f t="shared" si="47"/>
        <v>6.6004859908015981E-2</v>
      </c>
      <c r="E202" s="268">
        <f t="shared" si="47"/>
        <v>6.9789388976374211E-2</v>
      </c>
      <c r="F202" s="268">
        <f t="shared" si="47"/>
        <v>6.9092782995645932E-2</v>
      </c>
      <c r="G202" s="268">
        <f t="shared" si="47"/>
        <v>6.899401959395654E-2</v>
      </c>
      <c r="H202" s="268">
        <f t="shared" si="47"/>
        <v>6.7585273710876401E-2</v>
      </c>
      <c r="I202" s="268">
        <f t="shared" si="47"/>
        <v>6.6929260633029494E-2</v>
      </c>
      <c r="J202" s="268">
        <f t="shared" si="47"/>
        <v>7.0216448381155774E-2</v>
      </c>
      <c r="K202" s="268">
        <f t="shared" si="47"/>
        <v>6.7998946881625319E-2</v>
      </c>
      <c r="L202" s="268">
        <f t="shared" si="47"/>
        <v>6.8803216194462002E-2</v>
      </c>
      <c r="M202" s="268">
        <f t="shared" si="47"/>
        <v>6.9097712365256025E-2</v>
      </c>
      <c r="N202" s="268">
        <f t="shared" si="47"/>
        <v>6.79940025861656E-2</v>
      </c>
      <c r="O202" s="268">
        <f t="shared" si="47"/>
        <v>6.7245411144015776E-2</v>
      </c>
      <c r="P202" s="268">
        <f t="shared" si="47"/>
        <v>6.6112282317470267E-2</v>
      </c>
      <c r="Q202" s="268">
        <f t="shared" si="47"/>
        <v>6.3079479721373677E-2</v>
      </c>
      <c r="R202" s="268">
        <f t="shared" si="47"/>
        <v>6.540995194102138E-2</v>
      </c>
      <c r="S202" s="268">
        <f t="shared" si="47"/>
        <v>6.5122941849603211E-2</v>
      </c>
      <c r="T202" s="268">
        <f t="shared" si="47"/>
        <v>6.2731174821506364E-2</v>
      </c>
      <c r="U202" s="268">
        <f t="shared" si="47"/>
        <v>5.6010756086647649E-2</v>
      </c>
      <c r="V202" s="268">
        <f t="shared" si="47"/>
        <v>6.1165096741466564E-2</v>
      </c>
      <c r="W202" s="268">
        <f t="shared" si="47"/>
        <v>6.3968298306021909E-2</v>
      </c>
      <c r="X202" s="268">
        <f t="shared" si="47"/>
        <v>4.5332966044957235E-2</v>
      </c>
      <c r="Y202" s="268">
        <f t="shared" si="47"/>
        <v>3.36000150663366E-2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0.44735302865530308</v>
      </c>
      <c r="C203" s="269">
        <f t="shared" si="48"/>
        <v>0.46242565195593155</v>
      </c>
      <c r="D203" s="269">
        <f t="shared" si="48"/>
        <v>0.47630496855091936</v>
      </c>
      <c r="E203" s="269">
        <f t="shared" si="48"/>
        <v>0.46246705340652056</v>
      </c>
      <c r="F203" s="269">
        <f t="shared" si="48"/>
        <v>0.45908789755903856</v>
      </c>
      <c r="G203" s="269">
        <f t="shared" si="48"/>
        <v>0.45990188009435096</v>
      </c>
      <c r="H203" s="269">
        <f t="shared" si="48"/>
        <v>0.4566200813217372</v>
      </c>
      <c r="I203" s="269">
        <f t="shared" si="48"/>
        <v>0.46137011103478193</v>
      </c>
      <c r="J203" s="269">
        <f t="shared" si="48"/>
        <v>0.45033287874747047</v>
      </c>
      <c r="K203" s="269">
        <f t="shared" si="48"/>
        <v>0.45498112121346612</v>
      </c>
      <c r="L203" s="269">
        <f t="shared" si="48"/>
        <v>0.44906956926900388</v>
      </c>
      <c r="M203" s="269">
        <f t="shared" si="48"/>
        <v>0.44937454652612402</v>
      </c>
      <c r="N203" s="269">
        <f t="shared" si="48"/>
        <v>0.44783710526517806</v>
      </c>
      <c r="O203" s="269">
        <f t="shared" si="48"/>
        <v>0.45292260746079893</v>
      </c>
      <c r="P203" s="269">
        <f t="shared" si="48"/>
        <v>0.45461877677572671</v>
      </c>
      <c r="Q203" s="269">
        <f t="shared" si="48"/>
        <v>0.45918275369295286</v>
      </c>
      <c r="R203" s="269">
        <f t="shared" si="48"/>
        <v>0.45126690985731405</v>
      </c>
      <c r="S203" s="269">
        <f t="shared" si="48"/>
        <v>0.46150087064902795</v>
      </c>
      <c r="T203" s="269">
        <f t="shared" si="48"/>
        <v>0.47358503973212124</v>
      </c>
      <c r="U203" s="269">
        <f t="shared" si="48"/>
        <v>0.51695875922315637</v>
      </c>
      <c r="V203" s="269">
        <f t="shared" si="48"/>
        <v>0.50238490284036319</v>
      </c>
      <c r="W203" s="269">
        <f t="shared" si="48"/>
        <v>0.49181541043692228</v>
      </c>
      <c r="X203" s="269">
        <f t="shared" si="48"/>
        <v>0.56610937098483427</v>
      </c>
      <c r="Y203" s="269">
        <f t="shared" si="48"/>
        <v>0.62131325276238591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0.44735302865530308</v>
      </c>
      <c r="C204" s="318">
        <f t="shared" si="49"/>
        <v>0.46242565195593155</v>
      </c>
      <c r="D204" s="318">
        <f t="shared" si="49"/>
        <v>0.47630496855091936</v>
      </c>
      <c r="E204" s="318">
        <f t="shared" si="49"/>
        <v>0.46246705340652056</v>
      </c>
      <c r="F204" s="318">
        <f t="shared" si="49"/>
        <v>0.45908789755903856</v>
      </c>
      <c r="G204" s="318">
        <f t="shared" si="49"/>
        <v>0.45990188009435096</v>
      </c>
      <c r="H204" s="318">
        <f t="shared" si="49"/>
        <v>0.4566200813217372</v>
      </c>
      <c r="I204" s="318">
        <f t="shared" si="49"/>
        <v>0.46137011103478193</v>
      </c>
      <c r="J204" s="318">
        <f t="shared" si="49"/>
        <v>0.45033287874747047</v>
      </c>
      <c r="K204" s="318">
        <f t="shared" si="49"/>
        <v>0.45498112121346612</v>
      </c>
      <c r="L204" s="318">
        <f t="shared" si="49"/>
        <v>0.44906956926900388</v>
      </c>
      <c r="M204" s="318">
        <f t="shared" si="49"/>
        <v>0.44937454652612402</v>
      </c>
      <c r="N204" s="318">
        <f t="shared" si="49"/>
        <v>0.44783710526517806</v>
      </c>
      <c r="O204" s="318">
        <f t="shared" si="49"/>
        <v>0.45292260746079893</v>
      </c>
      <c r="P204" s="318">
        <f t="shared" si="49"/>
        <v>0.45461877677572671</v>
      </c>
      <c r="Q204" s="318">
        <f t="shared" si="49"/>
        <v>0.45918275369295286</v>
      </c>
      <c r="R204" s="318">
        <f t="shared" si="49"/>
        <v>0.45126690985731405</v>
      </c>
      <c r="S204" s="318">
        <f t="shared" si="49"/>
        <v>0.46150087064902795</v>
      </c>
      <c r="T204" s="318">
        <f t="shared" si="49"/>
        <v>0.47358503973212124</v>
      </c>
      <c r="U204" s="318">
        <f t="shared" si="49"/>
        <v>0.51695875922315637</v>
      </c>
      <c r="V204" s="318">
        <f t="shared" si="49"/>
        <v>0.50238490284036319</v>
      </c>
      <c r="W204" s="318">
        <f t="shared" si="49"/>
        <v>0.49181541043692228</v>
      </c>
      <c r="X204" s="318">
        <f t="shared" si="49"/>
        <v>0.56610937098483427</v>
      </c>
      <c r="Y204" s="318">
        <f t="shared" si="49"/>
        <v>0.62131325276238591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0.291465762078989</v>
      </c>
      <c r="C206" s="269">
        <f t="shared" si="51"/>
        <v>0.28146029406067802</v>
      </c>
      <c r="D206" s="269">
        <f t="shared" si="51"/>
        <v>0.26739102830290035</v>
      </c>
      <c r="E206" s="269">
        <f t="shared" si="51"/>
        <v>0.27085139756538207</v>
      </c>
      <c r="F206" s="269">
        <f t="shared" si="51"/>
        <v>0.27671749024377595</v>
      </c>
      <c r="G206" s="269">
        <f t="shared" si="51"/>
        <v>0.27607441810963146</v>
      </c>
      <c r="H206" s="269">
        <f t="shared" si="51"/>
        <v>0.28453322422430311</v>
      </c>
      <c r="I206" s="269">
        <f t="shared" si="51"/>
        <v>0.28127379063997543</v>
      </c>
      <c r="J206" s="269">
        <f t="shared" si="51"/>
        <v>0.2830958727673053</v>
      </c>
      <c r="K206" s="269">
        <f t="shared" si="51"/>
        <v>0.28454276781719384</v>
      </c>
      <c r="L206" s="269">
        <f t="shared" si="51"/>
        <v>0.288706724193599</v>
      </c>
      <c r="M206" s="269">
        <f t="shared" si="51"/>
        <v>0.28744911516454152</v>
      </c>
      <c r="N206" s="269">
        <f t="shared" si="51"/>
        <v>0.29251313682075447</v>
      </c>
      <c r="O206" s="269">
        <f t="shared" si="51"/>
        <v>0.28935013220310779</v>
      </c>
      <c r="P206" s="269">
        <f t="shared" si="51"/>
        <v>0.29078806006885383</v>
      </c>
      <c r="Q206" s="269">
        <f t="shared" si="51"/>
        <v>0.29521165643688962</v>
      </c>
      <c r="R206" s="269">
        <f t="shared" si="51"/>
        <v>0.29689319941979936</v>
      </c>
      <c r="S206" s="269">
        <f t="shared" si="51"/>
        <v>0.28642752676915617</v>
      </c>
      <c r="T206" s="269">
        <f t="shared" si="51"/>
        <v>0.28035284611687195</v>
      </c>
      <c r="U206" s="269">
        <f t="shared" si="51"/>
        <v>0.25281939055062574</v>
      </c>
      <c r="V206" s="269">
        <f t="shared" si="51"/>
        <v>0.25306450342531184</v>
      </c>
      <c r="W206" s="269">
        <f t="shared" si="51"/>
        <v>0.25609495128816995</v>
      </c>
      <c r="X206" s="269">
        <f t="shared" si="51"/>
        <v>0.23220043514767308</v>
      </c>
      <c r="Y206" s="269">
        <f t="shared" si="51"/>
        <v>0.20638843447588329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0.291465762078989</v>
      </c>
      <c r="C207" s="318">
        <f t="shared" si="52"/>
        <v>0.28146029406067802</v>
      </c>
      <c r="D207" s="318">
        <f t="shared" si="52"/>
        <v>0.26739102830290035</v>
      </c>
      <c r="E207" s="318">
        <f t="shared" si="52"/>
        <v>0.27085139756538207</v>
      </c>
      <c r="F207" s="318">
        <f t="shared" si="52"/>
        <v>0.27671749024377595</v>
      </c>
      <c r="G207" s="318">
        <f t="shared" si="52"/>
        <v>0.27607441810963146</v>
      </c>
      <c r="H207" s="318">
        <f t="shared" si="52"/>
        <v>0.28453322422430311</v>
      </c>
      <c r="I207" s="318">
        <f t="shared" si="52"/>
        <v>0.28127379063997543</v>
      </c>
      <c r="J207" s="318">
        <f t="shared" si="52"/>
        <v>0.2830958727673053</v>
      </c>
      <c r="K207" s="318">
        <f t="shared" si="52"/>
        <v>0.28454276781719384</v>
      </c>
      <c r="L207" s="318">
        <f t="shared" si="52"/>
        <v>0.288706724193599</v>
      </c>
      <c r="M207" s="318">
        <f t="shared" si="52"/>
        <v>0.28744911516454152</v>
      </c>
      <c r="N207" s="318">
        <f t="shared" si="52"/>
        <v>0.29251313682075447</v>
      </c>
      <c r="O207" s="318">
        <f t="shared" si="52"/>
        <v>0.28935013220310779</v>
      </c>
      <c r="P207" s="318">
        <f t="shared" si="52"/>
        <v>0.29078806006885383</v>
      </c>
      <c r="Q207" s="318">
        <f t="shared" si="52"/>
        <v>0.29521165643688962</v>
      </c>
      <c r="R207" s="318">
        <f t="shared" si="52"/>
        <v>0.29689319941979936</v>
      </c>
      <c r="S207" s="318">
        <f t="shared" si="52"/>
        <v>0.28642752676915617</v>
      </c>
      <c r="T207" s="318">
        <f t="shared" si="52"/>
        <v>0.28035284611687195</v>
      </c>
      <c r="U207" s="318">
        <f t="shared" si="52"/>
        <v>0.25281939055062574</v>
      </c>
      <c r="V207" s="318">
        <f t="shared" si="52"/>
        <v>0.25306450342531184</v>
      </c>
      <c r="W207" s="318">
        <f t="shared" si="52"/>
        <v>0.25609495128816995</v>
      </c>
      <c r="X207" s="318">
        <f t="shared" si="52"/>
        <v>0.23220043514767308</v>
      </c>
      <c r="Y207" s="318">
        <f t="shared" si="52"/>
        <v>0.20638843447588329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0.19253958280639624</v>
      </c>
      <c r="C209" s="269">
        <f t="shared" si="54"/>
        <v>0.18975230506463966</v>
      </c>
      <c r="D209" s="269">
        <f t="shared" si="54"/>
        <v>0.19029914323816441</v>
      </c>
      <c r="E209" s="269">
        <f t="shared" si="54"/>
        <v>0.19689216005172336</v>
      </c>
      <c r="F209" s="269">
        <f t="shared" si="54"/>
        <v>0.19510182920153954</v>
      </c>
      <c r="G209" s="269">
        <f t="shared" si="54"/>
        <v>0.19502968220206079</v>
      </c>
      <c r="H209" s="269">
        <f t="shared" si="54"/>
        <v>0.19126142074308322</v>
      </c>
      <c r="I209" s="269">
        <f t="shared" si="54"/>
        <v>0.19042683769221325</v>
      </c>
      <c r="J209" s="269">
        <f t="shared" si="54"/>
        <v>0.19635480010406839</v>
      </c>
      <c r="K209" s="269">
        <f t="shared" si="54"/>
        <v>0.19247716408771481</v>
      </c>
      <c r="L209" s="269">
        <f t="shared" si="54"/>
        <v>0.19342049034293557</v>
      </c>
      <c r="M209" s="269">
        <f t="shared" si="54"/>
        <v>0.19407862594407871</v>
      </c>
      <c r="N209" s="269">
        <f t="shared" si="54"/>
        <v>0.19165575532790183</v>
      </c>
      <c r="O209" s="269">
        <f t="shared" si="54"/>
        <v>0.19048184919207745</v>
      </c>
      <c r="P209" s="269">
        <f t="shared" si="54"/>
        <v>0.18848088083794942</v>
      </c>
      <c r="Q209" s="269">
        <f t="shared" si="54"/>
        <v>0.18252611014878362</v>
      </c>
      <c r="R209" s="269">
        <f t="shared" si="54"/>
        <v>0.1864299387818652</v>
      </c>
      <c r="S209" s="269">
        <f t="shared" si="54"/>
        <v>0.18694866073221239</v>
      </c>
      <c r="T209" s="269">
        <f t="shared" si="54"/>
        <v>0.18333093932950056</v>
      </c>
      <c r="U209" s="269">
        <f t="shared" si="54"/>
        <v>0.17421109413957034</v>
      </c>
      <c r="V209" s="269">
        <f t="shared" si="54"/>
        <v>0.18338549699285836</v>
      </c>
      <c r="W209" s="269">
        <f t="shared" si="54"/>
        <v>0.18812133996888566</v>
      </c>
      <c r="X209" s="269">
        <f t="shared" si="54"/>
        <v>0.15635722782253531</v>
      </c>
      <c r="Y209" s="269">
        <f t="shared" si="54"/>
        <v>0.13869829769539402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0.1422280258915545</v>
      </c>
      <c r="C210" s="318">
        <f t="shared" si="55"/>
        <v>0.13774560561924434</v>
      </c>
      <c r="D210" s="318">
        <f t="shared" si="55"/>
        <v>0.13673150649698995</v>
      </c>
      <c r="E210" s="318">
        <f t="shared" si="55"/>
        <v>0.14488080439232204</v>
      </c>
      <c r="F210" s="318">
        <f t="shared" si="55"/>
        <v>0.14347051029355073</v>
      </c>
      <c r="G210" s="318">
        <f t="shared" si="55"/>
        <v>0.14330681875088166</v>
      </c>
      <c r="H210" s="318">
        <f t="shared" si="55"/>
        <v>0.13990764478020776</v>
      </c>
      <c r="I210" s="318">
        <f t="shared" si="55"/>
        <v>0.13853884965308699</v>
      </c>
      <c r="J210" s="318">
        <f t="shared" si="55"/>
        <v>0.14570811435828876</v>
      </c>
      <c r="K210" s="318">
        <f t="shared" si="55"/>
        <v>0.14130771376809317</v>
      </c>
      <c r="L210" s="318">
        <f t="shared" si="55"/>
        <v>0.14291588269354882</v>
      </c>
      <c r="M210" s="318">
        <f t="shared" si="55"/>
        <v>0.14353971902846041</v>
      </c>
      <c r="N210" s="318">
        <f t="shared" si="55"/>
        <v>0.1412897567387027</v>
      </c>
      <c r="O210" s="318">
        <f t="shared" si="55"/>
        <v>0.13954390961496402</v>
      </c>
      <c r="P210" s="318">
        <f t="shared" si="55"/>
        <v>0.13735218158434132</v>
      </c>
      <c r="Q210" s="318">
        <f t="shared" si="55"/>
        <v>0.13088412324600221</v>
      </c>
      <c r="R210" s="318">
        <f t="shared" si="55"/>
        <v>0.13567820723035046</v>
      </c>
      <c r="S210" s="318">
        <f t="shared" si="55"/>
        <v>0.13504596681349462</v>
      </c>
      <c r="T210" s="318">
        <f t="shared" si="55"/>
        <v>0.13006919937409869</v>
      </c>
      <c r="U210" s="318">
        <f t="shared" si="55"/>
        <v>0.11607132896247481</v>
      </c>
      <c r="V210" s="318">
        <f t="shared" si="55"/>
        <v>0.12688478052652188</v>
      </c>
      <c r="W210" s="318">
        <f t="shared" si="55"/>
        <v>0.13280932143137544</v>
      </c>
      <c r="X210" s="318">
        <f t="shared" si="55"/>
        <v>9.2689739253290049E-2</v>
      </c>
      <c r="Y210" s="318">
        <f t="shared" si="55"/>
        <v>6.882230474132317E-2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5.0311556914841737E-2</v>
      </c>
      <c r="C211" s="318">
        <f t="shared" si="56"/>
        <v>5.2006699445395287E-2</v>
      </c>
      <c r="D211" s="318">
        <f t="shared" si="56"/>
        <v>5.3567636741174429E-2</v>
      </c>
      <c r="E211" s="318">
        <f t="shared" si="56"/>
        <v>5.2011355659401314E-2</v>
      </c>
      <c r="F211" s="318">
        <f t="shared" si="56"/>
        <v>5.1631318907988798E-2</v>
      </c>
      <c r="G211" s="318">
        <f t="shared" si="56"/>
        <v>5.1722863451179123E-2</v>
      </c>
      <c r="H211" s="318">
        <f t="shared" si="56"/>
        <v>5.1353775962875464E-2</v>
      </c>
      <c r="I211" s="318">
        <f t="shared" si="56"/>
        <v>5.1887988039126261E-2</v>
      </c>
      <c r="J211" s="318">
        <f t="shared" si="56"/>
        <v>5.0646685745779615E-2</v>
      </c>
      <c r="K211" s="318">
        <f t="shared" si="56"/>
        <v>5.1169450319621612E-2</v>
      </c>
      <c r="L211" s="318">
        <f t="shared" si="56"/>
        <v>5.0504607649386732E-2</v>
      </c>
      <c r="M211" s="318">
        <f t="shared" si="56"/>
        <v>5.0538906915618291E-2</v>
      </c>
      <c r="N211" s="318">
        <f t="shared" si="56"/>
        <v>5.036599858919915E-2</v>
      </c>
      <c r="O211" s="318">
        <f t="shared" si="56"/>
        <v>5.0937939577113407E-2</v>
      </c>
      <c r="P211" s="318">
        <f t="shared" si="56"/>
        <v>5.1128699253608093E-2</v>
      </c>
      <c r="Q211" s="318">
        <f t="shared" si="56"/>
        <v>5.1641986902781399E-2</v>
      </c>
      <c r="R211" s="318">
        <f t="shared" si="56"/>
        <v>5.0751731551514717E-2</v>
      </c>
      <c r="S211" s="318">
        <f t="shared" si="56"/>
        <v>5.1902693918717761E-2</v>
      </c>
      <c r="T211" s="318">
        <f t="shared" si="56"/>
        <v>5.3261739955401885E-2</v>
      </c>
      <c r="U211" s="318">
        <f t="shared" si="56"/>
        <v>5.8139765177095515E-2</v>
      </c>
      <c r="V211" s="318">
        <f t="shared" si="56"/>
        <v>5.6500716466336469E-2</v>
      </c>
      <c r="W211" s="318">
        <f t="shared" si="56"/>
        <v>5.5312018537510214E-2</v>
      </c>
      <c r="X211" s="318">
        <f t="shared" si="56"/>
        <v>6.3667488569245229E-2</v>
      </c>
      <c r="Y211" s="318">
        <f t="shared" si="56"/>
        <v>6.9875992954070862E-2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2.0325489846262479</v>
      </c>
      <c r="C217" s="320">
        <f>IF(C$5=0,0,(C$5-C$16-C$59)/(CHI_fec!C$5-CHI_fec!C$16))</f>
        <v>2.1697878446506063</v>
      </c>
      <c r="D217" s="320">
        <f>IF(D$5=0,0,(D$5-D$16-D$59)/(CHI_fec!D$5-CHI_fec!D$16))</f>
        <v>2.147250321451863</v>
      </c>
      <c r="E217" s="320">
        <f>IF(E$5=0,0,(E$5-E$16-E$59)/(CHI_fec!E$5-CHI_fec!E$16))</f>
        <v>2.1439348360659567</v>
      </c>
      <c r="F217" s="320">
        <f>IF(F$5=0,0,(F$5-F$16-F$59)/(CHI_fec!F$5-CHI_fec!F$16))</f>
        <v>2.0542459381303844</v>
      </c>
      <c r="G217" s="320">
        <f>IF(G$5=0,0,(G$5-G$16-G$59)/(CHI_fec!G$5-CHI_fec!G$16))</f>
        <v>2.0724693483847472</v>
      </c>
      <c r="H217" s="320">
        <f>IF(H$5=0,0,(H$5-H$16-H$59)/(CHI_fec!H$5-CHI_fec!H$16))</f>
        <v>1.9139226963517686</v>
      </c>
      <c r="I217" s="320">
        <f>IF(I$5=0,0,(I$5-I$16-I$59)/(CHI_fec!I$5-CHI_fec!I$16))</f>
        <v>1.941395245862334</v>
      </c>
      <c r="J217" s="320">
        <f>IF(J$5=0,0,(J$5-J$16-J$59)/(CHI_fec!J$5-CHI_fec!J$16))</f>
        <v>1.966082910432432</v>
      </c>
      <c r="K217" s="320">
        <f>IF(K$5=0,0,(K$5-K$16-K$59)/(CHI_fec!K$5-CHI_fec!K$16))</f>
        <v>2.0099277699055387</v>
      </c>
      <c r="L217" s="320">
        <f>IF(L$5=0,0,(L$5-L$16-L$59)/(CHI_fec!L$5-CHI_fec!L$16))</f>
        <v>1.9338422888145153</v>
      </c>
      <c r="M217" s="320">
        <f>IF(M$5=0,0,(M$5-M$16-M$59)/(CHI_fec!M$5-CHI_fec!M$16))</f>
        <v>1.9276558872223211</v>
      </c>
      <c r="N217" s="320">
        <f>IF(N$5=0,0,(N$5-N$16-N$59)/(CHI_fec!N$5-CHI_fec!N$16))</f>
        <v>1.8859658017836798</v>
      </c>
      <c r="O217" s="320">
        <f>IF(O$5=0,0,(O$5-O$16-O$59)/(CHI_fec!O$5-CHI_fec!O$16))</f>
        <v>1.8961890833117212</v>
      </c>
      <c r="P217" s="320">
        <f>IF(P$5=0,0,(P$5-P$16-P$59)/(CHI_fec!P$5-CHI_fec!P$16))</f>
        <v>1.8347578852486268</v>
      </c>
      <c r="Q217" s="320">
        <f>IF(Q$5=0,0,(Q$5-Q$16-Q$59)/(CHI_fec!Q$5-CHI_fec!Q$16))</f>
        <v>1.748958982985463</v>
      </c>
      <c r="R217" s="320">
        <f>IF(R$5=0,0,(R$5-R$16-R$59)/(CHI_fec!R$5-CHI_fec!R$16))</f>
        <v>1.5919505583163447</v>
      </c>
      <c r="S217" s="320">
        <f>IF(S$5=0,0,(S$5-S$16-S$59)/(CHI_fec!S$5-CHI_fec!S$16))</f>
        <v>1.6604837674514172</v>
      </c>
      <c r="T217" s="320">
        <f>IF(T$5=0,0,(T$5-T$16-T$59)/(CHI_fec!T$5-CHI_fec!T$16))</f>
        <v>1.610371602817287</v>
      </c>
      <c r="U217" s="320">
        <f>IF(U$5=0,0,(U$5-U$16-U$59)/(CHI_fec!U$5-CHI_fec!U$16))</f>
        <v>1.7690581657555722</v>
      </c>
      <c r="V217" s="320">
        <f>IF(V$5=0,0,(V$5-V$16-V$59)/(CHI_fec!V$5-CHI_fec!V$16))</f>
        <v>1.766649646945436</v>
      </c>
      <c r="W217" s="320">
        <f>IF(W$5=0,0,(W$5-W$16-W$59)/(CHI_fec!W$5-CHI_fec!W$16))</f>
        <v>1.8649688615396327</v>
      </c>
      <c r="X217" s="320">
        <f>IF(X$5=0,0,(X$5-X$16-X$59)/(CHI_fec!X$5-CHI_fec!X$16))</f>
        <v>1.6685871339062954</v>
      </c>
      <c r="Y217" s="320">
        <f>IF(Y$5=0,0,(Y$5-Y$16-Y$59)/(CHI_fec!Y$5-CHI_fec!Y$16))</f>
        <v>1.6432411461003846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2.3268691928188439</v>
      </c>
      <c r="C222" s="275">
        <f>IF(C$10=0,0,C$10/CHI_fec!C$10)</f>
        <v>2.3373216032833848</v>
      </c>
      <c r="D222" s="275">
        <f>IF(D$10=0,0,D$10/CHI_fec!D$10)</f>
        <v>2.3395811755475813</v>
      </c>
      <c r="E222" s="275">
        <f>IF(E$10=0,0,E$10/CHI_fec!E$10)</f>
        <v>2.3436208697402465</v>
      </c>
      <c r="F222" s="275">
        <f>IF(F$10=0,0,F$10/CHI_fec!F$10)</f>
        <v>2.3323212575905683</v>
      </c>
      <c r="G222" s="275">
        <f>IF(G$10=0,0,G$10/CHI_fec!G$10)</f>
        <v>2.3315965801915213</v>
      </c>
      <c r="H222" s="275">
        <f>IF(H$10=0,0,H$10/CHI_fec!H$10)</f>
        <v>2.2901058550213431</v>
      </c>
      <c r="I222" s="275">
        <f>IF(I$10=0,0,I$10/CHI_fec!I$10)</f>
        <v>2.3153768773334136</v>
      </c>
      <c r="J222" s="275">
        <f>IF(J$10=0,0,J$10/CHI_fec!J$10)</f>
        <v>2.3270426678570559</v>
      </c>
      <c r="K222" s="275">
        <f>IF(K$10=0,0,K$10/CHI_fec!K$10)</f>
        <v>2.31866210955963</v>
      </c>
      <c r="L222" s="275">
        <f>IF(L$10=0,0,L$10/CHI_fec!L$10)</f>
        <v>2.3145717973275555</v>
      </c>
      <c r="M222" s="275">
        <f>IF(M$10=0,0,M$10/CHI_fec!M$10)</f>
        <v>2.3066423567896535</v>
      </c>
      <c r="N222" s="275">
        <f>IF(N$10=0,0,N$10/CHI_fec!N$10)</f>
        <v>2.2967423917290732</v>
      </c>
      <c r="O222" s="275">
        <f>IF(O$10=0,0,O$10/CHI_fec!O$10)</f>
        <v>2.2948052595192152</v>
      </c>
      <c r="P222" s="275">
        <f>IF(P$10=0,0,P$10/CHI_fec!P$10)</f>
        <v>2.2551461868632803</v>
      </c>
      <c r="Q222" s="275">
        <f>IF(Q$10=0,0,Q$10/CHI_fec!Q$10)</f>
        <v>2.1990243928445894</v>
      </c>
      <c r="R222" s="275">
        <f>IF(R$10=0,0,R$10/CHI_fec!R$10)</f>
        <v>2.1378306754817156</v>
      </c>
      <c r="S222" s="275">
        <f>IF(S$10=0,0,S$10/CHI_fec!S$10)</f>
        <v>2.185460908910986</v>
      </c>
      <c r="T222" s="275">
        <f>IF(T$10=0,0,T$10/CHI_fec!T$10)</f>
        <v>2.1856706231686602</v>
      </c>
      <c r="U222" s="275">
        <f>IF(U$10=0,0,U$10/CHI_fec!U$10)</f>
        <v>2.1559768556391656</v>
      </c>
      <c r="V222" s="275">
        <f>IF(V$10=0,0,V$10/CHI_fec!V$10)</f>
        <v>2.2098254571569442</v>
      </c>
      <c r="W222" s="275">
        <f>IF(W$10=0,0,W$10/CHI_fec!W$10)</f>
        <v>2.2490789315216464</v>
      </c>
      <c r="X222" s="275">
        <f>IF(X$10=0,0,X$10/CHI_fec!X$10)</f>
        <v>1.8565454648483579</v>
      </c>
      <c r="Y222" s="275">
        <f>IF(Y$10=0,0,Y$10/CHI_fec!Y$10)</f>
        <v>1.4951483579934672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2.277180225041183</v>
      </c>
      <c r="C224" s="276">
        <f>IF(C$25=0,0,C$25/CHI_fec!C$25)</f>
        <v>2.4056884567595205</v>
      </c>
      <c r="D224" s="276">
        <f>IF(D$25=0,0,D$25/CHI_fec!D$25)</f>
        <v>2.4180729531061211</v>
      </c>
      <c r="E224" s="276">
        <f>IF(E$25=0,0,E$25/CHI_fec!E$25)</f>
        <v>2.3879015815044471</v>
      </c>
      <c r="F224" s="276">
        <f>IF(F$25=0,0,F$25/CHI_fec!F$25)</f>
        <v>2.3288602740658675</v>
      </c>
      <c r="G224" s="276">
        <f>IF(G$25=0,0,G$25/CHI_fec!G$25)</f>
        <v>2.3624697038666858</v>
      </c>
      <c r="H224" s="276">
        <f>IF(H$25=0,0,H$25/CHI_fec!H$25)</f>
        <v>2.2787976778350862</v>
      </c>
      <c r="I224" s="276">
        <f>IF(I$25=0,0,I$25/CHI_fec!I$25)</f>
        <v>2.2325969812959254</v>
      </c>
      <c r="J224" s="276">
        <f>IF(J$25=0,0,J$25/CHI_fec!J$25)</f>
        <v>2.1992158986345132</v>
      </c>
      <c r="K224" s="276">
        <f>IF(K$25=0,0,K$25/CHI_fec!K$25)</f>
        <v>2.2397750952629387</v>
      </c>
      <c r="L224" s="276">
        <f>IF(L$25=0,0,L$25/CHI_fec!L$25)</f>
        <v>2.1678372823325684</v>
      </c>
      <c r="M224" s="276">
        <f>IF(M$25=0,0,M$25/CHI_fec!M$25)</f>
        <v>2.1586476548538447</v>
      </c>
      <c r="N224" s="276">
        <f>IF(N$25=0,0,N$25/CHI_fec!N$25)</f>
        <v>2.1335952424240316</v>
      </c>
      <c r="O224" s="276">
        <f>IF(O$25=0,0,O$25/CHI_fec!O$25)</f>
        <v>2.0954527576424304</v>
      </c>
      <c r="P224" s="276">
        <f>IF(P$25=0,0,P$25/CHI_fec!P$25)</f>
        <v>2.0629235706096125</v>
      </c>
      <c r="Q224" s="276">
        <f>IF(Q$25=0,0,Q$25/CHI_fec!Q$25)</f>
        <v>1.9483667715144859</v>
      </c>
      <c r="R224" s="276">
        <f>IF(R$25=0,0,R$25/CHI_fec!R$25)</f>
        <v>1.7852539989613436</v>
      </c>
      <c r="S224" s="276">
        <f>IF(S$25=0,0,S$25/CHI_fec!S$25)</f>
        <v>1.9289179350310326</v>
      </c>
      <c r="T224" s="276">
        <f>IF(T$25=0,0,T$25/CHI_fec!T$25)</f>
        <v>1.9430257635034844</v>
      </c>
      <c r="U224" s="276">
        <f>IF(U$25=0,0,U$25/CHI_fec!U$25)</f>
        <v>2.1021509600615431</v>
      </c>
      <c r="V224" s="276">
        <f>IF(V$25=0,0,V$25/CHI_fec!V$25)</f>
        <v>2.2339914468903519</v>
      </c>
      <c r="W224" s="276">
        <f>IF(W$25=0,0,W$25/CHI_fec!W$25)</f>
        <v>2.2550921643819066</v>
      </c>
      <c r="X224" s="276">
        <f>IF(X$25=0,0,X$25/CHI_fec!X$25)</f>
        <v>2.194713886618374</v>
      </c>
      <c r="Y224" s="276">
        <f>IF(Y$25=0,0,Y$25/CHI_fec!Y$25)</f>
        <v>2.2074865776901107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2.6174534744457394</v>
      </c>
      <c r="C225" s="276">
        <f>IF(C$36=0,0,C$36/CHI_fec!C$36)</f>
        <v>2.6429612249484702</v>
      </c>
      <c r="D225" s="276">
        <f>IF(D$36=0,0,D$36/CHI_fec!D$36)</f>
        <v>2.551004794416134</v>
      </c>
      <c r="E225" s="276">
        <f>IF(E$36=0,0,E$36/CHI_fec!E$36)</f>
        <v>2.4965599592464987</v>
      </c>
      <c r="F225" s="276">
        <f>IF(F$36=0,0,F$36/CHI_fec!F$36)</f>
        <v>2.5212384824663499</v>
      </c>
      <c r="G225" s="276">
        <f>IF(G$36=0,0,G$36/CHI_fec!G$36)</f>
        <v>2.5223653711674441</v>
      </c>
      <c r="H225" s="276">
        <f>IF(H$36=0,0,H$36/CHI_fec!H$36)</f>
        <v>2.5401202643079333</v>
      </c>
      <c r="I225" s="276">
        <f>IF(I$36=0,0,I$36/CHI_fec!I$36)</f>
        <v>2.5465688783108162</v>
      </c>
      <c r="J225" s="276">
        <f>IF(J$36=0,0,J$36/CHI_fec!J$36)</f>
        <v>2.5081014654317055</v>
      </c>
      <c r="K225" s="276">
        <f>IF(K$36=0,0,K$36/CHI_fec!K$36)</f>
        <v>2.5606385679641011</v>
      </c>
      <c r="L225" s="276">
        <f>IF(L$36=0,0,L$36/CHI_fec!L$36)</f>
        <v>2.551859281615009</v>
      </c>
      <c r="M225" s="276">
        <f>IF(M$36=0,0,M$36/CHI_fec!M$36)</f>
        <v>2.5258479272185381</v>
      </c>
      <c r="N225" s="276">
        <f>IF(N$36=0,0,N$36/CHI_fec!N$36)</f>
        <v>2.5698180739189569</v>
      </c>
      <c r="O225" s="276">
        <f>IF(O$36=0,0,O$36/CHI_fec!O$36)</f>
        <v>2.5578385916467168</v>
      </c>
      <c r="P225" s="276">
        <f>IF(P$36=0,0,P$36/CHI_fec!P$36)</f>
        <v>2.54131174297309</v>
      </c>
      <c r="Q225" s="276">
        <f>IF(Q$36=0,0,Q$36/CHI_fec!Q$36)</f>
        <v>2.5946492619015848</v>
      </c>
      <c r="R225" s="276">
        <f>IF(R$36=0,0,R$36/CHI_fec!R$36)</f>
        <v>2.4633095632333406</v>
      </c>
      <c r="S225" s="276">
        <f>IF(S$36=0,0,S$36/CHI_fec!S$36)</f>
        <v>2.450819317412543</v>
      </c>
      <c r="T225" s="276">
        <f>IF(T$36=0,0,T$36/CHI_fec!T$36)</f>
        <v>2.4630915469965085</v>
      </c>
      <c r="U225" s="276">
        <f>IF(U$36=0,0,U$36/CHI_fec!U$36)</f>
        <v>2.4385459079029381</v>
      </c>
      <c r="V225" s="276">
        <f>IF(V$36=0,0,V$36/CHI_fec!V$36)</f>
        <v>2.3532057722329123</v>
      </c>
      <c r="W225" s="276">
        <f>IF(W$36=0,0,W$36/CHI_fec!W$36)</f>
        <v>2.3539106774518457</v>
      </c>
      <c r="X225" s="276">
        <f>IF(X$36=0,0,X$36/CHI_fec!X$36)</f>
        <v>2.3458549720898536</v>
      </c>
      <c r="Y225" s="276">
        <f>IF(Y$36=0,0,Y$36/CHI_fec!Y$36)</f>
        <v>2.2928968578458466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2.3085473567010228</v>
      </c>
      <c r="C226" s="276">
        <f>IF(C$44=0,0,C$44/CHI_fec!C$44)</f>
        <v>2.3550560061781161</v>
      </c>
      <c r="D226" s="276">
        <f>IF(D$44=0,0,D$44/CHI_fec!D$44)</f>
        <v>2.358254880945327</v>
      </c>
      <c r="E226" s="276">
        <f>IF(E$44=0,0,E$44/CHI_fec!E$44)</f>
        <v>2.3541132294739278</v>
      </c>
      <c r="F226" s="276">
        <f>IF(F$44=0,0,F$44/CHI_fec!F$44)</f>
        <v>2.3298140009636596</v>
      </c>
      <c r="G226" s="276">
        <f>IF(G$44=0,0,G$44/CHI_fec!G$44)</f>
        <v>2.3391602805572118</v>
      </c>
      <c r="H226" s="276">
        <f>IF(H$44=0,0,H$44/CHI_fec!H$44)</f>
        <v>2.2816507529234253</v>
      </c>
      <c r="I226" s="276">
        <f>IF(I$44=0,0,I$44/CHI_fec!I$44)</f>
        <v>2.2853986789327565</v>
      </c>
      <c r="J226" s="276">
        <f>IF(J$44=0,0,J$44/CHI_fec!J$44)</f>
        <v>2.2877983993828837</v>
      </c>
      <c r="K226" s="276">
        <f>IF(K$44=0,0,K$44/CHI_fec!K$44)</f>
        <v>2.2950223471936311</v>
      </c>
      <c r="L226" s="276">
        <f>IF(L$44=0,0,L$44/CHI_fec!L$44)</f>
        <v>2.270329119088526</v>
      </c>
      <c r="M226" s="276">
        <f>IF(M$44=0,0,M$44/CHI_fec!M$44)</f>
        <v>2.2622139536778088</v>
      </c>
      <c r="N226" s="276">
        <f>IF(N$44=0,0,N$44/CHI_fec!N$44)</f>
        <v>2.24756383064737</v>
      </c>
      <c r="O226" s="276">
        <f>IF(O$44=0,0,O$44/CHI_fec!O$44)</f>
        <v>2.2315938134690043</v>
      </c>
      <c r="P226" s="276">
        <f>IF(P$44=0,0,P$44/CHI_fec!P$44)</f>
        <v>2.1947183234710748</v>
      </c>
      <c r="Q226" s="276">
        <f>IF(Q$44=0,0,Q$44/CHI_fec!Q$44)</f>
        <v>2.1142707054663097</v>
      </c>
      <c r="R226" s="276">
        <f>IF(R$44=0,0,R$44/CHI_fec!R$44)</f>
        <v>2.0187085629847146</v>
      </c>
      <c r="S226" s="276">
        <f>IF(S$44=0,0,S$44/CHI_fec!S$44)</f>
        <v>2.0994012969674589</v>
      </c>
      <c r="T226" s="276">
        <f>IF(T$44=0,0,T$44/CHI_fec!T$44)</f>
        <v>2.1010694160456436</v>
      </c>
      <c r="U226" s="276">
        <f>IF(U$44=0,0,U$44/CHI_fec!U$44)</f>
        <v>2.1333051362027251</v>
      </c>
      <c r="V226" s="276">
        <f>IF(V$44=0,0,V$44/CHI_fec!V$44)</f>
        <v>2.2153806788962846</v>
      </c>
      <c r="W226" s="276">
        <f>IF(W$44=0,0,W$44/CHI_fec!W$44)</f>
        <v>2.2494406030431446</v>
      </c>
      <c r="X226" s="276">
        <f>IF(X$44=0,0,X$44/CHI_fec!X$44)</f>
        <v>1.9729880394850421</v>
      </c>
      <c r="Y226" s="276">
        <f>IF(Y$44=0,0,Y$44/CHI_fec!Y$44)</f>
        <v>1.7898537273411297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2.1022593018958262</v>
      </c>
      <c r="C229" s="320">
        <f>IF(C$61=0,0,(C$61-C$108)/CHI_fec!C$61)</f>
        <v>2.2416029210955148</v>
      </c>
      <c r="D229" s="320">
        <f>IF(D$61=0,0,(D$61-D$108)/CHI_fec!D$61)</f>
        <v>2.2167226642261628</v>
      </c>
      <c r="E229" s="320">
        <f>IF(E$61=0,0,(E$61-E$108)/CHI_fec!E$61)</f>
        <v>2.2198394028824469</v>
      </c>
      <c r="F229" s="320">
        <f>IF(F$61=0,0,(F$61-F$108)/CHI_fec!F$61)</f>
        <v>2.1329246537406084</v>
      </c>
      <c r="G229" s="320">
        <f>IF(G$61=0,0,(G$61-G$108)/CHI_fec!G$61)</f>
        <v>2.1471420155819816</v>
      </c>
      <c r="H229" s="320">
        <f>IF(H$61=0,0,(H$61-H$108)/CHI_fec!H$61)</f>
        <v>1.9859234326639454</v>
      </c>
      <c r="I229" s="320">
        <f>IF(I$61=0,0,(I$61-I$108)/CHI_fec!I$61)</f>
        <v>2.0375719573292379</v>
      </c>
      <c r="J229" s="320">
        <f>IF(J$61=0,0,(J$61-J$108)/CHI_fec!J$61)</f>
        <v>2.0380761670013636</v>
      </c>
      <c r="K229" s="320">
        <f>IF(K$61=0,0,(K$61-K$108)/CHI_fec!K$61)</f>
        <v>2.0636069315058951</v>
      </c>
      <c r="L229" s="320">
        <f>IF(L$61=0,0,(L$61-L$108)/CHI_fec!L$61)</f>
        <v>2.0160810595052618</v>
      </c>
      <c r="M229" s="320">
        <f>IF(M$61=0,0,(M$61-M$108)/CHI_fec!M$61)</f>
        <v>1.9813415325085022</v>
      </c>
      <c r="N229" s="320">
        <f>IF(N$61=0,0,(N$61-N$108)/CHI_fec!N$61)</f>
        <v>1.9645518208761958</v>
      </c>
      <c r="O229" s="320">
        <f>IF(O$61=0,0,(O$61-O$108)/CHI_fec!O$61)</f>
        <v>1.9448608909904537</v>
      </c>
      <c r="P229" s="320">
        <f>IF(P$61=0,0,(P$61-P$108)/CHI_fec!P$61)</f>
        <v>1.8682599668618043</v>
      </c>
      <c r="Q229" s="320">
        <f>IF(Q$61=0,0,(Q$61-Q$108)/CHI_fec!Q$61)</f>
        <v>1.7730498374955479</v>
      </c>
      <c r="R229" s="320">
        <f>IF(R$61=0,0,(R$61-R$108)/CHI_fec!R$61)</f>
        <v>1.6071230615551422</v>
      </c>
      <c r="S229" s="320">
        <f>IF(S$61=0,0,(S$61-S$108)/CHI_fec!S$61)</f>
        <v>1.7079464230267634</v>
      </c>
      <c r="T229" s="320">
        <f>IF(T$61=0,0,(T$61-T$108)/CHI_fec!T$61)</f>
        <v>1.7335609834647348</v>
      </c>
      <c r="U229" s="320">
        <f>IF(U$61=0,0,(U$61-U$108)/CHI_fec!U$61)</f>
        <v>1.8137079218174417</v>
      </c>
      <c r="V229" s="320">
        <f>IF(V$61=0,0,(V$61-V$108)/CHI_fec!V$61)</f>
        <v>1.8682408577560705</v>
      </c>
      <c r="W229" s="320">
        <f>IF(W$61=0,0,(W$61-W$108)/CHI_fec!W$61)</f>
        <v>1.900453272257745</v>
      </c>
      <c r="X229" s="320">
        <f>IF(X$61=0,0,(X$61-X$108)/CHI_fec!X$61)</f>
        <v>1.7449987926976984</v>
      </c>
      <c r="Y229" s="320">
        <f>IF(Y$61=0,0,(Y$61-Y$108)/CHI_fec!Y$61)</f>
        <v>1.7065641522750161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2.3268691928188434</v>
      </c>
      <c r="C234" s="275">
        <f>IF(C$66=0,0,C$66/CHI_fec!C$66)</f>
        <v>2.3373216032833857</v>
      </c>
      <c r="D234" s="275">
        <f>IF(D$66=0,0,D$66/CHI_fec!D$66)</f>
        <v>2.3395811755475813</v>
      </c>
      <c r="E234" s="275">
        <f>IF(E$66=0,0,E$66/CHI_fec!E$66)</f>
        <v>2.3436208697402461</v>
      </c>
      <c r="F234" s="275">
        <f>IF(F$66=0,0,F$66/CHI_fec!F$66)</f>
        <v>2.3323212575905687</v>
      </c>
      <c r="G234" s="275">
        <f>IF(G$66=0,0,G$66/CHI_fec!G$66)</f>
        <v>2.3315965801915208</v>
      </c>
      <c r="H234" s="275">
        <f>IF(H$66=0,0,H$66/CHI_fec!H$66)</f>
        <v>2.2901058550213427</v>
      </c>
      <c r="I234" s="275">
        <f>IF(I$66=0,0,I$66/CHI_fec!I$66)</f>
        <v>2.315376877333414</v>
      </c>
      <c r="J234" s="275">
        <f>IF(J$66=0,0,J$66/CHI_fec!J$66)</f>
        <v>2.3270426678570564</v>
      </c>
      <c r="K234" s="275">
        <f>IF(K$66=0,0,K$66/CHI_fec!K$66)</f>
        <v>2.3186621095596287</v>
      </c>
      <c r="L234" s="275">
        <f>IF(L$66=0,0,L$66/CHI_fec!L$66)</f>
        <v>2.314571797327555</v>
      </c>
      <c r="M234" s="275">
        <f>IF(M$66=0,0,M$66/CHI_fec!M$66)</f>
        <v>2.3066423567896512</v>
      </c>
      <c r="N234" s="275">
        <f>IF(N$66=0,0,N$66/CHI_fec!N$66)</f>
        <v>2.2967423917290728</v>
      </c>
      <c r="O234" s="275">
        <f>IF(O$66=0,0,O$66/CHI_fec!O$66)</f>
        <v>2.2948052595192152</v>
      </c>
      <c r="P234" s="275">
        <f>IF(P$66=0,0,P$66/CHI_fec!P$66)</f>
        <v>2.2551461868632803</v>
      </c>
      <c r="Q234" s="275">
        <f>IF(Q$66=0,0,Q$66/CHI_fec!Q$66)</f>
        <v>2.1990243928445889</v>
      </c>
      <c r="R234" s="275">
        <f>IF(R$66=0,0,R$66/CHI_fec!R$66)</f>
        <v>2.1378306754817156</v>
      </c>
      <c r="S234" s="275">
        <f>IF(S$66=0,0,S$66/CHI_fec!S$66)</f>
        <v>2.1854609089109869</v>
      </c>
      <c r="T234" s="275">
        <f>IF(T$66=0,0,T$66/CHI_fec!T$66)</f>
        <v>2.1856706231686611</v>
      </c>
      <c r="U234" s="275">
        <f>IF(U$66=0,0,U$66/CHI_fec!U$66)</f>
        <v>2.1559768556391661</v>
      </c>
      <c r="V234" s="275">
        <f>IF(V$66=0,0,V$66/CHI_fec!V$66)</f>
        <v>2.2098254571569442</v>
      </c>
      <c r="W234" s="275">
        <f>IF(W$66=0,0,W$66/CHI_fec!W$66)</f>
        <v>2.249078931521646</v>
      </c>
      <c r="X234" s="275">
        <f>IF(X$66=0,0,X$66/CHI_fec!X$66)</f>
        <v>1.8565454648483595</v>
      </c>
      <c r="Y234" s="275">
        <f>IF(Y$66=0,0,Y$66/CHI_fec!Y$66)</f>
        <v>1.4951483579934681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2.2765589085305598</v>
      </c>
      <c r="C235" s="276">
        <f>IF(C$72=0,0,C$72/CHI_fec!C$72)</f>
        <v>2.4051933053851169</v>
      </c>
      <c r="D235" s="276">
        <f>IF(D$72=0,0,D$72/CHI_fec!D$72)</f>
        <v>2.4175674865251602</v>
      </c>
      <c r="E235" s="276">
        <f>IF(E$72=0,0,E$72/CHI_fec!E$72)</f>
        <v>2.3874720179573266</v>
      </c>
      <c r="F235" s="276">
        <f>IF(F$72=0,0,F$72/CHI_fec!F$72)</f>
        <v>2.3282996788028938</v>
      </c>
      <c r="G235" s="276">
        <f>IF(G$72=0,0,G$72/CHI_fec!G$72)</f>
        <v>2.3618870266833527</v>
      </c>
      <c r="H235" s="276">
        <f>IF(H$72=0,0,H$72/CHI_fec!H$72)</f>
        <v>2.2779341960415449</v>
      </c>
      <c r="I235" s="276">
        <f>IF(I$72=0,0,I$72/CHI_fec!I$72)</f>
        <v>2.2319581620887088</v>
      </c>
      <c r="J235" s="276">
        <f>IF(J$72=0,0,J$72/CHI_fec!J$72)</f>
        <v>2.1986420935641107</v>
      </c>
      <c r="K235" s="276">
        <f>IF(K$72=0,0,K$72/CHI_fec!K$72)</f>
        <v>2.2391699244464376</v>
      </c>
      <c r="L235" s="276">
        <f>IF(L$72=0,0,L$72/CHI_fec!L$72)</f>
        <v>2.1672384921133303</v>
      </c>
      <c r="M235" s="276">
        <f>IF(M$72=0,0,M$72/CHI_fec!M$72)</f>
        <v>2.1579951854374984</v>
      </c>
      <c r="N235" s="276">
        <f>IF(N$72=0,0,N$72/CHI_fec!N$72)</f>
        <v>2.1329199422202825</v>
      </c>
      <c r="O235" s="276">
        <f>IF(O$72=0,0,O$72/CHI_fec!O$72)</f>
        <v>2.0948156039495327</v>
      </c>
      <c r="P235" s="276">
        <f>IF(P$72=0,0,P$72/CHI_fec!P$72)</f>
        <v>2.06217037891488</v>
      </c>
      <c r="Q235" s="276">
        <f>IF(Q$72=0,0,Q$72/CHI_fec!Q$72)</f>
        <v>1.9475871858145677</v>
      </c>
      <c r="R235" s="276">
        <f>IF(R$72=0,0,R$72/CHI_fec!R$72)</f>
        <v>1.7844315730089479</v>
      </c>
      <c r="S235" s="276">
        <f>IF(S$72=0,0,S$72/CHI_fec!S$72)</f>
        <v>1.9280836757803321</v>
      </c>
      <c r="T235" s="276">
        <f>IF(T$72=0,0,T$72/CHI_fec!T$72)</f>
        <v>1.9422491691032286</v>
      </c>
      <c r="U235" s="276">
        <f>IF(U$72=0,0,U$72/CHI_fec!U$72)</f>
        <v>2.1013550433866368</v>
      </c>
      <c r="V235" s="276">
        <f>IF(V$72=0,0,V$72/CHI_fec!V$72)</f>
        <v>2.233087720327712</v>
      </c>
      <c r="W235" s="276">
        <f>IF(W$72=0,0,W$72/CHI_fec!W$72)</f>
        <v>2.2542140385511868</v>
      </c>
      <c r="X235" s="276">
        <f>IF(X$72=0,0,X$72/CHI_fec!X$72)</f>
        <v>2.1936833761377978</v>
      </c>
      <c r="Y235" s="276">
        <f>IF(Y$72=0,0,Y$72/CHI_fec!Y$72)</f>
        <v>2.206446940395169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2.6174534744457394</v>
      </c>
      <c r="C236" s="276">
        <f>IF(C$85=0,0,C$85/CHI_fec!C$85)</f>
        <v>2.6429612249484702</v>
      </c>
      <c r="D236" s="276">
        <f>IF(D$85=0,0,D$85/CHI_fec!D$85)</f>
        <v>2.551004794416134</v>
      </c>
      <c r="E236" s="276">
        <f>IF(E$85=0,0,E$85/CHI_fec!E$85)</f>
        <v>2.4965599592465</v>
      </c>
      <c r="F236" s="276">
        <f>IF(F$85=0,0,F$85/CHI_fec!F$85)</f>
        <v>2.5212384824663499</v>
      </c>
      <c r="G236" s="276">
        <f>IF(G$85=0,0,G$85/CHI_fec!G$85)</f>
        <v>2.5223653711674454</v>
      </c>
      <c r="H236" s="276">
        <f>IF(H$85=0,0,H$85/CHI_fec!H$85)</f>
        <v>2.5401202643079333</v>
      </c>
      <c r="I236" s="276">
        <f>IF(I$85=0,0,I$85/CHI_fec!I$85)</f>
        <v>2.5465688783108158</v>
      </c>
      <c r="J236" s="276">
        <f>IF(J$85=0,0,J$85/CHI_fec!J$85)</f>
        <v>2.508101465431706</v>
      </c>
      <c r="K236" s="276">
        <f>IF(K$85=0,0,K$85/CHI_fec!K$85)</f>
        <v>2.5606385679640993</v>
      </c>
      <c r="L236" s="276">
        <f>IF(L$85=0,0,L$85/CHI_fec!L$85)</f>
        <v>2.5518592816150094</v>
      </c>
      <c r="M236" s="276">
        <f>IF(M$85=0,0,M$85/CHI_fec!M$85)</f>
        <v>2.5258479272185368</v>
      </c>
      <c r="N236" s="276">
        <f>IF(N$85=0,0,N$85/CHI_fec!N$85)</f>
        <v>2.5698180739189556</v>
      </c>
      <c r="O236" s="276">
        <f>IF(O$85=0,0,O$85/CHI_fec!O$85)</f>
        <v>2.5578385916467168</v>
      </c>
      <c r="P236" s="276">
        <f>IF(P$85=0,0,P$85/CHI_fec!P$85)</f>
        <v>2.54131174297309</v>
      </c>
      <c r="Q236" s="276">
        <f>IF(Q$85=0,0,Q$85/CHI_fec!Q$85)</f>
        <v>2.5946492619015848</v>
      </c>
      <c r="R236" s="276">
        <f>IF(R$85=0,0,R$85/CHI_fec!R$85)</f>
        <v>2.463309563233341</v>
      </c>
      <c r="S236" s="276">
        <f>IF(S$85=0,0,S$85/CHI_fec!S$85)</f>
        <v>2.4508193174125434</v>
      </c>
      <c r="T236" s="276">
        <f>IF(T$85=0,0,T$85/CHI_fec!T$85)</f>
        <v>2.4630915469965089</v>
      </c>
      <c r="U236" s="276">
        <f>IF(U$85=0,0,U$85/CHI_fec!U$85)</f>
        <v>2.4385459079029395</v>
      </c>
      <c r="V236" s="276">
        <f>IF(V$85=0,0,V$85/CHI_fec!V$85)</f>
        <v>2.3532057722329123</v>
      </c>
      <c r="W236" s="276">
        <f>IF(W$85=0,0,W$85/CHI_fec!W$85)</f>
        <v>2.3539106774518466</v>
      </c>
      <c r="X236" s="276">
        <f>IF(X$85=0,0,X$85/CHI_fec!X$85)</f>
        <v>2.3458549720898549</v>
      </c>
      <c r="Y236" s="276">
        <f>IF(Y$85=0,0,Y$85/CHI_fec!Y$85)</f>
        <v>2.2928968578458453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2.3113501161763144</v>
      </c>
      <c r="C237" s="276">
        <f>IF(C$93=0,0,C$93/CHI_fec!C$93)</f>
        <v>2.3504750401171868</v>
      </c>
      <c r="D237" s="276">
        <f>IF(D$93=0,0,D$93/CHI_fec!D$93)</f>
        <v>2.3527103981401618</v>
      </c>
      <c r="E237" s="276">
        <f>IF(E$93=0,0,E$93/CHI_fec!E$93)</f>
        <v>2.351150623911662</v>
      </c>
      <c r="F237" s="276">
        <f>IF(F$93=0,0,F$93/CHI_fec!F$93)</f>
        <v>2.329899132213626</v>
      </c>
      <c r="G237" s="276">
        <f>IF(G$93=0,0,G$93/CHI_fec!G$93)</f>
        <v>2.3370982326089127</v>
      </c>
      <c r="H237" s="276">
        <f>IF(H$93=0,0,H$93/CHI_fec!H$93)</f>
        <v>2.281909602004542</v>
      </c>
      <c r="I237" s="276">
        <f>IF(I$93=0,0,I$93/CHI_fec!I$93)</f>
        <v>2.2903837178103394</v>
      </c>
      <c r="J237" s="276">
        <f>IF(J$93=0,0,J$93/CHI_fec!J$93)</f>
        <v>2.2958280383496903</v>
      </c>
      <c r="K237" s="276">
        <f>IF(K$93=0,0,K$93/CHI_fec!K$93)</f>
        <v>2.3001088979973612</v>
      </c>
      <c r="L237" s="276">
        <f>IF(L$93=0,0,L$93/CHI_fec!L$93)</f>
        <v>2.2798103804858298</v>
      </c>
      <c r="M237" s="276">
        <f>IF(M$93=0,0,M$93/CHI_fec!M$93)</f>
        <v>2.2717739397493011</v>
      </c>
      <c r="N237" s="276">
        <f>IF(N$93=0,0,N$93/CHI_fec!N$93)</f>
        <v>2.2582469985495766</v>
      </c>
      <c r="O237" s="276">
        <f>IF(O$93=0,0,O$93/CHI_fec!O$93)</f>
        <v>2.2447508245867751</v>
      </c>
      <c r="P237" s="276">
        <f>IF(P$93=0,0,P$93/CHI_fec!P$93)</f>
        <v>2.2076366288123799</v>
      </c>
      <c r="Q237" s="276">
        <f>IF(Q$93=0,0,Q$93/CHI_fec!Q$93)</f>
        <v>2.1316561389190691</v>
      </c>
      <c r="R237" s="276">
        <f>IF(R$93=0,0,R$93/CHI_fec!R$93)</f>
        <v>2.0432739464552951</v>
      </c>
      <c r="S237" s="276">
        <f>IF(S$93=0,0,S$93/CHI_fec!S$93)</f>
        <v>2.1169658158774487</v>
      </c>
      <c r="T237" s="276">
        <f>IF(T$93=0,0,T$93/CHI_fec!T$93)</f>
        <v>2.1180424847426012</v>
      </c>
      <c r="U237" s="276">
        <f>IF(U$93=0,0,U$93/CHI_fec!U$93)</f>
        <v>2.1369245651993221</v>
      </c>
      <c r="V237" s="276">
        <f>IF(V$93=0,0,V$93/CHI_fec!V$93)</f>
        <v>2.2134464250356651</v>
      </c>
      <c r="W237" s="276">
        <f>IF(W$93=0,0,W$93/CHI_fec!W$93)</f>
        <v>2.2488782070707072</v>
      </c>
      <c r="X237" s="276">
        <f>IF(X$93=0,0,X$93/CHI_fec!X$93)</f>
        <v>1.9451195261944616</v>
      </c>
      <c r="Y237" s="276">
        <f>IF(Y$93=0,0,Y$93/CHI_fec!Y$93)</f>
        <v>1.7310739682276906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2.3413384473895387</v>
      </c>
      <c r="C240" s="320">
        <f>IF(C$110=0,0,C$110/CHI_fec!C$110)</f>
        <v>2.4243814479127566</v>
      </c>
      <c r="D240" s="320">
        <f>IF(D$110=0,0,D$110/CHI_fec!D$110)</f>
        <v>2.4055716216478644</v>
      </c>
      <c r="E240" s="320">
        <f>IF(E$110=0,0,E$110/CHI_fec!E$110)</f>
        <v>2.3821468781465462</v>
      </c>
      <c r="F240" s="320">
        <f>IF(F$110=0,0,F$110/CHI_fec!F$110)</f>
        <v>2.3477394883645522</v>
      </c>
      <c r="G240" s="320">
        <f>IF(G$110=0,0,G$110/CHI_fec!G$110)</f>
        <v>2.364789081667634</v>
      </c>
      <c r="H240" s="320">
        <f>IF(H$110=0,0,H$110/CHI_fec!H$110)</f>
        <v>2.2997067145071872</v>
      </c>
      <c r="I240" s="320">
        <f>IF(I$110=0,0,I$110/CHI_fec!I$110)</f>
        <v>2.2916319708665172</v>
      </c>
      <c r="J240" s="320">
        <f>IF(J$110=0,0,J$110/CHI_fec!J$110)</f>
        <v>2.2729441674925406</v>
      </c>
      <c r="K240" s="320">
        <f>IF(K$110=0,0,K$110/CHI_fec!K$110)</f>
        <v>2.3042593823413178</v>
      </c>
      <c r="L240" s="320">
        <f>IF(L$110=0,0,L$110/CHI_fec!L$110)</f>
        <v>2.2626467118845794</v>
      </c>
      <c r="M240" s="320">
        <f>IF(M$110=0,0,M$110/CHI_fec!M$110)</f>
        <v>2.2463863065842293</v>
      </c>
      <c r="N240" s="320">
        <f>IF(N$110=0,0,N$110/CHI_fec!N$110)</f>
        <v>2.239920277682772</v>
      </c>
      <c r="O240" s="320">
        <f>IF(O$110=0,0,O$110/CHI_fec!O$110)</f>
        <v>2.2140767796470695</v>
      </c>
      <c r="P240" s="320">
        <f>IF(P$110=0,0,P$110/CHI_fec!P$110)</f>
        <v>2.1763205032349577</v>
      </c>
      <c r="Q240" s="320">
        <f>IF(Q$110=0,0,Q$110/CHI_fec!Q$110)</f>
        <v>2.0874349527748306</v>
      </c>
      <c r="R240" s="320">
        <f>IF(R$110=0,0,R$110/CHI_fec!R$110)</f>
        <v>1.9264860072600245</v>
      </c>
      <c r="S240" s="320">
        <f>IF(S$110=0,0,S$110/CHI_fec!S$110)</f>
        <v>2.0246777067284785</v>
      </c>
      <c r="T240" s="320">
        <f>IF(T$110=0,0,T$110/CHI_fec!T$110)</f>
        <v>2.0336855344793063</v>
      </c>
      <c r="U240" s="320">
        <f>IF(U$110=0,0,U$110/CHI_fec!U$110)</f>
        <v>2.1088787320515388</v>
      </c>
      <c r="V240" s="320">
        <f>IF(V$110=0,0,V$110/CHI_fec!V$110)</f>
        <v>2.1735757306369452</v>
      </c>
      <c r="W240" s="320">
        <f>IF(W$110=0,0,W$110/CHI_fec!W$110)</f>
        <v>2.1992326135839311</v>
      </c>
      <c r="X240" s="320">
        <f>IF(X$110=0,0,X$110/CHI_fec!X$110)</f>
        <v>1.9984640239095781</v>
      </c>
      <c r="Y240" s="320">
        <f>IF(Y$110=0,0,Y$110/CHI_fec!Y$110)</f>
        <v>1.9402741049221721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2.3268691928188443</v>
      </c>
      <c r="C245" s="275">
        <f>IF(C$115=0,0,C$115/CHI_fec!C$115)</f>
        <v>2.3373216032833866</v>
      </c>
      <c r="D245" s="275">
        <f>IF(D$115=0,0,D$115/CHI_fec!D$115)</f>
        <v>2.3395811755475826</v>
      </c>
      <c r="E245" s="275">
        <f>IF(E$115=0,0,E$115/CHI_fec!E$115)</f>
        <v>2.3436208697402465</v>
      </c>
      <c r="F245" s="275">
        <f>IF(F$115=0,0,F$115/CHI_fec!F$115)</f>
        <v>2.3323212575905683</v>
      </c>
      <c r="G245" s="275">
        <f>IF(G$115=0,0,G$115/CHI_fec!G$115)</f>
        <v>2.3315965801915204</v>
      </c>
      <c r="H245" s="275">
        <f>IF(H$115=0,0,H$115/CHI_fec!H$115)</f>
        <v>2.2901058550213422</v>
      </c>
      <c r="I245" s="275">
        <f>IF(I$115=0,0,I$115/CHI_fec!I$115)</f>
        <v>2.3153768773334131</v>
      </c>
      <c r="J245" s="275">
        <f>IF(J$115=0,0,J$115/CHI_fec!J$115)</f>
        <v>2.3270426678570568</v>
      </c>
      <c r="K245" s="275">
        <f>IF(K$115=0,0,K$115/CHI_fec!K$115)</f>
        <v>2.3186621095596291</v>
      </c>
      <c r="L245" s="275">
        <f>IF(L$115=0,0,L$115/CHI_fec!L$115)</f>
        <v>2.3145717973275559</v>
      </c>
      <c r="M245" s="275">
        <f>IF(M$115=0,0,M$115/CHI_fec!M$115)</f>
        <v>2.3066423567896521</v>
      </c>
      <c r="N245" s="275">
        <f>IF(N$115=0,0,N$115/CHI_fec!N$115)</f>
        <v>2.2967423917290724</v>
      </c>
      <c r="O245" s="275">
        <f>IF(O$115=0,0,O$115/CHI_fec!O$115)</f>
        <v>2.2948052595192157</v>
      </c>
      <c r="P245" s="275">
        <f>IF(P$115=0,0,P$115/CHI_fec!P$115)</f>
        <v>2.2551461868632803</v>
      </c>
      <c r="Q245" s="275">
        <f>IF(Q$115=0,0,Q$115/CHI_fec!Q$115)</f>
        <v>2.1990243928445889</v>
      </c>
      <c r="R245" s="275">
        <f>IF(R$115=0,0,R$115/CHI_fec!R$115)</f>
        <v>2.1378306754817165</v>
      </c>
      <c r="S245" s="275">
        <f>IF(S$115=0,0,S$115/CHI_fec!S$115)</f>
        <v>2.1854609089109864</v>
      </c>
      <c r="T245" s="275">
        <f>IF(T$115=0,0,T$115/CHI_fec!T$115)</f>
        <v>2.1856706231686607</v>
      </c>
      <c r="U245" s="275">
        <f>IF(U$115=0,0,U$115/CHI_fec!U$115)</f>
        <v>2.1559768556391652</v>
      </c>
      <c r="V245" s="275">
        <f>IF(V$115=0,0,V$115/CHI_fec!V$115)</f>
        <v>2.2098254571569442</v>
      </c>
      <c r="W245" s="275">
        <f>IF(W$115=0,0,W$115/CHI_fec!W$115)</f>
        <v>2.249078931521646</v>
      </c>
      <c r="X245" s="275">
        <f>IF(X$115=0,0,X$115/CHI_fec!X$115)</f>
        <v>1.8565454648483581</v>
      </c>
      <c r="Y245" s="275">
        <f>IF(Y$115=0,0,Y$115/CHI_fec!Y$115)</f>
        <v>1.4951483579934675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2.2763009664128719</v>
      </c>
      <c r="C246" s="276">
        <f>IF(C$121=0,0,C$121/CHI_fec!C$121)</f>
        <v>2.4049877217430979</v>
      </c>
      <c r="D246" s="276">
        <f>IF(D$121=0,0,D$121/CHI_fec!D$121)</f>
        <v>2.4173576210303023</v>
      </c>
      <c r="E246" s="276">
        <f>IF(E$121=0,0,E$121/CHI_fec!E$121)</f>
        <v>2.3872936594090586</v>
      </c>
      <c r="F246" s="276">
        <f>IF(F$121=0,0,F$121/CHI_fec!F$121)</f>
        <v>2.3280669347776271</v>
      </c>
      <c r="G246" s="276">
        <f>IF(G$121=0,0,G$121/CHI_fec!G$121)</f>
        <v>2.361645116868655</v>
      </c>
      <c r="H246" s="276">
        <f>IF(H$121=0,0,H$121/CHI_fec!H$121)</f>
        <v>2.2775757718300791</v>
      </c>
      <c r="I246" s="276">
        <f>IF(I$121=0,0,I$121/CHI_fec!I$121)</f>
        <v>2.2316929586426855</v>
      </c>
      <c r="J246" s="276">
        <f>IF(J$121=0,0,J$121/CHI_fec!J$121)</f>
        <v>2.1984038719939276</v>
      </c>
      <c r="K246" s="276">
        <f>IF(K$121=0,0,K$121/CHI_fec!K$121)</f>
        <v>2.2389186843372446</v>
      </c>
      <c r="L246" s="276">
        <f>IF(L$121=0,0,L$121/CHI_fec!L$121)</f>
        <v>2.1669899030647737</v>
      </c>
      <c r="M246" s="276">
        <f>IF(M$121=0,0,M$121/CHI_fec!M$121)</f>
        <v>2.157724321340341</v>
      </c>
      <c r="N246" s="276">
        <f>IF(N$121=0,0,N$121/CHI_fec!N$121)</f>
        <v>2.1326396058768462</v>
      </c>
      <c r="O246" s="276">
        <f>IF(O$121=0,0,O$121/CHI_fec!O$121)</f>
        <v>2.0945510986499425</v>
      </c>
      <c r="P246" s="276">
        <f>IF(P$121=0,0,P$121/CHI_fec!P$121)</f>
        <v>2.061857729106368</v>
      </c>
      <c r="Q246" s="276">
        <f>IF(Q$121=0,0,Q$121/CHI_fec!Q$121)</f>
        <v>1.9472635958964011</v>
      </c>
      <c r="R246" s="276">
        <f>IF(R$121=0,0,R$121/CHI_fec!R$121)</f>
        <v>1.7840902302500365</v>
      </c>
      <c r="S246" s="276">
        <f>IF(S$121=0,0,S$121/CHI_fec!S$121)</f>
        <v>1.9277374078729845</v>
      </c>
      <c r="T246" s="276">
        <f>IF(T$121=0,0,T$121/CHI_fec!T$121)</f>
        <v>1.9419268206111298</v>
      </c>
      <c r="U246" s="276">
        <f>IF(U$121=0,0,U$121/CHI_fec!U$121)</f>
        <v>2.1010246647616455</v>
      </c>
      <c r="V246" s="276">
        <f>IF(V$121=0,0,V$121/CHI_fec!V$121)</f>
        <v>2.2327126044449441</v>
      </c>
      <c r="W246" s="276">
        <f>IF(W$121=0,0,W$121/CHI_fec!W$121)</f>
        <v>2.2538495411260757</v>
      </c>
      <c r="X246" s="276">
        <f>IF(X$121=0,0,X$121/CHI_fec!X$121)</f>
        <v>2.1932556745617227</v>
      </c>
      <c r="Y246" s="276">
        <f>IF(Y$121=0,0,Y$121/CHI_fec!Y$121)</f>
        <v>2.2060154517052917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2.6174534744457389</v>
      </c>
      <c r="C247" s="276">
        <f>IF(C$134=0,0,C$134/CHI_fec!C$134)</f>
        <v>2.6429612249484693</v>
      </c>
      <c r="D247" s="276">
        <f>IF(D$134=0,0,D$134/CHI_fec!D$134)</f>
        <v>2.5510047944161345</v>
      </c>
      <c r="E247" s="276">
        <f>IF(E$134=0,0,E$134/CHI_fec!E$134)</f>
        <v>2.4965599592464991</v>
      </c>
      <c r="F247" s="276">
        <f>IF(F$134=0,0,F$134/CHI_fec!F$134)</f>
        <v>2.5212384824663512</v>
      </c>
      <c r="G247" s="276">
        <f>IF(G$134=0,0,G$134/CHI_fec!G$134)</f>
        <v>2.5223653711674445</v>
      </c>
      <c r="H247" s="276">
        <f>IF(H$134=0,0,H$134/CHI_fec!H$134)</f>
        <v>2.5401202643079333</v>
      </c>
      <c r="I247" s="276">
        <f>IF(I$134=0,0,I$134/CHI_fec!I$134)</f>
        <v>2.5465688783108162</v>
      </c>
      <c r="J247" s="276">
        <f>IF(J$134=0,0,J$134/CHI_fec!J$134)</f>
        <v>2.5081014654317051</v>
      </c>
      <c r="K247" s="276">
        <f>IF(K$134=0,0,K$134/CHI_fec!K$134)</f>
        <v>2.5606385679641006</v>
      </c>
      <c r="L247" s="276">
        <f>IF(L$134=0,0,L$134/CHI_fec!L$134)</f>
        <v>2.5518592816150085</v>
      </c>
      <c r="M247" s="276">
        <f>IF(M$134=0,0,M$134/CHI_fec!M$134)</f>
        <v>2.5258479272185377</v>
      </c>
      <c r="N247" s="276">
        <f>IF(N$134=0,0,N$134/CHI_fec!N$134)</f>
        <v>2.569818073918956</v>
      </c>
      <c r="O247" s="276">
        <f>IF(O$134=0,0,O$134/CHI_fec!O$134)</f>
        <v>2.5578385916467172</v>
      </c>
      <c r="P247" s="276">
        <f>IF(P$134=0,0,P$134/CHI_fec!P$134)</f>
        <v>2.5413117429730909</v>
      </c>
      <c r="Q247" s="276">
        <f>IF(Q$134=0,0,Q$134/CHI_fec!Q$134)</f>
        <v>2.5946492619015853</v>
      </c>
      <c r="R247" s="276">
        <f>IF(R$134=0,0,R$134/CHI_fec!R$134)</f>
        <v>2.463309563233341</v>
      </c>
      <c r="S247" s="276">
        <f>IF(S$134=0,0,S$134/CHI_fec!S$134)</f>
        <v>2.4508193174125426</v>
      </c>
      <c r="T247" s="276">
        <f>IF(T$134=0,0,T$134/CHI_fec!T$134)</f>
        <v>2.4630915469965085</v>
      </c>
      <c r="U247" s="276">
        <f>IF(U$134=0,0,U$134/CHI_fec!U$134)</f>
        <v>2.4385459079029381</v>
      </c>
      <c r="V247" s="276">
        <f>IF(V$134=0,0,V$134/CHI_fec!V$134)</f>
        <v>2.3532057722329136</v>
      </c>
      <c r="W247" s="276">
        <f>IF(W$134=0,0,W$134/CHI_fec!W$134)</f>
        <v>2.3539106774518448</v>
      </c>
      <c r="X247" s="276">
        <f>IF(X$134=0,0,X$134/CHI_fec!X$134)</f>
        <v>2.3458549720898541</v>
      </c>
      <c r="Y247" s="276">
        <f>IF(Y$134=0,0,Y$134/CHI_fec!Y$134)</f>
        <v>2.2928968578458471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2.3094332779497684</v>
      </c>
      <c r="C248" s="276">
        <f>IF(C$142=0,0,C$142/CHI_fec!C$142)</f>
        <v>2.3536090323275443</v>
      </c>
      <c r="D248" s="276">
        <f>IF(D$142=0,0,D$142/CHI_fec!D$142)</f>
        <v>2.3565059938194759</v>
      </c>
      <c r="E248" s="276">
        <f>IF(E$142=0,0,E$142/CHI_fec!E$142)</f>
        <v>2.3531757985504922</v>
      </c>
      <c r="F248" s="276">
        <f>IF(F$142=0,0,F$142/CHI_fec!F$142)</f>
        <v>2.3298409115591827</v>
      </c>
      <c r="G248" s="276">
        <f>IF(G$142=0,0,G$142/CHI_fec!G$142)</f>
        <v>2.3385081259352507</v>
      </c>
      <c r="H248" s="276">
        <f>IF(H$142=0,0,H$142/CHI_fec!H$142)</f>
        <v>2.2817325017884915</v>
      </c>
      <c r="I248" s="276">
        <f>IF(I$142=0,0,I$142/CHI_fec!I$142)</f>
        <v>2.2869694075230833</v>
      </c>
      <c r="J248" s="276">
        <f>IF(J$142=0,0,J$142/CHI_fec!J$142)</f>
        <v>2.2903344215415253</v>
      </c>
      <c r="K248" s="276">
        <f>IF(K$142=0,0,K$142/CHI_fec!K$142)</f>
        <v>2.2966274132824442</v>
      </c>
      <c r="L248" s="276">
        <f>IF(L$142=0,0,L$142/CHI_fec!L$142)</f>
        <v>2.2733201181542828</v>
      </c>
      <c r="M248" s="276">
        <f>IF(M$142=0,0,M$142/CHI_fec!M$142)</f>
        <v>2.2652301647703141</v>
      </c>
      <c r="N248" s="276">
        <f>IF(N$142=0,0,N$142/CHI_fec!N$142)</f>
        <v>2.2509313921880638</v>
      </c>
      <c r="O248" s="276">
        <f>IF(O$142=0,0,O$142/CHI_fec!O$142)</f>
        <v>2.2357336543149522</v>
      </c>
      <c r="P248" s="276">
        <f>IF(P$142=0,0,P$142/CHI_fec!P$142)</f>
        <v>2.198779563708908</v>
      </c>
      <c r="Q248" s="276">
        <f>IF(Q$142=0,0,Q$142/CHI_fec!Q$142)</f>
        <v>2.1197132952688413</v>
      </c>
      <c r="R248" s="276">
        <f>IF(R$142=0,0,R$142/CHI_fec!R$142)</f>
        <v>2.0263967974076746</v>
      </c>
      <c r="S248" s="276">
        <f>IF(S$142=0,0,S$142/CHI_fec!S$142)</f>
        <v>2.1049059894265456</v>
      </c>
      <c r="T248" s="276">
        <f>IF(T$142=0,0,T$142/CHI_fec!T$142)</f>
        <v>2.1063743282831333</v>
      </c>
      <c r="U248" s="276">
        <f>IF(U$142=0,0,U$142/CHI_fec!U$142)</f>
        <v>2.1344302497862877</v>
      </c>
      <c r="V248" s="276">
        <f>IF(V$142=0,0,V$142/CHI_fec!V$142)</f>
        <v>2.2147748277951282</v>
      </c>
      <c r="W248" s="276">
        <f>IF(W$142=0,0,W$142/CHI_fec!W$142)</f>
        <v>2.2492639624216464</v>
      </c>
      <c r="X248" s="276">
        <f>IF(X$142=0,0,X$142/CHI_fec!X$142)</f>
        <v>1.9643755786516102</v>
      </c>
      <c r="Y248" s="276">
        <f>IF(Y$142=0,0,Y$142/CHI_fec!Y$142)</f>
        <v>1.7718548199775619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RO: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1544.5246706854209</v>
      </c>
      <c r="C3" s="203">
        <f t="shared" si="0"/>
        <v>1638.5374038380255</v>
      </c>
      <c r="D3" s="203">
        <f t="shared" si="0"/>
        <v>1674.4128101223951</v>
      </c>
      <c r="E3" s="203">
        <f t="shared" si="0"/>
        <v>1602.6509096842624</v>
      </c>
      <c r="F3" s="203">
        <f t="shared" si="0"/>
        <v>1876.7733880154929</v>
      </c>
      <c r="G3" s="203">
        <f t="shared" si="0"/>
        <v>1863.5122608748629</v>
      </c>
      <c r="H3" s="203">
        <f t="shared" si="0"/>
        <v>2219.3819686200891</v>
      </c>
      <c r="I3" s="203">
        <f t="shared" si="0"/>
        <v>2651.5245688572404</v>
      </c>
      <c r="J3" s="203">
        <f t="shared" si="0"/>
        <v>3198.9654979774673</v>
      </c>
      <c r="K3" s="203">
        <f t="shared" si="0"/>
        <v>2051.5302306462668</v>
      </c>
      <c r="L3" s="203">
        <f t="shared" si="0"/>
        <v>1012.3785720420872</v>
      </c>
      <c r="M3" s="203">
        <f t="shared" si="0"/>
        <v>1075.1446940145127</v>
      </c>
      <c r="N3" s="203">
        <f t="shared" si="0"/>
        <v>2062.9279450596259</v>
      </c>
      <c r="O3" s="203">
        <f t="shared" si="0"/>
        <v>1609.69428559485</v>
      </c>
      <c r="P3" s="203">
        <f t="shared" si="0"/>
        <v>1935.8612106976543</v>
      </c>
      <c r="Q3" s="203">
        <f t="shared" si="0"/>
        <v>1926.5619500000007</v>
      </c>
      <c r="R3" s="203">
        <f t="shared" si="0"/>
        <v>2123.1217925202241</v>
      </c>
      <c r="S3" s="203">
        <f t="shared" si="0"/>
        <v>2038.4066375675909</v>
      </c>
      <c r="T3" s="203">
        <f t="shared" si="0"/>
        <v>2029.3821918539477</v>
      </c>
      <c r="U3" s="203">
        <f t="shared" si="0"/>
        <v>1906.9715417495456</v>
      </c>
      <c r="V3" s="203">
        <f t="shared" si="0"/>
        <v>1821.8795853719212</v>
      </c>
      <c r="W3" s="203">
        <f t="shared" si="0"/>
        <v>2108.6101743072404</v>
      </c>
      <c r="X3" s="203">
        <f t="shared" si="0"/>
        <v>2000.8102075654438</v>
      </c>
      <c r="Y3" s="203">
        <f t="shared" si="0"/>
        <v>2014.8000000000002</v>
      </c>
      <c r="DA3" s="112"/>
    </row>
    <row r="4" spans="1:105" ht="12" customHeight="1" x14ac:dyDescent="0.25">
      <c r="A4" s="50" t="s">
        <v>51</v>
      </c>
      <c r="B4" s="241">
        <v>770.86107714579327</v>
      </c>
      <c r="C4" s="241">
        <v>739.17894703610671</v>
      </c>
      <c r="D4" s="241">
        <v>715.77287383133762</v>
      </c>
      <c r="E4" s="241">
        <v>910.22775294872235</v>
      </c>
      <c r="F4" s="241">
        <v>1075.093579382697</v>
      </c>
      <c r="G4" s="241">
        <v>1326.723496125195</v>
      </c>
      <c r="H4" s="241">
        <v>1916.8827006615679</v>
      </c>
      <c r="I4" s="241">
        <v>2516.0250625100962</v>
      </c>
      <c r="J4" s="241">
        <v>2433.055659783106</v>
      </c>
      <c r="K4" s="241">
        <v>1674.7149607923091</v>
      </c>
      <c r="L4" s="241">
        <v>794.88830316574069</v>
      </c>
      <c r="M4" s="241">
        <v>817.42986786937081</v>
      </c>
      <c r="N4" s="241">
        <v>1629.6976714808241</v>
      </c>
      <c r="O4" s="241">
        <v>1160.743866616695</v>
      </c>
      <c r="P4" s="241">
        <v>1451.533169964277</v>
      </c>
      <c r="Q4" s="241">
        <v>1363.1159593061971</v>
      </c>
      <c r="R4" s="241">
        <v>1534.534501738927</v>
      </c>
      <c r="S4" s="241">
        <v>1402.950717667072</v>
      </c>
      <c r="T4" s="241">
        <v>1467.9210059703</v>
      </c>
      <c r="U4" s="241">
        <v>1422.631215880014</v>
      </c>
      <c r="V4" s="241">
        <v>1387.9115565640061</v>
      </c>
      <c r="W4" s="241">
        <v>1277.5296835589099</v>
      </c>
      <c r="X4" s="241">
        <v>1389.705218093188</v>
      </c>
      <c r="Y4" s="241">
        <v>1281.2434010652989</v>
      </c>
      <c r="DA4" s="83" t="s">
        <v>1404</v>
      </c>
    </row>
    <row r="5" spans="1:105" ht="12" customHeight="1" x14ac:dyDescent="0.25">
      <c r="A5" s="144" t="s">
        <v>52</v>
      </c>
      <c r="B5" s="282">
        <v>451.18828689947219</v>
      </c>
      <c r="C5" s="282">
        <v>556.05042827436228</v>
      </c>
      <c r="D5" s="282">
        <v>626.90507550887719</v>
      </c>
      <c r="E5" s="282">
        <v>221.85371173628141</v>
      </c>
      <c r="F5" s="282">
        <v>368.78985982628842</v>
      </c>
      <c r="G5" s="282">
        <v>307.10842393428612</v>
      </c>
      <c r="H5" s="282">
        <v>112.4386286646611</v>
      </c>
      <c r="I5" s="282">
        <v>72.392716824946064</v>
      </c>
      <c r="J5" s="282">
        <v>647.87845827120668</v>
      </c>
      <c r="K5" s="282">
        <v>219.14108355983581</v>
      </c>
      <c r="L5" s="282">
        <v>114.1115491342392</v>
      </c>
      <c r="M5" s="282">
        <v>152.10273727663991</v>
      </c>
      <c r="N5" s="282">
        <v>257.87828086025149</v>
      </c>
      <c r="O5" s="282">
        <v>283.52730462075027</v>
      </c>
      <c r="P5" s="282">
        <v>319.47670795324223</v>
      </c>
      <c r="Q5" s="282">
        <v>292.97550495138921</v>
      </c>
      <c r="R5" s="282">
        <v>312.53769530304152</v>
      </c>
      <c r="S5" s="282">
        <v>333.0937581694464</v>
      </c>
      <c r="T5" s="282">
        <v>319.17068690816149</v>
      </c>
      <c r="U5" s="282">
        <v>313.19415134150933</v>
      </c>
      <c r="V5" s="282">
        <v>222.47741657612161</v>
      </c>
      <c r="W5" s="282">
        <v>491.1910076806974</v>
      </c>
      <c r="X5" s="282">
        <v>283.46669587144851</v>
      </c>
      <c r="Y5" s="282">
        <v>390.82501479581782</v>
      </c>
      <c r="DA5" s="94" t="s">
        <v>1405</v>
      </c>
    </row>
    <row r="6" spans="1:105" ht="12" customHeight="1" x14ac:dyDescent="0.25">
      <c r="A6" s="49" t="s">
        <v>60</v>
      </c>
      <c r="B6" s="242">
        <v>322.47530664015551</v>
      </c>
      <c r="C6" s="242">
        <v>343.30802852755642</v>
      </c>
      <c r="D6" s="242">
        <v>331.73486078218031</v>
      </c>
      <c r="E6" s="242">
        <v>470.56944499925862</v>
      </c>
      <c r="F6" s="242">
        <v>432.88994880650739</v>
      </c>
      <c r="G6" s="242">
        <v>229.68034081538181</v>
      </c>
      <c r="H6" s="242">
        <v>190.06063929385999</v>
      </c>
      <c r="I6" s="242">
        <v>63.106789522198177</v>
      </c>
      <c r="J6" s="242">
        <v>118.0313799231547</v>
      </c>
      <c r="K6" s="242">
        <v>157.67418629412211</v>
      </c>
      <c r="L6" s="242">
        <v>103.37871974210719</v>
      </c>
      <c r="M6" s="242">
        <v>105.6120888685019</v>
      </c>
      <c r="N6" s="242">
        <v>175.35199271855009</v>
      </c>
      <c r="O6" s="242">
        <v>165.42311435740481</v>
      </c>
      <c r="P6" s="242">
        <v>164.85133278013529</v>
      </c>
      <c r="Q6" s="242">
        <v>270.47048574241433</v>
      </c>
      <c r="R6" s="242">
        <v>276.04959547825558</v>
      </c>
      <c r="S6" s="242">
        <v>302.36216173107249</v>
      </c>
      <c r="T6" s="242">
        <v>242.29049897548609</v>
      </c>
      <c r="U6" s="242">
        <v>171.1461745280223</v>
      </c>
      <c r="V6" s="242">
        <v>211.49061223179339</v>
      </c>
      <c r="W6" s="242">
        <v>339.88948306763291</v>
      </c>
      <c r="X6" s="242">
        <v>327.63829360080712</v>
      </c>
      <c r="Y6" s="242">
        <v>342.73158413888342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6058</v>
      </c>
      <c r="C9" s="241">
        <v>5668</v>
      </c>
      <c r="D9" s="241">
        <v>5680</v>
      </c>
      <c r="E9" s="241">
        <v>5292</v>
      </c>
      <c r="F9" s="241">
        <v>6238.5839999999998</v>
      </c>
      <c r="G9" s="241">
        <v>7032.1</v>
      </c>
      <c r="H9" s="241">
        <v>8252.768</v>
      </c>
      <c r="I9" s="241">
        <v>6891.2941999999994</v>
      </c>
      <c r="J9" s="241">
        <v>6061.7409999999991</v>
      </c>
      <c r="K9" s="241">
        <v>5528.3591999999999</v>
      </c>
      <c r="L9" s="241">
        <v>4807.3172000000004</v>
      </c>
      <c r="M9" s="241">
        <v>5352.6283999999996</v>
      </c>
      <c r="N9" s="241">
        <v>7727.0460000000003</v>
      </c>
      <c r="O9" s="241">
        <v>7120.9340000000002</v>
      </c>
      <c r="P9" s="241">
        <v>7554.6049999999996</v>
      </c>
      <c r="Q9" s="241">
        <v>7909.3419999999996</v>
      </c>
      <c r="R9" s="241">
        <v>7501.4520000000002</v>
      </c>
      <c r="S9" s="241">
        <v>7805.8459999999995</v>
      </c>
      <c r="T9" s="241">
        <v>8100.25</v>
      </c>
      <c r="U9" s="241">
        <v>9120.9290000000001</v>
      </c>
      <c r="V9" s="241">
        <v>9729.11</v>
      </c>
      <c r="W9" s="241">
        <v>9640.634</v>
      </c>
      <c r="X9" s="241">
        <v>9223.64</v>
      </c>
      <c r="Y9" s="241">
        <v>9057.241</v>
      </c>
      <c r="DA9" s="83" t="s">
        <v>1408</v>
      </c>
    </row>
    <row r="10" spans="1:105" ht="12" customHeight="1" x14ac:dyDescent="0.25">
      <c r="A10" s="144" t="s">
        <v>1409</v>
      </c>
      <c r="B10" s="282">
        <v>5000</v>
      </c>
      <c r="C10" s="282">
        <v>6012.4775589903011</v>
      </c>
      <c r="D10" s="282">
        <v>7015.1009060392589</v>
      </c>
      <c r="E10" s="282">
        <v>1818.844192931627</v>
      </c>
      <c r="F10" s="282">
        <v>3017.7118370533999</v>
      </c>
      <c r="G10" s="282">
        <v>2021.3345378905899</v>
      </c>
      <c r="H10" s="282">
        <v>601.12043037064177</v>
      </c>
      <c r="I10" s="282">
        <v>246.21956159999999</v>
      </c>
      <c r="J10" s="282">
        <v>2004.38305324</v>
      </c>
      <c r="K10" s="282">
        <v>483.95854170000001</v>
      </c>
      <c r="L10" s="282">
        <v>345.55658499999998</v>
      </c>
      <c r="M10" s="282">
        <v>501.23648300000002</v>
      </c>
      <c r="N10" s="282">
        <v>512.95509400000003</v>
      </c>
      <c r="O10" s="282">
        <v>1187.5824573800001</v>
      </c>
      <c r="P10" s="282">
        <v>1158.0219110999999</v>
      </c>
      <c r="Q10" s="282">
        <v>1401.5606359999999</v>
      </c>
      <c r="R10" s="282">
        <v>2852.5773853999999</v>
      </c>
      <c r="S10" s="282">
        <v>2131.827320115</v>
      </c>
      <c r="T10" s="282">
        <v>3234.4021443800011</v>
      </c>
      <c r="U10" s="282">
        <v>3840.68948</v>
      </c>
      <c r="V10" s="282">
        <v>3657.68233359326</v>
      </c>
      <c r="W10" s="282">
        <v>4116.6507529911123</v>
      </c>
      <c r="X10" s="282">
        <v>3197.1598764175001</v>
      </c>
      <c r="Y10" s="282">
        <v>2425.4313322467951</v>
      </c>
      <c r="DA10" s="94" t="s">
        <v>1410</v>
      </c>
    </row>
    <row r="11" spans="1:105" ht="12" customHeight="1" x14ac:dyDescent="0.25">
      <c r="A11" s="49" t="s">
        <v>1411</v>
      </c>
      <c r="B11" s="242">
        <v>389.05</v>
      </c>
      <c r="C11" s="242">
        <v>404.12900000000002</v>
      </c>
      <c r="D11" s="242">
        <v>404.12900000000002</v>
      </c>
      <c r="E11" s="242">
        <v>420</v>
      </c>
      <c r="F11" s="242">
        <v>385.63200000000001</v>
      </c>
      <c r="G11" s="242">
        <v>211.29429999999999</v>
      </c>
      <c r="H11" s="242">
        <v>142.02199999999999</v>
      </c>
      <c r="I11" s="242">
        <v>30</v>
      </c>
      <c r="J11" s="242">
        <v>51.038999999999987</v>
      </c>
      <c r="K11" s="242">
        <v>258.02199999999999</v>
      </c>
      <c r="L11" s="242">
        <v>200.30500000000001</v>
      </c>
      <c r="M11" s="242">
        <v>186.43100000000001</v>
      </c>
      <c r="N11" s="242">
        <v>227.07900000000001</v>
      </c>
      <c r="O11" s="242">
        <v>223.584</v>
      </c>
      <c r="P11" s="242">
        <v>213.75630000000001</v>
      </c>
      <c r="Q11" s="242">
        <v>394.66</v>
      </c>
      <c r="R11" s="242">
        <v>411.33</v>
      </c>
      <c r="S11" s="242">
        <v>401.93200000000002</v>
      </c>
      <c r="T11" s="242">
        <v>394.27851800000002</v>
      </c>
      <c r="U11" s="242">
        <v>358.70249999999999</v>
      </c>
      <c r="V11" s="242">
        <v>423.39875404999998</v>
      </c>
      <c r="W11" s="242">
        <v>463.70226899999989</v>
      </c>
      <c r="X11" s="242">
        <v>467.095417</v>
      </c>
      <c r="Y11" s="242">
        <v>415.67217599999998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10800</v>
      </c>
      <c r="C14" s="241">
        <v>10800</v>
      </c>
      <c r="D14" s="241">
        <v>10800</v>
      </c>
      <c r="E14" s="241">
        <v>10800</v>
      </c>
      <c r="F14" s="241">
        <v>9849.515965812072</v>
      </c>
      <c r="G14" s="241">
        <v>9849.515965812072</v>
      </c>
      <c r="H14" s="241">
        <v>9849.515965812072</v>
      </c>
      <c r="I14" s="241">
        <v>9849.515965812072</v>
      </c>
      <c r="J14" s="241">
        <v>8899.0319316241439</v>
      </c>
      <c r="K14" s="241">
        <v>8899.0319316241439</v>
      </c>
      <c r="L14" s="241">
        <v>8899.0319316241439</v>
      </c>
      <c r="M14" s="241">
        <v>8899.0319316241439</v>
      </c>
      <c r="N14" s="241">
        <v>8899.0319316241439</v>
      </c>
      <c r="O14" s="241">
        <v>8899.0319316241439</v>
      </c>
      <c r="P14" s="241">
        <v>8899.0319316241439</v>
      </c>
      <c r="Q14" s="241">
        <v>8899.0319316241439</v>
      </c>
      <c r="R14" s="241">
        <v>8899.0319316241439</v>
      </c>
      <c r="S14" s="241">
        <v>8899.0319316241439</v>
      </c>
      <c r="T14" s="241">
        <v>8899.0319316241439</v>
      </c>
      <c r="U14" s="241">
        <v>9849.515965812072</v>
      </c>
      <c r="V14" s="241">
        <v>10800</v>
      </c>
      <c r="W14" s="241">
        <v>10800</v>
      </c>
      <c r="X14" s="241">
        <v>10800</v>
      </c>
      <c r="Y14" s="241">
        <v>10800</v>
      </c>
      <c r="DA14" s="83" t="s">
        <v>1413</v>
      </c>
    </row>
    <row r="15" spans="1:105" ht="12" customHeight="1" x14ac:dyDescent="0.25">
      <c r="A15" s="107" t="s">
        <v>1409</v>
      </c>
      <c r="B15" s="282">
        <v>5555.5555555555557</v>
      </c>
      <c r="C15" s="282">
        <v>6521.2602266736521</v>
      </c>
      <c r="D15" s="282">
        <v>7486.9648977917486</v>
      </c>
      <c r="E15" s="282">
        <v>7004.1125622326999</v>
      </c>
      <c r="F15" s="282">
        <v>7004.1125622326999</v>
      </c>
      <c r="G15" s="282">
        <v>6521.2602266736512</v>
      </c>
      <c r="H15" s="282">
        <v>6521.2602266736512</v>
      </c>
      <c r="I15" s="282">
        <v>6521.2602266736512</v>
      </c>
      <c r="J15" s="282">
        <v>6038.4078911146034</v>
      </c>
      <c r="K15" s="282">
        <v>6038.4078911146034</v>
      </c>
      <c r="L15" s="282">
        <v>6038.4078911146034</v>
      </c>
      <c r="M15" s="282">
        <v>5555.5555555555538</v>
      </c>
      <c r="N15" s="282">
        <v>5555.5555555555538</v>
      </c>
      <c r="O15" s="282">
        <v>5072.7032199965051</v>
      </c>
      <c r="P15" s="282">
        <v>5072.7032199965051</v>
      </c>
      <c r="Q15" s="282">
        <v>5072.7032199965051</v>
      </c>
      <c r="R15" s="282">
        <v>5072.7032199965051</v>
      </c>
      <c r="S15" s="282">
        <v>5072.7032199965051</v>
      </c>
      <c r="T15" s="282">
        <v>5072.7032199965051</v>
      </c>
      <c r="U15" s="282">
        <v>5072.7032199965051</v>
      </c>
      <c r="V15" s="282">
        <v>5072.7032199965051</v>
      </c>
      <c r="W15" s="282">
        <v>5072.7032199965051</v>
      </c>
      <c r="X15" s="282">
        <v>5072.7032199965051</v>
      </c>
      <c r="Y15" s="282">
        <v>5072.7032199965051</v>
      </c>
      <c r="DA15" s="94" t="s">
        <v>1414</v>
      </c>
    </row>
    <row r="16" spans="1:105" ht="12" customHeight="1" x14ac:dyDescent="0.25">
      <c r="A16" s="49" t="s">
        <v>1411</v>
      </c>
      <c r="B16" s="242">
        <v>432.27777777777783</v>
      </c>
      <c r="C16" s="242">
        <v>448.21306888884658</v>
      </c>
      <c r="D16" s="242">
        <v>448.21306888884658</v>
      </c>
      <c r="E16" s="242">
        <v>464.14835999991539</v>
      </c>
      <c r="F16" s="242">
        <v>464.14835999991539</v>
      </c>
      <c r="G16" s="242">
        <v>448.21306888884658</v>
      </c>
      <c r="H16" s="242">
        <v>409.34640773260571</v>
      </c>
      <c r="I16" s="242">
        <v>409.34640773260571</v>
      </c>
      <c r="J16" s="242">
        <v>370.47974657636479</v>
      </c>
      <c r="K16" s="242">
        <v>446.26993564598422</v>
      </c>
      <c r="L16" s="242">
        <v>423.3385656008121</v>
      </c>
      <c r="M16" s="242">
        <v>407.4032744897433</v>
      </c>
      <c r="N16" s="242">
        <v>391.46798337867449</v>
      </c>
      <c r="O16" s="242">
        <v>391.46798337867449</v>
      </c>
      <c r="P16" s="242">
        <v>352.60132222243362</v>
      </c>
      <c r="Q16" s="242">
        <v>497.18562142756912</v>
      </c>
      <c r="R16" s="242">
        <v>520.11699147274112</v>
      </c>
      <c r="S16" s="242">
        <v>520.11699147274112</v>
      </c>
      <c r="T16" s="242">
        <v>520.11699147274112</v>
      </c>
      <c r="U16" s="242">
        <v>520.11699147274112</v>
      </c>
      <c r="V16" s="242">
        <v>543.04836151791324</v>
      </c>
      <c r="W16" s="242">
        <v>565.97973156308524</v>
      </c>
      <c r="X16" s="242">
        <v>565.97973156308524</v>
      </c>
      <c r="Y16" s="242">
        <v>565.97973156308524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950.48403418792873</v>
      </c>
      <c r="O18" s="241">
        <v>0</v>
      </c>
      <c r="P18" s="241">
        <v>0</v>
      </c>
      <c r="Q18" s="241">
        <v>0</v>
      </c>
      <c r="R18" s="241">
        <v>950.48403418792873</v>
      </c>
      <c r="S18" s="241">
        <v>0</v>
      </c>
      <c r="T18" s="241">
        <v>0</v>
      </c>
      <c r="U18" s="241">
        <v>950.48403418792873</v>
      </c>
      <c r="V18" s="241">
        <v>1900.968068375857</v>
      </c>
      <c r="W18" s="241">
        <v>0</v>
      </c>
      <c r="X18" s="241">
        <v>0</v>
      </c>
      <c r="Y18" s="241">
        <v>0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965.70467111809671</v>
      </c>
      <c r="D19" s="282">
        <v>965.70467111809671</v>
      </c>
      <c r="E19" s="282">
        <v>0</v>
      </c>
      <c r="F19" s="282">
        <v>0</v>
      </c>
      <c r="G19" s="282">
        <v>0</v>
      </c>
      <c r="H19" s="282">
        <v>0</v>
      </c>
      <c r="I19" s="282">
        <v>0</v>
      </c>
      <c r="J19" s="282">
        <v>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482.85233555904841</v>
      </c>
      <c r="S19" s="282">
        <v>0</v>
      </c>
      <c r="T19" s="282">
        <v>482.85233555904841</v>
      </c>
      <c r="U19" s="282">
        <v>0</v>
      </c>
      <c r="V19" s="282">
        <v>0</v>
      </c>
      <c r="W19" s="282">
        <v>482.85233555904841</v>
      </c>
      <c r="X19" s="282">
        <v>0</v>
      </c>
      <c r="Y19" s="282">
        <v>0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38.866661156240887</v>
      </c>
      <c r="D20" s="242">
        <v>15.935291111068841</v>
      </c>
      <c r="E20" s="242">
        <v>54.801952267309723</v>
      </c>
      <c r="F20" s="242">
        <v>0</v>
      </c>
      <c r="G20" s="242">
        <v>0</v>
      </c>
      <c r="H20" s="242">
        <v>0</v>
      </c>
      <c r="I20" s="242">
        <v>0</v>
      </c>
      <c r="J20" s="242">
        <v>0</v>
      </c>
      <c r="K20" s="242">
        <v>91.725480180688209</v>
      </c>
      <c r="L20" s="242">
        <v>0</v>
      </c>
      <c r="M20" s="242">
        <v>0</v>
      </c>
      <c r="N20" s="242">
        <v>6.996078934103215</v>
      </c>
      <c r="O20" s="242">
        <v>0</v>
      </c>
      <c r="P20" s="242">
        <v>0</v>
      </c>
      <c r="Q20" s="242">
        <v>160.51959031620439</v>
      </c>
      <c r="R20" s="242">
        <v>45.862740090344097</v>
      </c>
      <c r="S20" s="242">
        <v>15.935291111068841</v>
      </c>
      <c r="T20" s="242">
        <v>38.866661156240887</v>
      </c>
      <c r="U20" s="242">
        <v>0</v>
      </c>
      <c r="V20" s="242">
        <v>61.79803120141294</v>
      </c>
      <c r="W20" s="242">
        <v>38.866661156240887</v>
      </c>
      <c r="X20" s="242">
        <v>0</v>
      </c>
      <c r="Y20" s="242">
        <v>38.866661156240887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0</v>
      </c>
      <c r="E22" s="241">
        <f t="shared" si="1"/>
        <v>0</v>
      </c>
      <c r="F22" s="241">
        <f t="shared" si="1"/>
        <v>950.48403418792805</v>
      </c>
      <c r="G22" s="241">
        <f t="shared" si="1"/>
        <v>0</v>
      </c>
      <c r="H22" s="241">
        <f t="shared" si="1"/>
        <v>0</v>
      </c>
      <c r="I22" s="241">
        <f t="shared" si="1"/>
        <v>0</v>
      </c>
      <c r="J22" s="241">
        <f t="shared" si="1"/>
        <v>950.48403418792805</v>
      </c>
      <c r="K22" s="241">
        <f t="shared" si="1"/>
        <v>0</v>
      </c>
      <c r="L22" s="241">
        <f t="shared" si="1"/>
        <v>0</v>
      </c>
      <c r="M22" s="241">
        <f t="shared" si="1"/>
        <v>0</v>
      </c>
      <c r="N22" s="241">
        <f t="shared" si="1"/>
        <v>950.48403418792805</v>
      </c>
      <c r="O22" s="241">
        <f t="shared" si="1"/>
        <v>0</v>
      </c>
      <c r="P22" s="241">
        <f t="shared" si="1"/>
        <v>0</v>
      </c>
      <c r="Q22" s="241">
        <f t="shared" si="1"/>
        <v>0</v>
      </c>
      <c r="R22" s="241">
        <f t="shared" si="1"/>
        <v>950.48403418792805</v>
      </c>
      <c r="S22" s="241">
        <f t="shared" si="1"/>
        <v>0</v>
      </c>
      <c r="T22" s="241">
        <f t="shared" si="1"/>
        <v>0</v>
      </c>
      <c r="U22" s="241">
        <f t="shared" si="1"/>
        <v>0</v>
      </c>
      <c r="V22" s="241">
        <f t="shared" si="1"/>
        <v>950.48403418792805</v>
      </c>
      <c r="W22" s="241">
        <f t="shared" si="1"/>
        <v>0</v>
      </c>
      <c r="X22" s="241">
        <f t="shared" si="1"/>
        <v>0</v>
      </c>
      <c r="Y22" s="241">
        <f t="shared" si="1"/>
        <v>0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0</v>
      </c>
      <c r="D23" s="282">
        <f t="shared" si="2"/>
        <v>0</v>
      </c>
      <c r="E23" s="282">
        <f t="shared" si="2"/>
        <v>482.8523355590487</v>
      </c>
      <c r="F23" s="282">
        <f t="shared" si="2"/>
        <v>0</v>
      </c>
      <c r="G23" s="282">
        <f t="shared" si="2"/>
        <v>482.8523355590487</v>
      </c>
      <c r="H23" s="282">
        <f t="shared" si="2"/>
        <v>0</v>
      </c>
      <c r="I23" s="282">
        <f t="shared" si="2"/>
        <v>0</v>
      </c>
      <c r="J23" s="282">
        <f t="shared" si="2"/>
        <v>482.85233555904779</v>
      </c>
      <c r="K23" s="282">
        <f t="shared" si="2"/>
        <v>0</v>
      </c>
      <c r="L23" s="282">
        <f t="shared" si="2"/>
        <v>0</v>
      </c>
      <c r="M23" s="282">
        <f t="shared" si="2"/>
        <v>482.85233555904961</v>
      </c>
      <c r="N23" s="282">
        <f t="shared" si="2"/>
        <v>0</v>
      </c>
      <c r="O23" s="282">
        <f t="shared" si="2"/>
        <v>482.8523355590487</v>
      </c>
      <c r="P23" s="282">
        <f t="shared" si="2"/>
        <v>0</v>
      </c>
      <c r="Q23" s="282">
        <f t="shared" si="2"/>
        <v>0</v>
      </c>
      <c r="R23" s="282">
        <f t="shared" si="2"/>
        <v>482.8523355590487</v>
      </c>
      <c r="S23" s="282">
        <f t="shared" si="2"/>
        <v>0</v>
      </c>
      <c r="T23" s="282">
        <f t="shared" si="2"/>
        <v>482.8523355590487</v>
      </c>
      <c r="U23" s="282">
        <f t="shared" si="2"/>
        <v>0</v>
      </c>
      <c r="V23" s="282">
        <f t="shared" si="2"/>
        <v>0</v>
      </c>
      <c r="W23" s="282">
        <f t="shared" si="2"/>
        <v>482.8523355590487</v>
      </c>
      <c r="X23" s="282">
        <f t="shared" si="2"/>
        <v>0</v>
      </c>
      <c r="Y23" s="282">
        <f t="shared" si="2"/>
        <v>0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22.931370045172116</v>
      </c>
      <c r="D24" s="242">
        <f t="shared" si="3"/>
        <v>15.935291111068864</v>
      </c>
      <c r="E24" s="242">
        <f t="shared" si="3"/>
        <v>38.866661156240923</v>
      </c>
      <c r="F24" s="242">
        <f t="shared" si="3"/>
        <v>0</v>
      </c>
      <c r="G24" s="242">
        <f t="shared" si="3"/>
        <v>15.935291111068807</v>
      </c>
      <c r="H24" s="242">
        <f t="shared" si="3"/>
        <v>38.866661156240866</v>
      </c>
      <c r="I24" s="242">
        <f t="shared" si="3"/>
        <v>0</v>
      </c>
      <c r="J24" s="242">
        <f t="shared" si="3"/>
        <v>38.866661156240923</v>
      </c>
      <c r="K24" s="242">
        <f t="shared" si="3"/>
        <v>15.93529111106875</v>
      </c>
      <c r="L24" s="242">
        <f t="shared" si="3"/>
        <v>22.931370045172116</v>
      </c>
      <c r="M24" s="242">
        <f t="shared" si="3"/>
        <v>15.935291111068807</v>
      </c>
      <c r="N24" s="242">
        <f t="shared" si="3"/>
        <v>22.931370045172002</v>
      </c>
      <c r="O24" s="242">
        <f t="shared" si="3"/>
        <v>0</v>
      </c>
      <c r="P24" s="242">
        <f t="shared" si="3"/>
        <v>38.866661156240866</v>
      </c>
      <c r="Q24" s="242">
        <f t="shared" si="3"/>
        <v>15.935291111068864</v>
      </c>
      <c r="R24" s="242">
        <f t="shared" si="3"/>
        <v>22.931370045172116</v>
      </c>
      <c r="S24" s="242">
        <f t="shared" si="3"/>
        <v>15.935291111068864</v>
      </c>
      <c r="T24" s="242">
        <f t="shared" si="3"/>
        <v>38.866661156240866</v>
      </c>
      <c r="U24" s="242">
        <f t="shared" si="3"/>
        <v>0</v>
      </c>
      <c r="V24" s="242">
        <f t="shared" si="3"/>
        <v>38.866661156240866</v>
      </c>
      <c r="W24" s="242">
        <f t="shared" si="3"/>
        <v>15.935291111068864</v>
      </c>
      <c r="X24" s="242">
        <f t="shared" si="3"/>
        <v>0</v>
      </c>
      <c r="Y24" s="242">
        <f t="shared" si="3"/>
        <v>38.866661156240866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4742</v>
      </c>
      <c r="C26" s="241">
        <f t="shared" si="4"/>
        <v>5132</v>
      </c>
      <c r="D26" s="241">
        <f t="shared" si="4"/>
        <v>5120</v>
      </c>
      <c r="E26" s="241">
        <f t="shared" si="4"/>
        <v>5508</v>
      </c>
      <c r="F26" s="241">
        <f t="shared" si="4"/>
        <v>3610.9319658120721</v>
      </c>
      <c r="G26" s="241">
        <f t="shared" si="4"/>
        <v>2817.4159658120716</v>
      </c>
      <c r="H26" s="241">
        <f t="shared" si="4"/>
        <v>1596.7479658120719</v>
      </c>
      <c r="I26" s="241">
        <f t="shared" si="4"/>
        <v>2958.2217658120726</v>
      </c>
      <c r="J26" s="241">
        <f t="shared" si="4"/>
        <v>2837.2909316241448</v>
      </c>
      <c r="K26" s="241">
        <f t="shared" si="4"/>
        <v>3370.672731624144</v>
      </c>
      <c r="L26" s="241">
        <f t="shared" si="4"/>
        <v>4091.7147316241435</v>
      </c>
      <c r="M26" s="241">
        <f t="shared" si="4"/>
        <v>3546.4035316241443</v>
      </c>
      <c r="N26" s="241">
        <f t="shared" si="4"/>
        <v>1171.9859316241436</v>
      </c>
      <c r="O26" s="241">
        <f t="shared" si="4"/>
        <v>1778.0979316241437</v>
      </c>
      <c r="P26" s="241">
        <f t="shared" si="4"/>
        <v>1344.4269316241443</v>
      </c>
      <c r="Q26" s="241">
        <f t="shared" si="4"/>
        <v>989.68993162414426</v>
      </c>
      <c r="R26" s="241">
        <f t="shared" si="4"/>
        <v>1397.5799316241437</v>
      </c>
      <c r="S26" s="241">
        <f t="shared" si="4"/>
        <v>1093.1859316241444</v>
      </c>
      <c r="T26" s="241">
        <f t="shared" si="4"/>
        <v>798.78193162414391</v>
      </c>
      <c r="U26" s="241">
        <f t="shared" si="4"/>
        <v>728.58696581207187</v>
      </c>
      <c r="V26" s="241">
        <f t="shared" si="4"/>
        <v>1070.8899999999994</v>
      </c>
      <c r="W26" s="241">
        <f t="shared" si="4"/>
        <v>1159.366</v>
      </c>
      <c r="X26" s="241">
        <f t="shared" si="4"/>
        <v>1576.3600000000006</v>
      </c>
      <c r="Y26" s="241">
        <f t="shared" si="4"/>
        <v>1742.759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555.55555555555566</v>
      </c>
      <c r="C27" s="282">
        <f t="shared" si="5"/>
        <v>508.78266768335106</v>
      </c>
      <c r="D27" s="282">
        <f t="shared" si="5"/>
        <v>471.86399175248971</v>
      </c>
      <c r="E27" s="282">
        <f t="shared" si="5"/>
        <v>5185.2683693010731</v>
      </c>
      <c r="F27" s="282">
        <f t="shared" si="5"/>
        <v>3986.4007251793</v>
      </c>
      <c r="G27" s="282">
        <f t="shared" si="5"/>
        <v>4499.9256887830616</v>
      </c>
      <c r="H27" s="282">
        <f t="shared" si="5"/>
        <v>5920.1397963030095</v>
      </c>
      <c r="I27" s="282">
        <f t="shared" si="5"/>
        <v>6275.0406650736513</v>
      </c>
      <c r="J27" s="282">
        <f t="shared" si="5"/>
        <v>4034.0248378746037</v>
      </c>
      <c r="K27" s="282">
        <f t="shared" si="5"/>
        <v>5554.4493494146036</v>
      </c>
      <c r="L27" s="282">
        <f t="shared" si="5"/>
        <v>5692.8513061146032</v>
      </c>
      <c r="M27" s="282">
        <f t="shared" si="5"/>
        <v>5054.3190725555542</v>
      </c>
      <c r="N27" s="282">
        <f t="shared" si="5"/>
        <v>5042.6004615555539</v>
      </c>
      <c r="O27" s="282">
        <f t="shared" si="5"/>
        <v>3885.1207626165051</v>
      </c>
      <c r="P27" s="282">
        <f t="shared" si="5"/>
        <v>3914.6813088965055</v>
      </c>
      <c r="Q27" s="282">
        <f t="shared" si="5"/>
        <v>3671.142583996505</v>
      </c>
      <c r="R27" s="282">
        <f t="shared" si="5"/>
        <v>2220.1258345965052</v>
      </c>
      <c r="S27" s="282">
        <f t="shared" si="5"/>
        <v>2940.8758998815051</v>
      </c>
      <c r="T27" s="282">
        <f t="shared" si="5"/>
        <v>1838.301075616504</v>
      </c>
      <c r="U27" s="282">
        <f t="shared" si="5"/>
        <v>1232.0137399965051</v>
      </c>
      <c r="V27" s="282">
        <f t="shared" si="5"/>
        <v>1415.0208864032452</v>
      </c>
      <c r="W27" s="282">
        <f t="shared" si="5"/>
        <v>956.05246700539283</v>
      </c>
      <c r="X27" s="282">
        <f t="shared" si="5"/>
        <v>1875.5433435790051</v>
      </c>
      <c r="Y27" s="282">
        <f t="shared" si="5"/>
        <v>2647.27188774971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43.227777777777817</v>
      </c>
      <c r="C28" s="242">
        <f t="shared" si="6"/>
        <v>44.084068888846559</v>
      </c>
      <c r="D28" s="242">
        <f t="shared" si="6"/>
        <v>44.084068888846559</v>
      </c>
      <c r="E28" s="242">
        <f t="shared" si="6"/>
        <v>44.148359999915385</v>
      </c>
      <c r="F28" s="242">
        <f t="shared" si="6"/>
        <v>78.51635999991538</v>
      </c>
      <c r="G28" s="242">
        <f t="shared" si="6"/>
        <v>236.91876888884659</v>
      </c>
      <c r="H28" s="242">
        <f t="shared" si="6"/>
        <v>267.32440773260572</v>
      </c>
      <c r="I28" s="242">
        <f t="shared" si="6"/>
        <v>379.34640773260571</v>
      </c>
      <c r="J28" s="242">
        <f t="shared" si="6"/>
        <v>319.4407465763648</v>
      </c>
      <c r="K28" s="242">
        <f t="shared" si="6"/>
        <v>188.24793564598423</v>
      </c>
      <c r="L28" s="242">
        <f t="shared" si="6"/>
        <v>223.0335656008121</v>
      </c>
      <c r="M28" s="242">
        <f t="shared" si="6"/>
        <v>220.97227448974328</v>
      </c>
      <c r="N28" s="242">
        <f t="shared" si="6"/>
        <v>164.38898337867448</v>
      </c>
      <c r="O28" s="242">
        <f t="shared" si="6"/>
        <v>167.88398337867449</v>
      </c>
      <c r="P28" s="242">
        <f t="shared" si="6"/>
        <v>138.84502222243361</v>
      </c>
      <c r="Q28" s="242">
        <f t="shared" si="6"/>
        <v>102.52562142756909</v>
      </c>
      <c r="R28" s="242">
        <f t="shared" si="6"/>
        <v>108.78699147274114</v>
      </c>
      <c r="S28" s="242">
        <f t="shared" si="6"/>
        <v>118.1849914727411</v>
      </c>
      <c r="T28" s="242">
        <f t="shared" si="6"/>
        <v>125.8384734727411</v>
      </c>
      <c r="U28" s="242">
        <f t="shared" si="6"/>
        <v>161.41449147274113</v>
      </c>
      <c r="V28" s="242">
        <f t="shared" si="6"/>
        <v>119.64960746791326</v>
      </c>
      <c r="W28" s="242">
        <f t="shared" si="6"/>
        <v>102.27746256308535</v>
      </c>
      <c r="X28" s="242">
        <f t="shared" si="6"/>
        <v>98.88431456308524</v>
      </c>
      <c r="Y28" s="242">
        <f t="shared" si="6"/>
        <v>150.30755556308526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1167.7981083404991</v>
      </c>
      <c r="C31" s="210">
        <v>1255.559243336199</v>
      </c>
      <c r="D31" s="210">
        <v>1373.123043852107</v>
      </c>
      <c r="E31" s="210">
        <v>851.3393809114358</v>
      </c>
      <c r="F31" s="210">
        <v>1169.352020636285</v>
      </c>
      <c r="G31" s="210">
        <v>1096.28581255374</v>
      </c>
      <c r="H31" s="210">
        <v>1056.2406706792781</v>
      </c>
      <c r="I31" s="210">
        <v>834.23903697334481</v>
      </c>
      <c r="J31" s="210">
        <v>772.52269991401545</v>
      </c>
      <c r="K31" s="210">
        <v>644.43809114359408</v>
      </c>
      <c r="L31" s="210">
        <v>595.39836629406705</v>
      </c>
      <c r="M31" s="210">
        <v>686.81066208082552</v>
      </c>
      <c r="N31" s="210">
        <v>886.64178847807398</v>
      </c>
      <c r="O31" s="210">
        <v>789.58718830610485</v>
      </c>
      <c r="P31" s="210">
        <v>846.88667239896824</v>
      </c>
      <c r="Q31" s="210">
        <v>939.99802235597599</v>
      </c>
      <c r="R31" s="210">
        <v>998.87506448839213</v>
      </c>
      <c r="S31" s="210">
        <v>1020.908426483233</v>
      </c>
      <c r="T31" s="210">
        <v>1129.533877901978</v>
      </c>
      <c r="U31" s="210">
        <v>1092.354772141015</v>
      </c>
      <c r="V31" s="210">
        <v>1202.2777300085979</v>
      </c>
      <c r="W31" s="210">
        <v>1265.633877901977</v>
      </c>
      <c r="X31" s="210">
        <v>1064.5736027515049</v>
      </c>
      <c r="Y31" s="210">
        <v>1021.804385210662</v>
      </c>
      <c r="DA31" s="109" t="s">
        <v>1419</v>
      </c>
    </row>
    <row r="32" spans="1:105" ht="12" customHeight="1" x14ac:dyDescent="0.25">
      <c r="A32" s="24" t="s">
        <v>28</v>
      </c>
      <c r="B32" s="213">
        <v>6.57463456577816</v>
      </c>
      <c r="C32" s="213">
        <v>13.663198624247631</v>
      </c>
      <c r="D32" s="213">
        <v>7.187360275150473</v>
      </c>
      <c r="E32" s="213">
        <v>9.1567497850386932</v>
      </c>
      <c r="F32" s="213">
        <v>34.812467755803958</v>
      </c>
      <c r="G32" s="213">
        <v>31.666638005159069</v>
      </c>
      <c r="H32" s="213">
        <v>34.021582115219267</v>
      </c>
      <c r="I32" s="213">
        <v>40.178073946689587</v>
      </c>
      <c r="J32" s="213">
        <v>90.659931212381778</v>
      </c>
      <c r="K32" s="213">
        <v>87.908598452278582</v>
      </c>
      <c r="L32" s="213">
        <v>56.946517626827173</v>
      </c>
      <c r="M32" s="213">
        <v>14.19527085124678</v>
      </c>
      <c r="N32" s="213">
        <v>147.9391229578676</v>
      </c>
      <c r="O32" s="213">
        <v>98.774720550300941</v>
      </c>
      <c r="P32" s="213">
        <v>72.504901117798795</v>
      </c>
      <c r="Q32" s="213">
        <v>74.173086844367987</v>
      </c>
      <c r="R32" s="213">
        <v>76.641272570937232</v>
      </c>
      <c r="S32" s="213">
        <v>60.264402407566642</v>
      </c>
      <c r="T32" s="213">
        <v>66.908770421324164</v>
      </c>
      <c r="U32" s="213">
        <v>85.873172828890802</v>
      </c>
      <c r="V32" s="213">
        <v>88.377128116938948</v>
      </c>
      <c r="W32" s="213">
        <v>140.64058469475489</v>
      </c>
      <c r="X32" s="213">
        <v>124.62536543422181</v>
      </c>
      <c r="Y32" s="213">
        <v>95.249355116079101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407.19415305245047</v>
      </c>
      <c r="C33" s="204">
        <f t="shared" si="7"/>
        <v>482.73869303525356</v>
      </c>
      <c r="D33" s="204">
        <f t="shared" si="7"/>
        <v>423.4426483233018</v>
      </c>
      <c r="E33" s="204">
        <f t="shared" si="7"/>
        <v>251.47368873602747</v>
      </c>
      <c r="F33" s="204">
        <f t="shared" si="7"/>
        <v>413.20103181427339</v>
      </c>
      <c r="G33" s="204">
        <f t="shared" si="7"/>
        <v>313.07618228718826</v>
      </c>
      <c r="H33" s="204">
        <f t="shared" si="7"/>
        <v>240.05133276010321</v>
      </c>
      <c r="I33" s="204">
        <f t="shared" si="7"/>
        <v>189.92416165090279</v>
      </c>
      <c r="J33" s="204">
        <f t="shared" si="7"/>
        <v>222.26835769561478</v>
      </c>
      <c r="K33" s="204">
        <f t="shared" si="7"/>
        <v>141.55864144453997</v>
      </c>
      <c r="L33" s="204">
        <f t="shared" si="7"/>
        <v>69.986672398968167</v>
      </c>
      <c r="M33" s="204">
        <f t="shared" si="7"/>
        <v>170.0000859845228</v>
      </c>
      <c r="N33" s="204">
        <f t="shared" si="7"/>
        <v>264.06577815993126</v>
      </c>
      <c r="O33" s="204">
        <f t="shared" si="7"/>
        <v>218.06715391229577</v>
      </c>
      <c r="P33" s="204">
        <f t="shared" si="7"/>
        <v>284.01917454858125</v>
      </c>
      <c r="Q33" s="204">
        <f t="shared" si="7"/>
        <v>332.3291487532245</v>
      </c>
      <c r="R33" s="204">
        <f t="shared" si="7"/>
        <v>338.23895098882201</v>
      </c>
      <c r="S33" s="204">
        <f t="shared" si="7"/>
        <v>337.89965606190884</v>
      </c>
      <c r="T33" s="204">
        <f t="shared" si="7"/>
        <v>332.36852966466034</v>
      </c>
      <c r="U33" s="204">
        <f t="shared" si="7"/>
        <v>354.58521066208084</v>
      </c>
      <c r="V33" s="204">
        <f t="shared" si="7"/>
        <v>330.88013757523646</v>
      </c>
      <c r="W33" s="204">
        <f t="shared" si="7"/>
        <v>267.75425623387787</v>
      </c>
      <c r="X33" s="204">
        <f t="shared" si="7"/>
        <v>249.13490971625112</v>
      </c>
      <c r="Y33" s="204">
        <f t="shared" si="7"/>
        <v>269.06904557179701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0</v>
      </c>
      <c r="C35" s="204">
        <v>2.259501289767841</v>
      </c>
      <c r="D35" s="204">
        <v>0</v>
      </c>
      <c r="E35" s="204">
        <v>0</v>
      </c>
      <c r="F35" s="204">
        <v>0</v>
      </c>
      <c r="G35" s="204">
        <v>0</v>
      </c>
      <c r="H35" s="204">
        <v>28.74514187446259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0.34264832330180572</v>
      </c>
      <c r="T35" s="204">
        <v>0.3805674978503869</v>
      </c>
      <c r="U35" s="204">
        <v>0.36904557179707648</v>
      </c>
      <c r="V35" s="204">
        <v>0.19200343938091141</v>
      </c>
      <c r="W35" s="204">
        <v>0.58177128116938948</v>
      </c>
      <c r="X35" s="204">
        <v>0.41160791057609619</v>
      </c>
      <c r="Y35" s="204">
        <v>0.10120378331900259</v>
      </c>
      <c r="DA35" s="71" t="s">
        <v>1422</v>
      </c>
    </row>
    <row r="36" spans="1:105" ht="12" customHeight="1" x14ac:dyDescent="0.25">
      <c r="A36" s="18" t="s">
        <v>71</v>
      </c>
      <c r="B36" s="204">
        <v>13.351504729148751</v>
      </c>
      <c r="C36" s="204">
        <v>11.297420464316421</v>
      </c>
      <c r="D36" s="204">
        <v>1.026999140154772</v>
      </c>
      <c r="E36" s="204">
        <v>4.1081685296646597</v>
      </c>
      <c r="F36" s="204">
        <v>13.351504729148751</v>
      </c>
      <c r="G36" s="204">
        <v>8.2163370593293195</v>
      </c>
      <c r="H36" s="204">
        <v>11.297420464316421</v>
      </c>
      <c r="I36" s="204">
        <v>12.32441960447119</v>
      </c>
      <c r="J36" s="204">
        <v>17.45967325881341</v>
      </c>
      <c r="K36" s="204">
        <v>28.757007738607051</v>
      </c>
      <c r="L36" s="204">
        <v>6.1622527944969896</v>
      </c>
      <c r="M36" s="204">
        <v>1.026999140154772</v>
      </c>
      <c r="N36" s="204">
        <v>22.29793637145314</v>
      </c>
      <c r="O36" s="204">
        <v>16.216680997420461</v>
      </c>
      <c r="P36" s="204">
        <v>18.24376612209802</v>
      </c>
      <c r="Q36" s="204">
        <v>22.29793637145314</v>
      </c>
      <c r="R36" s="204">
        <v>27.365692175408419</v>
      </c>
      <c r="S36" s="204">
        <v>26.606534823731732</v>
      </c>
      <c r="T36" s="204">
        <v>28.758297506448841</v>
      </c>
      <c r="U36" s="204">
        <v>29.335941530524501</v>
      </c>
      <c r="V36" s="204">
        <v>21.764402407566639</v>
      </c>
      <c r="W36" s="204">
        <v>30.11083404987102</v>
      </c>
      <c r="X36" s="204">
        <v>29.40429922613929</v>
      </c>
      <c r="Y36" s="204">
        <v>9.9888220120378328</v>
      </c>
      <c r="DA36" s="71" t="s">
        <v>1423</v>
      </c>
    </row>
    <row r="37" spans="1:105" ht="12" customHeight="1" x14ac:dyDescent="0.25">
      <c r="A37" s="18" t="s">
        <v>32</v>
      </c>
      <c r="B37" s="204">
        <v>206.49664660361131</v>
      </c>
      <c r="C37" s="204">
        <v>220.0057609630266</v>
      </c>
      <c r="D37" s="204">
        <v>80.089767841788472</v>
      </c>
      <c r="E37" s="204">
        <v>9.6493551160791053</v>
      </c>
      <c r="F37" s="204">
        <v>20.263714531384348</v>
      </c>
      <c r="G37" s="204">
        <v>20.263714531384348</v>
      </c>
      <c r="H37" s="204">
        <v>46.317024935511597</v>
      </c>
      <c r="I37" s="204">
        <v>3.8597592433362</v>
      </c>
      <c r="J37" s="204">
        <v>8.6844368013757514</v>
      </c>
      <c r="K37" s="204">
        <v>1.9298366294067071</v>
      </c>
      <c r="L37" s="204">
        <v>10.338435081685301</v>
      </c>
      <c r="M37" s="204">
        <v>0.96491831470335332</v>
      </c>
      <c r="N37" s="204">
        <v>0</v>
      </c>
      <c r="O37" s="204">
        <v>1.8797936371453139</v>
      </c>
      <c r="P37" s="204">
        <v>1.879707652622528</v>
      </c>
      <c r="Q37" s="204">
        <v>1.879707652622528</v>
      </c>
      <c r="R37" s="204">
        <v>8.4585554600171964</v>
      </c>
      <c r="S37" s="204">
        <v>0</v>
      </c>
      <c r="T37" s="204">
        <v>2.1364574376612211</v>
      </c>
      <c r="U37" s="204">
        <v>2.1439380911435939</v>
      </c>
      <c r="V37" s="204">
        <v>1.708340498710232</v>
      </c>
      <c r="W37" s="204">
        <v>2.126913155631986</v>
      </c>
      <c r="X37" s="204">
        <v>2.5187446259673258</v>
      </c>
      <c r="Y37" s="204">
        <v>2.3653482373172832</v>
      </c>
      <c r="DA37" s="71" t="s">
        <v>1424</v>
      </c>
    </row>
    <row r="38" spans="1:105" ht="12" customHeight="1" x14ac:dyDescent="0.25">
      <c r="A38" s="18" t="s">
        <v>33</v>
      </c>
      <c r="B38" s="204">
        <v>187.34600171969041</v>
      </c>
      <c r="C38" s="204">
        <v>249.17601031814269</v>
      </c>
      <c r="D38" s="204">
        <v>342.32588134135852</v>
      </c>
      <c r="E38" s="204">
        <v>237.71616509028371</v>
      </c>
      <c r="F38" s="204">
        <v>379.58581255374031</v>
      </c>
      <c r="G38" s="204">
        <v>284.59613069647457</v>
      </c>
      <c r="H38" s="204">
        <v>153.69174548581259</v>
      </c>
      <c r="I38" s="204">
        <v>173.73998280309539</v>
      </c>
      <c r="J38" s="204">
        <v>196.1242476354256</v>
      </c>
      <c r="K38" s="204">
        <v>110.87179707652621</v>
      </c>
      <c r="L38" s="204">
        <v>53.485984522785877</v>
      </c>
      <c r="M38" s="204">
        <v>168.00816852966469</v>
      </c>
      <c r="N38" s="204">
        <v>241.76784178847811</v>
      </c>
      <c r="O38" s="204">
        <v>199.97067927773</v>
      </c>
      <c r="P38" s="204">
        <v>263.89570077386071</v>
      </c>
      <c r="Q38" s="204">
        <v>308.15150472914883</v>
      </c>
      <c r="R38" s="204">
        <v>302.41470335339642</v>
      </c>
      <c r="S38" s="204">
        <v>310.95047291487532</v>
      </c>
      <c r="T38" s="204">
        <v>301.0932072226999</v>
      </c>
      <c r="U38" s="204">
        <v>322.73628546861568</v>
      </c>
      <c r="V38" s="204">
        <v>307.2153912295787</v>
      </c>
      <c r="W38" s="204">
        <v>234.9347377472055</v>
      </c>
      <c r="X38" s="204">
        <v>216.8002579535684</v>
      </c>
      <c r="Y38" s="204">
        <v>256.61367153912289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570.48581255374029</v>
      </c>
      <c r="C39" s="204">
        <f t="shared" si="8"/>
        <v>597.64024075666373</v>
      </c>
      <c r="D39" s="204">
        <f t="shared" si="8"/>
        <v>785.95348237317273</v>
      </c>
      <c r="E39" s="204">
        <f t="shared" si="8"/>
        <v>494.00498710232154</v>
      </c>
      <c r="F39" s="204">
        <f t="shared" si="8"/>
        <v>536.64849527085119</v>
      </c>
      <c r="G39" s="204">
        <f t="shared" si="8"/>
        <v>532.07222699914007</v>
      </c>
      <c r="H39" s="204">
        <f t="shared" si="8"/>
        <v>492.26139294926912</v>
      </c>
      <c r="I39" s="204">
        <f t="shared" si="8"/>
        <v>381.13594153052446</v>
      </c>
      <c r="J39" s="204">
        <f t="shared" si="8"/>
        <v>244.67609630266551</v>
      </c>
      <c r="K39" s="204">
        <f t="shared" si="8"/>
        <v>226.34471195184861</v>
      </c>
      <c r="L39" s="204">
        <f t="shared" si="8"/>
        <v>249.50558899398109</v>
      </c>
      <c r="M39" s="204">
        <f t="shared" si="8"/>
        <v>284.15735167669823</v>
      </c>
      <c r="N39" s="204">
        <f t="shared" si="8"/>
        <v>247.14101461736891</v>
      </c>
      <c r="O39" s="204">
        <f t="shared" si="8"/>
        <v>238.84350816852961</v>
      </c>
      <c r="P39" s="204">
        <f t="shared" si="8"/>
        <v>243.61564918314701</v>
      </c>
      <c r="Q39" s="204">
        <f t="shared" si="8"/>
        <v>245.91573516766979</v>
      </c>
      <c r="R39" s="204">
        <f t="shared" si="8"/>
        <v>261.37145313843507</v>
      </c>
      <c r="S39" s="204">
        <f t="shared" si="8"/>
        <v>275.5036973344798</v>
      </c>
      <c r="T39" s="204">
        <f t="shared" si="8"/>
        <v>369.820464316423</v>
      </c>
      <c r="U39" s="204">
        <f t="shared" si="8"/>
        <v>301.01152192605332</v>
      </c>
      <c r="V39" s="204">
        <f t="shared" si="8"/>
        <v>287.32098022355967</v>
      </c>
      <c r="W39" s="204">
        <f t="shared" si="8"/>
        <v>314.64892519346517</v>
      </c>
      <c r="X39" s="204">
        <f t="shared" si="8"/>
        <v>214.6315563198624</v>
      </c>
      <c r="Y39" s="204">
        <f t="shared" si="8"/>
        <v>189.20507308684441</v>
      </c>
      <c r="DA39" s="71"/>
    </row>
    <row r="40" spans="1:105" ht="12" customHeight="1" x14ac:dyDescent="0.25">
      <c r="A40" s="18" t="s">
        <v>73</v>
      </c>
      <c r="B40" s="204">
        <v>570.48581255374029</v>
      </c>
      <c r="C40" s="204">
        <v>588.56405846947541</v>
      </c>
      <c r="D40" s="204">
        <v>776.16079105760957</v>
      </c>
      <c r="E40" s="204">
        <v>490.5417024935511</v>
      </c>
      <c r="F40" s="204">
        <v>533.23301805674976</v>
      </c>
      <c r="G40" s="204">
        <v>528.63284608770414</v>
      </c>
      <c r="H40" s="204">
        <v>488.60705073086842</v>
      </c>
      <c r="I40" s="204">
        <v>379.5356835769561</v>
      </c>
      <c r="J40" s="204">
        <v>243.3147033533964</v>
      </c>
      <c r="K40" s="204">
        <v>226.225279449699</v>
      </c>
      <c r="L40" s="204">
        <v>249.50558899398109</v>
      </c>
      <c r="M40" s="204">
        <v>284.15735167669823</v>
      </c>
      <c r="N40" s="204">
        <v>247.14101461736891</v>
      </c>
      <c r="O40" s="204">
        <v>238.84350816852961</v>
      </c>
      <c r="P40" s="204">
        <v>243.61564918314701</v>
      </c>
      <c r="Q40" s="204">
        <v>245.91573516766979</v>
      </c>
      <c r="R40" s="204">
        <v>261.37145313843507</v>
      </c>
      <c r="S40" s="204">
        <v>275.5036973344798</v>
      </c>
      <c r="T40" s="204">
        <v>369.820464316423</v>
      </c>
      <c r="U40" s="204">
        <v>301.01152192605332</v>
      </c>
      <c r="V40" s="204">
        <v>287.32098022355967</v>
      </c>
      <c r="W40" s="204">
        <v>314.64892519346517</v>
      </c>
      <c r="X40" s="204">
        <v>214.6315563198624</v>
      </c>
      <c r="Y40" s="204">
        <v>189.20507308684441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9.0761822871883044</v>
      </c>
      <c r="D41" s="204">
        <v>9.7926913155631983</v>
      </c>
      <c r="E41" s="204">
        <v>3.463284608770421</v>
      </c>
      <c r="F41" s="204">
        <v>3.415477214101462</v>
      </c>
      <c r="G41" s="204">
        <v>3.4393809114359408</v>
      </c>
      <c r="H41" s="204">
        <v>3.654342218400688</v>
      </c>
      <c r="I41" s="204">
        <v>1.6002579535683581</v>
      </c>
      <c r="J41" s="204">
        <v>1.361392949269131</v>
      </c>
      <c r="K41" s="204">
        <v>0.1194325021496131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10.103181427343079</v>
      </c>
      <c r="C42" s="204">
        <f t="shared" si="9"/>
        <v>13.112639724849521</v>
      </c>
      <c r="D42" s="204">
        <f t="shared" si="9"/>
        <v>7.2847807394668953</v>
      </c>
      <c r="E42" s="204">
        <f t="shared" si="9"/>
        <v>6.2338779019776442</v>
      </c>
      <c r="F42" s="204">
        <f t="shared" si="9"/>
        <v>4.8963886500429918</v>
      </c>
      <c r="G42" s="204">
        <f t="shared" si="9"/>
        <v>14.808512467755801</v>
      </c>
      <c r="H42" s="204">
        <f t="shared" si="9"/>
        <v>9.8643164230438511</v>
      </c>
      <c r="I42" s="204">
        <f t="shared" si="9"/>
        <v>20.588478073946689</v>
      </c>
      <c r="J42" s="204">
        <f t="shared" si="9"/>
        <v>28.494325021496131</v>
      </c>
      <c r="K42" s="204">
        <f t="shared" si="9"/>
        <v>38.478073946689591</v>
      </c>
      <c r="L42" s="204">
        <f t="shared" si="9"/>
        <v>47.769217540842646</v>
      </c>
      <c r="M42" s="204">
        <f t="shared" si="9"/>
        <v>46.479363714531381</v>
      </c>
      <c r="N42" s="204">
        <f t="shared" si="9"/>
        <v>60.236887360275126</v>
      </c>
      <c r="O42" s="204">
        <f t="shared" si="9"/>
        <v>78.126483233018064</v>
      </c>
      <c r="P42" s="204">
        <f t="shared" si="9"/>
        <v>80.658297506448832</v>
      </c>
      <c r="Q42" s="204">
        <f t="shared" si="9"/>
        <v>79.129664660361129</v>
      </c>
      <c r="R42" s="204">
        <f t="shared" si="9"/>
        <v>96.541444539982791</v>
      </c>
      <c r="S42" s="204">
        <f t="shared" si="9"/>
        <v>112.66517626827169</v>
      </c>
      <c r="T42" s="204">
        <f t="shared" si="9"/>
        <v>140.89114359415299</v>
      </c>
      <c r="U42" s="204">
        <f t="shared" si="9"/>
        <v>124.1920894239037</v>
      </c>
      <c r="V42" s="204">
        <f t="shared" si="9"/>
        <v>270.82347377472041</v>
      </c>
      <c r="W42" s="204">
        <f t="shared" si="9"/>
        <v>307.13000859845232</v>
      </c>
      <c r="X42" s="204">
        <f t="shared" si="9"/>
        <v>313.79277730008602</v>
      </c>
      <c r="Y42" s="204">
        <f t="shared" si="9"/>
        <v>325.1853826311264</v>
      </c>
      <c r="DA42" s="71"/>
    </row>
    <row r="43" spans="1:105" ht="12" customHeight="1" x14ac:dyDescent="0.25">
      <c r="A43" s="18" t="s">
        <v>38</v>
      </c>
      <c r="B43" s="204">
        <v>10.103181427343079</v>
      </c>
      <c r="C43" s="204">
        <v>13.112639724849521</v>
      </c>
      <c r="D43" s="204">
        <v>7.2847807394668953</v>
      </c>
      <c r="E43" s="204">
        <v>6.2338779019776442</v>
      </c>
      <c r="F43" s="204">
        <v>4.8963886500429918</v>
      </c>
      <c r="G43" s="204">
        <v>14.808512467755801</v>
      </c>
      <c r="H43" s="204">
        <v>9.8643164230438511</v>
      </c>
      <c r="I43" s="204">
        <v>20.588478073946689</v>
      </c>
      <c r="J43" s="204">
        <v>28.494325021496131</v>
      </c>
      <c r="K43" s="204">
        <v>38.478073946689591</v>
      </c>
      <c r="L43" s="204">
        <v>47.769217540842646</v>
      </c>
      <c r="M43" s="204">
        <v>46.479363714531381</v>
      </c>
      <c r="N43" s="204">
        <v>60.236887360275126</v>
      </c>
      <c r="O43" s="204">
        <v>78.126483233018064</v>
      </c>
      <c r="P43" s="204">
        <v>80.658297506448832</v>
      </c>
      <c r="Q43" s="204">
        <v>79.129664660361129</v>
      </c>
      <c r="R43" s="204">
        <v>96.541444539982791</v>
      </c>
      <c r="S43" s="204">
        <v>112.66517626827169</v>
      </c>
      <c r="T43" s="204">
        <v>140.89114359415299</v>
      </c>
      <c r="U43" s="204">
        <v>124.1920894239037</v>
      </c>
      <c r="V43" s="204">
        <v>270.82347377472041</v>
      </c>
      <c r="W43" s="204">
        <v>307.13000859845232</v>
      </c>
      <c r="X43" s="204">
        <v>313.79277730008602</v>
      </c>
      <c r="Y43" s="204">
        <v>325.1853826311264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1433</v>
      </c>
    </row>
    <row r="49" spans="1:105" ht="12" customHeight="1" x14ac:dyDescent="0.25">
      <c r="A49" s="14" t="s">
        <v>39</v>
      </c>
      <c r="B49" s="204">
        <v>21.16173688736027</v>
      </c>
      <c r="C49" s="204">
        <v>11.345141874462589</v>
      </c>
      <c r="D49" s="204">
        <v>1.791315563198624</v>
      </c>
      <c r="E49" s="204">
        <v>1.218142734307825</v>
      </c>
      <c r="F49" s="204">
        <v>3.0094582975064492</v>
      </c>
      <c r="G49" s="204">
        <v>25.12656921754084</v>
      </c>
      <c r="H49" s="204">
        <v>10.22261392949269</v>
      </c>
      <c r="I49" s="204">
        <v>13.59036973344798</v>
      </c>
      <c r="J49" s="204">
        <v>6.5443680137575244</v>
      </c>
      <c r="K49" s="204">
        <v>2.7705932932072228</v>
      </c>
      <c r="L49" s="204">
        <v>6.6159931212381773</v>
      </c>
      <c r="M49" s="204">
        <v>6.5443680137575244</v>
      </c>
      <c r="N49" s="204">
        <v>4.4902837489251937</v>
      </c>
      <c r="O49" s="204">
        <v>3.1527944969905422</v>
      </c>
      <c r="P49" s="204">
        <v>2.4601031814273431</v>
      </c>
      <c r="Q49" s="204">
        <v>4.3231298366294064</v>
      </c>
      <c r="R49" s="204">
        <v>6.3055030094582971</v>
      </c>
      <c r="S49" s="204">
        <v>7.0135855546001711</v>
      </c>
      <c r="T49" s="204">
        <v>2.7299226139294919</v>
      </c>
      <c r="U49" s="204">
        <v>0.41083404987102318</v>
      </c>
      <c r="V49" s="204">
        <v>3.634823731728289</v>
      </c>
      <c r="W49" s="204">
        <v>4.0197764402407561</v>
      </c>
      <c r="X49" s="204">
        <v>3.9225279449699051</v>
      </c>
      <c r="Y49" s="204">
        <v>3.5957007738607052</v>
      </c>
      <c r="DA49" s="71" t="s">
        <v>1434</v>
      </c>
    </row>
    <row r="50" spans="1:105" ht="12" customHeight="1" x14ac:dyDescent="0.25">
      <c r="A50" s="21" t="s">
        <v>40</v>
      </c>
      <c r="B50" s="207">
        <v>152.2785898538263</v>
      </c>
      <c r="C50" s="207">
        <v>137.0593293207223</v>
      </c>
      <c r="D50" s="207">
        <v>147.463456577816</v>
      </c>
      <c r="E50" s="207">
        <v>89.251934651762681</v>
      </c>
      <c r="F50" s="207">
        <v>176.7841788478074</v>
      </c>
      <c r="G50" s="207">
        <v>179.5356835769561</v>
      </c>
      <c r="H50" s="207">
        <v>269.8194325021496</v>
      </c>
      <c r="I50" s="207">
        <v>188.82201203783319</v>
      </c>
      <c r="J50" s="207">
        <v>179.8796216680997</v>
      </c>
      <c r="K50" s="207">
        <v>147.3774720550301</v>
      </c>
      <c r="L50" s="207">
        <v>164.57437661220979</v>
      </c>
      <c r="M50" s="207">
        <v>165.4342218400688</v>
      </c>
      <c r="N50" s="207">
        <v>162.76870163370589</v>
      </c>
      <c r="O50" s="207">
        <v>152.6225279449699</v>
      </c>
      <c r="P50" s="207">
        <v>163.6285468615649</v>
      </c>
      <c r="Q50" s="207">
        <v>204.1272570937231</v>
      </c>
      <c r="R50" s="207">
        <v>219.77644024075661</v>
      </c>
      <c r="S50" s="207">
        <v>227.56190885640581</v>
      </c>
      <c r="T50" s="207">
        <v>216.8150472914875</v>
      </c>
      <c r="U50" s="207">
        <v>226.28194325021499</v>
      </c>
      <c r="V50" s="207">
        <v>221.24118658641439</v>
      </c>
      <c r="W50" s="207">
        <v>231.4403267411866</v>
      </c>
      <c r="X50" s="207">
        <v>158.4664660361135</v>
      </c>
      <c r="Y50" s="207">
        <v>139.4998280309544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1167.7981083404984</v>
      </c>
      <c r="C51" s="284">
        <f t="shared" si="10"/>
        <v>1255.5592433361992</v>
      </c>
      <c r="D51" s="284">
        <f t="shared" si="10"/>
        <v>1373.1230438521065</v>
      </c>
      <c r="E51" s="284">
        <f t="shared" si="10"/>
        <v>851.33938091143557</v>
      </c>
      <c r="F51" s="284">
        <f t="shared" si="10"/>
        <v>1169.3520206362855</v>
      </c>
      <c r="G51" s="284">
        <f t="shared" si="10"/>
        <v>1096.2858125537402</v>
      </c>
      <c r="H51" s="284">
        <f t="shared" si="10"/>
        <v>1056.2406706792769</v>
      </c>
      <c r="I51" s="284">
        <f t="shared" si="10"/>
        <v>834.23903697334492</v>
      </c>
      <c r="J51" s="284">
        <f t="shared" si="10"/>
        <v>772.52269991401533</v>
      </c>
      <c r="K51" s="284">
        <f t="shared" si="10"/>
        <v>644.43809114359431</v>
      </c>
      <c r="L51" s="284">
        <f t="shared" si="10"/>
        <v>595.39836629406693</v>
      </c>
      <c r="M51" s="284">
        <f t="shared" si="10"/>
        <v>686.81066208082552</v>
      </c>
      <c r="N51" s="284">
        <f t="shared" si="10"/>
        <v>886.64178847807398</v>
      </c>
      <c r="O51" s="284">
        <f t="shared" si="10"/>
        <v>789.58718830610496</v>
      </c>
      <c r="P51" s="284">
        <f t="shared" si="10"/>
        <v>846.88667239896813</v>
      </c>
      <c r="Q51" s="284">
        <f t="shared" si="10"/>
        <v>939.99802235597565</v>
      </c>
      <c r="R51" s="284">
        <f t="shared" si="10"/>
        <v>998.87506448839235</v>
      </c>
      <c r="S51" s="284">
        <f t="shared" si="10"/>
        <v>1020.908426483233</v>
      </c>
      <c r="T51" s="284">
        <f t="shared" si="10"/>
        <v>1129.5338779019778</v>
      </c>
      <c r="U51" s="284">
        <f t="shared" si="10"/>
        <v>1092.3547721410143</v>
      </c>
      <c r="V51" s="284">
        <f t="shared" si="10"/>
        <v>1202.2777300085979</v>
      </c>
      <c r="W51" s="284">
        <f t="shared" si="10"/>
        <v>1265.6338779019779</v>
      </c>
      <c r="X51" s="284">
        <f t="shared" si="10"/>
        <v>1064.5736027515045</v>
      </c>
      <c r="Y51" s="284">
        <f t="shared" si="10"/>
        <v>1021.8043852106623</v>
      </c>
      <c r="DA51" s="118"/>
    </row>
    <row r="52" spans="1:105" ht="12" customHeight="1" x14ac:dyDescent="0.25">
      <c r="A52" s="51" t="s">
        <v>51</v>
      </c>
      <c r="B52" s="241">
        <f>NMM_fec!B5</f>
        <v>621.55079999999998</v>
      </c>
      <c r="C52" s="241">
        <f>NMM_fec!C5</f>
        <v>605.583656709754</v>
      </c>
      <c r="D52" s="241">
        <f>NMM_fec!D5</f>
        <v>625.96806676693973</v>
      </c>
      <c r="E52" s="241">
        <f>NMM_fec!E5</f>
        <v>591.90930853476084</v>
      </c>
      <c r="F52" s="241">
        <f>NMM_fec!F5</f>
        <v>766.22861290442643</v>
      </c>
      <c r="G52" s="241">
        <f>NMM_fec!G5</f>
        <v>843.09749194904759</v>
      </c>
      <c r="H52" s="241">
        <f>NMM_fec!H5</f>
        <v>967.04313293275231</v>
      </c>
      <c r="I52" s="241">
        <f>NMM_fec!I5</f>
        <v>803.58880785642339</v>
      </c>
      <c r="J52" s="241">
        <f>NMM_fec!J5</f>
        <v>594.19370641613523</v>
      </c>
      <c r="K52" s="241">
        <f>NMM_fec!K5</f>
        <v>550.74540173063372</v>
      </c>
      <c r="L52" s="241">
        <f>NMM_fec!L5</f>
        <v>519.55217716589425</v>
      </c>
      <c r="M52" s="241">
        <f>NMM_fec!M5</f>
        <v>596.98298652463006</v>
      </c>
      <c r="N52" s="241">
        <f>NMM_fec!N5</f>
        <v>786.97532838434256</v>
      </c>
      <c r="O52" s="241">
        <f>NMM_fec!O5</f>
        <v>643.99720676913182</v>
      </c>
      <c r="P52" s="241">
        <f>NMM_fec!P5</f>
        <v>702.16575650958816</v>
      </c>
      <c r="Q52" s="241">
        <f>NMM_fec!Q5</f>
        <v>741.72084573719724</v>
      </c>
      <c r="R52" s="241">
        <f>NMM_fec!R5</f>
        <v>665.02076363789797</v>
      </c>
      <c r="S52" s="241">
        <f>NMM_fec!S5</f>
        <v>736.61165920442124</v>
      </c>
      <c r="T52" s="241">
        <f>NMM_fec!T5</f>
        <v>760.59353634530157</v>
      </c>
      <c r="U52" s="241">
        <f>NMM_fec!U5</f>
        <v>712.76286680486828</v>
      </c>
      <c r="V52" s="241">
        <f>NMM_fec!V5</f>
        <v>756.97157400072729</v>
      </c>
      <c r="W52" s="241">
        <f>NMM_fec!W5</f>
        <v>771.8529862269437</v>
      </c>
      <c r="X52" s="241">
        <f>NMM_fec!X5</f>
        <v>686.71154823425752</v>
      </c>
      <c r="Y52" s="241">
        <f>NMM_fec!Y5</f>
        <v>709.06693264452406</v>
      </c>
      <c r="DA52" s="83"/>
    </row>
    <row r="53" spans="1:105" ht="12" customHeight="1" x14ac:dyDescent="0.25">
      <c r="A53" s="99" t="s">
        <v>52</v>
      </c>
      <c r="B53" s="282">
        <f>NMM_fec!B48</f>
        <v>468.42782973243732</v>
      </c>
      <c r="C53" s="282">
        <f>NMM_fec!C48</f>
        <v>567.95776599984663</v>
      </c>
      <c r="D53" s="282">
        <f>NMM_fec!D48</f>
        <v>663.64945855927931</v>
      </c>
      <c r="E53" s="282">
        <f>NMM_fec!E48</f>
        <v>174.63521022623769</v>
      </c>
      <c r="F53" s="282">
        <f>NMM_fec!F48</f>
        <v>318.16403375950011</v>
      </c>
      <c r="G53" s="282">
        <f>NMM_fec!G48</f>
        <v>208.03285785169879</v>
      </c>
      <c r="H53" s="282">
        <f>NMM_fec!H48</f>
        <v>60.465643146224508</v>
      </c>
      <c r="I53" s="282">
        <f>NMM_fec!I48</f>
        <v>24.646577552165201</v>
      </c>
      <c r="J53" s="282">
        <f>NMM_fec!J48</f>
        <v>168.66010740328721</v>
      </c>
      <c r="K53" s="282">
        <f>NMM_fec!K48</f>
        <v>41.386982675030161</v>
      </c>
      <c r="L53" s="282">
        <f>NMM_fec!L48</f>
        <v>32.058746883641668</v>
      </c>
      <c r="M53" s="282">
        <f>NMM_fec!M48</f>
        <v>47.98864787543981</v>
      </c>
      <c r="N53" s="282">
        <f>NMM_fec!N48</f>
        <v>49.421274134005778</v>
      </c>
      <c r="O53" s="282">
        <f>NMM_fec!O48</f>
        <v>101.60094977444381</v>
      </c>
      <c r="P53" s="282">
        <f>NMM_fec!P48</f>
        <v>101.81965750017601</v>
      </c>
      <c r="Q53" s="282">
        <f>NMM_fec!Q48</f>
        <v>124.33660145090511</v>
      </c>
      <c r="R53" s="282">
        <f>NMM_fec!R48</f>
        <v>254.05369023965969</v>
      </c>
      <c r="S53" s="282">
        <f>NMM_fec!S48</f>
        <v>202.10117355281179</v>
      </c>
      <c r="T53" s="282">
        <f>NMM_fec!T48</f>
        <v>290.38022637217767</v>
      </c>
      <c r="U53" s="282">
        <f>NMM_fec!U48</f>
        <v>314.41988491341249</v>
      </c>
      <c r="V53" s="282">
        <f>NMM_fec!V48</f>
        <v>355.72980062683598</v>
      </c>
      <c r="W53" s="282">
        <f>NMM_fec!W48</f>
        <v>394.72377523054263</v>
      </c>
      <c r="X53" s="282">
        <f>NMM_fec!X48</f>
        <v>285.07335664265378</v>
      </c>
      <c r="Y53" s="282">
        <f>NMM_fec!Y48</f>
        <v>227.40528874619051</v>
      </c>
      <c r="DA53" s="94"/>
    </row>
    <row r="54" spans="1:105" ht="12" customHeight="1" x14ac:dyDescent="0.25">
      <c r="A54" s="52" t="s">
        <v>53</v>
      </c>
      <c r="B54" s="242">
        <f>NMM_fec!B99</f>
        <v>77.819478608061317</v>
      </c>
      <c r="C54" s="242">
        <f>NMM_fec!C99</f>
        <v>82.017820626598379</v>
      </c>
      <c r="D54" s="242">
        <f>NMM_fec!D99</f>
        <v>83.505518525887553</v>
      </c>
      <c r="E54" s="242">
        <f>NMM_fec!E99</f>
        <v>84.794862150437055</v>
      </c>
      <c r="F54" s="242">
        <f>NMM_fec!F99</f>
        <v>84.959373972358875</v>
      </c>
      <c r="G54" s="242">
        <f>NMM_fec!G99</f>
        <v>45.155462752993778</v>
      </c>
      <c r="H54" s="242">
        <f>NMM_fec!H99</f>
        <v>28.731894600300219</v>
      </c>
      <c r="I54" s="242">
        <f>NMM_fec!I99</f>
        <v>6.00365156475634</v>
      </c>
      <c r="J54" s="242">
        <f>NMM_fec!J99</f>
        <v>9.6688860945929722</v>
      </c>
      <c r="K54" s="242">
        <f>NMM_fec!K99</f>
        <v>52.305706737930407</v>
      </c>
      <c r="L54" s="242">
        <f>NMM_fec!L99</f>
        <v>43.78744224453105</v>
      </c>
      <c r="M54" s="242">
        <f>NMM_fec!M99</f>
        <v>41.839027680755663</v>
      </c>
      <c r="N54" s="242">
        <f>NMM_fec!N99</f>
        <v>50.245185959725603</v>
      </c>
      <c r="O54" s="242">
        <f>NMM_fec!O99</f>
        <v>43.989031762529237</v>
      </c>
      <c r="P54" s="242">
        <f>NMM_fec!P99</f>
        <v>42.901258389203939</v>
      </c>
      <c r="Q54" s="242">
        <f>NMM_fec!Q99</f>
        <v>73.94057516787332</v>
      </c>
      <c r="R54" s="242">
        <f>NMM_fec!R99</f>
        <v>79.80061061083471</v>
      </c>
      <c r="S54" s="242">
        <f>NMM_fec!S99</f>
        <v>82.195593725999942</v>
      </c>
      <c r="T54" s="242">
        <f>NMM_fec!T99</f>
        <v>78.5601151844985</v>
      </c>
      <c r="U54" s="242">
        <f>NMM_fec!U99</f>
        <v>65.172020422733581</v>
      </c>
      <c r="V54" s="242">
        <f>NMM_fec!V99</f>
        <v>89.576355381034617</v>
      </c>
      <c r="W54" s="242">
        <f>NMM_fec!W99</f>
        <v>99.057116444491726</v>
      </c>
      <c r="X54" s="242">
        <f>NMM_fec!X99</f>
        <v>92.78869787459324</v>
      </c>
      <c r="Y54" s="242">
        <f>NMM_fec!Y99</f>
        <v>85.332163819947695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6527.0973365930467</v>
      </c>
      <c r="C56" s="203">
        <f t="shared" si="11"/>
        <v>7204.8513751266028</v>
      </c>
      <c r="D56" s="203">
        <f t="shared" si="11"/>
        <v>7382.8383595216092</v>
      </c>
      <c r="E56" s="203">
        <f t="shared" si="11"/>
        <v>6012.7604237135583</v>
      </c>
      <c r="F56" s="203">
        <f t="shared" si="11"/>
        <v>7265.2975044761697</v>
      </c>
      <c r="G56" s="203">
        <f t="shared" si="11"/>
        <v>6848.1743138221591</v>
      </c>
      <c r="H56" s="203">
        <f t="shared" si="11"/>
        <v>7026.796131596715</v>
      </c>
      <c r="I56" s="203">
        <f t="shared" si="11"/>
        <v>7343.1805913810449</v>
      </c>
      <c r="J56" s="203">
        <f t="shared" si="11"/>
        <v>7285.0287184288009</v>
      </c>
      <c r="K56" s="203">
        <f t="shared" si="11"/>
        <v>5480.6131924972897</v>
      </c>
      <c r="L56" s="203">
        <f t="shared" si="11"/>
        <v>4904.0895655610148</v>
      </c>
      <c r="M56" s="203">
        <f t="shared" si="11"/>
        <v>5586.8464057177525</v>
      </c>
      <c r="N56" s="203">
        <f t="shared" si="11"/>
        <v>6406.009627927353</v>
      </c>
      <c r="O56" s="203">
        <f t="shared" si="11"/>
        <v>5535.5678632834461</v>
      </c>
      <c r="P56" s="203">
        <f t="shared" si="11"/>
        <v>6357.4796265550412</v>
      </c>
      <c r="Q56" s="203">
        <f t="shared" si="11"/>
        <v>6910.983924503952</v>
      </c>
      <c r="R56" s="203">
        <f t="shared" si="11"/>
        <v>6921.2166446995689</v>
      </c>
      <c r="S56" s="203">
        <f t="shared" si="11"/>
        <v>7184.064968325898</v>
      </c>
      <c r="T56" s="203">
        <f t="shared" si="11"/>
        <v>8069.1514452967895</v>
      </c>
      <c r="U56" s="203">
        <f t="shared" si="11"/>
        <v>8151.3434572359074</v>
      </c>
      <c r="V56" s="203">
        <f t="shared" si="11"/>
        <v>8681.852945195722</v>
      </c>
      <c r="W56" s="203">
        <f t="shared" si="11"/>
        <v>9081.124339595608</v>
      </c>
      <c r="X56" s="203">
        <f t="shared" si="11"/>
        <v>8343.695266561539</v>
      </c>
      <c r="Y56" s="203">
        <f t="shared" si="11"/>
        <v>8084.1502990835879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2892.6341365930466</v>
      </c>
      <c r="C57" s="213">
        <f>(NMM_emi!C5-NMM_emi!C46)+(NMM_emi!C48-NMM_emi!C97)+(NMM_emi!C99-NMM_emi!C128)</f>
        <v>3325.5855651266024</v>
      </c>
      <c r="D57" s="213">
        <f>(NMM_emi!D5-NMM_emi!D46)+(NMM_emi!D48-NMM_emi!D97)+(NMM_emi!D99-NMM_emi!D128)</f>
        <v>3656.5105395216092</v>
      </c>
      <c r="E57" s="213">
        <f>(NMM_emi!E5-NMM_emi!E46)+(NMM_emi!E48-NMM_emi!E97)+(NMM_emi!E99-NMM_emi!E128)</f>
        <v>2270.579593713559</v>
      </c>
      <c r="F57" s="213">
        <f>(NMM_emi!F5-NMM_emi!F46)+(NMM_emi!F48-NMM_emi!F97)+(NMM_emi!F99-NMM_emi!F128)</f>
        <v>3113.5399644761701</v>
      </c>
      <c r="G57" s="213">
        <f>(NMM_emi!G5-NMM_emi!G46)+(NMM_emi!G48-NMM_emi!G97)+(NMM_emi!G99-NMM_emi!G128)</f>
        <v>2678.0995638221593</v>
      </c>
      <c r="H57" s="213">
        <f>(NMM_emi!H5-NMM_emi!H46)+(NMM_emi!H48-NMM_emi!H97)+(NMM_emi!H99-NMM_emi!H128)</f>
        <v>2223.2395015967154</v>
      </c>
      <c r="I57" s="213">
        <f>(NMM_emi!I5-NMM_emi!I46)+(NMM_emi!I48-NMM_emi!I97)+(NMM_emi!I99-NMM_emi!I128)</f>
        <v>1853.2208913810439</v>
      </c>
      <c r="J57" s="213">
        <f>(NMM_emi!J5-NMM_emi!J46)+(NMM_emi!J48-NMM_emi!J97)+(NMM_emi!J99-NMM_emi!J128)</f>
        <v>1848.0480784288006</v>
      </c>
      <c r="K57" s="213">
        <f>(NMM_emi!K5-NMM_emi!K46)+(NMM_emi!K48-NMM_emi!K97)+(NMM_emi!K99-NMM_emi!K128)</f>
        <v>1441.1963924972897</v>
      </c>
      <c r="L57" s="213">
        <f>(NMM_emi!L5-NMM_emi!L46)+(NMM_emi!L48-NMM_emi!L97)+(NMM_emi!L99-NMM_emi!L128)</f>
        <v>1091.3274255610152</v>
      </c>
      <c r="M57" s="213">
        <f>(NMM_emi!M5-NMM_emi!M46)+(NMM_emi!M48-NMM_emi!M97)+(NMM_emi!M99-NMM_emi!M128)</f>
        <v>1424.1636857177527</v>
      </c>
      <c r="N57" s="213">
        <f>(NMM_emi!N5-NMM_emi!N46)+(NMM_emi!N48-NMM_emi!N97)+(NMM_emi!N99-NMM_emi!N128)</f>
        <v>2234.0771979273536</v>
      </c>
      <c r="O57" s="213">
        <f>(NMM_emi!O5-NMM_emi!O46)+(NMM_emi!O48-NMM_emi!O97)+(NMM_emi!O99-NMM_emi!O128)</f>
        <v>1859.4756632834462</v>
      </c>
      <c r="P57" s="213">
        <f>(NMM_emi!P5-NMM_emi!P46)+(NMM_emi!P48-NMM_emi!P97)+(NMM_emi!P99-NMM_emi!P128)</f>
        <v>2200.6979065550413</v>
      </c>
      <c r="Q57" s="213">
        <f>(NMM_emi!Q5-NMM_emi!Q46)+(NMM_emi!Q48-NMM_emi!Q97)+(NMM_emi!Q99-NMM_emi!Q128)</f>
        <v>2449.4323245039523</v>
      </c>
      <c r="R57" s="213">
        <f>(NMM_emi!R5-NMM_emi!R46)+(NMM_emi!R48-NMM_emi!R97)+(NMM_emi!R99-NMM_emi!R128)</f>
        <v>2576.7586546995685</v>
      </c>
      <c r="S57" s="213">
        <f>(NMM_emi!S5-NMM_emi!S46)+(NMM_emi!S48-NMM_emi!S97)+(NMM_emi!S99-NMM_emi!S128)</f>
        <v>2625.6851783258976</v>
      </c>
      <c r="T57" s="213">
        <f>(NMM_emi!T5-NMM_emi!T46)+(NMM_emi!T48-NMM_emi!T97)+(NMM_emi!T99-NMM_emi!T128)</f>
        <v>3292.8022052967899</v>
      </c>
      <c r="U57" s="213">
        <f>(NMM_emi!U5-NMM_emi!U46)+(NMM_emi!U48-NMM_emi!U97)+(NMM_emi!U99-NMM_emi!U128)</f>
        <v>3195.6354672359084</v>
      </c>
      <c r="V57" s="213">
        <f>(NMM_emi!V5-NMM_emi!V46)+(NMM_emi!V48-NMM_emi!V97)+(NMM_emi!V99-NMM_emi!V128)</f>
        <v>3959.4677351957225</v>
      </c>
      <c r="W57" s="213">
        <f>(NMM_emi!W5-NMM_emi!W46)+(NMM_emi!W48-NMM_emi!W97)+(NMM_emi!W99-NMM_emi!W128)</f>
        <v>4175.2861595956074</v>
      </c>
      <c r="X57" s="213">
        <f>(NMM_emi!X5-NMM_emi!X46)+(NMM_emi!X48-NMM_emi!X97)+(NMM_emi!X99-NMM_emi!X128)</f>
        <v>3826.2479965615394</v>
      </c>
      <c r="Y57" s="213">
        <f>(NMM_emi!Y5-NMM_emi!Y46)+(NMM_emi!Y48-NMM_emi!Y97)+(NMM_emi!Y99-NMM_emi!Y128)</f>
        <v>3778.7318090835879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3634.4632000000001</v>
      </c>
      <c r="C58" s="204">
        <f>NMM_emi!C46+NMM_emi!C97+NMM_emi!C128</f>
        <v>3879.2658100000003</v>
      </c>
      <c r="D58" s="204">
        <f>NMM_emi!D46+NMM_emi!D97+NMM_emi!D128</f>
        <v>3726.3278200000004</v>
      </c>
      <c r="E58" s="204">
        <f>NMM_emi!E46+NMM_emi!E97+NMM_emi!E128</f>
        <v>3742.1808299999998</v>
      </c>
      <c r="F58" s="204">
        <f>NMM_emi!F46+NMM_emi!F97+NMM_emi!F128</f>
        <v>4151.7575399999996</v>
      </c>
      <c r="G58" s="204">
        <f>NMM_emi!G46+NMM_emi!G97+NMM_emi!G128</f>
        <v>4170.0747499999998</v>
      </c>
      <c r="H58" s="204">
        <f>NMM_emi!H46+NMM_emi!H97+NMM_emi!H128</f>
        <v>4803.55663</v>
      </c>
      <c r="I58" s="204">
        <f>NMM_emi!I46+NMM_emi!I97+NMM_emi!I128</f>
        <v>5489.9597000000012</v>
      </c>
      <c r="J58" s="204">
        <f>NMM_emi!J46+NMM_emi!J97+NMM_emi!J128</f>
        <v>5436.9806399999998</v>
      </c>
      <c r="K58" s="204">
        <f>NMM_emi!K46+NMM_emi!K97+NMM_emi!K128</f>
        <v>4039.4168</v>
      </c>
      <c r="L58" s="204">
        <f>NMM_emi!L46+NMM_emi!L97+NMM_emi!L128</f>
        <v>3812.7621399999998</v>
      </c>
      <c r="M58" s="204">
        <f>NMM_emi!M46+NMM_emi!M97+NMM_emi!M128</f>
        <v>4162.6827199999998</v>
      </c>
      <c r="N58" s="204">
        <f>NMM_emi!N46+NMM_emi!N97+NMM_emi!N128</f>
        <v>4171.9324299999998</v>
      </c>
      <c r="O58" s="204">
        <f>NMM_emi!O46+NMM_emi!O97+NMM_emi!O128</f>
        <v>3676.0921999999996</v>
      </c>
      <c r="P58" s="204">
        <f>NMM_emi!P46+NMM_emi!P97+NMM_emi!P128</f>
        <v>4156.78172</v>
      </c>
      <c r="Q58" s="204">
        <f>NMM_emi!Q46+NMM_emi!Q97+NMM_emi!Q128</f>
        <v>4461.5515999999998</v>
      </c>
      <c r="R58" s="204">
        <f>NMM_emi!R46+NMM_emi!R97+NMM_emi!R128</f>
        <v>4344.4579899999999</v>
      </c>
      <c r="S58" s="204">
        <f>NMM_emi!S46+NMM_emi!S97+NMM_emi!S128</f>
        <v>4558.37979</v>
      </c>
      <c r="T58" s="204">
        <f>NMM_emi!T46+NMM_emi!T97+NMM_emi!T128</f>
        <v>4776.3492399999996</v>
      </c>
      <c r="U58" s="204">
        <f>NMM_emi!U46+NMM_emi!U97+NMM_emi!U128</f>
        <v>4955.707989999999</v>
      </c>
      <c r="V58" s="204">
        <f>NMM_emi!V46+NMM_emi!V97+NMM_emi!V128</f>
        <v>4722.3852100000004</v>
      </c>
      <c r="W58" s="204">
        <f>NMM_emi!W46+NMM_emi!W97+NMM_emi!W128</f>
        <v>4905.8381799999997</v>
      </c>
      <c r="X58" s="204">
        <f>NMM_emi!X46+NMM_emi!X97+NMM_emi!X128</f>
        <v>4517.4472699999997</v>
      </c>
      <c r="Y58" s="204">
        <f>NMM_emi!Y46+NMM_emi!Y97+NMM_emi!Y128</f>
        <v>4305.41849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6527.0973365930467</v>
      </c>
      <c r="C59" s="210">
        <f t="shared" si="12"/>
        <v>7204.8513751266028</v>
      </c>
      <c r="D59" s="210">
        <f t="shared" si="12"/>
        <v>7382.8383595216101</v>
      </c>
      <c r="E59" s="210">
        <f t="shared" si="12"/>
        <v>6012.7604237135583</v>
      </c>
      <c r="F59" s="210">
        <f t="shared" si="12"/>
        <v>7265.2975044761697</v>
      </c>
      <c r="G59" s="210">
        <f t="shared" si="12"/>
        <v>6848.1743138221591</v>
      </c>
      <c r="H59" s="210">
        <f t="shared" si="12"/>
        <v>7026.7961315967159</v>
      </c>
      <c r="I59" s="210">
        <f t="shared" si="12"/>
        <v>7343.180591381044</v>
      </c>
      <c r="J59" s="210">
        <f t="shared" si="12"/>
        <v>7285.0287184288009</v>
      </c>
      <c r="K59" s="210">
        <f t="shared" si="12"/>
        <v>5480.6131924972897</v>
      </c>
      <c r="L59" s="210">
        <f t="shared" si="12"/>
        <v>4904.0895655610148</v>
      </c>
      <c r="M59" s="210">
        <f t="shared" si="12"/>
        <v>5586.8464057177525</v>
      </c>
      <c r="N59" s="210">
        <f t="shared" si="12"/>
        <v>6406.0096279273539</v>
      </c>
      <c r="O59" s="210">
        <f t="shared" si="12"/>
        <v>5535.5678632834461</v>
      </c>
      <c r="P59" s="210">
        <f t="shared" si="12"/>
        <v>6357.4796265550412</v>
      </c>
      <c r="Q59" s="210">
        <f t="shared" si="12"/>
        <v>6910.983924503952</v>
      </c>
      <c r="R59" s="210">
        <f t="shared" si="12"/>
        <v>6921.216644699568</v>
      </c>
      <c r="S59" s="210">
        <f t="shared" si="12"/>
        <v>7184.064968325898</v>
      </c>
      <c r="T59" s="210">
        <f t="shared" si="12"/>
        <v>8069.1514452967895</v>
      </c>
      <c r="U59" s="210">
        <f t="shared" si="12"/>
        <v>8151.3434572359074</v>
      </c>
      <c r="V59" s="210">
        <f t="shared" si="12"/>
        <v>8681.8529451957238</v>
      </c>
      <c r="W59" s="210">
        <f t="shared" si="12"/>
        <v>9081.1243395956062</v>
      </c>
      <c r="X59" s="210">
        <f t="shared" si="12"/>
        <v>8343.695266561539</v>
      </c>
      <c r="Y59" s="210">
        <f t="shared" si="12"/>
        <v>8084.1502990835879</v>
      </c>
      <c r="DA59" s="109"/>
    </row>
    <row r="60" spans="1:105" ht="12" customHeight="1" x14ac:dyDescent="0.25">
      <c r="A60" s="51" t="s">
        <v>51</v>
      </c>
      <c r="B60" s="241">
        <f>NMM_emi!B$5</f>
        <v>5213.1263551532638</v>
      </c>
      <c r="C60" s="241">
        <f>NMM_emi!C$5</f>
        <v>5471.1640878062453</v>
      </c>
      <c r="D60" s="241">
        <f>NMM_emi!D$5</f>
        <v>5374.9858111252088</v>
      </c>
      <c r="E60" s="241">
        <f>NMM_emi!E$5</f>
        <v>5283.2914989014052</v>
      </c>
      <c r="F60" s="241">
        <f>NMM_emi!F$5</f>
        <v>6215.847861682385</v>
      </c>
      <c r="G60" s="241">
        <f>NMM_emi!G$5</f>
        <v>6256.0224458333614</v>
      </c>
      <c r="H60" s="241">
        <f>NMM_emi!H$5</f>
        <v>6752.9665016105801</v>
      </c>
      <c r="I60" s="241">
        <f>NMM_emi!I$5</f>
        <v>7078.9385091758995</v>
      </c>
      <c r="J60" s="241">
        <f>NMM_emi!J$5</f>
        <v>6705.9404541045787</v>
      </c>
      <c r="K60" s="241">
        <f>NMM_emi!K$5</f>
        <v>5155.4217070830182</v>
      </c>
      <c r="L60" s="241">
        <f>NMM_emi!L$5</f>
        <v>4611.571363402004</v>
      </c>
      <c r="M60" s="241">
        <f>NMM_emi!M$5</f>
        <v>5219.8791582971644</v>
      </c>
      <c r="N60" s="241">
        <f>NMM_emi!N$5</f>
        <v>5914.6101997422738</v>
      </c>
      <c r="O60" s="241">
        <f>NMM_emi!O$5</f>
        <v>4973.2943372172931</v>
      </c>
      <c r="P60" s="241">
        <f>NMM_emi!P$5</f>
        <v>5764.24892607949</v>
      </c>
      <c r="Q60" s="241">
        <f>NMM_emi!Q$5</f>
        <v>6184.4776679400384</v>
      </c>
      <c r="R60" s="241">
        <f>NMM_emi!R$5</f>
        <v>5847.2278848828846</v>
      </c>
      <c r="S60" s="241">
        <f>NMM_emi!S$5</f>
        <v>6210.2663550929874</v>
      </c>
      <c r="T60" s="241">
        <f>NMM_emi!T$5</f>
        <v>6795.6988016508549</v>
      </c>
      <c r="U60" s="241">
        <f>NMM_emi!U$5</f>
        <v>6869.1622202310173</v>
      </c>
      <c r="V60" s="241">
        <f>NMM_emi!V$5</f>
        <v>7187.4509285521617</v>
      </c>
      <c r="W60" s="241">
        <f>NMM_emi!W$5</f>
        <v>7373.3771073145454</v>
      </c>
      <c r="X60" s="241">
        <f>NMM_emi!X$5</f>
        <v>6890.4640786648306</v>
      </c>
      <c r="Y60" s="241">
        <f>NMM_emi!Y$5</f>
        <v>6901.5357561617384</v>
      </c>
      <c r="DA60" s="83"/>
    </row>
    <row r="61" spans="1:105" ht="12" customHeight="1" x14ac:dyDescent="0.25">
      <c r="A61" s="99" t="s">
        <v>52</v>
      </c>
      <c r="B61" s="282">
        <f>NMM_emi!B$48</f>
        <v>1106.4465004342455</v>
      </c>
      <c r="C61" s="282">
        <f>NMM_emi!C$48</f>
        <v>1504.9253043333479</v>
      </c>
      <c r="D61" s="282">
        <f>NMM_emi!D$48</f>
        <v>1786.5769133701535</v>
      </c>
      <c r="E61" s="282">
        <f>NMM_emi!E$48</f>
        <v>494.38397558656391</v>
      </c>
      <c r="F61" s="282">
        <f>NMM_emi!F$48</f>
        <v>848.89181188675207</v>
      </c>
      <c r="G61" s="282">
        <f>NMM_emi!G$48</f>
        <v>476.75343627938821</v>
      </c>
      <c r="H61" s="282">
        <f>NMM_emi!H$48</f>
        <v>196.12212300936926</v>
      </c>
      <c r="I61" s="282">
        <f>NMM_emi!I$48</f>
        <v>182.20520708471668</v>
      </c>
      <c r="J61" s="282">
        <f>NMM_emi!J$48</f>
        <v>488.02544253558847</v>
      </c>
      <c r="K61" s="282">
        <f>NMM_emi!K$48</f>
        <v>187.92637242681388</v>
      </c>
      <c r="L61" s="282">
        <f>NMM_emi!L$48</f>
        <v>172.77287541907646</v>
      </c>
      <c r="M61" s="282">
        <f>NMM_emi!M$48</f>
        <v>253.09223753199791</v>
      </c>
      <c r="N61" s="282">
        <f>NMM_emi!N$48</f>
        <v>345.07253405020214</v>
      </c>
      <c r="O61" s="282">
        <f>NMM_emi!O$48</f>
        <v>429.98830590788555</v>
      </c>
      <c r="P61" s="282">
        <f>NMM_emi!P$48</f>
        <v>471.89098154404053</v>
      </c>
      <c r="Q61" s="282">
        <f>NMM_emi!Q$48</f>
        <v>560.48837588950312</v>
      </c>
      <c r="R61" s="282">
        <f>NMM_emi!R$48</f>
        <v>897.8677217725608</v>
      </c>
      <c r="S61" s="282">
        <f>NMM_emi!S$48</f>
        <v>804.27640040682718</v>
      </c>
      <c r="T61" s="282">
        <f>NMM_emi!T$48</f>
        <v>1101.4519598461327</v>
      </c>
      <c r="U61" s="282">
        <f>NMM_emi!U$48</f>
        <v>1139.3564042967992</v>
      </c>
      <c r="V61" s="282">
        <f>NMM_emi!V$48</f>
        <v>1291.2726032837973</v>
      </c>
      <c r="W61" s="282">
        <f>NMM_emi!W$48</f>
        <v>1467.9804454819191</v>
      </c>
      <c r="X61" s="282">
        <f>NMM_emi!X$48</f>
        <v>1201.6569643970925</v>
      </c>
      <c r="Y61" s="282">
        <f>NMM_emi!Y$48</f>
        <v>955.61352537278651</v>
      </c>
      <c r="DA61" s="94"/>
    </row>
    <row r="62" spans="1:105" ht="12" customHeight="1" x14ac:dyDescent="0.25">
      <c r="A62" s="52" t="s">
        <v>53</v>
      </c>
      <c r="B62" s="242">
        <f>NMM_emi!B$99</f>
        <v>207.52448100553738</v>
      </c>
      <c r="C62" s="242">
        <f>NMM_emi!C$99</f>
        <v>228.76198298700959</v>
      </c>
      <c r="D62" s="242">
        <f>NMM_emi!D$99</f>
        <v>221.27563502624758</v>
      </c>
      <c r="E62" s="242">
        <f>NMM_emi!E$99</f>
        <v>235.0849492255893</v>
      </c>
      <c r="F62" s="242">
        <f>NMM_emi!F$99</f>
        <v>200.55783090703278</v>
      </c>
      <c r="G62" s="242">
        <f>NMM_emi!G$99</f>
        <v>115.39843170940894</v>
      </c>
      <c r="H62" s="242">
        <f>NMM_emi!H$99</f>
        <v>77.707506976766098</v>
      </c>
      <c r="I62" s="242">
        <f>NMM_emi!I$99</f>
        <v>82.036875120427993</v>
      </c>
      <c r="J62" s="242">
        <f>NMM_emi!J$99</f>
        <v>91.062821788633187</v>
      </c>
      <c r="K62" s="242">
        <f>NMM_emi!K$99</f>
        <v>137.26511298745754</v>
      </c>
      <c r="L62" s="242">
        <f>NMM_emi!L$99</f>
        <v>119.74532673993451</v>
      </c>
      <c r="M62" s="242">
        <f>NMM_emi!M$99</f>
        <v>113.87500988859036</v>
      </c>
      <c r="N62" s="242">
        <f>NMM_emi!N$99</f>
        <v>146.32689413487768</v>
      </c>
      <c r="O62" s="242">
        <f>NMM_emi!O$99</f>
        <v>132.28522015826695</v>
      </c>
      <c r="P62" s="242">
        <f>NMM_emi!P$99</f>
        <v>121.33971893151067</v>
      </c>
      <c r="Q62" s="242">
        <f>NMM_emi!Q$99</f>
        <v>166.01788067441052</v>
      </c>
      <c r="R62" s="242">
        <f>NMM_emi!R$99</f>
        <v>176.1210380441226</v>
      </c>
      <c r="S62" s="242">
        <f>NMM_emi!S$99</f>
        <v>169.52221282608289</v>
      </c>
      <c r="T62" s="242">
        <f>NMM_emi!T$99</f>
        <v>172.00068379980206</v>
      </c>
      <c r="U62" s="242">
        <f>NMM_emi!U$99</f>
        <v>142.82483270809075</v>
      </c>
      <c r="V62" s="242">
        <f>NMM_emi!V$99</f>
        <v>203.12941335976382</v>
      </c>
      <c r="W62" s="242">
        <f>NMM_emi!W$99</f>
        <v>239.76678679914255</v>
      </c>
      <c r="X62" s="242">
        <f>NMM_emi!X$99</f>
        <v>251.57422349961624</v>
      </c>
      <c r="Y62" s="242">
        <f>NMM_emi!Y$99</f>
        <v>227.00101754906359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127.24679385041158</v>
      </c>
      <c r="C65" s="287">
        <f t="shared" si="13"/>
        <v>130.41265826325102</v>
      </c>
      <c r="D65" s="287">
        <f t="shared" si="13"/>
        <v>126.01635102664393</v>
      </c>
      <c r="E65" s="287">
        <f t="shared" si="13"/>
        <v>172.00070917398384</v>
      </c>
      <c r="F65" s="287">
        <f t="shared" si="13"/>
        <v>172.32974331718498</v>
      </c>
      <c r="G65" s="287">
        <f t="shared" si="13"/>
        <v>188.66675617883632</v>
      </c>
      <c r="H65" s="287">
        <f t="shared" si="13"/>
        <v>232.27148765863379</v>
      </c>
      <c r="I65" s="287">
        <f t="shared" si="13"/>
        <v>365.10196626202611</v>
      </c>
      <c r="J65" s="287">
        <f t="shared" si="13"/>
        <v>401.37901962210304</v>
      </c>
      <c r="K65" s="287">
        <f t="shared" si="13"/>
        <v>302.93164756593768</v>
      </c>
      <c r="L65" s="287">
        <f t="shared" si="13"/>
        <v>165.34966803641345</v>
      </c>
      <c r="M65" s="287">
        <f t="shared" si="13"/>
        <v>152.71560190305215</v>
      </c>
      <c r="N65" s="287">
        <f t="shared" si="13"/>
        <v>210.90823989928671</v>
      </c>
      <c r="O65" s="287">
        <f t="shared" si="13"/>
        <v>163.00444107706869</v>
      </c>
      <c r="P65" s="287">
        <f t="shared" si="13"/>
        <v>192.13885702353429</v>
      </c>
      <c r="Q65" s="287">
        <f t="shared" si="13"/>
        <v>172.34252347492335</v>
      </c>
      <c r="R65" s="287">
        <f t="shared" si="13"/>
        <v>204.56499644854449</v>
      </c>
      <c r="S65" s="287">
        <f t="shared" si="13"/>
        <v>179.73077071557293</v>
      </c>
      <c r="T65" s="287">
        <f t="shared" si="13"/>
        <v>181.21922236601341</v>
      </c>
      <c r="U65" s="287">
        <f t="shared" si="13"/>
        <v>155.97437671974137</v>
      </c>
      <c r="V65" s="287">
        <f t="shared" si="13"/>
        <v>142.65555190187038</v>
      </c>
      <c r="W65" s="287">
        <f t="shared" si="13"/>
        <v>132.51511088989687</v>
      </c>
      <c r="X65" s="287">
        <f t="shared" si="13"/>
        <v>150.66776436343872</v>
      </c>
      <c r="Y65" s="287">
        <f t="shared" si="13"/>
        <v>141.46067230244827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90.237657379894429</v>
      </c>
      <c r="C66" s="288">
        <f t="shared" si="14"/>
        <v>92.482744894891894</v>
      </c>
      <c r="D66" s="288">
        <f t="shared" si="14"/>
        <v>89.36508311222984</v>
      </c>
      <c r="E66" s="288">
        <f t="shared" si="14"/>
        <v>121.9751051785782</v>
      </c>
      <c r="F66" s="288">
        <f t="shared" si="14"/>
        <v>122.20844127595291</v>
      </c>
      <c r="G66" s="288">
        <f t="shared" si="14"/>
        <v>151.93349649819777</v>
      </c>
      <c r="H66" s="288">
        <f t="shared" si="14"/>
        <v>187.04842321751255</v>
      </c>
      <c r="I66" s="288">
        <f t="shared" si="14"/>
        <v>294.01691869857535</v>
      </c>
      <c r="J66" s="288">
        <f t="shared" si="14"/>
        <v>323.23086010128588</v>
      </c>
      <c r="K66" s="288">
        <f t="shared" si="14"/>
        <v>452.80962040686262</v>
      </c>
      <c r="L66" s="288">
        <f t="shared" si="14"/>
        <v>330.22536420262173</v>
      </c>
      <c r="M66" s="288">
        <f t="shared" si="14"/>
        <v>303.45504055545751</v>
      </c>
      <c r="N66" s="288">
        <f t="shared" si="14"/>
        <v>502.7307143970998</v>
      </c>
      <c r="O66" s="288">
        <f t="shared" si="14"/>
        <v>238.74325766503623</v>
      </c>
      <c r="P66" s="288">
        <f t="shared" si="14"/>
        <v>275.88140163062434</v>
      </c>
      <c r="Q66" s="288">
        <f t="shared" si="14"/>
        <v>209.03519792588497</v>
      </c>
      <c r="R66" s="288">
        <f t="shared" si="14"/>
        <v>109.56326615455384</v>
      </c>
      <c r="S66" s="288">
        <f t="shared" si="14"/>
        <v>156.24800143356725</v>
      </c>
      <c r="T66" s="288">
        <f t="shared" si="14"/>
        <v>98.679963919373094</v>
      </c>
      <c r="U66" s="288">
        <f t="shared" si="14"/>
        <v>81.546335097496438</v>
      </c>
      <c r="V66" s="288">
        <f t="shared" si="14"/>
        <v>60.824696156038968</v>
      </c>
      <c r="W66" s="288">
        <f t="shared" si="14"/>
        <v>119.31811493209706</v>
      </c>
      <c r="X66" s="288">
        <f t="shared" si="14"/>
        <v>88.662033438590584</v>
      </c>
      <c r="Y66" s="288">
        <f t="shared" si="14"/>
        <v>161.13629340880064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828.87882441885483</v>
      </c>
      <c r="C67" s="289">
        <f t="shared" si="15"/>
        <v>849.50109625282118</v>
      </c>
      <c r="D67" s="289">
        <f t="shared" si="15"/>
        <v>820.86378552932422</v>
      </c>
      <c r="E67" s="289">
        <f t="shared" si="15"/>
        <v>1120.4034404744252</v>
      </c>
      <c r="F67" s="289">
        <f t="shared" si="15"/>
        <v>1122.54675132382</v>
      </c>
      <c r="G67" s="289">
        <f t="shared" si="15"/>
        <v>1087.016265064329</v>
      </c>
      <c r="H67" s="289">
        <f t="shared" si="15"/>
        <v>1338.2478721174184</v>
      </c>
      <c r="I67" s="289">
        <f t="shared" si="15"/>
        <v>2103.5596507399396</v>
      </c>
      <c r="J67" s="289">
        <f t="shared" si="15"/>
        <v>2312.572345131267</v>
      </c>
      <c r="K67" s="289">
        <f t="shared" si="15"/>
        <v>611.0881486622153</v>
      </c>
      <c r="L67" s="289">
        <f t="shared" si="15"/>
        <v>516.10653624276574</v>
      </c>
      <c r="M67" s="289">
        <f t="shared" si="15"/>
        <v>566.49424649603282</v>
      </c>
      <c r="N67" s="289">
        <f t="shared" si="15"/>
        <v>772.20699720603875</v>
      </c>
      <c r="O67" s="289">
        <f t="shared" si="15"/>
        <v>739.8700906925576</v>
      </c>
      <c r="P67" s="289">
        <f t="shared" si="15"/>
        <v>771.21157495772184</v>
      </c>
      <c r="Q67" s="289">
        <f t="shared" si="15"/>
        <v>685.32530720725265</v>
      </c>
      <c r="R67" s="289">
        <f t="shared" si="15"/>
        <v>671.11466578721615</v>
      </c>
      <c r="S67" s="289">
        <f t="shared" si="15"/>
        <v>752.27193090142725</v>
      </c>
      <c r="T67" s="289">
        <f t="shared" si="15"/>
        <v>614.51610451545332</v>
      </c>
      <c r="U67" s="289">
        <f t="shared" si="15"/>
        <v>477.12568083027662</v>
      </c>
      <c r="V67" s="289">
        <f t="shared" si="15"/>
        <v>499.50693101666059</v>
      </c>
      <c r="W67" s="289">
        <f t="shared" si="15"/>
        <v>732.99076970363706</v>
      </c>
      <c r="X67" s="289">
        <f t="shared" si="15"/>
        <v>701.43761140950585</v>
      </c>
      <c r="Y67" s="289">
        <f t="shared" si="15"/>
        <v>824.52375676663871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0.1026</v>
      </c>
      <c r="C69" s="252">
        <f t="shared" si="16"/>
        <v>0.10684256469826288</v>
      </c>
      <c r="D69" s="252">
        <f t="shared" si="16"/>
        <v>0.11020564555755981</v>
      </c>
      <c r="E69" s="252">
        <f t="shared" si="16"/>
        <v>0.11184983154473939</v>
      </c>
      <c r="F69" s="252">
        <f t="shared" si="16"/>
        <v>0.12282091784039879</v>
      </c>
      <c r="G69" s="252">
        <f t="shared" si="16"/>
        <v>0.11989270515906308</v>
      </c>
      <c r="H69" s="252">
        <f t="shared" si="16"/>
        <v>0.11717803444041469</v>
      </c>
      <c r="I69" s="252">
        <f t="shared" si="16"/>
        <v>0.1166092731690984</v>
      </c>
      <c r="J69" s="252">
        <f t="shared" si="16"/>
        <v>9.8023605168240491E-2</v>
      </c>
      <c r="K69" s="252">
        <f t="shared" si="16"/>
        <v>9.9621855564420228E-2</v>
      </c>
      <c r="L69" s="252">
        <f t="shared" si="16"/>
        <v>0.10807528514363358</v>
      </c>
      <c r="M69" s="252">
        <f t="shared" si="16"/>
        <v>0.11153081101700056</v>
      </c>
      <c r="N69" s="252">
        <f t="shared" si="16"/>
        <v>0.10184685433273498</v>
      </c>
      <c r="O69" s="252">
        <f t="shared" si="16"/>
        <v>9.0437182365281268E-2</v>
      </c>
      <c r="P69" s="252">
        <f t="shared" si="16"/>
        <v>9.294539641842138E-2</v>
      </c>
      <c r="Q69" s="252">
        <f t="shared" si="16"/>
        <v>9.3777819411171914E-2</v>
      </c>
      <c r="R69" s="252">
        <f t="shared" si="16"/>
        <v>8.8652272071846616E-2</v>
      </c>
      <c r="S69" s="252">
        <f t="shared" si="16"/>
        <v>9.4366665599657146E-2</v>
      </c>
      <c r="T69" s="252">
        <f t="shared" si="16"/>
        <v>9.3897538513663351E-2</v>
      </c>
      <c r="U69" s="252">
        <f t="shared" si="16"/>
        <v>7.8145862861652385E-2</v>
      </c>
      <c r="V69" s="252">
        <f t="shared" si="16"/>
        <v>7.7804811951013741E-2</v>
      </c>
      <c r="W69" s="252">
        <f t="shared" si="16"/>
        <v>8.0062471641070873E-2</v>
      </c>
      <c r="X69" s="252">
        <f t="shared" si="16"/>
        <v>7.445125224252655E-2</v>
      </c>
      <c r="Y69" s="252">
        <f t="shared" si="16"/>
        <v>7.8287298819201573E-2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9.368556594648747E-2</v>
      </c>
      <c r="C70" s="291">
        <f t="shared" si="17"/>
        <v>9.4463182677595889E-2</v>
      </c>
      <c r="D70" s="291">
        <f t="shared" si="17"/>
        <v>9.4602981118624738E-2</v>
      </c>
      <c r="E70" s="291">
        <f t="shared" si="17"/>
        <v>9.6014386996370105E-2</v>
      </c>
      <c r="F70" s="291">
        <f t="shared" si="17"/>
        <v>0.10543221186757404</v>
      </c>
      <c r="G70" s="291">
        <f t="shared" si="17"/>
        <v>0.10291856887222452</v>
      </c>
      <c r="H70" s="291">
        <f t="shared" si="17"/>
        <v>0.10058823505456686</v>
      </c>
      <c r="I70" s="291">
        <f t="shared" si="17"/>
        <v>0.10009999770938266</v>
      </c>
      <c r="J70" s="291">
        <f t="shared" si="17"/>
        <v>8.4145646277868552E-2</v>
      </c>
      <c r="K70" s="291">
        <f t="shared" si="17"/>
        <v>8.5517620021025365E-2</v>
      </c>
      <c r="L70" s="291">
        <f t="shared" si="17"/>
        <v>9.2774232282801586E-2</v>
      </c>
      <c r="M70" s="291">
        <f t="shared" si="17"/>
        <v>9.5740532668767864E-2</v>
      </c>
      <c r="N70" s="291">
        <f t="shared" si="17"/>
        <v>9.6346200110073915E-2</v>
      </c>
      <c r="O70" s="291">
        <f t="shared" si="17"/>
        <v>8.5552753952421984E-2</v>
      </c>
      <c r="P70" s="291">
        <f t="shared" si="17"/>
        <v>8.7925501688873892E-2</v>
      </c>
      <c r="Q70" s="291">
        <f t="shared" si="17"/>
        <v>8.8712966287178965E-2</v>
      </c>
      <c r="R70" s="291">
        <f t="shared" si="17"/>
        <v>8.9061103667143898E-2</v>
      </c>
      <c r="S70" s="291">
        <f t="shared" si="17"/>
        <v>9.4801849871175112E-2</v>
      </c>
      <c r="T70" s="291">
        <f t="shared" si="17"/>
        <v>8.9778640196839329E-2</v>
      </c>
      <c r="U70" s="291">
        <f t="shared" si="17"/>
        <v>8.1865479245516223E-2</v>
      </c>
      <c r="V70" s="291">
        <f t="shared" si="17"/>
        <v>9.7255520896308026E-2</v>
      </c>
      <c r="W70" s="291">
        <f t="shared" si="17"/>
        <v>9.5884688528348139E-2</v>
      </c>
      <c r="X70" s="291">
        <f t="shared" si="17"/>
        <v>8.9164560942159021E-2</v>
      </c>
      <c r="Y70" s="291">
        <f t="shared" si="17"/>
        <v>9.3758700039359155E-2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0.2000243634701486</v>
      </c>
      <c r="C71" s="253">
        <f t="shared" si="18"/>
        <v>0.20294960427635328</v>
      </c>
      <c r="D71" s="253">
        <f t="shared" si="18"/>
        <v>0.20663084937207563</v>
      </c>
      <c r="E71" s="253">
        <f t="shared" si="18"/>
        <v>0.20189252892961204</v>
      </c>
      <c r="F71" s="253">
        <f t="shared" si="18"/>
        <v>0.22031204353466224</v>
      </c>
      <c r="G71" s="253">
        <f t="shared" si="18"/>
        <v>0.21370885420474561</v>
      </c>
      <c r="H71" s="253">
        <f t="shared" si="18"/>
        <v>0.20230594274337935</v>
      </c>
      <c r="I71" s="253">
        <f t="shared" si="18"/>
        <v>0.20012171882521132</v>
      </c>
      <c r="J71" s="253">
        <f t="shared" si="18"/>
        <v>0.18944113510439026</v>
      </c>
      <c r="K71" s="253">
        <f t="shared" si="18"/>
        <v>0.2027180114018588</v>
      </c>
      <c r="L71" s="253">
        <f t="shared" si="18"/>
        <v>0.21860384036609695</v>
      </c>
      <c r="M71" s="253">
        <f t="shared" si="18"/>
        <v>0.22442097977673059</v>
      </c>
      <c r="N71" s="253">
        <f t="shared" si="18"/>
        <v>0.22126742657720705</v>
      </c>
      <c r="O71" s="253">
        <f t="shared" si="18"/>
        <v>0.19674498963489889</v>
      </c>
      <c r="P71" s="253">
        <f t="shared" si="18"/>
        <v>0.20070172616762144</v>
      </c>
      <c r="Q71" s="253">
        <f t="shared" si="18"/>
        <v>0.18735259506378482</v>
      </c>
      <c r="R71" s="253">
        <f t="shared" si="18"/>
        <v>0.19400629813248416</v>
      </c>
      <c r="S71" s="253">
        <f t="shared" si="18"/>
        <v>0.20450124330981345</v>
      </c>
      <c r="T71" s="253">
        <f t="shared" si="18"/>
        <v>0.19925030555303674</v>
      </c>
      <c r="U71" s="253">
        <f t="shared" si="18"/>
        <v>0.18168822470636137</v>
      </c>
      <c r="V71" s="253">
        <f t="shared" si="18"/>
        <v>0.211564995230138</v>
      </c>
      <c r="W71" s="253">
        <f t="shared" si="18"/>
        <v>0.21362223794615884</v>
      </c>
      <c r="X71" s="253">
        <f t="shared" si="18"/>
        <v>0.19865041380740681</v>
      </c>
      <c r="Y71" s="253">
        <f t="shared" si="18"/>
        <v>0.20528716798198132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5.3323191285701767E-2</v>
      </c>
      <c r="C73" s="252">
        <f>IF(NMM_ued!C$5=0,"",NMM_ued!C$5/C$9)</f>
        <v>5.5038568675980198E-2</v>
      </c>
      <c r="D73" s="252">
        <f>IF(NMM_ued!D$5=0,"",NMM_ued!D$5/D$9)</f>
        <v>5.7201200955299056E-2</v>
      </c>
      <c r="E73" s="252">
        <f>IF(NMM_ued!E$5=0,"",NMM_ued!E$5/E$9)</f>
        <v>5.8307836181204532E-2</v>
      </c>
      <c r="F73" s="252">
        <f>IF(NMM_ued!F$5=0,"",NMM_ued!F$5/F$9)</f>
        <v>6.4319593677189688E-2</v>
      </c>
      <c r="G73" s="252">
        <f>IF(NMM_ued!G$5=0,"",NMM_ued!G$5/G$9)</f>
        <v>6.3785580747285478E-2</v>
      </c>
      <c r="H73" s="252">
        <f>IF(NMM_ued!H$5=0,"",NMM_ued!H$5/H$9)</f>
        <v>6.4414396778191094E-2</v>
      </c>
      <c r="I73" s="252">
        <f>IF(NMM_ued!I$5=0,"",NMM_ued!I$5/I$9)</f>
        <v>6.3793541732053829E-2</v>
      </c>
      <c r="J73" s="252">
        <f>IF(NMM_ued!J$5=0,"",NMM_ued!J$5/J$9)</f>
        <v>5.2577439872591857E-2</v>
      </c>
      <c r="K73" s="252">
        <f>IF(NMM_ued!K$5=0,"",NMM_ued!K$5/K$9)</f>
        <v>5.3474177405288738E-2</v>
      </c>
      <c r="L73" s="252">
        <f>IF(NMM_ued!L$5=0,"",NMM_ued!L$5/L$9)</f>
        <v>5.9259162145041872E-2</v>
      </c>
      <c r="M73" s="252">
        <f>IF(NMM_ued!M$5=0,"",NMM_ued!M$5/M$9)</f>
        <v>6.0390214518124562E-2</v>
      </c>
      <c r="N73" s="252">
        <f>IF(NMM_ued!N$5=0,"",NMM_ued!N$5/N$9)</f>
        <v>5.4844812003980212E-2</v>
      </c>
      <c r="O73" s="252">
        <f>IF(NMM_ued!O$5=0,"",NMM_ued!O$5/O$9)</f>
        <v>4.8724241950902782E-2</v>
      </c>
      <c r="P73" s="252">
        <f>IF(NMM_ued!P$5=0,"",NMM_ued!P$5/P$9)</f>
        <v>5.0031460076415991E-2</v>
      </c>
      <c r="Q73" s="252">
        <f>IF(NMM_ued!Q$5=0,"",NMM_ued!Q$5/Q$9)</f>
        <v>5.0630014680561747E-2</v>
      </c>
      <c r="R73" s="252">
        <f>IF(NMM_ued!R$5=0,"",NMM_ued!R$5/R$9)</f>
        <v>4.880604044923393E-2</v>
      </c>
      <c r="S73" s="252">
        <f>IF(NMM_ued!S$5=0,"",NMM_ued!S$5/S$9)</f>
        <v>5.2234905235083222E-2</v>
      </c>
      <c r="T73" s="252">
        <f>IF(NMM_ued!T$5=0,"",NMM_ued!T$5/T$9)</f>
        <v>5.1573063618529882E-2</v>
      </c>
      <c r="U73" s="252">
        <f>IF(NMM_ued!U$5=0,"",NMM_ued!U$5/U$9)</f>
        <v>4.397522190975079E-2</v>
      </c>
      <c r="V73" s="252">
        <f>IF(NMM_ued!V$5=0,"",NMM_ued!V$5/V$9)</f>
        <v>4.4691773067806438E-2</v>
      </c>
      <c r="W73" s="252">
        <f>IF(NMM_ued!W$5=0,"",NMM_ued!W$5/W$9)</f>
        <v>4.6267191852760813E-2</v>
      </c>
      <c r="X73" s="252">
        <f>IF(NMM_ued!X$5=0,"",NMM_ued!X$5/X$9)</f>
        <v>4.2522668499168248E-2</v>
      </c>
      <c r="Y73" s="252">
        <f>IF(NMM_ued!Y$5=0,"",NMM_ued!Y$5/Y$9)</f>
        <v>4.454246957282039E-2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3.2786424528278658E-2</v>
      </c>
      <c r="C74" s="291">
        <f>IF(NMM_ued!C$48=0,"",NMM_ued!C$48/C$10)</f>
        <v>3.2868778668947378E-2</v>
      </c>
      <c r="D74" s="291">
        <f>IF(NMM_ued!D$48=0,"",NMM_ued!D$48/D$10)</f>
        <v>3.3181165948151799E-2</v>
      </c>
      <c r="E74" s="291">
        <f>IF(NMM_ued!E$48=0,"",NMM_ued!E$48/E$10)</f>
        <v>3.3805815750426627E-2</v>
      </c>
      <c r="F74" s="291">
        <f>IF(NMM_ued!F$48=0,"",NMM_ued!F$48/F$10)</f>
        <v>3.7267459645906116E-2</v>
      </c>
      <c r="G74" s="291">
        <f>IF(NMM_ued!G$48=0,"",NMM_ued!G$48/G$10)</f>
        <v>3.6882574635596611E-2</v>
      </c>
      <c r="H74" s="291">
        <f>IF(NMM_ued!H$48=0,"",NMM_ued!H$48/H$10)</f>
        <v>3.6723434641776506E-2</v>
      </c>
      <c r="I74" s="291">
        <f>IF(NMM_ued!I$48=0,"",NMM_ued!I$48/I$10)</f>
        <v>3.6524911384817824E-2</v>
      </c>
      <c r="J74" s="291">
        <f>IF(NMM_ued!J$48=0,"",NMM_ued!J$48/J$10)</f>
        <v>3.0410078571252379E-2</v>
      </c>
      <c r="K74" s="291">
        <f>IF(NMM_ued!K$48=0,"",NMM_ued!K$48/K$10)</f>
        <v>3.1025865261867364E-2</v>
      </c>
      <c r="L74" s="291">
        <f>IF(NMM_ued!L$48=0,"",NMM_ued!L$48/L$10)</f>
        <v>3.4123852236869916E-2</v>
      </c>
      <c r="M74" s="291">
        <f>IF(NMM_ued!M$48=0,"",NMM_ued!M$48/M$10)</f>
        <v>3.4824035913984593E-2</v>
      </c>
      <c r="N74" s="291">
        <f>IF(NMM_ued!N$48=0,"",NMM_ued!N$48/N$10)</f>
        <v>3.457050878513681E-2</v>
      </c>
      <c r="O74" s="291">
        <f>IF(NMM_ued!O$48=0,"",NMM_ued!O$48/O$10)</f>
        <v>3.0724062447322859E-2</v>
      </c>
      <c r="P74" s="291">
        <f>IF(NMM_ued!P$48=0,"",NMM_ued!P$48/P$10)</f>
        <v>3.1492902665065596E-2</v>
      </c>
      <c r="Q74" s="291">
        <f>IF(NMM_ued!Q$48=0,"",NMM_ued!Q$48/Q$10)</f>
        <v>3.184188707133468E-2</v>
      </c>
      <c r="R74" s="291">
        <f>IF(NMM_ued!R$48=0,"",NMM_ued!R$48/R$10)</f>
        <v>3.273913783683715E-2</v>
      </c>
      <c r="S74" s="291">
        <f>IF(NMM_ued!S$48=0,"",NMM_ued!S$48/S$10)</f>
        <v>3.4961899129959867E-2</v>
      </c>
      <c r="T74" s="291">
        <f>IF(NMM_ued!T$48=0,"",NMM_ued!T$48/T$10)</f>
        <v>3.3799943504850147E-2</v>
      </c>
      <c r="U74" s="291">
        <f>IF(NMM_ued!U$48=0,"",NMM_ued!U$48/U$10)</f>
        <v>3.0799311084594348E-2</v>
      </c>
      <c r="V74" s="291">
        <f>IF(NMM_ued!V$48=0,"",NMM_ued!V$48/V$10)</f>
        <v>3.6620343749164348E-2</v>
      </c>
      <c r="W74" s="291">
        <f>IF(NMM_ued!W$48=0,"",NMM_ued!W$48/W$10)</f>
        <v>3.7221635927517899E-2</v>
      </c>
      <c r="X74" s="291">
        <f>IF(NMM_ued!X$48=0,"",NMM_ued!X$48/X$10)</f>
        <v>3.443046132293532E-2</v>
      </c>
      <c r="Y74" s="291">
        <f>IF(NMM_ued!Y$48=0,"",NMM_ued!Y$48/Y$10)</f>
        <v>3.6116443620506436E-2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8.6154892975082373E-2</v>
      </c>
      <c r="C75" s="253">
        <f>IF(NMM_ued!C$99=0,"",NMM_ued!C$99/C$11)</f>
        <v>8.6289415812139988E-2</v>
      </c>
      <c r="D75" s="253">
        <f>IF(NMM_ued!D$99=0,"",NMM_ued!D$99/D$11)</f>
        <v>8.954343498266791E-2</v>
      </c>
      <c r="E75" s="253">
        <f>IF(NMM_ued!E$99=0,"",NMM_ued!E$99/E$11)</f>
        <v>8.8828618246011362E-2</v>
      </c>
      <c r="F75" s="253">
        <f>IF(NMM_ued!F$99=0,"",NMM_ued!F$99/F$11)</f>
        <v>9.8512759850220455E-2</v>
      </c>
      <c r="G75" s="253">
        <f>IF(NMM_ued!G$99=0,"",NMM_ued!G$99/G$11)</f>
        <v>9.6880571746956218E-2</v>
      </c>
      <c r="H75" s="253">
        <f>IF(NMM_ued!H$99=0,"",NMM_ued!H$99/H$11)</f>
        <v>9.5261758819519593E-2</v>
      </c>
      <c r="I75" s="253">
        <f>IF(NMM_ued!I$99=0,"",NMM_ued!I$99/I$11)</f>
        <v>9.3792059247098533E-2</v>
      </c>
      <c r="J75" s="253">
        <f>IF(NMM_ued!J$99=0,"",NMM_ued!J$99/J$11)</f>
        <v>8.7003527187358098E-2</v>
      </c>
      <c r="K75" s="253">
        <f>IF(NMM_ued!K$99=0,"",NMM_ued!K$99/K$11)</f>
        <v>9.5433173916661687E-2</v>
      </c>
      <c r="L75" s="253">
        <f>IF(NMM_ued!L$99=0,"",NMM_ued!L$99/L$11)</f>
        <v>0.10559417963268394</v>
      </c>
      <c r="M75" s="253">
        <f>IF(NMM_ued!M$99=0,"",NMM_ued!M$99/M$11)</f>
        <v>0.10839371562309931</v>
      </c>
      <c r="N75" s="253">
        <f>IF(NMM_ued!N$99=0,"",NMM_ued!N$99/N$11)</f>
        <v>0.10202982895951013</v>
      </c>
      <c r="O75" s="253">
        <f>IF(NMM_ued!O$99=0,"",NMM_ued!O$99/O$11)</f>
        <v>9.1445962190979682E-2</v>
      </c>
      <c r="P75" s="253">
        <f>IF(NMM_ued!P$99=0,"",NMM_ued!P$99/P$11)</f>
        <v>9.388010255390114E-2</v>
      </c>
      <c r="Q75" s="253">
        <f>IF(NMM_ued!Q$99=0,"",NMM_ued!Q$99/Q$11)</f>
        <v>9.3550065545048647E-2</v>
      </c>
      <c r="R75" s="253">
        <f>IF(NMM_ued!R$99=0,"",NMM_ued!R$99/R$11)</f>
        <v>9.8210308631744875E-2</v>
      </c>
      <c r="S75" s="253">
        <f>IF(NMM_ued!S$99=0,"",NMM_ued!S$99/S$11)</f>
        <v>0.10495543066508951</v>
      </c>
      <c r="T75" s="253">
        <f>IF(NMM_ued!T$99=0,"",NMM_ued!T$99/T$11)</f>
        <v>0.10217327556024473</v>
      </c>
      <c r="U75" s="253">
        <f>IF(NMM_ued!U$99=0,"",NMM_ued!U$99/U$11)</f>
        <v>9.3284521622735483E-2</v>
      </c>
      <c r="V75" s="253">
        <f>IF(NMM_ued!V$99=0,"",NMM_ued!V$99/V$11)</f>
        <v>0.10964035103110187</v>
      </c>
      <c r="W75" s="253">
        <f>IF(NMM_ued!W$99=0,"",NMM_ued!W$99/W$11)</f>
        <v>0.11099056803020949</v>
      </c>
      <c r="X75" s="253">
        <f>IF(NMM_ued!X$99=0,"",NMM_ued!X$99/X$11)</f>
        <v>0.10104219285689878</v>
      </c>
      <c r="Y75" s="253">
        <f>IF(NMM_ued!Y$99=0,"",NMM_ued!Y$99/Y$11)</f>
        <v>0.10589614163893293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5.5892343804772811</v>
      </c>
      <c r="C76" s="254">
        <f t="shared" si="19"/>
        <v>5.7383603468859734</v>
      </c>
      <c r="D76" s="254">
        <f t="shared" si="19"/>
        <v>5.3766764694372036</v>
      </c>
      <c r="E76" s="254">
        <f t="shared" si="19"/>
        <v>7.0627067871291898</v>
      </c>
      <c r="F76" s="254">
        <f t="shared" si="19"/>
        <v>6.2130969770102817</v>
      </c>
      <c r="G76" s="254">
        <f t="shared" si="19"/>
        <v>6.2467052254098743</v>
      </c>
      <c r="H76" s="254">
        <f t="shared" si="19"/>
        <v>6.6526468130390457</v>
      </c>
      <c r="I76" s="254">
        <f t="shared" si="19"/>
        <v>8.8022500337821867</v>
      </c>
      <c r="J76" s="254">
        <f t="shared" si="19"/>
        <v>9.4301807820529433</v>
      </c>
      <c r="K76" s="254">
        <f t="shared" si="19"/>
        <v>8.5044836235108487</v>
      </c>
      <c r="L76" s="254">
        <f t="shared" si="19"/>
        <v>8.2366527071370701</v>
      </c>
      <c r="M76" s="254">
        <f t="shared" si="19"/>
        <v>8.1344782691510975</v>
      </c>
      <c r="N76" s="254">
        <f t="shared" si="19"/>
        <v>7.2250256091846383</v>
      </c>
      <c r="O76" s="254">
        <f t="shared" si="19"/>
        <v>7.0107113505208405</v>
      </c>
      <c r="P76" s="254">
        <f t="shared" si="19"/>
        <v>7.5068835462320678</v>
      </c>
      <c r="Q76" s="254">
        <f t="shared" si="19"/>
        <v>7.3521260259489933</v>
      </c>
      <c r="R76" s="254">
        <f t="shared" si="19"/>
        <v>6.929011335611329</v>
      </c>
      <c r="S76" s="254">
        <f t="shared" si="19"/>
        <v>7.0369337562166612</v>
      </c>
      <c r="T76" s="254">
        <f t="shared" si="19"/>
        <v>7.1437887815145631</v>
      </c>
      <c r="U76" s="254">
        <f t="shared" si="19"/>
        <v>7.4621759021194931</v>
      </c>
      <c r="V76" s="254">
        <f t="shared" si="19"/>
        <v>7.2211708896359887</v>
      </c>
      <c r="W76" s="254">
        <f t="shared" si="19"/>
        <v>7.1751590235947607</v>
      </c>
      <c r="X76" s="254">
        <f t="shared" si="19"/>
        <v>7.837593610245797</v>
      </c>
      <c r="Y76" s="254">
        <f t="shared" si="19"/>
        <v>7.9116418133368089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8.387289269281391</v>
      </c>
      <c r="C77" s="255">
        <f t="shared" si="20"/>
        <v>9.0345306171769462</v>
      </c>
      <c r="D77" s="255">
        <f t="shared" si="20"/>
        <v>8.5866773346545529</v>
      </c>
      <c r="E77" s="255">
        <f t="shared" si="20"/>
        <v>8.9258462786806056</v>
      </c>
      <c r="F77" s="255">
        <f t="shared" si="20"/>
        <v>8.112262785542443</v>
      </c>
      <c r="G77" s="255">
        <f t="shared" si="20"/>
        <v>7.4202835443987336</v>
      </c>
      <c r="H77" s="255">
        <f t="shared" si="20"/>
        <v>6.9831078590371192</v>
      </c>
      <c r="I77" s="255">
        <f t="shared" si="20"/>
        <v>8.8091551798226249</v>
      </c>
      <c r="J77" s="255">
        <f t="shared" si="20"/>
        <v>11.285781693231479</v>
      </c>
      <c r="K77" s="255">
        <f t="shared" si="20"/>
        <v>9.3608075362642875</v>
      </c>
      <c r="L77" s="255">
        <f t="shared" si="20"/>
        <v>8.87605050287282</v>
      </c>
      <c r="M77" s="255">
        <f t="shared" si="20"/>
        <v>8.7437653603580632</v>
      </c>
      <c r="N77" s="255">
        <f t="shared" si="20"/>
        <v>7.5156234082775466</v>
      </c>
      <c r="O77" s="255">
        <f t="shared" si="20"/>
        <v>7.7225402298991366</v>
      </c>
      <c r="P77" s="255">
        <f t="shared" si="20"/>
        <v>8.2092424369042529</v>
      </c>
      <c r="Q77" s="255">
        <f t="shared" si="20"/>
        <v>8.338012479335509</v>
      </c>
      <c r="R77" s="255">
        <f t="shared" si="20"/>
        <v>8.7925493527397354</v>
      </c>
      <c r="S77" s="255">
        <f t="shared" si="20"/>
        <v>8.4308553597975848</v>
      </c>
      <c r="T77" s="255">
        <f t="shared" si="20"/>
        <v>8.9347312025613608</v>
      </c>
      <c r="U77" s="255">
        <f t="shared" si="20"/>
        <v>9.6373738590278926</v>
      </c>
      <c r="V77" s="255">
        <f t="shared" si="20"/>
        <v>9.4950077062540483</v>
      </c>
      <c r="W77" s="255">
        <f t="shared" si="20"/>
        <v>9.5528257827412126</v>
      </c>
      <c r="X77" s="255">
        <f t="shared" si="20"/>
        <v>10.034000587848409</v>
      </c>
      <c r="Y77" s="255">
        <f t="shared" si="20"/>
        <v>9.7332641509904949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2.3620426247224464</v>
      </c>
      <c r="C78" s="293">
        <f t="shared" si="21"/>
        <v>2.6497134019886865</v>
      </c>
      <c r="D78" s="293">
        <f t="shared" si="21"/>
        <v>2.6920490785129916</v>
      </c>
      <c r="E78" s="293">
        <f t="shared" si="21"/>
        <v>2.8309524462225903</v>
      </c>
      <c r="F78" s="293">
        <f t="shared" si="21"/>
        <v>2.6680948247231129</v>
      </c>
      <c r="G78" s="293">
        <f t="shared" si="21"/>
        <v>2.2917218039625902</v>
      </c>
      <c r="H78" s="293">
        <f t="shared" si="21"/>
        <v>3.2435299254997703</v>
      </c>
      <c r="I78" s="293">
        <f t="shared" si="21"/>
        <v>7.3927183885500547</v>
      </c>
      <c r="J78" s="293">
        <f t="shared" si="21"/>
        <v>2.8935440042656868</v>
      </c>
      <c r="K78" s="293">
        <f t="shared" si="21"/>
        <v>4.540712085788142</v>
      </c>
      <c r="L78" s="293">
        <f t="shared" si="21"/>
        <v>5.3892585398350592</v>
      </c>
      <c r="M78" s="293">
        <f t="shared" si="21"/>
        <v>5.2740022638047366</v>
      </c>
      <c r="N78" s="293">
        <f t="shared" si="21"/>
        <v>6.9822670519286492</v>
      </c>
      <c r="O78" s="293">
        <f t="shared" si="21"/>
        <v>4.2321288025600978</v>
      </c>
      <c r="P78" s="293">
        <f t="shared" si="21"/>
        <v>4.634576398405434</v>
      </c>
      <c r="Q78" s="293">
        <f t="shared" si="21"/>
        <v>4.5078309150247655</v>
      </c>
      <c r="R78" s="293">
        <f t="shared" si="21"/>
        <v>3.5341652424948595</v>
      </c>
      <c r="S78" s="293">
        <f t="shared" si="21"/>
        <v>3.9795731329420452</v>
      </c>
      <c r="T78" s="293">
        <f t="shared" si="21"/>
        <v>3.7931369281130451</v>
      </c>
      <c r="U78" s="293">
        <f t="shared" si="21"/>
        <v>3.6236779509367367</v>
      </c>
      <c r="V78" s="293">
        <f t="shared" si="21"/>
        <v>3.6299253000688427</v>
      </c>
      <c r="W78" s="293">
        <f t="shared" si="21"/>
        <v>3.719006904574039</v>
      </c>
      <c r="X78" s="293">
        <f t="shared" si="21"/>
        <v>4.2152552541183219</v>
      </c>
      <c r="Y78" s="293">
        <f t="shared" si="21"/>
        <v>4.2022484641478899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2.6667421154379198</v>
      </c>
      <c r="C79" s="256">
        <f t="shared" si="22"/>
        <v>2.7891741238589076</v>
      </c>
      <c r="D79" s="256">
        <f t="shared" si="22"/>
        <v>2.6498324773308233</v>
      </c>
      <c r="E79" s="256">
        <f t="shared" si="22"/>
        <v>2.7723961483482125</v>
      </c>
      <c r="F79" s="256">
        <f t="shared" si="22"/>
        <v>2.3606321648778072</v>
      </c>
      <c r="G79" s="256">
        <f t="shared" si="22"/>
        <v>2.5555807575409712</v>
      </c>
      <c r="H79" s="256">
        <f t="shared" si="22"/>
        <v>2.704573020950527</v>
      </c>
      <c r="I79" s="256">
        <f t="shared" si="22"/>
        <v>13.664496387834173</v>
      </c>
      <c r="J79" s="256">
        <f t="shared" si="22"/>
        <v>9.4181295443698811</v>
      </c>
      <c r="K79" s="256">
        <f t="shared" si="22"/>
        <v>2.6242855999480708</v>
      </c>
      <c r="L79" s="256">
        <f t="shared" si="22"/>
        <v>2.7346956250885017</v>
      </c>
      <c r="M79" s="256">
        <f t="shared" si="22"/>
        <v>2.7217413071233598</v>
      </c>
      <c r="N79" s="256">
        <f t="shared" si="22"/>
        <v>2.912256992185621</v>
      </c>
      <c r="O79" s="256">
        <f t="shared" si="22"/>
        <v>3.0072319134550769</v>
      </c>
      <c r="P79" s="256">
        <f t="shared" si="22"/>
        <v>2.8283487125413949</v>
      </c>
      <c r="Q79" s="256">
        <f t="shared" si="22"/>
        <v>2.24528792611481</v>
      </c>
      <c r="R79" s="256">
        <f t="shared" si="22"/>
        <v>2.207013664381789</v>
      </c>
      <c r="S79" s="256">
        <f t="shared" si="22"/>
        <v>2.0624245794876468</v>
      </c>
      <c r="T79" s="256">
        <f t="shared" si="22"/>
        <v>2.1894148626928347</v>
      </c>
      <c r="U79" s="256">
        <f t="shared" si="22"/>
        <v>2.1915053696612112</v>
      </c>
      <c r="V79" s="256">
        <f t="shared" si="22"/>
        <v>2.2676677622761487</v>
      </c>
      <c r="W79" s="256">
        <f t="shared" si="22"/>
        <v>2.4204902727357283</v>
      </c>
      <c r="X79" s="256">
        <f t="shared" si="22"/>
        <v>2.7112593372053402</v>
      </c>
      <c r="Y79" s="256">
        <f t="shared" si="22"/>
        <v>2.6602046331327021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RO: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621.55079999999998</v>
      </c>
      <c r="C5" s="223">
        <v>605.583656709754</v>
      </c>
      <c r="D5" s="223">
        <v>625.96806676693973</v>
      </c>
      <c r="E5" s="223">
        <v>591.90930853476084</v>
      </c>
      <c r="F5" s="223">
        <v>766.22861290442643</v>
      </c>
      <c r="G5" s="223">
        <v>843.09749194904759</v>
      </c>
      <c r="H5" s="223">
        <v>967.04313293275231</v>
      </c>
      <c r="I5" s="223">
        <v>803.58880785642339</v>
      </c>
      <c r="J5" s="223">
        <v>594.19370641613523</v>
      </c>
      <c r="K5" s="223">
        <v>550.74540173063372</v>
      </c>
      <c r="L5" s="223">
        <v>519.55217716589425</v>
      </c>
      <c r="M5" s="223">
        <v>596.98298652463006</v>
      </c>
      <c r="N5" s="223">
        <v>786.97532838434256</v>
      </c>
      <c r="O5" s="223">
        <v>643.99720676913182</v>
      </c>
      <c r="P5" s="223">
        <v>702.16575650958816</v>
      </c>
      <c r="Q5" s="223">
        <v>741.72084573719724</v>
      </c>
      <c r="R5" s="223">
        <v>665.02076363789797</v>
      </c>
      <c r="S5" s="223">
        <v>736.61165920442124</v>
      </c>
      <c r="T5" s="223">
        <v>760.59353634530157</v>
      </c>
      <c r="U5" s="223">
        <v>712.76286680486828</v>
      </c>
      <c r="V5" s="223">
        <v>756.97157400072729</v>
      </c>
      <c r="W5" s="223">
        <v>771.8529862269437</v>
      </c>
      <c r="X5" s="223">
        <v>686.71154823425752</v>
      </c>
      <c r="Y5" s="223">
        <v>709.06693264452406</v>
      </c>
      <c r="DA5" s="89" t="s">
        <v>1439</v>
      </c>
    </row>
    <row r="6" spans="1:105" ht="12" customHeight="1" x14ac:dyDescent="0.25">
      <c r="A6" s="55" t="s">
        <v>91</v>
      </c>
      <c r="B6" s="259">
        <v>3.038522530035209</v>
      </c>
      <c r="C6" s="259">
        <v>2.960465314715762</v>
      </c>
      <c r="D6" s="259">
        <v>3.0601168463686621</v>
      </c>
      <c r="E6" s="259">
        <v>2.8936166918622601</v>
      </c>
      <c r="F6" s="259">
        <v>3.745796648429855</v>
      </c>
      <c r="G6" s="259">
        <v>4.121578999342578</v>
      </c>
      <c r="H6" s="259">
        <v>4.7275015122385886</v>
      </c>
      <c r="I6" s="259">
        <v>3.928436255824526</v>
      </c>
      <c r="J6" s="259">
        <v>2.904784233487208</v>
      </c>
      <c r="K6" s="259">
        <v>2.6923822018615011</v>
      </c>
      <c r="L6" s="259">
        <v>2.539890538067485</v>
      </c>
      <c r="M6" s="259">
        <v>2.9184199499118879</v>
      </c>
      <c r="N6" s="259">
        <v>3.8472193517870328</v>
      </c>
      <c r="O6" s="259">
        <v>3.1482543696327259</v>
      </c>
      <c r="P6" s="259">
        <v>3.4326180112303222</v>
      </c>
      <c r="Q6" s="259">
        <v>3.6259876115844021</v>
      </c>
      <c r="R6" s="259">
        <v>3.2510304439414459</v>
      </c>
      <c r="S6" s="259">
        <v>3.6010107659430561</v>
      </c>
      <c r="T6" s="259">
        <v>3.7182489289459419</v>
      </c>
      <c r="U6" s="259">
        <v>3.4844232029951221</v>
      </c>
      <c r="V6" s="259">
        <v>3.7005425496977171</v>
      </c>
      <c r="W6" s="259">
        <v>3.77329204391138</v>
      </c>
      <c r="X6" s="259">
        <v>3.3570683376905288</v>
      </c>
      <c r="Y6" s="259">
        <v>3.466355204023051</v>
      </c>
      <c r="DA6" s="67" t="s">
        <v>1440</v>
      </c>
    </row>
    <row r="7" spans="1:105" ht="12" customHeight="1" x14ac:dyDescent="0.25">
      <c r="A7" s="173" t="s">
        <v>92</v>
      </c>
      <c r="B7" s="224">
        <v>1.214925438686886</v>
      </c>
      <c r="C7" s="224">
        <v>1.1837149751713969</v>
      </c>
      <c r="D7" s="224">
        <v>1.2235597285383619</v>
      </c>
      <c r="E7" s="224">
        <v>1.156986164822585</v>
      </c>
      <c r="F7" s="224">
        <v>1.497722525122358</v>
      </c>
      <c r="G7" s="224">
        <v>1.647975660657983</v>
      </c>
      <c r="H7" s="224">
        <v>1.8902482347507339</v>
      </c>
      <c r="I7" s="224">
        <v>1.5707493014395311</v>
      </c>
      <c r="J7" s="224">
        <v>1.161451404186002</v>
      </c>
      <c r="K7" s="224">
        <v>1.076524394792441</v>
      </c>
      <c r="L7" s="224">
        <v>1.015551997945052</v>
      </c>
      <c r="M7" s="224">
        <v>1.1669035206654119</v>
      </c>
      <c r="N7" s="224">
        <v>1.5382754652934501</v>
      </c>
      <c r="O7" s="224">
        <v>1.2588007109756809</v>
      </c>
      <c r="P7" s="224">
        <v>1.3725009118461859</v>
      </c>
      <c r="Q7" s="224">
        <v>1.4498179776953459</v>
      </c>
      <c r="R7" s="224">
        <v>1.299894784141757</v>
      </c>
      <c r="S7" s="224">
        <v>1.4398312144418659</v>
      </c>
      <c r="T7" s="224">
        <v>1.4867078214800491</v>
      </c>
      <c r="U7" s="224">
        <v>1.393214743884279</v>
      </c>
      <c r="V7" s="224">
        <v>1.4796280877071171</v>
      </c>
      <c r="W7" s="224">
        <v>1.5087163074909471</v>
      </c>
      <c r="X7" s="224">
        <v>1.342293065973502</v>
      </c>
      <c r="Y7" s="224">
        <v>1.38599041977269</v>
      </c>
      <c r="DA7" s="177" t="s">
        <v>1441</v>
      </c>
    </row>
    <row r="8" spans="1:105" ht="12" customHeight="1" x14ac:dyDescent="0.25">
      <c r="A8" s="173" t="s">
        <v>93</v>
      </c>
      <c r="B8" s="224">
        <v>5.1180692847710194</v>
      </c>
      <c r="C8" s="224">
        <v>3.8905167875524929</v>
      </c>
      <c r="D8" s="224">
        <v>3.8656827202955109</v>
      </c>
      <c r="E8" s="224">
        <v>4.0216421998910308</v>
      </c>
      <c r="F8" s="224">
        <v>7.9730370988805479</v>
      </c>
      <c r="G8" s="224">
        <v>10.920155471163559</v>
      </c>
      <c r="H8" s="224">
        <v>22.314571016200279</v>
      </c>
      <c r="I8" s="224">
        <v>17.063657365760189</v>
      </c>
      <c r="J8" s="224">
        <v>11.462553506822029</v>
      </c>
      <c r="K8" s="224">
        <v>10.349539150424119</v>
      </c>
      <c r="L8" s="224">
        <v>12.28674356677363</v>
      </c>
      <c r="M8" s="224">
        <v>12.210834911189</v>
      </c>
      <c r="N8" s="224">
        <v>12.084828408820581</v>
      </c>
      <c r="O8" s="224">
        <v>9.9832462680508982</v>
      </c>
      <c r="P8" s="224">
        <v>11.012299859189181</v>
      </c>
      <c r="Q8" s="224">
        <v>12.54980923855021</v>
      </c>
      <c r="R8" s="224">
        <v>10.54089111175335</v>
      </c>
      <c r="S8" s="224">
        <v>12.27851426825775</v>
      </c>
      <c r="T8" s="224">
        <v>10.479795800980209</v>
      </c>
      <c r="U8" s="224">
        <v>10.63134626558843</v>
      </c>
      <c r="V8" s="224">
        <v>9.4953014836919536</v>
      </c>
      <c r="W8" s="224">
        <v>9.4958880376983021</v>
      </c>
      <c r="X8" s="224">
        <v>6.6959343921020151</v>
      </c>
      <c r="Y8" s="224">
        <v>6.448345761365438</v>
      </c>
      <c r="DA8" s="177" t="s">
        <v>1442</v>
      </c>
    </row>
    <row r="9" spans="1:105" ht="12" customHeight="1" x14ac:dyDescent="0.25">
      <c r="A9" s="173" t="s">
        <v>94</v>
      </c>
      <c r="B9" s="224">
        <v>0.6062537860254511</v>
      </c>
      <c r="C9" s="224">
        <v>0.59067961079843023</v>
      </c>
      <c r="D9" s="224">
        <v>0.61056233924642578</v>
      </c>
      <c r="E9" s="224">
        <v>0.57734180260549472</v>
      </c>
      <c r="F9" s="224">
        <v>0.74737092693722096</v>
      </c>
      <c r="G9" s="224">
        <v>0.82234798263137243</v>
      </c>
      <c r="H9" s="224">
        <v>0.94324319201361329</v>
      </c>
      <c r="I9" s="224">
        <v>0.78381164849406881</v>
      </c>
      <c r="J9" s="224">
        <v>0.5795699790707991</v>
      </c>
      <c r="K9" s="224">
        <v>0.53719098251582198</v>
      </c>
      <c r="L9" s="224">
        <v>0.50676545576767207</v>
      </c>
      <c r="M9" s="224">
        <v>0.58229061208434996</v>
      </c>
      <c r="N9" s="224">
        <v>0.76760704409331604</v>
      </c>
      <c r="O9" s="224">
        <v>0.62814776329431854</v>
      </c>
      <c r="P9" s="224">
        <v>0.68488472430823888</v>
      </c>
      <c r="Q9" s="224">
        <v>0.72346632150163903</v>
      </c>
      <c r="R9" s="224">
        <v>0.64865390848382687</v>
      </c>
      <c r="S9" s="224">
        <v>0.71848287738254479</v>
      </c>
      <c r="T9" s="224">
        <v>0.74187453549420779</v>
      </c>
      <c r="U9" s="224">
        <v>0.69522102865771496</v>
      </c>
      <c r="V9" s="224">
        <v>0.73834171342363586</v>
      </c>
      <c r="W9" s="224">
        <v>0.75285687856146299</v>
      </c>
      <c r="X9" s="224">
        <v>0.66981086022997716</v>
      </c>
      <c r="Y9" s="224">
        <v>0.69161605529502146</v>
      </c>
      <c r="DA9" s="177" t="s">
        <v>1443</v>
      </c>
    </row>
    <row r="10" spans="1:105" ht="12" customHeight="1" x14ac:dyDescent="0.25">
      <c r="A10" s="56" t="s">
        <v>95</v>
      </c>
      <c r="B10" s="260">
        <v>2.5377903378715789</v>
      </c>
      <c r="C10" s="260">
        <v>2.3996241374087841</v>
      </c>
      <c r="D10" s="260">
        <v>2.472725147006837</v>
      </c>
      <c r="E10" s="260">
        <v>2.359229165238987</v>
      </c>
      <c r="F10" s="260">
        <v>3.265928988808521</v>
      </c>
      <c r="G10" s="260">
        <v>3.9267620030880339</v>
      </c>
      <c r="H10" s="260">
        <v>7.1726465835046032</v>
      </c>
      <c r="I10" s="260">
        <v>5.4192262161932359</v>
      </c>
      <c r="J10" s="260">
        <v>4.0354487968998134</v>
      </c>
      <c r="K10" s="260">
        <v>3.530943559760503</v>
      </c>
      <c r="L10" s="260">
        <v>4.1092726101435533</v>
      </c>
      <c r="M10" s="260">
        <v>4.0825292422233614</v>
      </c>
      <c r="N10" s="260">
        <v>4.4039293212608577</v>
      </c>
      <c r="O10" s="260">
        <v>3.613903911501835</v>
      </c>
      <c r="P10" s="260">
        <v>3.9967258120702218</v>
      </c>
      <c r="Q10" s="260">
        <v>4.6095670163921358</v>
      </c>
      <c r="R10" s="260">
        <v>3.9183649457836109</v>
      </c>
      <c r="S10" s="260">
        <v>4.5040497938661979</v>
      </c>
      <c r="T10" s="260">
        <v>3.8628027569364738</v>
      </c>
      <c r="U10" s="260">
        <v>3.9501564503600761</v>
      </c>
      <c r="V10" s="260">
        <v>3.7147755302261141</v>
      </c>
      <c r="W10" s="260">
        <v>3.733717023778774</v>
      </c>
      <c r="X10" s="260">
        <v>2.8803590223251598</v>
      </c>
      <c r="Y10" s="260">
        <v>2.8524752429729738</v>
      </c>
      <c r="DA10" s="68" t="s">
        <v>1444</v>
      </c>
    </row>
    <row r="11" spans="1:105" ht="12" customHeight="1" x14ac:dyDescent="0.25">
      <c r="A11" s="37" t="s">
        <v>159</v>
      </c>
      <c r="B11" s="226">
        <v>4.5658377042766873E-2</v>
      </c>
      <c r="C11" s="226">
        <v>3.9592608933352008E-2</v>
      </c>
      <c r="D11" s="226">
        <v>2.9447123901541251E-3</v>
      </c>
      <c r="E11" s="226">
        <v>1.738791585866253E-2</v>
      </c>
      <c r="F11" s="226">
        <v>5.032423595876144E-2</v>
      </c>
      <c r="G11" s="226">
        <v>3.0573251063482271E-2</v>
      </c>
      <c r="H11" s="226">
        <v>2.269601456287363E-2</v>
      </c>
      <c r="I11" s="226">
        <v>3.115992924966874E-2</v>
      </c>
      <c r="J11" s="226">
        <v>4.4627090456476767E-2</v>
      </c>
      <c r="K11" s="226">
        <v>8.0581150538712218E-2</v>
      </c>
      <c r="L11" s="226">
        <v>1.114817815404138E-2</v>
      </c>
      <c r="M11" s="226">
        <v>2.4626259839396081E-3</v>
      </c>
      <c r="N11" s="226">
        <v>0.10248217875747111</v>
      </c>
      <c r="O11" s="226">
        <v>6.3385480855653584E-2</v>
      </c>
      <c r="P11" s="226">
        <v>7.2387473162016214E-2</v>
      </c>
      <c r="Q11" s="226">
        <v>7.2060960450245973E-2</v>
      </c>
      <c r="R11" s="226">
        <v>7.6952471483987275E-2</v>
      </c>
      <c r="S11" s="226">
        <v>7.564289367530716E-2</v>
      </c>
      <c r="T11" s="226">
        <v>9.5510700669910964E-2</v>
      </c>
      <c r="U11" s="226">
        <v>8.8963220599866125E-2</v>
      </c>
      <c r="V11" s="226">
        <v>8.0856344332603233E-2</v>
      </c>
      <c r="W11" s="226">
        <v>0.11134642710129659</v>
      </c>
      <c r="X11" s="226">
        <v>0.15988959590648999</v>
      </c>
      <c r="Y11" s="226">
        <v>6.6725255964165162E-2</v>
      </c>
      <c r="DA11" s="69" t="s">
        <v>1445</v>
      </c>
    </row>
    <row r="12" spans="1:105" ht="12" customHeight="1" x14ac:dyDescent="0.25">
      <c r="A12" s="37" t="s">
        <v>35</v>
      </c>
      <c r="B12" s="226">
        <v>1.950900430740333</v>
      </c>
      <c r="C12" s="226">
        <v>2.0626643642070079</v>
      </c>
      <c r="D12" s="226">
        <v>2.2254841399718481</v>
      </c>
      <c r="E12" s="226">
        <v>2.0762288076870039</v>
      </c>
      <c r="F12" s="226">
        <v>2.0098516808450588</v>
      </c>
      <c r="G12" s="226">
        <v>1.9670596041932371</v>
      </c>
      <c r="H12" s="226">
        <v>0.98158980396783169</v>
      </c>
      <c r="I12" s="226">
        <v>0.95958312257496758</v>
      </c>
      <c r="J12" s="226">
        <v>0.62191468963840124</v>
      </c>
      <c r="K12" s="226">
        <v>0.63391481703170582</v>
      </c>
      <c r="L12" s="226">
        <v>0.45138244880474371</v>
      </c>
      <c r="M12" s="226">
        <v>0.68137669293573511</v>
      </c>
      <c r="N12" s="226">
        <v>1.1358696704662541</v>
      </c>
      <c r="O12" s="226">
        <v>0.93355789738489792</v>
      </c>
      <c r="P12" s="226">
        <v>0.96661627588680277</v>
      </c>
      <c r="Q12" s="226">
        <v>0.79473381620631833</v>
      </c>
      <c r="R12" s="226">
        <v>0.73497791195787876</v>
      </c>
      <c r="S12" s="226">
        <v>0.7832623459871928</v>
      </c>
      <c r="T12" s="226">
        <v>1.2282302754887591</v>
      </c>
      <c r="U12" s="226">
        <v>0.91283773525199519</v>
      </c>
      <c r="V12" s="226">
        <v>1.067418423712863</v>
      </c>
      <c r="W12" s="226">
        <v>1.1635358075279081</v>
      </c>
      <c r="X12" s="226">
        <v>1.1670862326913429</v>
      </c>
      <c r="Y12" s="226">
        <v>1.2638884661498411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1448</v>
      </c>
    </row>
    <row r="15" spans="1:105" ht="12" customHeight="1" x14ac:dyDescent="0.25">
      <c r="A15" s="37" t="s">
        <v>40</v>
      </c>
      <c r="B15" s="226">
        <v>0.54123153008847902</v>
      </c>
      <c r="C15" s="226">
        <v>0.29736716426842402</v>
      </c>
      <c r="D15" s="226">
        <v>0.24429629464483441</v>
      </c>
      <c r="E15" s="226">
        <v>0.26561244169331999</v>
      </c>
      <c r="F15" s="226">
        <v>1.2057530720047009</v>
      </c>
      <c r="G15" s="226">
        <v>1.929129147831314</v>
      </c>
      <c r="H15" s="226">
        <v>6.1683607649738974</v>
      </c>
      <c r="I15" s="226">
        <v>4.4284831643685996</v>
      </c>
      <c r="J15" s="226">
        <v>3.3689070168049349</v>
      </c>
      <c r="K15" s="226">
        <v>2.816447592190086</v>
      </c>
      <c r="L15" s="226">
        <v>3.6467419831847678</v>
      </c>
      <c r="M15" s="226">
        <v>3.398689923303686</v>
      </c>
      <c r="N15" s="226">
        <v>3.1655774720371319</v>
      </c>
      <c r="O15" s="226">
        <v>2.6169605332612842</v>
      </c>
      <c r="P15" s="226">
        <v>2.9577220630214032</v>
      </c>
      <c r="Q15" s="226">
        <v>3.7427722397355718</v>
      </c>
      <c r="R15" s="226">
        <v>3.1064345623417449</v>
      </c>
      <c r="S15" s="226">
        <v>3.6451445542036982</v>
      </c>
      <c r="T15" s="226">
        <v>2.539061780777804</v>
      </c>
      <c r="U15" s="226">
        <v>2.9483554945082151</v>
      </c>
      <c r="V15" s="226">
        <v>2.5665007621806479</v>
      </c>
      <c r="W15" s="226">
        <v>2.4588347891495701</v>
      </c>
      <c r="X15" s="226">
        <v>1.553383193727327</v>
      </c>
      <c r="Y15" s="226">
        <v>1.5218615208589681</v>
      </c>
      <c r="DA15" s="69" t="s">
        <v>1449</v>
      </c>
    </row>
    <row r="16" spans="1:105" ht="12" customHeight="1" x14ac:dyDescent="0.25">
      <c r="A16" s="57" t="s">
        <v>1450</v>
      </c>
      <c r="B16" s="261">
        <v>20.279686634637471</v>
      </c>
      <c r="C16" s="261">
        <v>15.415668860350509</v>
      </c>
      <c r="D16" s="261">
        <v>15.31726708542072</v>
      </c>
      <c r="E16" s="261">
        <v>15.93523632302157</v>
      </c>
      <c r="F16" s="261">
        <v>31.592126814842558</v>
      </c>
      <c r="G16" s="261">
        <v>43.269701646218898</v>
      </c>
      <c r="H16" s="261">
        <v>88.418597407704269</v>
      </c>
      <c r="I16" s="261">
        <v>67.612532180466957</v>
      </c>
      <c r="J16" s="261">
        <v>45.418883609645313</v>
      </c>
      <c r="K16" s="261">
        <v>41.008708383068232</v>
      </c>
      <c r="L16" s="261">
        <v>48.684629970863107</v>
      </c>
      <c r="M16" s="261">
        <v>48.383851755004763</v>
      </c>
      <c r="N16" s="261">
        <v>47.884567310075127</v>
      </c>
      <c r="O16" s="261">
        <v>39.5573202799157</v>
      </c>
      <c r="P16" s="261">
        <v>43.63481184897843</v>
      </c>
      <c r="Q16" s="261">
        <v>49.726993622295829</v>
      </c>
      <c r="R16" s="261">
        <v>41.766915745408291</v>
      </c>
      <c r="S16" s="261">
        <v>48.652022441375117</v>
      </c>
      <c r="T16" s="261">
        <v>41.524833489700733</v>
      </c>
      <c r="U16" s="261">
        <v>42.12533257648203</v>
      </c>
      <c r="V16" s="261">
        <v>37.623902271830268</v>
      </c>
      <c r="W16" s="261">
        <v>37.626226416108352</v>
      </c>
      <c r="X16" s="261">
        <v>26.53177275305212</v>
      </c>
      <c r="Y16" s="261">
        <v>25.550734872111939</v>
      </c>
      <c r="DA16" s="70" t="s">
        <v>1451</v>
      </c>
    </row>
    <row r="17" spans="1:105" ht="12" customHeight="1" x14ac:dyDescent="0.25">
      <c r="A17" s="57" t="s">
        <v>1452</v>
      </c>
      <c r="B17" s="261">
        <v>325.99077767848843</v>
      </c>
      <c r="C17" s="261">
        <v>324.1578232875072</v>
      </c>
      <c r="D17" s="261">
        <v>336.50667533154649</v>
      </c>
      <c r="E17" s="261">
        <v>316.01397029893502</v>
      </c>
      <c r="F17" s="261">
        <v>393.37987596605433</v>
      </c>
      <c r="G17" s="261">
        <v>416.03599696443712</v>
      </c>
      <c r="H17" s="261">
        <v>421.31602153501132</v>
      </c>
      <c r="I17" s="261">
        <v>356.31882079301278</v>
      </c>
      <c r="J17" s="261">
        <v>273.60808446205868</v>
      </c>
      <c r="K17" s="261">
        <v>255.55449768485369</v>
      </c>
      <c r="L17" s="261">
        <v>224.83246863704679</v>
      </c>
      <c r="M17" s="261">
        <v>270.16601770321461</v>
      </c>
      <c r="N17" s="261">
        <v>380.70709525423513</v>
      </c>
      <c r="O17" s="261">
        <v>311.44738950003119</v>
      </c>
      <c r="P17" s="261">
        <v>338.98065349455351</v>
      </c>
      <c r="Q17" s="261">
        <v>352.37575490981021</v>
      </c>
      <c r="R17" s="261">
        <v>320.12842762981171</v>
      </c>
      <c r="S17" s="261">
        <v>350.86250665795973</v>
      </c>
      <c r="T17" s="261">
        <v>375.88022372266602</v>
      </c>
      <c r="U17" s="261">
        <v>347.63814263796161</v>
      </c>
      <c r="V17" s="261">
        <v>379.43337949253231</v>
      </c>
      <c r="W17" s="261">
        <v>387.97464145936851</v>
      </c>
      <c r="X17" s="261">
        <v>355.30203424442709</v>
      </c>
      <c r="Y17" s="261">
        <v>369.55638474515672</v>
      </c>
      <c r="DA17" s="70" t="s">
        <v>1453</v>
      </c>
    </row>
    <row r="18" spans="1:105" ht="12" customHeight="1" x14ac:dyDescent="0.25">
      <c r="A18" s="18" t="s">
        <v>28</v>
      </c>
      <c r="B18" s="230">
        <v>2.075636942383873</v>
      </c>
      <c r="C18" s="230">
        <v>3.8173407078194002</v>
      </c>
      <c r="D18" s="230">
        <v>1.848508609290147</v>
      </c>
      <c r="E18" s="230">
        <v>3.5685149567906471</v>
      </c>
      <c r="F18" s="230">
        <v>12.779278004982899</v>
      </c>
      <c r="G18" s="230">
        <v>14.318591540146381</v>
      </c>
      <c r="H18" s="230">
        <v>18.442044928874871</v>
      </c>
      <c r="I18" s="230">
        <v>22.653001947407638</v>
      </c>
      <c r="J18" s="230">
        <v>41.037215576084677</v>
      </c>
      <c r="K18" s="230">
        <v>44.139622631630637</v>
      </c>
      <c r="L18" s="230">
        <v>29.670147187398388</v>
      </c>
      <c r="M18" s="230">
        <v>7.1665913181669074</v>
      </c>
      <c r="N18" s="230">
        <v>75.421252386460878</v>
      </c>
      <c r="O18" s="230">
        <v>45.985482859869698</v>
      </c>
      <c r="P18" s="230">
        <v>33.828536907526818</v>
      </c>
      <c r="Q18" s="230">
        <v>32.286310159802902</v>
      </c>
      <c r="R18" s="230">
        <v>27.697545073788412</v>
      </c>
      <c r="S18" s="230">
        <v>23.626479404098021</v>
      </c>
      <c r="T18" s="230">
        <v>24.66613581280496</v>
      </c>
      <c r="U18" s="230">
        <v>30.3809988401607</v>
      </c>
      <c r="V18" s="230">
        <v>27.90122065582036</v>
      </c>
      <c r="W18" s="230">
        <v>44.797417561968267</v>
      </c>
      <c r="X18" s="230">
        <v>39.346840557627388</v>
      </c>
      <c r="Y18" s="230">
        <v>30.42745533710691</v>
      </c>
      <c r="DA18" s="71" t="s">
        <v>1454</v>
      </c>
    </row>
    <row r="19" spans="1:105" ht="12" customHeight="1" x14ac:dyDescent="0.25">
      <c r="A19" s="18" t="s">
        <v>31</v>
      </c>
      <c r="B19" s="230">
        <v>0</v>
      </c>
      <c r="C19" s="230">
        <v>0.63127869908106304</v>
      </c>
      <c r="D19" s="230">
        <v>0</v>
      </c>
      <c r="E19" s="230">
        <v>0</v>
      </c>
      <c r="F19" s="230">
        <v>0</v>
      </c>
      <c r="G19" s="230">
        <v>0</v>
      </c>
      <c r="H19" s="230">
        <v>15.581850254358899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0.13433425421841361</v>
      </c>
      <c r="T19" s="230">
        <v>0.14029744574300651</v>
      </c>
      <c r="U19" s="230">
        <v>0.13056432782650501</v>
      </c>
      <c r="V19" s="230">
        <v>6.0616705283235553E-2</v>
      </c>
      <c r="W19" s="230">
        <v>0.18530818159403131</v>
      </c>
      <c r="X19" s="230">
        <v>0.12995324646204459</v>
      </c>
      <c r="Y19" s="230">
        <v>3.23296004800495E-2</v>
      </c>
      <c r="DA19" s="71" t="s">
        <v>1455</v>
      </c>
    </row>
    <row r="20" spans="1:105" ht="12" customHeight="1" x14ac:dyDescent="0.25">
      <c r="A20" s="18" t="s">
        <v>159</v>
      </c>
      <c r="B20" s="295">
        <v>4.1761249017155357</v>
      </c>
      <c r="C20" s="295">
        <v>3.1216721382080221</v>
      </c>
      <c r="D20" s="295">
        <v>0.26155097221733692</v>
      </c>
      <c r="E20" s="295">
        <v>1.588259639847337</v>
      </c>
      <c r="F20" s="295">
        <v>4.8639679561739486</v>
      </c>
      <c r="G20" s="295">
        <v>3.693922005558699</v>
      </c>
      <c r="H20" s="295">
        <v>6.1098663203895844</v>
      </c>
      <c r="I20" s="295">
        <v>6.9300425107187591</v>
      </c>
      <c r="J20" s="295">
        <v>7.8722241322328772</v>
      </c>
      <c r="K20" s="295">
        <v>14.387237399598989</v>
      </c>
      <c r="L20" s="295">
        <v>3.203536759985103</v>
      </c>
      <c r="M20" s="295">
        <v>0.51693934900962735</v>
      </c>
      <c r="N20" s="295">
        <v>11.30392265869874</v>
      </c>
      <c r="O20" s="295">
        <v>7.5083185227969684</v>
      </c>
      <c r="P20" s="295">
        <v>8.4656616982254818</v>
      </c>
      <c r="Q20" s="295">
        <v>9.6597566585772885</v>
      </c>
      <c r="R20" s="295">
        <v>9.8365223641024926</v>
      </c>
      <c r="S20" s="295">
        <v>10.38087782389881</v>
      </c>
      <c r="T20" s="295">
        <v>10.534675655060839</v>
      </c>
      <c r="U20" s="295">
        <v>10.316068690536831</v>
      </c>
      <c r="V20" s="295">
        <v>6.8167990037340704</v>
      </c>
      <c r="W20" s="295">
        <v>9.51209615852183</v>
      </c>
      <c r="X20" s="295">
        <v>9.1778544955777974</v>
      </c>
      <c r="Y20" s="295">
        <v>3.1505953266413211</v>
      </c>
      <c r="DA20" s="122" t="s">
        <v>1456</v>
      </c>
    </row>
    <row r="21" spans="1:105" ht="12" customHeight="1" x14ac:dyDescent="0.25">
      <c r="A21" s="18" t="s">
        <v>32</v>
      </c>
      <c r="B21" s="295">
        <v>65.191770566203829</v>
      </c>
      <c r="C21" s="295">
        <v>61.467081784825567</v>
      </c>
      <c r="D21" s="295">
        <v>20.598191784465069</v>
      </c>
      <c r="E21" s="295">
        <v>3.7604902245308152</v>
      </c>
      <c r="F21" s="295">
        <v>7.4385890488041939</v>
      </c>
      <c r="G21" s="295">
        <v>9.1625720233941763</v>
      </c>
      <c r="H21" s="295">
        <v>25.107023298908029</v>
      </c>
      <c r="I21" s="295">
        <v>2.176190271635051</v>
      </c>
      <c r="J21" s="295">
        <v>3.9310100990487751</v>
      </c>
      <c r="K21" s="295">
        <v>0.9689866755065093</v>
      </c>
      <c r="L21" s="295">
        <v>5.3865083124321069</v>
      </c>
      <c r="M21" s="295">
        <v>0.48714640878345328</v>
      </c>
      <c r="N21" s="295">
        <v>0</v>
      </c>
      <c r="O21" s="295">
        <v>0.87515527859192299</v>
      </c>
      <c r="P21" s="295">
        <v>0.87701326009383396</v>
      </c>
      <c r="Q21" s="295">
        <v>0.81820545516280008</v>
      </c>
      <c r="R21" s="295">
        <v>3.0568545282976691</v>
      </c>
      <c r="S21" s="295">
        <v>0</v>
      </c>
      <c r="T21" s="295">
        <v>0.78761198246192543</v>
      </c>
      <c r="U21" s="295">
        <v>0.7585020852810056</v>
      </c>
      <c r="V21" s="295">
        <v>0.53933394561904346</v>
      </c>
      <c r="W21" s="295">
        <v>0.67747312738840648</v>
      </c>
      <c r="X21" s="295">
        <v>0.79522048226711395</v>
      </c>
      <c r="Y21" s="295">
        <v>0.75561170739650108</v>
      </c>
      <c r="DA21" s="122" t="s">
        <v>1457</v>
      </c>
    </row>
    <row r="22" spans="1:105" ht="12" customHeight="1" x14ac:dyDescent="0.25">
      <c r="A22" s="18" t="s">
        <v>33</v>
      </c>
      <c r="B22" s="295">
        <v>72.214549259929413</v>
      </c>
      <c r="C22" s="295">
        <v>87.866178481292437</v>
      </c>
      <c r="D22" s="295">
        <v>113.7099242982946</v>
      </c>
      <c r="E22" s="295">
        <v>114.44704203034151</v>
      </c>
      <c r="F22" s="295">
        <v>171.824250689975</v>
      </c>
      <c r="G22" s="295">
        <v>143.71862048707959</v>
      </c>
      <c r="H22" s="295">
        <v>86.288745982135197</v>
      </c>
      <c r="I22" s="295">
        <v>99.370449038117272</v>
      </c>
      <c r="J22" s="295">
        <v>96.972896644342583</v>
      </c>
      <c r="K22" s="295">
        <v>61.5250340495245</v>
      </c>
      <c r="L22" s="295">
        <v>30.036801760524991</v>
      </c>
      <c r="M22" s="295">
        <v>93.185270705559844</v>
      </c>
      <c r="N22" s="295">
        <v>135.04680965471209</v>
      </c>
      <c r="O22" s="295">
        <v>105.3390700411389</v>
      </c>
      <c r="P22" s="295">
        <v>139.98018977688679</v>
      </c>
      <c r="Q22" s="295">
        <v>161.5845724142078</v>
      </c>
      <c r="R22" s="295">
        <v>140.67866558932761</v>
      </c>
      <c r="S22" s="295">
        <v>153.5826783170472</v>
      </c>
      <c r="T22" s="295">
        <v>139.16155061354149</v>
      </c>
      <c r="U22" s="295">
        <v>144.5689036781443</v>
      </c>
      <c r="V22" s="295">
        <v>135.06151054091509</v>
      </c>
      <c r="W22" s="295">
        <v>101.15890931178041</v>
      </c>
      <c r="X22" s="295">
        <v>97.598177416708154</v>
      </c>
      <c r="Y22" s="295">
        <v>121.520233919549</v>
      </c>
      <c r="DA22" s="122" t="s">
        <v>1458</v>
      </c>
    </row>
    <row r="23" spans="1:105" ht="12" customHeight="1" x14ac:dyDescent="0.25">
      <c r="A23" s="18" t="s">
        <v>35</v>
      </c>
      <c r="B23" s="295">
        <v>178.43831509716219</v>
      </c>
      <c r="C23" s="295">
        <v>162.63040122106051</v>
      </c>
      <c r="D23" s="295">
        <v>197.6687239168491</v>
      </c>
      <c r="E23" s="295">
        <v>189.64839979339979</v>
      </c>
      <c r="F23" s="295">
        <v>194.25737889599779</v>
      </c>
      <c r="G23" s="295">
        <v>237.66411831988461</v>
      </c>
      <c r="H23" s="295">
        <v>264.24826557484892</v>
      </c>
      <c r="I23" s="295">
        <v>213.4135728849086</v>
      </c>
      <c r="J23" s="295">
        <v>109.7058261670967</v>
      </c>
      <c r="K23" s="295">
        <v>113.1813445549777</v>
      </c>
      <c r="L23" s="295">
        <v>129.70911009651269</v>
      </c>
      <c r="M23" s="295">
        <v>143.03041808770649</v>
      </c>
      <c r="N23" s="295">
        <v>125.2879579746067</v>
      </c>
      <c r="O23" s="295">
        <v>110.5844738955423</v>
      </c>
      <c r="P23" s="295">
        <v>113.0450618899368</v>
      </c>
      <c r="Q23" s="295">
        <v>106.533901642846</v>
      </c>
      <c r="R23" s="295">
        <v>93.949245926421099</v>
      </c>
      <c r="S23" s="295">
        <v>107.49127013378219</v>
      </c>
      <c r="T23" s="295">
        <v>135.4718109200964</v>
      </c>
      <c r="U23" s="295">
        <v>105.851572331542</v>
      </c>
      <c r="V23" s="295">
        <v>89.991415112731303</v>
      </c>
      <c r="W23" s="295">
        <v>99.398469921446832</v>
      </c>
      <c r="X23" s="295">
        <v>66.992148968201946</v>
      </c>
      <c r="Y23" s="295">
        <v>59.677569419682627</v>
      </c>
      <c r="DA23" s="122" t="s">
        <v>1459</v>
      </c>
    </row>
    <row r="24" spans="1:105" ht="12" customHeight="1" x14ac:dyDescent="0.25">
      <c r="A24" s="18" t="s">
        <v>38</v>
      </c>
      <c r="B24" s="295">
        <v>3.894380911093597</v>
      </c>
      <c r="C24" s="295">
        <v>4.6238702552202469</v>
      </c>
      <c r="D24" s="295">
        <v>2.41977575043017</v>
      </c>
      <c r="E24" s="295">
        <v>3.0012636540249038</v>
      </c>
      <c r="F24" s="295">
        <v>2.2164113701204902</v>
      </c>
      <c r="G24" s="295">
        <v>7.4781725883736554</v>
      </c>
      <c r="H24" s="295">
        <v>5.5382251754958993</v>
      </c>
      <c r="I24" s="295">
        <v>11.775564140225439</v>
      </c>
      <c r="J24" s="295">
        <v>14.08891184325309</v>
      </c>
      <c r="K24" s="295">
        <v>21.35227237361536</v>
      </c>
      <c r="L24" s="295">
        <v>26.826364520193529</v>
      </c>
      <c r="M24" s="295">
        <v>25.779651833988279</v>
      </c>
      <c r="N24" s="295">
        <v>33.647152579756707</v>
      </c>
      <c r="O24" s="295">
        <v>41.154888902091507</v>
      </c>
      <c r="P24" s="295">
        <v>42.784189961883783</v>
      </c>
      <c r="Q24" s="295">
        <v>41.493008579213431</v>
      </c>
      <c r="R24" s="295">
        <v>44.909594147874373</v>
      </c>
      <c r="S24" s="295">
        <v>55.646866724915078</v>
      </c>
      <c r="T24" s="295">
        <v>65.11814129295739</v>
      </c>
      <c r="U24" s="295">
        <v>55.631532684470258</v>
      </c>
      <c r="V24" s="295">
        <v>119.0624835284292</v>
      </c>
      <c r="W24" s="295">
        <v>132.2449671966688</v>
      </c>
      <c r="X24" s="295">
        <v>141.26183907758261</v>
      </c>
      <c r="Y24" s="295">
        <v>153.99258943430021</v>
      </c>
      <c r="DA24" s="122" t="s">
        <v>1460</v>
      </c>
    </row>
    <row r="25" spans="1:105" ht="12" customHeight="1" x14ac:dyDescent="0.25">
      <c r="A25" s="57" t="s">
        <v>1461</v>
      </c>
      <c r="B25" s="261">
        <v>233.89898874735039</v>
      </c>
      <c r="C25" s="261">
        <v>232.58384056578629</v>
      </c>
      <c r="D25" s="261">
        <v>241.44416485428539</v>
      </c>
      <c r="E25" s="261">
        <v>226.74061091340391</v>
      </c>
      <c r="F25" s="261">
        <v>282.25079199254247</v>
      </c>
      <c r="G25" s="261">
        <v>298.50660090897082</v>
      </c>
      <c r="H25" s="261">
        <v>302.29502834981253</v>
      </c>
      <c r="I25" s="261">
        <v>255.65941603824001</v>
      </c>
      <c r="J25" s="261">
        <v>196.3143090259212</v>
      </c>
      <c r="K25" s="261">
        <v>183.3608269657156</v>
      </c>
      <c r="L25" s="261">
        <v>161.3177140355827</v>
      </c>
      <c r="M25" s="261">
        <v>193.84461973032859</v>
      </c>
      <c r="N25" s="261">
        <v>273.15804828298019</v>
      </c>
      <c r="O25" s="261">
        <v>223.46408070447239</v>
      </c>
      <c r="P25" s="261">
        <v>243.21924878344211</v>
      </c>
      <c r="Q25" s="261">
        <v>252.8302589399527</v>
      </c>
      <c r="R25" s="261">
        <v>229.69274169388061</v>
      </c>
      <c r="S25" s="261">
        <v>251.7445005072997</v>
      </c>
      <c r="T25" s="261">
        <v>269.69475898968341</v>
      </c>
      <c r="U25" s="261">
        <v>249.43101333136889</v>
      </c>
      <c r="V25" s="261">
        <v>272.24415485711239</v>
      </c>
      <c r="W25" s="261">
        <v>278.37252618987321</v>
      </c>
      <c r="X25" s="261">
        <v>254.92986980021519</v>
      </c>
      <c r="Y25" s="261">
        <v>265.15739277222758</v>
      </c>
      <c r="DA25" s="70" t="s">
        <v>1462</v>
      </c>
    </row>
    <row r="26" spans="1:105" ht="12" customHeight="1" x14ac:dyDescent="0.25">
      <c r="A26" s="18" t="s">
        <v>28</v>
      </c>
      <c r="B26" s="230">
        <v>1.489273363153387</v>
      </c>
      <c r="C26" s="230">
        <v>2.7389490513245618</v>
      </c>
      <c r="D26" s="230">
        <v>1.3263083621039109</v>
      </c>
      <c r="E26" s="230">
        <v>2.5604161125881011</v>
      </c>
      <c r="F26" s="230">
        <v>9.1691557153029262</v>
      </c>
      <c r="G26" s="230">
        <v>10.273616037168059</v>
      </c>
      <c r="H26" s="230">
        <v>13.23220150587002</v>
      </c>
      <c r="I26" s="230">
        <v>16.25357099155767</v>
      </c>
      <c r="J26" s="230">
        <v>29.444278432072391</v>
      </c>
      <c r="K26" s="230">
        <v>31.670261259385761</v>
      </c>
      <c r="L26" s="230">
        <v>21.288385740660392</v>
      </c>
      <c r="M26" s="230">
        <v>5.1420425878980147</v>
      </c>
      <c r="N26" s="230">
        <v>54.11488873666989</v>
      </c>
      <c r="O26" s="230">
        <v>32.994669403164231</v>
      </c>
      <c r="P26" s="230">
        <v>24.272038092061241</v>
      </c>
      <c r="Q26" s="230">
        <v>23.16548753477062</v>
      </c>
      <c r="R26" s="230">
        <v>19.8730400586138</v>
      </c>
      <c r="S26" s="230">
        <v>16.952042875669651</v>
      </c>
      <c r="T26" s="230">
        <v>17.697998280828649</v>
      </c>
      <c r="U26" s="230">
        <v>21.7984231224371</v>
      </c>
      <c r="V26" s="230">
        <v>20.01917766719604</v>
      </c>
      <c r="W26" s="230">
        <v>32.142230344231599</v>
      </c>
      <c r="X26" s="230">
        <v>28.23143121523827</v>
      </c>
      <c r="Y26" s="230">
        <v>21.831755745322461</v>
      </c>
      <c r="DA26" s="71" t="s">
        <v>1463</v>
      </c>
    </row>
    <row r="27" spans="1:105" ht="12" customHeight="1" x14ac:dyDescent="0.25">
      <c r="A27" s="18" t="s">
        <v>31</v>
      </c>
      <c r="B27" s="295">
        <v>0</v>
      </c>
      <c r="C27" s="295">
        <v>0.45294363964624218</v>
      </c>
      <c r="D27" s="295">
        <v>0</v>
      </c>
      <c r="E27" s="295">
        <v>0</v>
      </c>
      <c r="F27" s="295">
        <v>0</v>
      </c>
      <c r="G27" s="295">
        <v>0</v>
      </c>
      <c r="H27" s="295">
        <v>11.1800065120299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9.6385077024495877E-2</v>
      </c>
      <c r="T27" s="295">
        <v>0.1006636780243213</v>
      </c>
      <c r="U27" s="295">
        <v>9.3680147832943664E-2</v>
      </c>
      <c r="V27" s="295">
        <v>4.3492598679979663E-2</v>
      </c>
      <c r="W27" s="295">
        <v>0.13295896463734361</v>
      </c>
      <c r="X27" s="295">
        <v>9.324169581841886E-2</v>
      </c>
      <c r="Y27" s="295">
        <v>2.319654841999055E-2</v>
      </c>
      <c r="DA27" s="122" t="s">
        <v>1464</v>
      </c>
    </row>
    <row r="28" spans="1:105" ht="12" customHeight="1" x14ac:dyDescent="0.25">
      <c r="A28" s="18" t="s">
        <v>159</v>
      </c>
      <c r="B28" s="295">
        <v>2.996377377145504</v>
      </c>
      <c r="C28" s="295">
        <v>2.2398055599221851</v>
      </c>
      <c r="D28" s="295">
        <v>0.1876633085855495</v>
      </c>
      <c r="E28" s="295">
        <v>1.139579242928495</v>
      </c>
      <c r="F28" s="295">
        <v>3.4899060468840881</v>
      </c>
      <c r="G28" s="295">
        <v>2.650395903113238</v>
      </c>
      <c r="H28" s="295">
        <v>4.3838404383637926</v>
      </c>
      <c r="I28" s="295">
        <v>4.9723183789939132</v>
      </c>
      <c r="J28" s="295">
        <v>5.6483354432123321</v>
      </c>
      <c r="K28" s="295">
        <v>10.32286956888451</v>
      </c>
      <c r="L28" s="295">
        <v>2.2985435781698311</v>
      </c>
      <c r="M28" s="295">
        <v>0.37090494350216158</v>
      </c>
      <c r="N28" s="295">
        <v>8.1105855128071891</v>
      </c>
      <c r="O28" s="295">
        <v>5.3872324922248787</v>
      </c>
      <c r="P28" s="295">
        <v>6.0741279995504023</v>
      </c>
      <c r="Q28" s="295">
        <v>6.9308933524956204</v>
      </c>
      <c r="R28" s="295">
        <v>7.0577230746797666</v>
      </c>
      <c r="S28" s="295">
        <v>7.4482991286165809</v>
      </c>
      <c r="T28" s="295">
        <v>7.5586493582657566</v>
      </c>
      <c r="U28" s="295">
        <v>7.4017984549996427</v>
      </c>
      <c r="V28" s="295">
        <v>4.8910659523008917</v>
      </c>
      <c r="W28" s="295">
        <v>6.8249466693199263</v>
      </c>
      <c r="X28" s="295">
        <v>6.5851276550625766</v>
      </c>
      <c r="Y28" s="295">
        <v>2.2605580013687652</v>
      </c>
      <c r="DA28" s="122" t="s">
        <v>1465</v>
      </c>
    </row>
    <row r="29" spans="1:105" ht="12" customHeight="1" x14ac:dyDescent="0.25">
      <c r="A29" s="18" t="s">
        <v>32</v>
      </c>
      <c r="B29" s="295">
        <v>46.775216521993563</v>
      </c>
      <c r="C29" s="295">
        <v>44.102745400058282</v>
      </c>
      <c r="D29" s="295">
        <v>14.779240881354189</v>
      </c>
      <c r="E29" s="295">
        <v>2.6981587239242191</v>
      </c>
      <c r="F29" s="295">
        <v>5.3372014650622646</v>
      </c>
      <c r="G29" s="295">
        <v>6.5741624528726126</v>
      </c>
      <c r="H29" s="295">
        <v>18.014335871374161</v>
      </c>
      <c r="I29" s="295">
        <v>1.5614205637414531</v>
      </c>
      <c r="J29" s="295">
        <v>2.8205070507545331</v>
      </c>
      <c r="K29" s="295">
        <v>0.69524974026768416</v>
      </c>
      <c r="L29" s="295">
        <v>3.8648297234949811</v>
      </c>
      <c r="M29" s="295">
        <v>0.34952845352800299</v>
      </c>
      <c r="N29" s="295">
        <v>0</v>
      </c>
      <c r="O29" s="295">
        <v>0.62792553862195988</v>
      </c>
      <c r="P29" s="295">
        <v>0.62925864380212204</v>
      </c>
      <c r="Q29" s="295">
        <v>0.58706393448618455</v>
      </c>
      <c r="R29" s="295">
        <v>2.1932988043660382</v>
      </c>
      <c r="S29" s="295">
        <v>0</v>
      </c>
      <c r="T29" s="295">
        <v>0.56511306097386171</v>
      </c>
      <c r="U29" s="295">
        <v>0.54422665565391815</v>
      </c>
      <c r="V29" s="295">
        <v>0.38697310818353597</v>
      </c>
      <c r="W29" s="295">
        <v>0.48608822779623578</v>
      </c>
      <c r="X29" s="295">
        <v>0.57057217372236146</v>
      </c>
      <c r="Y29" s="295">
        <v>0.54215280415082434</v>
      </c>
      <c r="DA29" s="122" t="s">
        <v>1466</v>
      </c>
    </row>
    <row r="30" spans="1:105" ht="12" customHeight="1" x14ac:dyDescent="0.25">
      <c r="A30" s="18" t="s">
        <v>33</v>
      </c>
      <c r="B30" s="295">
        <v>51.814073284619226</v>
      </c>
      <c r="C30" s="295">
        <v>63.044146335139331</v>
      </c>
      <c r="D30" s="295">
        <v>81.587081982239596</v>
      </c>
      <c r="E30" s="295">
        <v>82.115965324711141</v>
      </c>
      <c r="F30" s="295">
        <v>123.2842191575544</v>
      </c>
      <c r="G30" s="295">
        <v>103.1183772604939</v>
      </c>
      <c r="H30" s="295">
        <v>61.912335585775217</v>
      </c>
      <c r="I30" s="295">
        <v>71.298481837142745</v>
      </c>
      <c r="J30" s="295">
        <v>69.578233539426265</v>
      </c>
      <c r="K30" s="295">
        <v>44.144326257667927</v>
      </c>
      <c r="L30" s="295">
        <v>21.551461078204099</v>
      </c>
      <c r="M30" s="295">
        <v>66.860604890102152</v>
      </c>
      <c r="N30" s="295">
        <v>96.896336874125822</v>
      </c>
      <c r="O30" s="295">
        <v>75.580978497829946</v>
      </c>
      <c r="P30" s="295">
        <v>100.4360462790986</v>
      </c>
      <c r="Q30" s="295">
        <v>115.93723096710229</v>
      </c>
      <c r="R30" s="295">
        <v>100.93720397244761</v>
      </c>
      <c r="S30" s="295">
        <v>110.1958570830988</v>
      </c>
      <c r="T30" s="295">
        <v>99.848671158185581</v>
      </c>
      <c r="U30" s="295">
        <v>103.7284570300972</v>
      </c>
      <c r="V30" s="295">
        <v>96.906884787293933</v>
      </c>
      <c r="W30" s="295">
        <v>72.581705406851171</v>
      </c>
      <c r="X30" s="295">
        <v>70.02687365550868</v>
      </c>
      <c r="Y30" s="295">
        <v>87.190993648774025</v>
      </c>
      <c r="DA30" s="122" t="s">
        <v>1467</v>
      </c>
    </row>
    <row r="31" spans="1:105" ht="12" customHeight="1" x14ac:dyDescent="0.25">
      <c r="A31" s="18" t="s">
        <v>35</v>
      </c>
      <c r="B31" s="295">
        <v>128.02982266010719</v>
      </c>
      <c r="C31" s="295">
        <v>116.6876150794005</v>
      </c>
      <c r="D31" s="295">
        <v>141.8276767225895</v>
      </c>
      <c r="E31" s="295">
        <v>136.07307926047679</v>
      </c>
      <c r="F31" s="295">
        <v>139.3800303310943</v>
      </c>
      <c r="G31" s="295">
        <v>170.52444652706461</v>
      </c>
      <c r="H31" s="295">
        <v>189.5986215817326</v>
      </c>
      <c r="I31" s="295">
        <v>153.12463511458731</v>
      </c>
      <c r="J31" s="295">
        <v>78.7141341326043</v>
      </c>
      <c r="K31" s="295">
        <v>81.207825034191487</v>
      </c>
      <c r="L31" s="295">
        <v>93.066527522490247</v>
      </c>
      <c r="M31" s="295">
        <v>102.6245907601113</v>
      </c>
      <c r="N31" s="295">
        <v>89.894342659543298</v>
      </c>
      <c r="O31" s="295">
        <v>79.344565510485964</v>
      </c>
      <c r="P31" s="295">
        <v>81.110041968781317</v>
      </c>
      <c r="Q31" s="295">
        <v>76.438272392316449</v>
      </c>
      <c r="R31" s="295">
        <v>67.4087585307052</v>
      </c>
      <c r="S31" s="295">
        <v>77.125186063565764</v>
      </c>
      <c r="T31" s="295">
        <v>97.2012760717855</v>
      </c>
      <c r="U31" s="295">
        <v>75.948699843536872</v>
      </c>
      <c r="V31" s="295">
        <v>64.569007567356863</v>
      </c>
      <c r="W31" s="295">
        <v>71.318586873000712</v>
      </c>
      <c r="X31" s="295">
        <v>48.066991370928861</v>
      </c>
      <c r="Y31" s="295">
        <v>42.818766952758082</v>
      </c>
      <c r="DA31" s="122" t="s">
        <v>1468</v>
      </c>
    </row>
    <row r="32" spans="1:105" ht="12" customHeight="1" x14ac:dyDescent="0.25">
      <c r="A32" s="18" t="s">
        <v>38</v>
      </c>
      <c r="B32" s="295">
        <v>2.7942255403315541</v>
      </c>
      <c r="C32" s="295">
        <v>3.3176355002951232</v>
      </c>
      <c r="D32" s="295">
        <v>1.7361935974126981</v>
      </c>
      <c r="E32" s="295">
        <v>2.1534122487751768</v>
      </c>
      <c r="F32" s="295">
        <v>1.5902792766444609</v>
      </c>
      <c r="G32" s="295">
        <v>5.3656027282583354</v>
      </c>
      <c r="H32" s="295">
        <v>3.9736868546667732</v>
      </c>
      <c r="I32" s="295">
        <v>8.4489891522168765</v>
      </c>
      <c r="J32" s="295">
        <v>10.10882042785139</v>
      </c>
      <c r="K32" s="295">
        <v>15.3202951053182</v>
      </c>
      <c r="L32" s="295">
        <v>19.247966392563129</v>
      </c>
      <c r="M32" s="295">
        <v>18.496948095186969</v>
      </c>
      <c r="N32" s="295">
        <v>24.141894499833981</v>
      </c>
      <c r="O32" s="295">
        <v>29.52870926214538</v>
      </c>
      <c r="P32" s="295">
        <v>30.697735800148411</v>
      </c>
      <c r="Q32" s="295">
        <v>29.771310758781571</v>
      </c>
      <c r="R32" s="295">
        <v>32.222717253068183</v>
      </c>
      <c r="S32" s="295">
        <v>39.926730279324417</v>
      </c>
      <c r="T32" s="295">
        <v>46.72238738161974</v>
      </c>
      <c r="U32" s="295">
        <v>39.91572807681122</v>
      </c>
      <c r="V32" s="295">
        <v>85.427553176101142</v>
      </c>
      <c r="W32" s="295">
        <v>94.886009704036155</v>
      </c>
      <c r="X32" s="295">
        <v>101.355632033936</v>
      </c>
      <c r="Y32" s="295">
        <v>110.48996907143351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28.86578556213346</v>
      </c>
      <c r="C33" s="261">
        <f t="shared" si="0"/>
        <v>22.401323170463119</v>
      </c>
      <c r="D33" s="261">
        <f t="shared" si="0"/>
        <v>21.467312714231308</v>
      </c>
      <c r="E33" s="261">
        <f t="shared" si="0"/>
        <v>22.210674974980094</v>
      </c>
      <c r="F33" s="261">
        <f t="shared" si="0"/>
        <v>41.775961942808706</v>
      </c>
      <c r="G33" s="261">
        <f t="shared" si="0"/>
        <v>63.846372312537298</v>
      </c>
      <c r="H33" s="261">
        <f t="shared" si="0"/>
        <v>117.96527510151657</v>
      </c>
      <c r="I33" s="261">
        <f t="shared" si="0"/>
        <v>95.232158056992176</v>
      </c>
      <c r="J33" s="261">
        <f t="shared" si="0"/>
        <v>58.708621398044109</v>
      </c>
      <c r="K33" s="261">
        <f t="shared" si="0"/>
        <v>52.634788407641778</v>
      </c>
      <c r="L33" s="261">
        <f t="shared" si="0"/>
        <v>64.259140353704296</v>
      </c>
      <c r="M33" s="261">
        <f t="shared" si="0"/>
        <v>63.627519100008044</v>
      </c>
      <c r="N33" s="261">
        <f t="shared" si="0"/>
        <v>62.583757945796897</v>
      </c>
      <c r="O33" s="261">
        <f t="shared" si="0"/>
        <v>50.896063261257126</v>
      </c>
      <c r="P33" s="261">
        <f t="shared" si="0"/>
        <v>55.832013063970145</v>
      </c>
      <c r="Q33" s="261">
        <f t="shared" si="0"/>
        <v>63.829190099414681</v>
      </c>
      <c r="R33" s="261">
        <f t="shared" si="0"/>
        <v>53.773843374693449</v>
      </c>
      <c r="S33" s="261">
        <f t="shared" si="0"/>
        <v>62.81074067789541</v>
      </c>
      <c r="T33" s="261">
        <f t="shared" si="0"/>
        <v>53.204290299414623</v>
      </c>
      <c r="U33" s="261">
        <f t="shared" si="0"/>
        <v>53.414016567570187</v>
      </c>
      <c r="V33" s="261">
        <f t="shared" si="0"/>
        <v>48.54154801450597</v>
      </c>
      <c r="W33" s="261">
        <f t="shared" si="0"/>
        <v>48.615121870152606</v>
      </c>
      <c r="X33" s="261">
        <f t="shared" si="0"/>
        <v>35.002405758242027</v>
      </c>
      <c r="Y33" s="261">
        <f t="shared" si="0"/>
        <v>33.95763757159861</v>
      </c>
      <c r="DA33" s="70"/>
    </row>
    <row r="34" spans="1:105" ht="12" customHeight="1" x14ac:dyDescent="0.25">
      <c r="A34" s="60" t="s">
        <v>1471</v>
      </c>
      <c r="B34" s="262">
        <v>24.622768330443161</v>
      </c>
      <c r="C34" s="262">
        <v>18.717076345692892</v>
      </c>
      <c r="D34" s="262">
        <v>18.59760092425012</v>
      </c>
      <c r="E34" s="262">
        <v>19.347913966405191</v>
      </c>
      <c r="F34" s="262">
        <v>38.357871777921353</v>
      </c>
      <c r="G34" s="262">
        <v>52.536306825496901</v>
      </c>
      <c r="H34" s="262">
        <v>107.3542544959321</v>
      </c>
      <c r="I34" s="262">
        <v>82.092378748634033</v>
      </c>
      <c r="J34" s="262">
        <v>55.145755903227261</v>
      </c>
      <c r="K34" s="262">
        <v>49.791101028274937</v>
      </c>
      <c r="L34" s="262">
        <v>59.110891929585343</v>
      </c>
      <c r="M34" s="262">
        <v>58.745699288231869</v>
      </c>
      <c r="N34" s="262">
        <v>58.139488480344014</v>
      </c>
      <c r="O34" s="262">
        <v>48.028884793609492</v>
      </c>
      <c r="P34" s="262">
        <v>52.979608741329962</v>
      </c>
      <c r="Q34" s="262">
        <v>60.376487358533723</v>
      </c>
      <c r="R34" s="262">
        <v>50.711685481362537</v>
      </c>
      <c r="S34" s="262">
        <v>59.071301197298602</v>
      </c>
      <c r="T34" s="262">
        <v>50.417759080694317</v>
      </c>
      <c r="U34" s="262">
        <v>51.146860578308427</v>
      </c>
      <c r="V34" s="262">
        <v>45.681407509730569</v>
      </c>
      <c r="W34" s="262">
        <v>45.684229390914261</v>
      </c>
      <c r="X34" s="262">
        <v>32.213796281179299</v>
      </c>
      <c r="Y34" s="262">
        <v>31.022660101366689</v>
      </c>
      <c r="DA34" s="72" t="s">
        <v>1472</v>
      </c>
    </row>
    <row r="35" spans="1:105" ht="12" customHeight="1" x14ac:dyDescent="0.25">
      <c r="A35" s="60" t="s">
        <v>1473</v>
      </c>
      <c r="B35" s="262">
        <v>4.2430172316902972</v>
      </c>
      <c r="C35" s="262">
        <v>3.6842468247702271</v>
      </c>
      <c r="D35" s="262">
        <v>2.869711789981189</v>
      </c>
      <c r="E35" s="262">
        <v>2.862761008574902</v>
      </c>
      <c r="F35" s="262">
        <v>3.4180901648873538</v>
      </c>
      <c r="G35" s="262">
        <v>11.310065487040401</v>
      </c>
      <c r="H35" s="262">
        <v>10.61102060558447</v>
      </c>
      <c r="I35" s="262">
        <v>13.13977930835815</v>
      </c>
      <c r="J35" s="262">
        <v>3.5628654948168461</v>
      </c>
      <c r="K35" s="262">
        <v>2.8436873793668389</v>
      </c>
      <c r="L35" s="262">
        <v>5.1482484241189566</v>
      </c>
      <c r="M35" s="262">
        <v>4.8818198117761744</v>
      </c>
      <c r="N35" s="262">
        <v>4.4442694654528836</v>
      </c>
      <c r="O35" s="262">
        <v>2.8671784676476371</v>
      </c>
      <c r="P35" s="262">
        <v>2.8524043226401798</v>
      </c>
      <c r="Q35" s="262">
        <v>3.4527027408809579</v>
      </c>
      <c r="R35" s="262">
        <v>3.062157893330915</v>
      </c>
      <c r="S35" s="262">
        <v>3.7394394805968112</v>
      </c>
      <c r="T35" s="262">
        <v>2.7865312187203068</v>
      </c>
      <c r="U35" s="262">
        <v>2.2671559892617572</v>
      </c>
      <c r="V35" s="262">
        <v>2.8601405047753992</v>
      </c>
      <c r="W35" s="262">
        <v>2.9308924792383451</v>
      </c>
      <c r="X35" s="262">
        <v>2.7886094770627272</v>
      </c>
      <c r="Y35" s="262">
        <v>2.934977470231924</v>
      </c>
      <c r="DA35" s="72" t="s">
        <v>1474</v>
      </c>
    </row>
    <row r="36" spans="1:105" ht="12" customHeight="1" x14ac:dyDescent="0.25">
      <c r="A36" s="64" t="s">
        <v>28</v>
      </c>
      <c r="B36" s="229">
        <v>6.3542673721705542E-3</v>
      </c>
      <c r="C36" s="229">
        <v>1.341823380531337E-2</v>
      </c>
      <c r="D36" s="229">
        <v>8.7373937920420218E-3</v>
      </c>
      <c r="E36" s="229">
        <v>1.5931689280605271E-2</v>
      </c>
      <c r="F36" s="229">
        <v>5.9462582926119792E-2</v>
      </c>
      <c r="G36" s="229">
        <v>2.0765735403503328E-2</v>
      </c>
      <c r="H36" s="229">
        <v>2.927232472535625E-2</v>
      </c>
      <c r="I36" s="229">
        <v>2.4409663891548371E-2</v>
      </c>
      <c r="J36" s="229">
        <v>0.1265331010034802</v>
      </c>
      <c r="K36" s="229">
        <v>0.16048225160353571</v>
      </c>
      <c r="L36" s="229">
        <v>5.1919126874402713E-2</v>
      </c>
      <c r="M36" s="229">
        <v>1.593694153421886E-2</v>
      </c>
      <c r="N36" s="229">
        <v>0.2612829807742757</v>
      </c>
      <c r="O36" s="229">
        <v>0.20226694752364149</v>
      </c>
      <c r="P36" s="229">
        <v>0.16300829124210731</v>
      </c>
      <c r="Q36" s="229">
        <v>0.13330163572275661</v>
      </c>
      <c r="R36" s="229">
        <v>0.11687938620211701</v>
      </c>
      <c r="S36" s="229">
        <v>8.9413312109199866E-2</v>
      </c>
      <c r="T36" s="229">
        <v>0.1349941482664285</v>
      </c>
      <c r="U36" s="229">
        <v>0.18948340355653329</v>
      </c>
      <c r="V36" s="229">
        <v>0.1500681248905836</v>
      </c>
      <c r="W36" s="229">
        <v>0.24037775255922511</v>
      </c>
      <c r="X36" s="229">
        <v>0.20312570996143109</v>
      </c>
      <c r="Y36" s="229">
        <v>0.15527345833241629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0</v>
      </c>
      <c r="C38" s="229">
        <v>2.2189911325527188E-3</v>
      </c>
      <c r="D38" s="229">
        <v>0</v>
      </c>
      <c r="E38" s="229">
        <v>0</v>
      </c>
      <c r="F38" s="229">
        <v>0</v>
      </c>
      <c r="G38" s="229">
        <v>0</v>
      </c>
      <c r="H38" s="229">
        <v>2.473245142968512E-2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5.0838173533820084E-4</v>
      </c>
      <c r="T38" s="229">
        <v>7.6782737011447998E-4</v>
      </c>
      <c r="U38" s="229">
        <v>8.1431730897976945E-4</v>
      </c>
      <c r="V38" s="229">
        <v>3.2603001177307562E-4</v>
      </c>
      <c r="W38" s="229">
        <v>9.9434223325021694E-4</v>
      </c>
      <c r="X38" s="229">
        <v>6.708758587804488E-4</v>
      </c>
      <c r="Y38" s="229">
        <v>1.6498023963642879E-4</v>
      </c>
      <c r="DA38" s="73" t="s">
        <v>1477</v>
      </c>
    </row>
    <row r="39" spans="1:105" ht="12" customHeight="1" x14ac:dyDescent="0.25">
      <c r="A39" s="64" t="s">
        <v>159</v>
      </c>
      <c r="B39" s="229">
        <v>1.2784612599255001E-2</v>
      </c>
      <c r="C39" s="229">
        <v>1.0972907534348771E-2</v>
      </c>
      <c r="D39" s="229">
        <v>1.2362797930553821E-3</v>
      </c>
      <c r="E39" s="229">
        <v>7.0908093101368728E-3</v>
      </c>
      <c r="F39" s="229">
        <v>2.2632272169930748E-2</v>
      </c>
      <c r="G39" s="229">
        <v>5.3571614745444524E-3</v>
      </c>
      <c r="H39" s="229">
        <v>9.6979479037562974E-3</v>
      </c>
      <c r="I39" s="229">
        <v>7.4674433363629894E-3</v>
      </c>
      <c r="J39" s="229">
        <v>2.4273014561600859E-2</v>
      </c>
      <c r="K39" s="229">
        <v>5.2308925962309398E-2</v>
      </c>
      <c r="L39" s="229">
        <v>5.6057973166753153E-3</v>
      </c>
      <c r="M39" s="229">
        <v>1.1495607627324341E-3</v>
      </c>
      <c r="N39" s="229">
        <v>3.9160349546739699E-2</v>
      </c>
      <c r="O39" s="229">
        <v>3.3025306557489142E-2</v>
      </c>
      <c r="P39" s="229">
        <v>4.0793163814142018E-2</v>
      </c>
      <c r="Q39" s="229">
        <v>3.9882580477570533E-2</v>
      </c>
      <c r="R39" s="229">
        <v>4.1508613605171198E-2</v>
      </c>
      <c r="S39" s="229">
        <v>3.9285949165779703E-2</v>
      </c>
      <c r="T39" s="229">
        <v>5.7654736765851727E-2</v>
      </c>
      <c r="U39" s="229">
        <v>6.4340340391374984E-2</v>
      </c>
      <c r="V39" s="229">
        <v>3.6664497832031927E-2</v>
      </c>
      <c r="W39" s="229">
        <v>5.1040805947124207E-2</v>
      </c>
      <c r="X39" s="229">
        <v>4.7380124653377473E-2</v>
      </c>
      <c r="Y39" s="229">
        <v>1.6077710960500619E-2</v>
      </c>
      <c r="DA39" s="73" t="s">
        <v>1478</v>
      </c>
    </row>
    <row r="40" spans="1:105" ht="12" customHeight="1" x14ac:dyDescent="0.25">
      <c r="A40" s="64" t="s">
        <v>32</v>
      </c>
      <c r="B40" s="229">
        <v>0.1995753362180456</v>
      </c>
      <c r="C40" s="229">
        <v>0.2160613206543599</v>
      </c>
      <c r="D40" s="229">
        <v>9.7362009633262608E-2</v>
      </c>
      <c r="E40" s="229">
        <v>1.6788765782239999E-2</v>
      </c>
      <c r="F40" s="229">
        <v>3.4612105472263538E-2</v>
      </c>
      <c r="G40" s="229">
        <v>1.3288146792921261E-2</v>
      </c>
      <c r="H40" s="229">
        <v>3.9851379916227038E-2</v>
      </c>
      <c r="I40" s="229">
        <v>2.3449462997440782E-3</v>
      </c>
      <c r="J40" s="229">
        <v>1.212077600602394E-2</v>
      </c>
      <c r="K40" s="229">
        <v>3.523028838666906E-3</v>
      </c>
      <c r="L40" s="229">
        <v>9.4257304056100822E-3</v>
      </c>
      <c r="M40" s="229">
        <v>1.083307738744111E-3</v>
      </c>
      <c r="N40" s="229">
        <v>0</v>
      </c>
      <c r="O40" s="229">
        <v>3.8493667088242462E-3</v>
      </c>
      <c r="P40" s="229">
        <v>4.2260306236524513E-3</v>
      </c>
      <c r="Q40" s="229">
        <v>3.378153929347919E-3</v>
      </c>
      <c r="R40" s="229">
        <v>1.2899456613384441E-2</v>
      </c>
      <c r="S40" s="229">
        <v>0</v>
      </c>
      <c r="T40" s="229">
        <v>4.310485012479548E-3</v>
      </c>
      <c r="U40" s="229">
        <v>4.7307054478335454E-3</v>
      </c>
      <c r="V40" s="229">
        <v>2.9008348741188842E-3</v>
      </c>
      <c r="W40" s="229">
        <v>3.6352423118057001E-3</v>
      </c>
      <c r="X40" s="229">
        <v>4.1052781556832453E-3</v>
      </c>
      <c r="Y40" s="229">
        <v>3.8559400273224468E-3</v>
      </c>
      <c r="DA40" s="73" t="s">
        <v>1479</v>
      </c>
    </row>
    <row r="41" spans="1:105" ht="12" customHeight="1" x14ac:dyDescent="0.25">
      <c r="A41" s="64" t="s">
        <v>33</v>
      </c>
      <c r="B41" s="229">
        <v>0.22107457464664271</v>
      </c>
      <c r="C41" s="229">
        <v>0.30885609032128242</v>
      </c>
      <c r="D41" s="229">
        <v>0.53747566100815547</v>
      </c>
      <c r="E41" s="229">
        <v>0.51095055920729338</v>
      </c>
      <c r="F41" s="229">
        <v>0.79950633763403245</v>
      </c>
      <c r="G41" s="229">
        <v>0.2084299169526207</v>
      </c>
      <c r="H41" s="229">
        <v>0.13696269596318261</v>
      </c>
      <c r="I41" s="229">
        <v>0.10707628363799521</v>
      </c>
      <c r="J41" s="229">
        <v>0.29900374948561109</v>
      </c>
      <c r="K41" s="229">
        <v>0.22369189869730269</v>
      </c>
      <c r="L41" s="229">
        <v>5.2560727510254153E-2</v>
      </c>
      <c r="M41" s="229">
        <v>0.20722378954695639</v>
      </c>
      <c r="N41" s="229">
        <v>0.46784469700709469</v>
      </c>
      <c r="O41" s="229">
        <v>0.46333344410294203</v>
      </c>
      <c r="P41" s="229">
        <v>0.67451724576947958</v>
      </c>
      <c r="Q41" s="229">
        <v>0.66713996439249956</v>
      </c>
      <c r="R41" s="229">
        <v>0.5936423622385868</v>
      </c>
      <c r="S41" s="229">
        <v>0.58122650082801186</v>
      </c>
      <c r="T41" s="229">
        <v>0.76161078245414182</v>
      </c>
      <c r="U41" s="229">
        <v>0.90166251812498099</v>
      </c>
      <c r="V41" s="229">
        <v>0.72643515786599822</v>
      </c>
      <c r="W41" s="229">
        <v>0.54280698743563593</v>
      </c>
      <c r="X41" s="229">
        <v>0.50384475088095848</v>
      </c>
      <c r="Y41" s="229">
        <v>0.62012635526052695</v>
      </c>
      <c r="DA41" s="73" t="s">
        <v>1480</v>
      </c>
    </row>
    <row r="42" spans="1:105" ht="12" customHeight="1" x14ac:dyDescent="0.25">
      <c r="A42" s="64" t="s">
        <v>35</v>
      </c>
      <c r="B42" s="229">
        <v>0.54626353020329399</v>
      </c>
      <c r="C42" s="229">
        <v>0.57165784101117556</v>
      </c>
      <c r="D42" s="229">
        <v>0.93432590605849564</v>
      </c>
      <c r="E42" s="229">
        <v>0.84668816430848615</v>
      </c>
      <c r="F42" s="229">
        <v>0.90388874059316526</v>
      </c>
      <c r="G42" s="229">
        <v>0.34467567442650682</v>
      </c>
      <c r="H42" s="229">
        <v>0.41943076637386029</v>
      </c>
      <c r="I42" s="229">
        <v>0.2299630572631999</v>
      </c>
      <c r="J42" s="229">
        <v>0.33826413873852529</v>
      </c>
      <c r="K42" s="229">
        <v>0.41150322387854488</v>
      </c>
      <c r="L42" s="229">
        <v>0.226975070306593</v>
      </c>
      <c r="M42" s="229">
        <v>0.31806856418620327</v>
      </c>
      <c r="N42" s="229">
        <v>0.43403696012616072</v>
      </c>
      <c r="O42" s="229">
        <v>0.48640533027606297</v>
      </c>
      <c r="P42" s="229">
        <v>0.54472596383371219</v>
      </c>
      <c r="Q42" s="229">
        <v>0.43985030431254868</v>
      </c>
      <c r="R42" s="229">
        <v>0.39645138833706461</v>
      </c>
      <c r="S42" s="229">
        <v>0.40679571090981609</v>
      </c>
      <c r="T42" s="229">
        <v>0.74141737757623294</v>
      </c>
      <c r="U42" s="229">
        <v>0.66018620068138123</v>
      </c>
      <c r="V42" s="229">
        <v>0.48402337262619111</v>
      </c>
      <c r="W42" s="229">
        <v>0.5333606736256995</v>
      </c>
      <c r="X42" s="229">
        <v>0.34584296040435469</v>
      </c>
      <c r="Y42" s="229">
        <v>0.30453886090719112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1.131030626983518</v>
      </c>
      <c r="D43" s="229">
        <v>1.081335082475035</v>
      </c>
      <c r="E43" s="229">
        <v>1.0741134140610871</v>
      </c>
      <c r="F43" s="229">
        <v>0.84400348911937162</v>
      </c>
      <c r="G43" s="229">
        <v>1.28910229048923</v>
      </c>
      <c r="H43" s="229">
        <v>2.6181896131200979</v>
      </c>
      <c r="I43" s="229">
        <v>1.3437639013389899</v>
      </c>
      <c r="J43" s="229">
        <v>0.46825848229096911</v>
      </c>
      <c r="K43" s="229">
        <v>7.9120051089662802E-2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1.1922093432074451E-2</v>
      </c>
      <c r="C44" s="229">
        <v>1.6253244580157249E-2</v>
      </c>
      <c r="D44" s="229">
        <v>1.1437617067989439E-2</v>
      </c>
      <c r="E44" s="229">
        <v>1.33991872148692E-2</v>
      </c>
      <c r="F44" s="229">
        <v>1.031306657878445E-2</v>
      </c>
      <c r="G44" s="229">
        <v>1.084532321747558E-2</v>
      </c>
      <c r="H44" s="229">
        <v>8.7906046408894392E-3</v>
      </c>
      <c r="I44" s="229">
        <v>1.268871840754715E-2</v>
      </c>
      <c r="J44" s="229">
        <v>4.3441390461451887E-2</v>
      </c>
      <c r="K44" s="229">
        <v>7.7632307280176061E-2</v>
      </c>
      <c r="L44" s="229">
        <v>4.6942855197376933E-2</v>
      </c>
      <c r="M44" s="229">
        <v>5.7328342835639368E-2</v>
      </c>
      <c r="N44" s="229">
        <v>0.11656433753656251</v>
      </c>
      <c r="O44" s="229">
        <v>0.18101960088724009</v>
      </c>
      <c r="P44" s="229">
        <v>0.20616255787026491</v>
      </c>
      <c r="Q44" s="229">
        <v>0.17131365855345809</v>
      </c>
      <c r="R44" s="229">
        <v>0.18951158973136359</v>
      </c>
      <c r="S44" s="229">
        <v>0.21059297821201681</v>
      </c>
      <c r="T44" s="229">
        <v>0.35638204894551317</v>
      </c>
      <c r="U44" s="229">
        <v>0.3469685843305933</v>
      </c>
      <c r="V44" s="229">
        <v>0.64038358279497332</v>
      </c>
      <c r="W44" s="229">
        <v>0.70961117251971784</v>
      </c>
      <c r="X44" s="229">
        <v>0.72925579148003816</v>
      </c>
      <c r="Y44" s="229">
        <v>0.78583508394367074</v>
      </c>
      <c r="DA44" s="73" t="s">
        <v>1483</v>
      </c>
    </row>
    <row r="45" spans="1:105" ht="12" customHeight="1" x14ac:dyDescent="0.25">
      <c r="A45" s="146" t="s">
        <v>39</v>
      </c>
      <c r="B45" s="325">
        <v>3.245042817218815</v>
      </c>
      <c r="C45" s="325">
        <v>1.41377756874752</v>
      </c>
      <c r="D45" s="325">
        <v>0.19780184015315269</v>
      </c>
      <c r="E45" s="325">
        <v>0.37779841941018472</v>
      </c>
      <c r="F45" s="325">
        <v>0.74367157039368625</v>
      </c>
      <c r="G45" s="325">
        <v>9.4176012382835932</v>
      </c>
      <c r="H45" s="325">
        <v>7.32409282151142</v>
      </c>
      <c r="I45" s="325">
        <v>11.41206529418276</v>
      </c>
      <c r="J45" s="325">
        <v>2.250970842269183</v>
      </c>
      <c r="K45" s="325">
        <v>1.835425692016641</v>
      </c>
      <c r="L45" s="325">
        <v>4.7548191165080453</v>
      </c>
      <c r="M45" s="325">
        <v>4.2810293051716801</v>
      </c>
      <c r="N45" s="325">
        <v>3.1253801404620511</v>
      </c>
      <c r="O45" s="325">
        <v>1.4972784715914369</v>
      </c>
      <c r="P45" s="325">
        <v>1.2189710694868221</v>
      </c>
      <c r="Q45" s="325">
        <v>1.997836443492776</v>
      </c>
      <c r="R45" s="325">
        <v>1.7112650966032279</v>
      </c>
      <c r="S45" s="325">
        <v>2.4116166476366478</v>
      </c>
      <c r="T45" s="325">
        <v>0.72939381232954525</v>
      </c>
      <c r="U45" s="325">
        <v>9.8969919420080432E-2</v>
      </c>
      <c r="V45" s="325">
        <v>0.8193389038797283</v>
      </c>
      <c r="W45" s="325">
        <v>0.84906550260588631</v>
      </c>
      <c r="X45" s="325">
        <v>0.95438398566810345</v>
      </c>
      <c r="Y45" s="325">
        <v>1.049105080560659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468.42782973243732</v>
      </c>
      <c r="C48" s="223">
        <v>567.95776599984663</v>
      </c>
      <c r="D48" s="223">
        <v>663.64945855927931</v>
      </c>
      <c r="E48" s="223">
        <v>174.63521022623769</v>
      </c>
      <c r="F48" s="223">
        <v>318.16403375950011</v>
      </c>
      <c r="G48" s="223">
        <v>208.03285785169879</v>
      </c>
      <c r="H48" s="223">
        <v>60.465643146224508</v>
      </c>
      <c r="I48" s="223">
        <v>24.646577552165201</v>
      </c>
      <c r="J48" s="223">
        <v>168.66010740328721</v>
      </c>
      <c r="K48" s="223">
        <v>41.386982675030161</v>
      </c>
      <c r="L48" s="223">
        <v>32.058746883641668</v>
      </c>
      <c r="M48" s="223">
        <v>47.98864787543981</v>
      </c>
      <c r="N48" s="223">
        <v>49.421274134005778</v>
      </c>
      <c r="O48" s="223">
        <v>101.60094977444381</v>
      </c>
      <c r="P48" s="223">
        <v>101.81965750017601</v>
      </c>
      <c r="Q48" s="223">
        <v>124.33660145090511</v>
      </c>
      <c r="R48" s="223">
        <v>254.05369023965969</v>
      </c>
      <c r="S48" s="223">
        <v>202.10117355281179</v>
      </c>
      <c r="T48" s="223">
        <v>290.38022637217767</v>
      </c>
      <c r="U48" s="223">
        <v>314.41988491341249</v>
      </c>
      <c r="V48" s="223">
        <v>355.72980062683598</v>
      </c>
      <c r="W48" s="223">
        <v>394.72377523054263</v>
      </c>
      <c r="X48" s="223">
        <v>285.07335664265378</v>
      </c>
      <c r="Y48" s="223">
        <v>227.40528874619051</v>
      </c>
      <c r="DA48" s="89" t="s">
        <v>1485</v>
      </c>
    </row>
    <row r="49" spans="1:105" ht="12" customHeight="1" x14ac:dyDescent="0.25">
      <c r="A49" s="55" t="s">
        <v>91</v>
      </c>
      <c r="B49" s="259">
        <v>3.3705959772076879</v>
      </c>
      <c r="C49" s="259">
        <v>4.0867686328464012</v>
      </c>
      <c r="D49" s="259">
        <v>4.7753230130958109</v>
      </c>
      <c r="E49" s="259">
        <v>1.256596426825525</v>
      </c>
      <c r="F49" s="259">
        <v>2.2893652857778992</v>
      </c>
      <c r="G49" s="259">
        <v>1.4969108778233899</v>
      </c>
      <c r="H49" s="259">
        <v>0.43508357234936867</v>
      </c>
      <c r="I49" s="259">
        <v>0.177345686733999</v>
      </c>
      <c r="J49" s="259">
        <v>1.2136022743427259</v>
      </c>
      <c r="K49" s="259">
        <v>0.29780211263881401</v>
      </c>
      <c r="L49" s="259">
        <v>0.23068032345979619</v>
      </c>
      <c r="M49" s="259">
        <v>0.34530472617925267</v>
      </c>
      <c r="N49" s="259">
        <v>0.35561326038130181</v>
      </c>
      <c r="O49" s="259">
        <v>0.73107473735213457</v>
      </c>
      <c r="P49" s="259">
        <v>0.73264845977797155</v>
      </c>
      <c r="Q49" s="259">
        <v>0.89467026096490054</v>
      </c>
      <c r="R49" s="259">
        <v>1.8280560888225139</v>
      </c>
      <c r="S49" s="259">
        <v>1.4542291455119409</v>
      </c>
      <c r="T49" s="259">
        <v>2.0894455041869349</v>
      </c>
      <c r="U49" s="259">
        <v>2.262424074693258</v>
      </c>
      <c r="V49" s="259">
        <v>2.559671648139068</v>
      </c>
      <c r="W49" s="259">
        <v>2.8402547510039602</v>
      </c>
      <c r="X49" s="259">
        <v>2.0512596564928329</v>
      </c>
      <c r="Y49" s="259">
        <v>1.6363061773704961</v>
      </c>
      <c r="DA49" s="67" t="s">
        <v>1486</v>
      </c>
    </row>
    <row r="50" spans="1:105" ht="12" customHeight="1" x14ac:dyDescent="0.25">
      <c r="A50" s="173" t="s">
        <v>92</v>
      </c>
      <c r="B50" s="224">
        <v>3.773860830850706</v>
      </c>
      <c r="C50" s="224">
        <v>4.5757178174244286</v>
      </c>
      <c r="D50" s="224">
        <v>5.3466522228249289</v>
      </c>
      <c r="E50" s="224">
        <v>1.4069381401541969</v>
      </c>
      <c r="F50" s="224">
        <v>2.5632695339131071</v>
      </c>
      <c r="G50" s="224">
        <v>1.676004293392638</v>
      </c>
      <c r="H50" s="224">
        <v>0.48713784236938479</v>
      </c>
      <c r="I50" s="224">
        <v>0.19856367989859469</v>
      </c>
      <c r="J50" s="224">
        <v>1.3588000811558369</v>
      </c>
      <c r="K50" s="224">
        <v>0.33343175385952217</v>
      </c>
      <c r="L50" s="224">
        <v>0.25827937938562789</v>
      </c>
      <c r="M50" s="224">
        <v>0.38661767522640522</v>
      </c>
      <c r="N50" s="224">
        <v>0.39815954310723811</v>
      </c>
      <c r="O50" s="224">
        <v>0.81854198319055538</v>
      </c>
      <c r="P50" s="224">
        <v>0.82030398891941025</v>
      </c>
      <c r="Q50" s="224">
        <v>1.0017104029120401</v>
      </c>
      <c r="R50" s="224">
        <v>2.0467683806828241</v>
      </c>
      <c r="S50" s="224">
        <v>1.628216033140671</v>
      </c>
      <c r="T50" s="224">
        <v>2.3394309492354521</v>
      </c>
      <c r="U50" s="224">
        <v>2.5331050223740399</v>
      </c>
      <c r="V50" s="224">
        <v>2.865915890860828</v>
      </c>
      <c r="W50" s="224">
        <v>3.18006851812931</v>
      </c>
      <c r="X50" s="224">
        <v>2.2966764702412101</v>
      </c>
      <c r="Y50" s="224">
        <v>1.832077125770883</v>
      </c>
      <c r="DA50" s="177" t="s">
        <v>1487</v>
      </c>
    </row>
    <row r="51" spans="1:105" ht="12" customHeight="1" x14ac:dyDescent="0.25">
      <c r="A51" s="173" t="s">
        <v>93</v>
      </c>
      <c r="B51" s="224">
        <v>4.6054868732278296</v>
      </c>
      <c r="C51" s="224">
        <v>4.4541727990961011</v>
      </c>
      <c r="D51" s="224">
        <v>5.0755560467471268</v>
      </c>
      <c r="E51" s="224">
        <v>1.457915994447061</v>
      </c>
      <c r="F51" s="224">
        <v>3.9590735999621618</v>
      </c>
      <c r="G51" s="224">
        <v>2.96871235486753</v>
      </c>
      <c r="H51" s="224">
        <v>1.4392727781459169</v>
      </c>
      <c r="I51" s="224">
        <v>0.53083358500290345</v>
      </c>
      <c r="J51" s="224">
        <v>3.563235395643908</v>
      </c>
      <c r="K51" s="224">
        <v>0.85942028249901103</v>
      </c>
      <c r="L51" s="224">
        <v>0.78382969727152318</v>
      </c>
      <c r="M51" s="224">
        <v>1.052152402918785</v>
      </c>
      <c r="N51" s="224">
        <v>0.86014479073359784</v>
      </c>
      <c r="O51" s="224">
        <v>1.799013965917468</v>
      </c>
      <c r="P51" s="224">
        <v>1.827404053295125</v>
      </c>
      <c r="Q51" s="224">
        <v>2.3806025392929402</v>
      </c>
      <c r="R51" s="224">
        <v>4.6121716023265034</v>
      </c>
      <c r="S51" s="224">
        <v>3.8186791288585789</v>
      </c>
      <c r="T51" s="224">
        <v>4.6845458666140454</v>
      </c>
      <c r="U51" s="224">
        <v>5.4598714152094061</v>
      </c>
      <c r="V51" s="224">
        <v>5.3177793687469954</v>
      </c>
      <c r="W51" s="224">
        <v>5.7794030349597802</v>
      </c>
      <c r="X51" s="224">
        <v>3.393946161941483</v>
      </c>
      <c r="Y51" s="224">
        <v>2.5510634933315379</v>
      </c>
      <c r="DA51" s="177" t="s">
        <v>1488</v>
      </c>
    </row>
    <row r="52" spans="1:105" ht="12" customHeight="1" x14ac:dyDescent="0.25">
      <c r="A52" s="173" t="s">
        <v>94</v>
      </c>
      <c r="B52" s="224">
        <v>2.7757340317891712</v>
      </c>
      <c r="C52" s="224">
        <v>3.3655124645457568</v>
      </c>
      <c r="D52" s="224">
        <v>3.9325468522088922</v>
      </c>
      <c r="E52" s="224">
        <v>1.0348251436097169</v>
      </c>
      <c r="F52" s="224">
        <v>1.885325081351005</v>
      </c>
      <c r="G52" s="224">
        <v>1.232727533714066</v>
      </c>
      <c r="H52" s="224">
        <v>0.35829754933815211</v>
      </c>
      <c r="I52" s="224">
        <v>0.14604671143837011</v>
      </c>
      <c r="J52" s="224">
        <v>0.99941884364928557</v>
      </c>
      <c r="K52" s="224">
        <v>0.24524430230735239</v>
      </c>
      <c r="L52" s="224">
        <v>0.1899685481799992</v>
      </c>
      <c r="M52" s="224">
        <v>0.28436338447998272</v>
      </c>
      <c r="N52" s="224">
        <v>0.2928526099451465</v>
      </c>
      <c r="O52" s="224">
        <v>0.60205051034647084</v>
      </c>
      <c r="P52" s="224">
        <v>0.60334649328940526</v>
      </c>
      <c r="Q52" s="224">
        <v>0.73677376564345032</v>
      </c>
      <c r="R52" s="224">
        <v>1.5054303547729531</v>
      </c>
      <c r="S52" s="224">
        <v>1.197578516236524</v>
      </c>
      <c r="T52" s="224">
        <v>1.7206882796867451</v>
      </c>
      <c r="U52" s="224">
        <v>1.8631386084035091</v>
      </c>
      <c r="V52" s="224">
        <v>2.1079262397481031</v>
      </c>
      <c r="W52" s="224">
        <v>2.3389904410447202</v>
      </c>
      <c r="X52" s="224">
        <v>1.68924168754281</v>
      </c>
      <c r="Y52" s="224">
        <v>1.347521558106419</v>
      </c>
      <c r="DA52" s="177" t="s">
        <v>1489</v>
      </c>
    </row>
    <row r="53" spans="1:105" ht="12" customHeight="1" x14ac:dyDescent="0.25">
      <c r="A53" s="56" t="s">
        <v>95</v>
      </c>
      <c r="B53" s="260">
        <v>3.7053271878595431</v>
      </c>
      <c r="C53" s="260">
        <v>4.4576341825650516</v>
      </c>
      <c r="D53" s="260">
        <v>5.2678658018182656</v>
      </c>
      <c r="E53" s="260">
        <v>1.3877161259670101</v>
      </c>
      <c r="F53" s="260">
        <v>2.631346034783109</v>
      </c>
      <c r="G53" s="260">
        <v>1.732109380958903</v>
      </c>
      <c r="H53" s="260">
        <v>0.75064645357373927</v>
      </c>
      <c r="I53" s="260">
        <v>0.27354260970128141</v>
      </c>
      <c r="J53" s="260">
        <v>2.0354311402777721</v>
      </c>
      <c r="K53" s="260">
        <v>0.47574781058384957</v>
      </c>
      <c r="L53" s="260">
        <v>0.4253547708866528</v>
      </c>
      <c r="M53" s="260">
        <v>0.57077380223017904</v>
      </c>
      <c r="N53" s="260">
        <v>0.50859589556410101</v>
      </c>
      <c r="O53" s="260">
        <v>1.056673429282927</v>
      </c>
      <c r="P53" s="260">
        <v>1.0761240716831031</v>
      </c>
      <c r="Q53" s="260">
        <v>1.418767844596549</v>
      </c>
      <c r="R53" s="260">
        <v>2.7818547382272039</v>
      </c>
      <c r="S53" s="260">
        <v>2.272856239192496</v>
      </c>
      <c r="T53" s="260">
        <v>2.8016807309572331</v>
      </c>
      <c r="U53" s="260">
        <v>3.2916214481948729</v>
      </c>
      <c r="V53" s="260">
        <v>3.3756356738835449</v>
      </c>
      <c r="W53" s="260">
        <v>3.6871451255596779</v>
      </c>
      <c r="X53" s="260">
        <v>2.3688732204866678</v>
      </c>
      <c r="Y53" s="260">
        <v>1.831033418756318</v>
      </c>
      <c r="DA53" s="68" t="s">
        <v>1490</v>
      </c>
    </row>
    <row r="54" spans="1:105" ht="12" customHeight="1" x14ac:dyDescent="0.25">
      <c r="A54" s="37" t="s">
        <v>159</v>
      </c>
      <c r="B54" s="226">
        <v>6.6663988464860754E-2</v>
      </c>
      <c r="C54" s="226">
        <v>7.3548754659894813E-2</v>
      </c>
      <c r="D54" s="226">
        <v>6.2733821084242601E-3</v>
      </c>
      <c r="E54" s="226">
        <v>1.0227701314288899E-2</v>
      </c>
      <c r="F54" s="226">
        <v>4.0546037344151263E-2</v>
      </c>
      <c r="G54" s="226">
        <v>1.348597519580364E-2</v>
      </c>
      <c r="H54" s="226">
        <v>2.3752296510829618E-3</v>
      </c>
      <c r="I54" s="226">
        <v>1.572838635078995E-3</v>
      </c>
      <c r="J54" s="226">
        <v>2.250935997128474E-2</v>
      </c>
      <c r="K54" s="226">
        <v>1.085724121450421E-2</v>
      </c>
      <c r="L54" s="226">
        <v>1.153958672104308E-3</v>
      </c>
      <c r="M54" s="226">
        <v>3.4429695733386822E-4</v>
      </c>
      <c r="N54" s="226">
        <v>1.183534332235687E-2</v>
      </c>
      <c r="O54" s="226">
        <v>1.8533352037757071E-2</v>
      </c>
      <c r="P54" s="226">
        <v>1.9490429421679719E-2</v>
      </c>
      <c r="Q54" s="226">
        <v>2.2179474378826419E-2</v>
      </c>
      <c r="R54" s="226">
        <v>5.4632633860808757E-2</v>
      </c>
      <c r="S54" s="226">
        <v>3.8171297101251327E-2</v>
      </c>
      <c r="T54" s="226">
        <v>6.9273661251949406E-2</v>
      </c>
      <c r="U54" s="226">
        <v>7.4132062541552773E-2</v>
      </c>
      <c r="V54" s="226">
        <v>7.3474576907297931E-2</v>
      </c>
      <c r="W54" s="226">
        <v>0.10995756596452699</v>
      </c>
      <c r="X54" s="226">
        <v>0.13149686516216569</v>
      </c>
      <c r="Y54" s="226">
        <v>4.2831633279354388E-2</v>
      </c>
      <c r="DA54" s="69" t="s">
        <v>1491</v>
      </c>
    </row>
    <row r="55" spans="1:105" ht="12" customHeight="1" x14ac:dyDescent="0.25">
      <c r="A55" s="37" t="s">
        <v>35</v>
      </c>
      <c r="B55" s="226">
        <v>2.8484324725153281</v>
      </c>
      <c r="C55" s="226">
        <v>3.8316847350004948</v>
      </c>
      <c r="D55" s="226">
        <v>4.7411463452125524</v>
      </c>
      <c r="E55" s="226">
        <v>1.221253212734275</v>
      </c>
      <c r="F55" s="226">
        <v>1.619329528907856</v>
      </c>
      <c r="G55" s="226">
        <v>0.86767733584286411</v>
      </c>
      <c r="H55" s="226">
        <v>0.1027273401295309</v>
      </c>
      <c r="I55" s="226">
        <v>4.8436227074286353E-2</v>
      </c>
      <c r="J55" s="226">
        <v>0.31368618203226212</v>
      </c>
      <c r="K55" s="226">
        <v>8.5411613410198928E-2</v>
      </c>
      <c r="L55" s="226">
        <v>4.6723032592109012E-2</v>
      </c>
      <c r="M55" s="226">
        <v>9.526250583967695E-2</v>
      </c>
      <c r="N55" s="226">
        <v>0.13117800267727461</v>
      </c>
      <c r="O55" s="226">
        <v>0.27296404359957432</v>
      </c>
      <c r="P55" s="226">
        <v>0.26026279796853558</v>
      </c>
      <c r="Q55" s="226">
        <v>0.244609261441988</v>
      </c>
      <c r="R55" s="226">
        <v>0.52179973411421821</v>
      </c>
      <c r="S55" s="226">
        <v>0.39525378081431312</v>
      </c>
      <c r="T55" s="226">
        <v>0.89083220463067003</v>
      </c>
      <c r="U55" s="226">
        <v>0.7606575349194602</v>
      </c>
      <c r="V55" s="226">
        <v>0.96996862414089358</v>
      </c>
      <c r="W55" s="226">
        <v>1.149022637178533</v>
      </c>
      <c r="X55" s="226">
        <v>0.95983844416360853</v>
      </c>
      <c r="Y55" s="226">
        <v>0.81130310413808859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1494</v>
      </c>
    </row>
    <row r="58" spans="1:105" ht="12" customHeight="1" x14ac:dyDescent="0.25">
      <c r="A58" s="37" t="s">
        <v>40</v>
      </c>
      <c r="B58" s="226">
        <v>0.79023072687935458</v>
      </c>
      <c r="C58" s="226">
        <v>0.55240069290466176</v>
      </c>
      <c r="D58" s="226">
        <v>0.52044607449728975</v>
      </c>
      <c r="E58" s="226">
        <v>0.1562352119184463</v>
      </c>
      <c r="F58" s="226">
        <v>0.97147046853110175</v>
      </c>
      <c r="G58" s="226">
        <v>0.8509460699202358</v>
      </c>
      <c r="H58" s="226">
        <v>0.64554388379312544</v>
      </c>
      <c r="I58" s="226">
        <v>0.22353354399191599</v>
      </c>
      <c r="J58" s="226">
        <v>1.699235598274226</v>
      </c>
      <c r="K58" s="226">
        <v>0.37947895595914649</v>
      </c>
      <c r="L58" s="226">
        <v>0.3774777796224395</v>
      </c>
      <c r="M58" s="226">
        <v>0.47516699943316831</v>
      </c>
      <c r="N58" s="226">
        <v>0.36558254956446962</v>
      </c>
      <c r="O58" s="226">
        <v>0.76517603364559594</v>
      </c>
      <c r="P58" s="226">
        <v>0.7963708442928874</v>
      </c>
      <c r="Q58" s="226">
        <v>1.151979108775735</v>
      </c>
      <c r="R58" s="226">
        <v>2.2054223702521769</v>
      </c>
      <c r="S58" s="226">
        <v>1.839431161276931</v>
      </c>
      <c r="T58" s="226">
        <v>1.8415748650746131</v>
      </c>
      <c r="U58" s="226">
        <v>2.45683185073386</v>
      </c>
      <c r="V58" s="226">
        <v>2.332192472835354</v>
      </c>
      <c r="W58" s="226">
        <v>2.4281649224166189</v>
      </c>
      <c r="X58" s="226">
        <v>1.277537911160894</v>
      </c>
      <c r="Y58" s="226">
        <v>0.97689868133887514</v>
      </c>
      <c r="DA58" s="69" t="s">
        <v>1495</v>
      </c>
    </row>
    <row r="59" spans="1:105" ht="12" customHeight="1" x14ac:dyDescent="0.25">
      <c r="A59" s="57" t="s">
        <v>1496</v>
      </c>
      <c r="B59" s="261">
        <v>19.639502072798699</v>
      </c>
      <c r="C59" s="261">
        <v>18.994242808283431</v>
      </c>
      <c r="D59" s="261">
        <v>21.644051159966249</v>
      </c>
      <c r="E59" s="261">
        <v>6.2170938671771117</v>
      </c>
      <c r="F59" s="261">
        <v>16.882956419833231</v>
      </c>
      <c r="G59" s="261">
        <v>12.65968920373898</v>
      </c>
      <c r="H59" s="261">
        <v>6.1375922867213308</v>
      </c>
      <c r="I59" s="261">
        <v>2.263671047154443</v>
      </c>
      <c r="J59" s="261">
        <v>15.1949556832786</v>
      </c>
      <c r="K59" s="261">
        <v>3.6648864461348341</v>
      </c>
      <c r="L59" s="261">
        <v>3.3425401891322948</v>
      </c>
      <c r="M59" s="261">
        <v>4.4867676028226482</v>
      </c>
      <c r="N59" s="261">
        <v>3.6679760176321792</v>
      </c>
      <c r="O59" s="261">
        <v>7.6716619730298152</v>
      </c>
      <c r="P59" s="261">
        <v>7.7927278223630516</v>
      </c>
      <c r="Q59" s="261">
        <v>10.151771092159329</v>
      </c>
      <c r="R59" s="261">
        <v>19.668008233950221</v>
      </c>
      <c r="S59" s="261">
        <v>16.284262387661158</v>
      </c>
      <c r="T59" s="261">
        <v>19.976638907018732</v>
      </c>
      <c r="U59" s="261">
        <v>23.282914255939719</v>
      </c>
      <c r="V59" s="261">
        <v>22.676981133591919</v>
      </c>
      <c r="W59" s="261">
        <v>24.645515449071329</v>
      </c>
      <c r="X59" s="261">
        <v>14.47304367967949</v>
      </c>
      <c r="Y59" s="261">
        <v>10.878679745321101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80.723339260149004</v>
      </c>
      <c r="C60" s="261">
        <f t="shared" si="1"/>
        <v>97.70334158237992</v>
      </c>
      <c r="D60" s="261">
        <f t="shared" si="1"/>
        <v>107.74568176160271</v>
      </c>
      <c r="E60" s="261">
        <f t="shared" si="1"/>
        <v>28.395400298788715</v>
      </c>
      <c r="F60" s="261">
        <f t="shared" si="1"/>
        <v>47.709065202835568</v>
      </c>
      <c r="G60" s="261">
        <f t="shared" si="1"/>
        <v>41.001380562051061</v>
      </c>
      <c r="H60" s="261">
        <f t="shared" si="1"/>
        <v>9.6051095681778023</v>
      </c>
      <c r="I60" s="261">
        <f t="shared" si="1"/>
        <v>4.7161917571560075</v>
      </c>
      <c r="J60" s="261">
        <f t="shared" si="1"/>
        <v>23.4794781330659</v>
      </c>
      <c r="K60" s="261">
        <f t="shared" si="1"/>
        <v>5.6195760406316175</v>
      </c>
      <c r="L60" s="261">
        <f t="shared" si="1"/>
        <v>4.8529064559385198</v>
      </c>
      <c r="M60" s="261">
        <f t="shared" si="1"/>
        <v>7.134742537291995</v>
      </c>
      <c r="N60" s="261">
        <f t="shared" si="1"/>
        <v>7.2429525414076066</v>
      </c>
      <c r="O60" s="261">
        <f t="shared" si="1"/>
        <v>14.059173173130066</v>
      </c>
      <c r="P60" s="261">
        <f t="shared" si="1"/>
        <v>13.756297032799488</v>
      </c>
      <c r="Q60" s="261">
        <f t="shared" si="1"/>
        <v>16.6856909083061</v>
      </c>
      <c r="R60" s="261">
        <f t="shared" si="1"/>
        <v>34.296260879787724</v>
      </c>
      <c r="S60" s="261">
        <f t="shared" si="1"/>
        <v>27.523068793988472</v>
      </c>
      <c r="T60" s="261">
        <f t="shared" si="1"/>
        <v>39.259208207322395</v>
      </c>
      <c r="U60" s="261">
        <f t="shared" si="1"/>
        <v>40.531974686922474</v>
      </c>
      <c r="V60" s="261">
        <f t="shared" si="1"/>
        <v>47.983670946061601</v>
      </c>
      <c r="W60" s="261">
        <f t="shared" si="1"/>
        <v>54.189578581977464</v>
      </c>
      <c r="X60" s="261">
        <f t="shared" si="1"/>
        <v>40.756304481863999</v>
      </c>
      <c r="Y60" s="261">
        <f t="shared" si="1"/>
        <v>32.464572975143874</v>
      </c>
      <c r="DA60" s="70"/>
    </row>
    <row r="61" spans="1:105" ht="12" customHeight="1" x14ac:dyDescent="0.25">
      <c r="A61" s="60" t="s">
        <v>1499</v>
      </c>
      <c r="B61" s="262">
        <v>57.296578518779498</v>
      </c>
      <c r="C61" s="262">
        <v>71.822610258170727</v>
      </c>
      <c r="D61" s="262">
        <v>84.626962972251448</v>
      </c>
      <c r="E61" s="262">
        <v>22.027705743000901</v>
      </c>
      <c r="F61" s="262">
        <v>37.294974311097207</v>
      </c>
      <c r="G61" s="262">
        <v>22.135700004596121</v>
      </c>
      <c r="H61" s="262">
        <v>5.4057816852522862</v>
      </c>
      <c r="I61" s="262">
        <v>2.2081058971142129</v>
      </c>
      <c r="J61" s="262">
        <v>16.683834071135781</v>
      </c>
      <c r="K61" s="262">
        <v>4.1706891057497621</v>
      </c>
      <c r="L61" s="262">
        <v>2.8377328179688561</v>
      </c>
      <c r="M61" s="262">
        <v>4.5537717097834882</v>
      </c>
      <c r="N61" s="262">
        <v>5.3020688223806118</v>
      </c>
      <c r="O61" s="262">
        <v>10.88898139455495</v>
      </c>
      <c r="P61" s="262">
        <v>10.852035652287499</v>
      </c>
      <c r="Q61" s="262">
        <v>12.66707021590865</v>
      </c>
      <c r="R61" s="262">
        <v>26.075277516877691</v>
      </c>
      <c r="S61" s="262">
        <v>20.387281173654539</v>
      </c>
      <c r="T61" s="262">
        <v>31.616511127390051</v>
      </c>
      <c r="U61" s="262">
        <v>33.387939051334001</v>
      </c>
      <c r="V61" s="262">
        <v>38.155403108924069</v>
      </c>
      <c r="W61" s="262">
        <v>43.244589282049162</v>
      </c>
      <c r="X61" s="262">
        <v>32.08370047918168</v>
      </c>
      <c r="Y61" s="262">
        <v>25.340214201054909</v>
      </c>
      <c r="DA61" s="72" t="s">
        <v>1500</v>
      </c>
    </row>
    <row r="62" spans="1:105" ht="12" customHeight="1" x14ac:dyDescent="0.25">
      <c r="A62" s="59" t="s">
        <v>28</v>
      </c>
      <c r="B62" s="230">
        <v>0.47593251063274611</v>
      </c>
      <c r="C62" s="230">
        <v>1.183467896697096</v>
      </c>
      <c r="D62" s="230">
        <v>0.70984579687385885</v>
      </c>
      <c r="E62" s="230">
        <v>0.39587003906371582</v>
      </c>
      <c r="F62" s="230">
        <v>2.1729030410155001</v>
      </c>
      <c r="G62" s="230">
        <v>1.196771634134232</v>
      </c>
      <c r="H62" s="230">
        <v>0.30257050606363828</v>
      </c>
      <c r="I62" s="230">
        <v>0.20402028950137771</v>
      </c>
      <c r="J62" s="230">
        <v>4.2120810908051149</v>
      </c>
      <c r="K62" s="230">
        <v>1.066108626718582</v>
      </c>
      <c r="L62" s="230">
        <v>0.50125796324994198</v>
      </c>
      <c r="M62" s="230">
        <v>0.21583852130781769</v>
      </c>
      <c r="N62" s="230">
        <v>1.8861504715647559</v>
      </c>
      <c r="O62" s="230">
        <v>3.0356147525426662</v>
      </c>
      <c r="P62" s="230">
        <v>2.350001569997215</v>
      </c>
      <c r="Q62" s="230">
        <v>2.7393031480469689</v>
      </c>
      <c r="R62" s="230">
        <v>5.3680710054690897</v>
      </c>
      <c r="S62" s="230">
        <v>3.4009009856113792</v>
      </c>
      <c r="T62" s="230">
        <v>4.5446080448673136</v>
      </c>
      <c r="U62" s="230">
        <v>6.879915343362506</v>
      </c>
      <c r="V62" s="230">
        <v>8.495631175259664</v>
      </c>
      <c r="W62" s="230">
        <v>12.533068099772329</v>
      </c>
      <c r="X62" s="230">
        <v>10.841380728749501</v>
      </c>
      <c r="Y62" s="230">
        <v>8.1987349737542896</v>
      </c>
      <c r="DA62" s="71" t="s">
        <v>1501</v>
      </c>
    </row>
    <row r="63" spans="1:105" ht="12" customHeight="1" x14ac:dyDescent="0.25">
      <c r="A63" s="59" t="s">
        <v>31</v>
      </c>
      <c r="B63" s="295">
        <v>0</v>
      </c>
      <c r="C63" s="295">
        <v>0.1957116567302459</v>
      </c>
      <c r="D63" s="295">
        <v>0</v>
      </c>
      <c r="E63" s="295">
        <v>0</v>
      </c>
      <c r="F63" s="295">
        <v>0</v>
      </c>
      <c r="G63" s="295">
        <v>0</v>
      </c>
      <c r="H63" s="295">
        <v>0.25564455216609422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1.933667262730351E-2</v>
      </c>
      <c r="T63" s="295">
        <v>2.5849079297901471E-2</v>
      </c>
      <c r="U63" s="295">
        <v>2.9566885770785031E-2</v>
      </c>
      <c r="V63" s="295">
        <v>1.8457155602558051E-2</v>
      </c>
      <c r="W63" s="295">
        <v>5.1844061237464961E-2</v>
      </c>
      <c r="X63" s="295">
        <v>3.5806499374927199E-2</v>
      </c>
      <c r="Y63" s="295">
        <v>8.7112715541492244E-3</v>
      </c>
      <c r="DA63" s="122" t="s">
        <v>1502</v>
      </c>
    </row>
    <row r="64" spans="1:105" ht="12" customHeight="1" x14ac:dyDescent="0.25">
      <c r="A64" s="59" t="s">
        <v>159</v>
      </c>
      <c r="B64" s="295">
        <v>0.95756322726974397</v>
      </c>
      <c r="C64" s="295">
        <v>0.96779382359436883</v>
      </c>
      <c r="D64" s="295">
        <v>0.1004381896647181</v>
      </c>
      <c r="E64" s="295">
        <v>0.17619217329416809</v>
      </c>
      <c r="F64" s="295">
        <v>0.82703661030390552</v>
      </c>
      <c r="G64" s="295">
        <v>0.30874412909691062</v>
      </c>
      <c r="H64" s="295">
        <v>0.1002418848707491</v>
      </c>
      <c r="I64" s="295">
        <v>6.2414212587638768E-2</v>
      </c>
      <c r="J64" s="295">
        <v>0.80800916788520138</v>
      </c>
      <c r="K64" s="295">
        <v>0.34749635343210139</v>
      </c>
      <c r="L64" s="295">
        <v>5.4121683366251387E-2</v>
      </c>
      <c r="M64" s="295">
        <v>1.55688275977488E-2</v>
      </c>
      <c r="N64" s="295">
        <v>0.28269086469138971</v>
      </c>
      <c r="O64" s="295">
        <v>0.49564256058909661</v>
      </c>
      <c r="P64" s="295">
        <v>0.58809277907223634</v>
      </c>
      <c r="Q64" s="295">
        <v>0.81957342580301717</v>
      </c>
      <c r="R64" s="295">
        <v>1.9064198778886421</v>
      </c>
      <c r="S64" s="295">
        <v>1.4942699256616809</v>
      </c>
      <c r="T64" s="295">
        <v>1.940959544510553</v>
      </c>
      <c r="U64" s="295">
        <v>2.33612066675654</v>
      </c>
      <c r="V64" s="295">
        <v>2.0756443184331128</v>
      </c>
      <c r="W64" s="295">
        <v>2.661219226787475</v>
      </c>
      <c r="X64" s="295">
        <v>2.52880824608765</v>
      </c>
      <c r="Y64" s="295">
        <v>0.84893382658850591</v>
      </c>
      <c r="DA64" s="122" t="s">
        <v>1503</v>
      </c>
    </row>
    <row r="65" spans="1:105" ht="12" customHeight="1" x14ac:dyDescent="0.25">
      <c r="A65" s="59" t="s">
        <v>32</v>
      </c>
      <c r="B65" s="295">
        <v>14.94812623759379</v>
      </c>
      <c r="C65" s="295">
        <v>19.05628120827339</v>
      </c>
      <c r="D65" s="295">
        <v>7.909911692009409</v>
      </c>
      <c r="E65" s="295">
        <v>0.41716664497956008</v>
      </c>
      <c r="F65" s="295">
        <v>1.2648079773136489</v>
      </c>
      <c r="G65" s="295">
        <v>0.76582296956827256</v>
      </c>
      <c r="H65" s="295">
        <v>0.41191986976498618</v>
      </c>
      <c r="I65" s="295">
        <v>1.9599476054425261E-2</v>
      </c>
      <c r="J65" s="295">
        <v>0.40348091539662501</v>
      </c>
      <c r="K65" s="295">
        <v>2.340403003791346E-2</v>
      </c>
      <c r="L65" s="295">
        <v>9.100157706212407E-2</v>
      </c>
      <c r="M65" s="295">
        <v>1.4671544094568041E-2</v>
      </c>
      <c r="N65" s="295">
        <v>0</v>
      </c>
      <c r="O65" s="295">
        <v>5.7771151007693387E-2</v>
      </c>
      <c r="P65" s="295">
        <v>6.0924377065515879E-2</v>
      </c>
      <c r="Q65" s="295">
        <v>6.9419911039172832E-2</v>
      </c>
      <c r="R65" s="295">
        <v>0.59245005712873322</v>
      </c>
      <c r="S65" s="295">
        <v>0</v>
      </c>
      <c r="T65" s="295">
        <v>0.14511343726049661</v>
      </c>
      <c r="U65" s="295">
        <v>0.1717662464605671</v>
      </c>
      <c r="V65" s="295">
        <v>0.16422157076203461</v>
      </c>
      <c r="W65" s="295">
        <v>0.18953808731450389</v>
      </c>
      <c r="X65" s="295">
        <v>0.21911004516184299</v>
      </c>
      <c r="Y65" s="295">
        <v>0.20360099335861589</v>
      </c>
      <c r="DA65" s="122" t="s">
        <v>1504</v>
      </c>
    </row>
    <row r="66" spans="1:105" ht="12" customHeight="1" x14ac:dyDescent="0.25">
      <c r="A66" s="59" t="s">
        <v>35</v>
      </c>
      <c r="B66" s="295">
        <v>40.914956543283218</v>
      </c>
      <c r="C66" s="295">
        <v>50.419355672875632</v>
      </c>
      <c r="D66" s="295">
        <v>75.906767293703467</v>
      </c>
      <c r="E66" s="295">
        <v>21.03847688566346</v>
      </c>
      <c r="F66" s="295">
        <v>33.030226682464161</v>
      </c>
      <c r="G66" s="295">
        <v>19.8643612717967</v>
      </c>
      <c r="H66" s="295">
        <v>4.3354048723868184</v>
      </c>
      <c r="I66" s="295">
        <v>1.922071918970772</v>
      </c>
      <c r="J66" s="295">
        <v>11.26026289704884</v>
      </c>
      <c r="K66" s="295">
        <v>2.7336800955611662</v>
      </c>
      <c r="L66" s="295">
        <v>2.1913515942905382</v>
      </c>
      <c r="M66" s="295">
        <v>4.3076928167833533</v>
      </c>
      <c r="N66" s="295">
        <v>3.1332274861244662</v>
      </c>
      <c r="O66" s="295">
        <v>7.2999529304154978</v>
      </c>
      <c r="P66" s="295">
        <v>7.8530169261525344</v>
      </c>
      <c r="Q66" s="295">
        <v>9.0387737310194876</v>
      </c>
      <c r="R66" s="295">
        <v>18.208336576391229</v>
      </c>
      <c r="S66" s="295">
        <v>15.47277358975418</v>
      </c>
      <c r="T66" s="295">
        <v>24.959981021453789</v>
      </c>
      <c r="U66" s="295">
        <v>23.970569908983599</v>
      </c>
      <c r="V66" s="295">
        <v>27.4014488888667</v>
      </c>
      <c r="W66" s="295">
        <v>27.808919806937389</v>
      </c>
      <c r="X66" s="295">
        <v>18.458594959807758</v>
      </c>
      <c r="Y66" s="295">
        <v>16.08023313579935</v>
      </c>
      <c r="DA66" s="122" t="s">
        <v>1505</v>
      </c>
    </row>
    <row r="67" spans="1:105" ht="12" customHeight="1" x14ac:dyDescent="0.25">
      <c r="A67" s="60" t="s">
        <v>1506</v>
      </c>
      <c r="B67" s="262">
        <v>23.426760741369499</v>
      </c>
      <c r="C67" s="262">
        <v>25.880731324209201</v>
      </c>
      <c r="D67" s="262">
        <v>23.118718789351259</v>
      </c>
      <c r="E67" s="262">
        <v>6.3676945557878142</v>
      </c>
      <c r="F67" s="262">
        <v>10.414090891738359</v>
      </c>
      <c r="G67" s="262">
        <v>18.86568055745494</v>
      </c>
      <c r="H67" s="262">
        <v>4.1993278829255161</v>
      </c>
      <c r="I67" s="262">
        <v>2.5080858600417941</v>
      </c>
      <c r="J67" s="262">
        <v>6.7956440619301182</v>
      </c>
      <c r="K67" s="262">
        <v>1.4488869348818549</v>
      </c>
      <c r="L67" s="262">
        <v>2.0151736379696641</v>
      </c>
      <c r="M67" s="262">
        <v>2.5809708275085068</v>
      </c>
      <c r="N67" s="262">
        <v>1.940883719026995</v>
      </c>
      <c r="O67" s="262">
        <v>3.1701917785751168</v>
      </c>
      <c r="P67" s="262">
        <v>2.9042613805119881</v>
      </c>
      <c r="Q67" s="262">
        <v>4.0186206923974481</v>
      </c>
      <c r="R67" s="262">
        <v>8.2209833629100331</v>
      </c>
      <c r="S67" s="262">
        <v>7.1357876203339323</v>
      </c>
      <c r="T67" s="262">
        <v>7.6426970799323453</v>
      </c>
      <c r="U67" s="262">
        <v>7.1440356355884758</v>
      </c>
      <c r="V67" s="262">
        <v>9.8282678371375312</v>
      </c>
      <c r="W67" s="262">
        <v>10.9449892999283</v>
      </c>
      <c r="X67" s="262">
        <v>8.6726040026823217</v>
      </c>
      <c r="Y67" s="262">
        <v>7.1243587740889636</v>
      </c>
      <c r="DA67" s="72" t="s">
        <v>1507</v>
      </c>
    </row>
    <row r="68" spans="1:105" ht="12" customHeight="1" x14ac:dyDescent="0.25">
      <c r="A68" s="147" t="s">
        <v>28</v>
      </c>
      <c r="B68" s="229">
        <v>3.5083501500470869E-2</v>
      </c>
      <c r="C68" s="229">
        <v>9.4259076679097054E-2</v>
      </c>
      <c r="D68" s="229">
        <v>7.0389420545736062E-2</v>
      </c>
      <c r="E68" s="229">
        <v>3.5437163910205238E-2</v>
      </c>
      <c r="F68" s="229">
        <v>0.1811680539066613</v>
      </c>
      <c r="G68" s="229">
        <v>3.4638148745648127E-2</v>
      </c>
      <c r="H68" s="229">
        <v>1.1584567968188171E-2</v>
      </c>
      <c r="I68" s="229">
        <v>4.6592512262228396E-3</v>
      </c>
      <c r="J68" s="229">
        <v>0.24134335627399461</v>
      </c>
      <c r="K68" s="229">
        <v>8.1767299498497412E-2</v>
      </c>
      <c r="L68" s="229">
        <v>2.0322650960963241E-2</v>
      </c>
      <c r="M68" s="229">
        <v>8.4257065531802185E-3</v>
      </c>
      <c r="N68" s="229">
        <v>0.11410646617755391</v>
      </c>
      <c r="O68" s="229">
        <v>0.22364321626725339</v>
      </c>
      <c r="P68" s="229">
        <v>0.16597180182349019</v>
      </c>
      <c r="Q68" s="229">
        <v>0.15515054490593519</v>
      </c>
      <c r="R68" s="229">
        <v>0.3137863960337931</v>
      </c>
      <c r="S68" s="229">
        <v>0.17062300618916629</v>
      </c>
      <c r="T68" s="229">
        <v>0.37025222464135749</v>
      </c>
      <c r="U68" s="229">
        <v>0.59708118619630435</v>
      </c>
      <c r="V68" s="229">
        <v>0.51567736717098211</v>
      </c>
      <c r="W68" s="229">
        <v>0.89765555998329771</v>
      </c>
      <c r="X68" s="229">
        <v>0.63172303606840607</v>
      </c>
      <c r="Y68" s="229">
        <v>0.37691049981595698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0</v>
      </c>
      <c r="C70" s="229">
        <v>1.558774860747318E-2</v>
      </c>
      <c r="D70" s="229">
        <v>0</v>
      </c>
      <c r="E70" s="229">
        <v>0</v>
      </c>
      <c r="F70" s="229">
        <v>0</v>
      </c>
      <c r="G70" s="229">
        <v>0</v>
      </c>
      <c r="H70" s="229">
        <v>9.7879060612809949E-3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9.7011974983246356E-4</v>
      </c>
      <c r="T70" s="229">
        <v>2.1059415950706721E-3</v>
      </c>
      <c r="U70" s="229">
        <v>2.565995415217244E-3</v>
      </c>
      <c r="V70" s="229">
        <v>1.120333170101557E-3</v>
      </c>
      <c r="W70" s="229">
        <v>3.7132256404774811E-3</v>
      </c>
      <c r="X70" s="229">
        <v>2.0864307842382709E-3</v>
      </c>
      <c r="Y70" s="229">
        <v>4.0047272244042549E-4</v>
      </c>
      <c r="DA70" s="73" t="s">
        <v>1510</v>
      </c>
    </row>
    <row r="71" spans="1:105" ht="12" customHeight="1" x14ac:dyDescent="0.25">
      <c r="A71" s="147" t="s">
        <v>159</v>
      </c>
      <c r="B71" s="229">
        <v>7.0587047890571936E-2</v>
      </c>
      <c r="C71" s="229">
        <v>7.7081391461762988E-2</v>
      </c>
      <c r="D71" s="229">
        <v>9.9596081322132005E-3</v>
      </c>
      <c r="E71" s="229">
        <v>1.577222398413379E-2</v>
      </c>
      <c r="F71" s="229">
        <v>6.8955038660306042E-2</v>
      </c>
      <c r="G71" s="229">
        <v>8.9359780621311759E-3</v>
      </c>
      <c r="H71" s="229">
        <v>3.8379779432310022E-3</v>
      </c>
      <c r="I71" s="229">
        <v>1.425365571450801E-3</v>
      </c>
      <c r="J71" s="229">
        <v>4.6297219895236517E-2</v>
      </c>
      <c r="K71" s="229">
        <v>2.665191678748011E-2</v>
      </c>
      <c r="L71" s="229">
        <v>2.1942715350412451E-3</v>
      </c>
      <c r="M71" s="229">
        <v>6.0776163550808112E-4</v>
      </c>
      <c r="N71" s="229">
        <v>1.7101952403538168E-2</v>
      </c>
      <c r="O71" s="229">
        <v>3.6515534876827113E-2</v>
      </c>
      <c r="P71" s="229">
        <v>4.1534788498936402E-2</v>
      </c>
      <c r="Q71" s="229">
        <v>4.6419566120099218E-2</v>
      </c>
      <c r="R71" s="229">
        <v>0.1114382842925131</v>
      </c>
      <c r="S71" s="229">
        <v>7.4967435939221991E-2</v>
      </c>
      <c r="T71" s="229">
        <v>0.15813125844934989</v>
      </c>
      <c r="U71" s="229">
        <v>0.20274285789728519</v>
      </c>
      <c r="V71" s="229">
        <v>0.1259897911328855</v>
      </c>
      <c r="W71" s="229">
        <v>0.19060442473009659</v>
      </c>
      <c r="X71" s="229">
        <v>0.14735267239688349</v>
      </c>
      <c r="Y71" s="229">
        <v>3.9027005253180903E-2</v>
      </c>
      <c r="DA71" s="73" t="s">
        <v>1511</v>
      </c>
    </row>
    <row r="72" spans="1:105" ht="12" customHeight="1" x14ac:dyDescent="0.25">
      <c r="A72" s="147" t="s">
        <v>32</v>
      </c>
      <c r="B72" s="229">
        <v>1.10190541215313</v>
      </c>
      <c r="C72" s="229">
        <v>1.517766114857964</v>
      </c>
      <c r="D72" s="229">
        <v>0.78435922706100758</v>
      </c>
      <c r="E72" s="229">
        <v>3.7343575712310187E-2</v>
      </c>
      <c r="F72" s="229">
        <v>0.1054546822799995</v>
      </c>
      <c r="G72" s="229">
        <v>2.216520610628419E-2</v>
      </c>
      <c r="H72" s="229">
        <v>1.577124548860041E-2</v>
      </c>
      <c r="I72" s="229">
        <v>4.4759706528741809E-4</v>
      </c>
      <c r="J72" s="229">
        <v>2.3118604845214889E-2</v>
      </c>
      <c r="K72" s="229">
        <v>1.7950181488279519E-3</v>
      </c>
      <c r="L72" s="229">
        <v>3.6895040540405048E-3</v>
      </c>
      <c r="M72" s="229">
        <v>5.7273430374634869E-4</v>
      </c>
      <c r="N72" s="229">
        <v>0</v>
      </c>
      <c r="O72" s="229">
        <v>4.2561810611836306E-3</v>
      </c>
      <c r="P72" s="229">
        <v>4.302860374918548E-3</v>
      </c>
      <c r="Q72" s="229">
        <v>3.9318528994238006E-3</v>
      </c>
      <c r="R72" s="229">
        <v>3.4631205151168631E-2</v>
      </c>
      <c r="S72" s="229">
        <v>0</v>
      </c>
      <c r="T72" s="229">
        <v>1.1822487757054001E-2</v>
      </c>
      <c r="U72" s="229">
        <v>1.4906926766781641E-2</v>
      </c>
      <c r="V72" s="229">
        <v>9.9681054292779844E-3</v>
      </c>
      <c r="W72" s="229">
        <v>1.3575280733498519E-2</v>
      </c>
      <c r="X72" s="229">
        <v>1.276745706344092E-2</v>
      </c>
      <c r="Y72" s="229">
        <v>9.359901547675159E-3</v>
      </c>
      <c r="DA72" s="73" t="s">
        <v>1512</v>
      </c>
    </row>
    <row r="73" spans="1:105" ht="12" customHeight="1" x14ac:dyDescent="0.25">
      <c r="A73" s="147" t="s">
        <v>33</v>
      </c>
      <c r="B73" s="229">
        <v>1.220608091705472</v>
      </c>
      <c r="C73" s="229">
        <v>2.1696216001894268</v>
      </c>
      <c r="D73" s="229">
        <v>4.3299639728105523</v>
      </c>
      <c r="E73" s="229">
        <v>1.136517188963905</v>
      </c>
      <c r="F73" s="229">
        <v>2.4359017073840308</v>
      </c>
      <c r="G73" s="229">
        <v>0.3476701559642314</v>
      </c>
      <c r="H73" s="229">
        <v>5.4203199622112327E-2</v>
      </c>
      <c r="I73" s="229">
        <v>2.0438434058588251E-2</v>
      </c>
      <c r="J73" s="229">
        <v>0.57030585567788539</v>
      </c>
      <c r="K73" s="229">
        <v>0.1139732418595186</v>
      </c>
      <c r="L73" s="229">
        <v>2.0573792044484999E-2</v>
      </c>
      <c r="M73" s="229">
        <v>0.1095572094439643</v>
      </c>
      <c r="N73" s="229">
        <v>0.20431527892552229</v>
      </c>
      <c r="O73" s="229">
        <v>0.51230012076616771</v>
      </c>
      <c r="P73" s="229">
        <v>0.68678005142145837</v>
      </c>
      <c r="Q73" s="229">
        <v>0.77648806365211209</v>
      </c>
      <c r="R73" s="229">
        <v>1.593753213742148</v>
      </c>
      <c r="S73" s="229">
        <v>1.1091258170480141</v>
      </c>
      <c r="T73" s="229">
        <v>2.0888911862901711</v>
      </c>
      <c r="U73" s="229">
        <v>2.841228919081487</v>
      </c>
      <c r="V73" s="229">
        <v>2.4962407566690419</v>
      </c>
      <c r="W73" s="229">
        <v>2.027033305211269</v>
      </c>
      <c r="X73" s="229">
        <v>1.5669623298502431</v>
      </c>
      <c r="Y73" s="229">
        <v>1.505293544824053</v>
      </c>
      <c r="DA73" s="73" t="s">
        <v>1513</v>
      </c>
    </row>
    <row r="74" spans="1:105" ht="12" customHeight="1" x14ac:dyDescent="0.25">
      <c r="A74" s="147" t="s">
        <v>35</v>
      </c>
      <c r="B74" s="229">
        <v>3.0160577544273619</v>
      </c>
      <c r="C74" s="229">
        <v>4.0157252475912584</v>
      </c>
      <c r="D74" s="229">
        <v>7.5270338837454389</v>
      </c>
      <c r="E74" s="229">
        <v>1.8833048229202409</v>
      </c>
      <c r="F74" s="229">
        <v>2.7539295473401761</v>
      </c>
      <c r="G74" s="229">
        <v>0.57493399813703439</v>
      </c>
      <c r="H74" s="229">
        <v>0.16599037714276049</v>
      </c>
      <c r="I74" s="229">
        <v>4.3894732074147867E-2</v>
      </c>
      <c r="J74" s="229">
        <v>0.64518929752652232</v>
      </c>
      <c r="K74" s="229">
        <v>0.20966497550519711</v>
      </c>
      <c r="L74" s="229">
        <v>8.884462063161469E-2</v>
      </c>
      <c r="M74" s="229">
        <v>0.16815976766119661</v>
      </c>
      <c r="N74" s="229">
        <v>0.18955089827771951</v>
      </c>
      <c r="O74" s="229">
        <v>0.53781032345761659</v>
      </c>
      <c r="P74" s="229">
        <v>0.55462914817773779</v>
      </c>
      <c r="Q74" s="229">
        <v>0.51194431351965197</v>
      </c>
      <c r="R74" s="229">
        <v>1.064354086645845</v>
      </c>
      <c r="S74" s="229">
        <v>0.77626815809622951</v>
      </c>
      <c r="T74" s="229">
        <v>2.0335061701606332</v>
      </c>
      <c r="U74" s="229">
        <v>2.0803128528122712</v>
      </c>
      <c r="V74" s="229">
        <v>1.663243934227068</v>
      </c>
      <c r="W74" s="229">
        <v>1.991757427878373</v>
      </c>
      <c r="X74" s="229">
        <v>1.075575145022303</v>
      </c>
      <c r="Y74" s="229">
        <v>0.73923705642066095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7.9451516602006924</v>
      </c>
      <c r="D75" s="229">
        <v>8.711356233081565</v>
      </c>
      <c r="E75" s="229">
        <v>2.3891711947062761</v>
      </c>
      <c r="F75" s="229">
        <v>2.5714737249838189</v>
      </c>
      <c r="G75" s="229">
        <v>2.150278620943447</v>
      </c>
      <c r="H75" s="229">
        <v>1.036152605280479</v>
      </c>
      <c r="I75" s="229">
        <v>0.25649405222803873</v>
      </c>
      <c r="J75" s="229">
        <v>0.89313446697841614</v>
      </c>
      <c r="K75" s="229">
        <v>4.0312451060116737E-2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6.5824863562526092E-2</v>
      </c>
      <c r="C76" s="229">
        <v>0.1141741789115725</v>
      </c>
      <c r="D76" s="229">
        <v>9.21427209304755E-2</v>
      </c>
      <c r="E76" s="229">
        <v>2.980407069417855E-2</v>
      </c>
      <c r="F76" s="229">
        <v>3.1421410069078698E-2</v>
      </c>
      <c r="G76" s="229">
        <v>1.8090470262766299E-2</v>
      </c>
      <c r="H76" s="229">
        <v>3.478895437902898E-3</v>
      </c>
      <c r="I76" s="229">
        <v>2.4219885641289041E-3</v>
      </c>
      <c r="J76" s="229">
        <v>8.2858089243284513E-2</v>
      </c>
      <c r="K76" s="229">
        <v>3.9554430827774392E-2</v>
      </c>
      <c r="L76" s="229">
        <v>1.8374794005976931E-2</v>
      </c>
      <c r="M76" s="229">
        <v>3.03089393203879E-2</v>
      </c>
      <c r="N76" s="229">
        <v>5.0905514776392428E-2</v>
      </c>
      <c r="O76" s="229">
        <v>0.20015037674459929</v>
      </c>
      <c r="P76" s="229">
        <v>0.2099106182730702</v>
      </c>
      <c r="Q76" s="229">
        <v>0.19939295816053401</v>
      </c>
      <c r="R76" s="229">
        <v>0.50878226418477102</v>
      </c>
      <c r="S76" s="229">
        <v>0.40186417634300808</v>
      </c>
      <c r="T76" s="229">
        <v>0.97745900943719766</v>
      </c>
      <c r="U76" s="229">
        <v>1.093332766967918</v>
      </c>
      <c r="V76" s="229">
        <v>2.200542721487377</v>
      </c>
      <c r="W76" s="229">
        <v>2.649939138114076</v>
      </c>
      <c r="X76" s="229">
        <v>2.2679929721929928</v>
      </c>
      <c r="Y76" s="229">
        <v>1.907534600202101</v>
      </c>
      <c r="DA76" s="73" t="s">
        <v>1516</v>
      </c>
    </row>
    <row r="77" spans="1:105" ht="12" customHeight="1" x14ac:dyDescent="0.25">
      <c r="A77" s="147" t="s">
        <v>39</v>
      </c>
      <c r="B77" s="229">
        <v>17.916694070129971</v>
      </c>
      <c r="C77" s="229">
        <v>9.9313643057099519</v>
      </c>
      <c r="D77" s="229">
        <v>1.5935137230442651</v>
      </c>
      <c r="E77" s="229">
        <v>0.84034431489656447</v>
      </c>
      <c r="F77" s="229">
        <v>2.265786727114286</v>
      </c>
      <c r="G77" s="229">
        <v>15.7089679792334</v>
      </c>
      <c r="H77" s="229">
        <v>2.8985211079809612</v>
      </c>
      <c r="I77" s="229">
        <v>2.178304439253929</v>
      </c>
      <c r="J77" s="229">
        <v>4.2933971714895636</v>
      </c>
      <c r="K77" s="229">
        <v>0.93516760119444287</v>
      </c>
      <c r="L77" s="229">
        <v>1.861174004737542</v>
      </c>
      <c r="M77" s="229">
        <v>2.2633387085905241</v>
      </c>
      <c r="N77" s="229">
        <v>1.3649036084662689</v>
      </c>
      <c r="O77" s="229">
        <v>1.6555160254014689</v>
      </c>
      <c r="P77" s="229">
        <v>1.241132111942377</v>
      </c>
      <c r="Q77" s="229">
        <v>2.3252933931396922</v>
      </c>
      <c r="R77" s="229">
        <v>4.5942379128597954</v>
      </c>
      <c r="S77" s="229">
        <v>4.6019689069684606</v>
      </c>
      <c r="T77" s="229">
        <v>2.0005288016015119</v>
      </c>
      <c r="U77" s="229">
        <v>0.31186413045121159</v>
      </c>
      <c r="V77" s="229">
        <v>2.815484827850796</v>
      </c>
      <c r="W77" s="229">
        <v>3.1707109376372138</v>
      </c>
      <c r="X77" s="229">
        <v>2.968143959303815</v>
      </c>
      <c r="Y77" s="229">
        <v>2.546595693302895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298.75479360024144</v>
      </c>
      <c r="C79" s="261">
        <f t="shared" si="2"/>
        <v>372.17734094577884</v>
      </c>
      <c r="D79" s="261">
        <f t="shared" si="2"/>
        <v>442.12384417471321</v>
      </c>
      <c r="E79" s="261">
        <f t="shared" si="2"/>
        <v>115.2366376720168</v>
      </c>
      <c r="F79" s="261">
        <f t="shared" si="2"/>
        <v>202.70556772592082</v>
      </c>
      <c r="G79" s="261">
        <f t="shared" si="2"/>
        <v>120.22344943995864</v>
      </c>
      <c r="H79" s="261">
        <f t="shared" si="2"/>
        <v>31.949372478291448</v>
      </c>
      <c r="I79" s="261">
        <f t="shared" si="2"/>
        <v>12.794999318979894</v>
      </c>
      <c r="J79" s="261">
        <f t="shared" si="2"/>
        <v>96.024747283746763</v>
      </c>
      <c r="K79" s="261">
        <f t="shared" si="2"/>
        <v>23.833485991700488</v>
      </c>
      <c r="L79" s="261">
        <f t="shared" si="2"/>
        <v>16.965305360963406</v>
      </c>
      <c r="M79" s="261">
        <f t="shared" si="2"/>
        <v>26.606332534004196</v>
      </c>
      <c r="N79" s="261">
        <f t="shared" si="2"/>
        <v>29.431586689334171</v>
      </c>
      <c r="O79" s="261">
        <f t="shared" si="2"/>
        <v>61.032892259246125</v>
      </c>
      <c r="P79" s="261">
        <f t="shared" si="2"/>
        <v>61.273924808365194</v>
      </c>
      <c r="Q79" s="261">
        <f t="shared" si="2"/>
        <v>73.693961411614211</v>
      </c>
      <c r="R79" s="261">
        <f t="shared" si="2"/>
        <v>152.84006737731903</v>
      </c>
      <c r="S79" s="261">
        <f t="shared" si="2"/>
        <v>120.01876612185865</v>
      </c>
      <c r="T79" s="261">
        <f t="shared" si="2"/>
        <v>179.75829534414268</v>
      </c>
      <c r="U79" s="261">
        <f t="shared" si="2"/>
        <v>193.04071353416791</v>
      </c>
      <c r="V79" s="261">
        <f t="shared" si="2"/>
        <v>224.78222509205256</v>
      </c>
      <c r="W79" s="261">
        <f t="shared" si="2"/>
        <v>249.23133610601369</v>
      </c>
      <c r="X79" s="261">
        <f t="shared" si="2"/>
        <v>185.80438798540885</v>
      </c>
      <c r="Y79" s="261">
        <f t="shared" si="2"/>
        <v>149.97871997896033</v>
      </c>
      <c r="DA79" s="70"/>
    </row>
    <row r="80" spans="1:105" ht="12" customHeight="1" x14ac:dyDescent="0.25">
      <c r="A80" s="60" t="s">
        <v>1521</v>
      </c>
      <c r="B80" s="262">
        <v>279.31914871663429</v>
      </c>
      <c r="C80" s="262">
        <v>353.38025756319598</v>
      </c>
      <c r="D80" s="262">
        <v>420.7044573374896</v>
      </c>
      <c r="E80" s="262">
        <v>109.08407697253431</v>
      </c>
      <c r="F80" s="262">
        <v>185.9978556696276</v>
      </c>
      <c r="G80" s="262">
        <v>107.6951672671895</v>
      </c>
      <c r="H80" s="262">
        <v>25.875488136269361</v>
      </c>
      <c r="I80" s="262">
        <v>10.55482508020769</v>
      </c>
      <c r="J80" s="262">
        <v>80.987514588759879</v>
      </c>
      <c r="K80" s="262">
        <v>20.20664090969219</v>
      </c>
      <c r="L80" s="262">
        <v>13.657460595635159</v>
      </c>
      <c r="M80" s="262">
        <v>22.166137386464609</v>
      </c>
      <c r="N80" s="262">
        <v>25.80168410544816</v>
      </c>
      <c r="O80" s="262">
        <v>53.440861808464291</v>
      </c>
      <c r="P80" s="262">
        <v>53.56208516657378</v>
      </c>
      <c r="Q80" s="262">
        <v>63.647565267989329</v>
      </c>
      <c r="R80" s="262">
        <v>133.37621222529049</v>
      </c>
      <c r="S80" s="262">
        <v>103.9035336793611</v>
      </c>
      <c r="T80" s="262">
        <v>159.98901309219511</v>
      </c>
      <c r="U80" s="262">
        <v>169.99947492961741</v>
      </c>
      <c r="V80" s="262">
        <v>202.3406300500279</v>
      </c>
      <c r="W80" s="262">
        <v>224.84164005027529</v>
      </c>
      <c r="X80" s="262">
        <v>171.481573878386</v>
      </c>
      <c r="Y80" s="262">
        <v>139.21296046281691</v>
      </c>
      <c r="DA80" s="72" t="s">
        <v>1522</v>
      </c>
    </row>
    <row r="81" spans="1:105" ht="12" customHeight="1" x14ac:dyDescent="0.25">
      <c r="A81" s="59" t="s">
        <v>28</v>
      </c>
      <c r="B81" s="230">
        <v>1.7784709982294671</v>
      </c>
      <c r="C81" s="230">
        <v>4.1614693387771187</v>
      </c>
      <c r="D81" s="230">
        <v>2.3110264026378551</v>
      </c>
      <c r="E81" s="230">
        <v>1.231806808591281</v>
      </c>
      <c r="F81" s="230">
        <v>6.0422976648097944</v>
      </c>
      <c r="G81" s="230">
        <v>3.7065136723696641</v>
      </c>
      <c r="H81" s="230">
        <v>1.1326341519770411</v>
      </c>
      <c r="I81" s="230">
        <v>0.67102397949218917</v>
      </c>
      <c r="J81" s="230">
        <v>12.14694405570868</v>
      </c>
      <c r="K81" s="230">
        <v>3.4901107688841329</v>
      </c>
      <c r="L81" s="230">
        <v>1.8023147125282191</v>
      </c>
      <c r="M81" s="230">
        <v>0.58799270575043139</v>
      </c>
      <c r="N81" s="230">
        <v>5.1115289238652402</v>
      </c>
      <c r="O81" s="230">
        <v>7.8905905702239103</v>
      </c>
      <c r="P81" s="230">
        <v>5.3452223783934869</v>
      </c>
      <c r="Q81" s="230">
        <v>5.8316867847067444</v>
      </c>
      <c r="R81" s="230">
        <v>11.53972384530943</v>
      </c>
      <c r="S81" s="230">
        <v>6.9966857441441546</v>
      </c>
      <c r="T81" s="230">
        <v>10.498851699099781</v>
      </c>
      <c r="U81" s="230">
        <v>14.856694985979511</v>
      </c>
      <c r="V81" s="230">
        <v>14.87889804058385</v>
      </c>
      <c r="W81" s="230">
        <v>25.961296843429889</v>
      </c>
      <c r="X81" s="230">
        <v>18.99020409582608</v>
      </c>
      <c r="Y81" s="230">
        <v>11.46211055114048</v>
      </c>
      <c r="DA81" s="71" t="s">
        <v>1523</v>
      </c>
    </row>
    <row r="82" spans="1:105" ht="12" customHeight="1" x14ac:dyDescent="0.25">
      <c r="A82" s="59" t="s">
        <v>31</v>
      </c>
      <c r="B82" s="295">
        <v>0</v>
      </c>
      <c r="C82" s="295">
        <v>0.68818770749693281</v>
      </c>
      <c r="D82" s="295">
        <v>0</v>
      </c>
      <c r="E82" s="295">
        <v>0</v>
      </c>
      <c r="F82" s="295">
        <v>0</v>
      </c>
      <c r="G82" s="295">
        <v>0</v>
      </c>
      <c r="H82" s="295">
        <v>0.95697282037560616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3.9781405657805531E-2</v>
      </c>
      <c r="T82" s="295">
        <v>5.9715963935204702E-2</v>
      </c>
      <c r="U82" s="295">
        <v>6.3847617544544211E-2</v>
      </c>
      <c r="V82" s="295">
        <v>3.2325101062459727E-2</v>
      </c>
      <c r="W82" s="295">
        <v>0.10739102769091589</v>
      </c>
      <c r="X82" s="295">
        <v>6.2720122842265275E-2</v>
      </c>
      <c r="Y82" s="295">
        <v>1.217865413558325E-2</v>
      </c>
      <c r="DA82" s="122" t="s">
        <v>1524</v>
      </c>
    </row>
    <row r="83" spans="1:105" ht="12" customHeight="1" x14ac:dyDescent="0.25">
      <c r="A83" s="59" t="s">
        <v>159</v>
      </c>
      <c r="B83" s="295">
        <v>3.5782351291911869</v>
      </c>
      <c r="C83" s="295">
        <v>3.403087092084129</v>
      </c>
      <c r="D83" s="295">
        <v>0.32699398823031911</v>
      </c>
      <c r="E83" s="295">
        <v>0.54824739754886853</v>
      </c>
      <c r="F83" s="295">
        <v>2.29978111532122</v>
      </c>
      <c r="G83" s="295">
        <v>0.9562094414022595</v>
      </c>
      <c r="H83" s="295">
        <v>0.37524272851393259</v>
      </c>
      <c r="I83" s="295">
        <v>0.20528072678352929</v>
      </c>
      <c r="J83" s="295">
        <v>2.3301645783189828</v>
      </c>
      <c r="K83" s="295">
        <v>1.1375958648737989</v>
      </c>
      <c r="L83" s="295">
        <v>0.1945990155754399</v>
      </c>
      <c r="M83" s="295">
        <v>4.2412990086727088E-2</v>
      </c>
      <c r="N83" s="295">
        <v>0.76610140769084645</v>
      </c>
      <c r="O83" s="295">
        <v>1.2883428345148651</v>
      </c>
      <c r="P83" s="295">
        <v>1.337653014109375</v>
      </c>
      <c r="Q83" s="295">
        <v>1.744785172739975</v>
      </c>
      <c r="R83" s="295">
        <v>4.0982242786337784</v>
      </c>
      <c r="S83" s="295">
        <v>3.074166854905052</v>
      </c>
      <c r="T83" s="295">
        <v>4.4839612592736797</v>
      </c>
      <c r="U83" s="295">
        <v>5.0446888463430142</v>
      </c>
      <c r="V83" s="295">
        <v>3.635197849974876</v>
      </c>
      <c r="W83" s="295">
        <v>5.5125131182625324</v>
      </c>
      <c r="X83" s="295">
        <v>4.4295635319830353</v>
      </c>
      <c r="Y83" s="295">
        <v>1.186838384471457</v>
      </c>
      <c r="DA83" s="122" t="s">
        <v>1525</v>
      </c>
    </row>
    <row r="84" spans="1:105" ht="12" customHeight="1" x14ac:dyDescent="0.25">
      <c r="A84" s="59" t="s">
        <v>32</v>
      </c>
      <c r="B84" s="295">
        <v>55.858358900696587</v>
      </c>
      <c r="C84" s="295">
        <v>67.008264593121808</v>
      </c>
      <c r="D84" s="295">
        <v>25.752092698544232</v>
      </c>
      <c r="E84" s="295">
        <v>1.298074274118775</v>
      </c>
      <c r="F84" s="295">
        <v>3.5171133472128751</v>
      </c>
      <c r="G84" s="295">
        <v>2.371825356115655</v>
      </c>
      <c r="H84" s="295">
        <v>1.5419695675018299</v>
      </c>
      <c r="I84" s="295">
        <v>6.4462796568639805E-2</v>
      </c>
      <c r="J84" s="295">
        <v>1.1635721158284069</v>
      </c>
      <c r="K84" s="295">
        <v>7.6617574629354437E-2</v>
      </c>
      <c r="L84" s="295">
        <v>0.32720374183971801</v>
      </c>
      <c r="M84" s="295">
        <v>3.9968587893533539E-2</v>
      </c>
      <c r="N84" s="295">
        <v>0</v>
      </c>
      <c r="O84" s="295">
        <v>0.15016678219476401</v>
      </c>
      <c r="P84" s="295">
        <v>0.138576223879146</v>
      </c>
      <c r="Q84" s="295">
        <v>0.14778765106421171</v>
      </c>
      <c r="R84" s="295">
        <v>1.273587857619247</v>
      </c>
      <c r="S84" s="295">
        <v>0</v>
      </c>
      <c r="T84" s="295">
        <v>0.33523781199684388</v>
      </c>
      <c r="U84" s="295">
        <v>0.37091717051623141</v>
      </c>
      <c r="V84" s="295">
        <v>0.28761088576307658</v>
      </c>
      <c r="W84" s="295">
        <v>0.39261372464713218</v>
      </c>
      <c r="X84" s="295">
        <v>0.38380208030467472</v>
      </c>
      <c r="Y84" s="295">
        <v>0.28464111862001668</v>
      </c>
      <c r="DA84" s="122" t="s">
        <v>1526</v>
      </c>
    </row>
    <row r="85" spans="1:105" ht="12" customHeight="1" x14ac:dyDescent="0.25">
      <c r="A85" s="59" t="s">
        <v>33</v>
      </c>
      <c r="B85" s="295">
        <v>61.875696508607042</v>
      </c>
      <c r="C85" s="295">
        <v>95.78720781103398</v>
      </c>
      <c r="D85" s="295">
        <v>142.16143542670571</v>
      </c>
      <c r="E85" s="295">
        <v>39.505689986765468</v>
      </c>
      <c r="F85" s="295">
        <v>81.24193466148148</v>
      </c>
      <c r="G85" s="295">
        <v>37.203032876236477</v>
      </c>
      <c r="H85" s="295">
        <v>5.2994980224571329</v>
      </c>
      <c r="I85" s="295">
        <v>2.9435372103128241</v>
      </c>
      <c r="J85" s="295">
        <v>28.703807846683191</v>
      </c>
      <c r="K85" s="295">
        <v>4.8647716289792786</v>
      </c>
      <c r="L85" s="295">
        <v>1.824587164612397</v>
      </c>
      <c r="M85" s="295">
        <v>7.6455119352701528</v>
      </c>
      <c r="N85" s="295">
        <v>9.152535283936782</v>
      </c>
      <c r="O85" s="295">
        <v>18.074997174121691</v>
      </c>
      <c r="P85" s="295">
        <v>22.118167420971229</v>
      </c>
      <c r="Q85" s="295">
        <v>29.186073320128742</v>
      </c>
      <c r="R85" s="295">
        <v>58.611438216009049</v>
      </c>
      <c r="S85" s="295">
        <v>45.481585197241742</v>
      </c>
      <c r="T85" s="295">
        <v>59.232483482470329</v>
      </c>
      <c r="U85" s="295">
        <v>70.696033323448191</v>
      </c>
      <c r="V85" s="295">
        <v>72.024319987100924</v>
      </c>
      <c r="W85" s="295">
        <v>58.624282736117337</v>
      </c>
      <c r="X85" s="295">
        <v>47.104399800777593</v>
      </c>
      <c r="Y85" s="295">
        <v>45.777024071009912</v>
      </c>
      <c r="DA85" s="122" t="s">
        <v>1527</v>
      </c>
    </row>
    <row r="86" spans="1:105" ht="12" customHeight="1" x14ac:dyDescent="0.25">
      <c r="A86" s="59" t="s">
        <v>35</v>
      </c>
      <c r="B86" s="295">
        <v>152.89155916099659</v>
      </c>
      <c r="C86" s="295">
        <v>177.2913344748485</v>
      </c>
      <c r="D86" s="295">
        <v>247.12767776775229</v>
      </c>
      <c r="E86" s="295">
        <v>65.464259764249135</v>
      </c>
      <c r="F86" s="295">
        <v>91.848765354168293</v>
      </c>
      <c r="G86" s="295">
        <v>61.521784563408801</v>
      </c>
      <c r="H86" s="295">
        <v>16.229035952632429</v>
      </c>
      <c r="I86" s="295">
        <v>6.321706292497181</v>
      </c>
      <c r="J86" s="295">
        <v>32.472732721506112</v>
      </c>
      <c r="K86" s="295">
        <v>8.9492253426073329</v>
      </c>
      <c r="L86" s="295">
        <v>7.8791869820982141</v>
      </c>
      <c r="M86" s="295">
        <v>11.735124664192179</v>
      </c>
      <c r="N86" s="295">
        <v>8.4911480615267187</v>
      </c>
      <c r="O86" s="295">
        <v>18.975049356170022</v>
      </c>
      <c r="P86" s="295">
        <v>17.8621675608596</v>
      </c>
      <c r="Q86" s="295">
        <v>19.242593633611602</v>
      </c>
      <c r="R86" s="295">
        <v>39.142398742477233</v>
      </c>
      <c r="S86" s="295">
        <v>31.83219236779447</v>
      </c>
      <c r="T86" s="295">
        <v>57.661989014112947</v>
      </c>
      <c r="U86" s="295">
        <v>51.762765674354242</v>
      </c>
      <c r="V86" s="295">
        <v>47.989767419400252</v>
      </c>
      <c r="W86" s="295">
        <v>57.604061212765117</v>
      </c>
      <c r="X86" s="295">
        <v>32.33282682153051</v>
      </c>
      <c r="Y86" s="295">
        <v>22.480713241819231</v>
      </c>
      <c r="DA86" s="122" t="s">
        <v>1528</v>
      </c>
    </row>
    <row r="87" spans="1:105" ht="12" customHeight="1" x14ac:dyDescent="0.25">
      <c r="A87" s="59" t="s">
        <v>38</v>
      </c>
      <c r="B87" s="295">
        <v>3.3368280189134771</v>
      </c>
      <c r="C87" s="295">
        <v>5.0407065458336708</v>
      </c>
      <c r="D87" s="295">
        <v>3.0252310536191791</v>
      </c>
      <c r="E87" s="295">
        <v>1.0359987412607929</v>
      </c>
      <c r="F87" s="295">
        <v>1.0479635266339</v>
      </c>
      <c r="G87" s="295">
        <v>1.9358013576566919</v>
      </c>
      <c r="H87" s="295">
        <v>0.3401348928113902</v>
      </c>
      <c r="I87" s="295">
        <v>0.34881407455332192</v>
      </c>
      <c r="J87" s="295">
        <v>4.1702932707145113</v>
      </c>
      <c r="K87" s="295">
        <v>1.688319729718293</v>
      </c>
      <c r="L87" s="295">
        <v>1.62956897898117</v>
      </c>
      <c r="M87" s="295">
        <v>2.1151265032715809</v>
      </c>
      <c r="N87" s="295">
        <v>2.280370428428574</v>
      </c>
      <c r="O87" s="295">
        <v>7.0617150912390381</v>
      </c>
      <c r="P87" s="295">
        <v>6.7602985683609527</v>
      </c>
      <c r="Q87" s="295">
        <v>7.4946387057380477</v>
      </c>
      <c r="R87" s="295">
        <v>18.710839285241772</v>
      </c>
      <c r="S87" s="295">
        <v>16.479122109617879</v>
      </c>
      <c r="T87" s="295">
        <v>27.716773861306351</v>
      </c>
      <c r="U87" s="295">
        <v>27.204527311431629</v>
      </c>
      <c r="V87" s="295">
        <v>63.49251076614248</v>
      </c>
      <c r="W87" s="295">
        <v>76.639481387362366</v>
      </c>
      <c r="X87" s="295">
        <v>68.178057425121864</v>
      </c>
      <c r="Y87" s="295">
        <v>58.009454441620193</v>
      </c>
      <c r="DA87" s="122" t="s">
        <v>1529</v>
      </c>
    </row>
    <row r="88" spans="1:105" ht="12" customHeight="1" x14ac:dyDescent="0.25">
      <c r="A88" s="60" t="s">
        <v>1530</v>
      </c>
      <c r="B88" s="262">
        <v>19.435644883607171</v>
      </c>
      <c r="C88" s="262">
        <v>18.797083382582869</v>
      </c>
      <c r="D88" s="262">
        <v>21.419386837223598</v>
      </c>
      <c r="E88" s="262">
        <v>6.1525606994824997</v>
      </c>
      <c r="F88" s="262">
        <v>16.707712056293229</v>
      </c>
      <c r="G88" s="262">
        <v>12.52828217276914</v>
      </c>
      <c r="H88" s="262">
        <v>6.0738843420220858</v>
      </c>
      <c r="I88" s="262">
        <v>2.2401742387722039</v>
      </c>
      <c r="J88" s="262">
        <v>15.037232694986891</v>
      </c>
      <c r="K88" s="262">
        <v>3.6268450820082991</v>
      </c>
      <c r="L88" s="262">
        <v>3.3078447653282481</v>
      </c>
      <c r="M88" s="262">
        <v>4.4401951475395869</v>
      </c>
      <c r="N88" s="262">
        <v>3.6299025838860119</v>
      </c>
      <c r="O88" s="262">
        <v>7.5920304507818317</v>
      </c>
      <c r="P88" s="262">
        <v>7.7118396417914159</v>
      </c>
      <c r="Q88" s="262">
        <v>10.046396143624881</v>
      </c>
      <c r="R88" s="262">
        <v>19.46385515202855</v>
      </c>
      <c r="S88" s="262">
        <v>16.11523244249755</v>
      </c>
      <c r="T88" s="262">
        <v>19.769282251947569</v>
      </c>
      <c r="U88" s="262">
        <v>23.041238604550511</v>
      </c>
      <c r="V88" s="262">
        <v>22.441595042024659</v>
      </c>
      <c r="W88" s="262">
        <v>24.389696055738408</v>
      </c>
      <c r="X88" s="262">
        <v>14.322814107022859</v>
      </c>
      <c r="Y88" s="262">
        <v>10.765759516143421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51.079189898313231</v>
      </c>
      <c r="C89" s="261">
        <f t="shared" si="3"/>
        <v>58.143034766926547</v>
      </c>
      <c r="D89" s="261">
        <f t="shared" si="3"/>
        <v>67.737937526302133</v>
      </c>
      <c r="E89" s="261">
        <f t="shared" si="3"/>
        <v>18.242086557251525</v>
      </c>
      <c r="F89" s="261">
        <f t="shared" si="3"/>
        <v>37.538064875123183</v>
      </c>
      <c r="G89" s="261">
        <f t="shared" si="3"/>
        <v>25.04187420519353</v>
      </c>
      <c r="H89" s="261">
        <f t="shared" si="3"/>
        <v>9.3031306172573629</v>
      </c>
      <c r="I89" s="261">
        <f t="shared" si="3"/>
        <v>3.5453831560997076</v>
      </c>
      <c r="J89" s="261">
        <f t="shared" si="3"/>
        <v>24.790438568126429</v>
      </c>
      <c r="K89" s="261">
        <f t="shared" si="3"/>
        <v>6.0573879346746686</v>
      </c>
      <c r="L89" s="261">
        <f t="shared" si="3"/>
        <v>5.0098821584238529</v>
      </c>
      <c r="M89" s="261">
        <f t="shared" si="3"/>
        <v>7.1215932102863775</v>
      </c>
      <c r="N89" s="261">
        <f t="shared" si="3"/>
        <v>6.6633927859004478</v>
      </c>
      <c r="O89" s="261">
        <f t="shared" si="3"/>
        <v>13.829867742948252</v>
      </c>
      <c r="P89" s="261">
        <f t="shared" si="3"/>
        <v>13.936880769683224</v>
      </c>
      <c r="Q89" s="261">
        <f t="shared" si="3"/>
        <v>17.372653225415601</v>
      </c>
      <c r="R89" s="261">
        <f t="shared" si="3"/>
        <v>34.475072583770668</v>
      </c>
      <c r="S89" s="261">
        <f t="shared" si="3"/>
        <v>27.903517186363281</v>
      </c>
      <c r="T89" s="261">
        <f t="shared" si="3"/>
        <v>37.750292583013461</v>
      </c>
      <c r="U89" s="261">
        <f t="shared" si="3"/>
        <v>42.154121867507421</v>
      </c>
      <c r="V89" s="261">
        <f t="shared" si="3"/>
        <v>44.059994633751408</v>
      </c>
      <c r="W89" s="261">
        <f t="shared" si="3"/>
        <v>48.831483222782623</v>
      </c>
      <c r="X89" s="261">
        <f t="shared" si="3"/>
        <v>32.239623298996477</v>
      </c>
      <c r="Y89" s="261">
        <f t="shared" si="3"/>
        <v>24.885314273429522</v>
      </c>
      <c r="DA89" s="70"/>
    </row>
    <row r="90" spans="1:105" ht="12" customHeight="1" x14ac:dyDescent="0.25">
      <c r="A90" s="60" t="s">
        <v>1533</v>
      </c>
      <c r="B90" s="262">
        <v>30.526222612826171</v>
      </c>
      <c r="C90" s="262">
        <v>38.265338804769428</v>
      </c>
      <c r="D90" s="262">
        <v>45.087186312383913</v>
      </c>
      <c r="E90" s="262">
        <v>11.73582553346151</v>
      </c>
      <c r="F90" s="262">
        <v>19.869854668320919</v>
      </c>
      <c r="G90" s="262">
        <v>11.79336224779224</v>
      </c>
      <c r="H90" s="262">
        <v>2.8800689218513038</v>
      </c>
      <c r="I90" s="262">
        <v>1.176425083496216</v>
      </c>
      <c r="J90" s="262">
        <v>8.8887407600441399</v>
      </c>
      <c r="K90" s="262">
        <v>2.22204165383588</v>
      </c>
      <c r="L90" s="262">
        <v>1.5118749837505141</v>
      </c>
      <c r="M90" s="262">
        <v>2.4261387422161542</v>
      </c>
      <c r="N90" s="262">
        <v>2.8248132325644368</v>
      </c>
      <c r="O90" s="262">
        <v>5.8013842828007549</v>
      </c>
      <c r="P90" s="262">
        <v>5.7817004904660578</v>
      </c>
      <c r="Q90" s="262">
        <v>6.7487067336209288</v>
      </c>
      <c r="R90" s="262">
        <v>13.892273269171559</v>
      </c>
      <c r="S90" s="262">
        <v>10.86184724578761</v>
      </c>
      <c r="T90" s="262">
        <v>16.844507680319388</v>
      </c>
      <c r="U90" s="262">
        <v>17.788281367105341</v>
      </c>
      <c r="V90" s="262">
        <v>20.32827019162027</v>
      </c>
      <c r="W90" s="262">
        <v>23.039664729568379</v>
      </c>
      <c r="X90" s="262">
        <v>17.093414797006279</v>
      </c>
      <c r="Y90" s="262">
        <v>13.500649423674851</v>
      </c>
      <c r="DA90" s="72" t="s">
        <v>1534</v>
      </c>
    </row>
    <row r="91" spans="1:105" ht="12" customHeight="1" x14ac:dyDescent="0.25">
      <c r="A91" s="59" t="s">
        <v>28</v>
      </c>
      <c r="B91" s="230">
        <v>0.25356525893591769</v>
      </c>
      <c r="C91" s="230">
        <v>0.63052289340222645</v>
      </c>
      <c r="D91" s="230">
        <v>0.378188565117343</v>
      </c>
      <c r="E91" s="230">
        <v>0.2109099225575293</v>
      </c>
      <c r="F91" s="230">
        <v>1.1576698584957501</v>
      </c>
      <c r="G91" s="230">
        <v>0.63761080093680134</v>
      </c>
      <c r="H91" s="230">
        <v>0.16120220199792201</v>
      </c>
      <c r="I91" s="230">
        <v>0.1086970450218248</v>
      </c>
      <c r="J91" s="230">
        <v>2.2440942961201369</v>
      </c>
      <c r="K91" s="230">
        <v>0.56799673052028987</v>
      </c>
      <c r="L91" s="230">
        <v>0.26705804374696379</v>
      </c>
      <c r="M91" s="230">
        <v>0.1149935113089894</v>
      </c>
      <c r="N91" s="230">
        <v>1.0048950681653941</v>
      </c>
      <c r="O91" s="230">
        <v>1.617301662655555</v>
      </c>
      <c r="P91" s="230">
        <v>1.2520236447053039</v>
      </c>
      <c r="Q91" s="230">
        <v>1.4594340510906749</v>
      </c>
      <c r="R91" s="230">
        <v>2.8599775894244388</v>
      </c>
      <c r="S91" s="230">
        <v>1.8119172776944441</v>
      </c>
      <c r="T91" s="230">
        <v>2.4212565645641528</v>
      </c>
      <c r="U91" s="230">
        <v>3.66545145902642</v>
      </c>
      <c r="V91" s="230">
        <v>4.5262655327218431</v>
      </c>
      <c r="W91" s="230">
        <v>6.6773136673416493</v>
      </c>
      <c r="X91" s="230">
        <v>5.7760238065129839</v>
      </c>
      <c r="Y91" s="230">
        <v>4.3680864620974971</v>
      </c>
      <c r="DA91" s="71" t="s">
        <v>1535</v>
      </c>
    </row>
    <row r="92" spans="1:105" ht="12" customHeight="1" x14ac:dyDescent="0.25">
      <c r="A92" s="59" t="s">
        <v>31</v>
      </c>
      <c r="B92" s="295">
        <v>0</v>
      </c>
      <c r="C92" s="295">
        <v>0.104270407687858</v>
      </c>
      <c r="D92" s="295">
        <v>0</v>
      </c>
      <c r="E92" s="295">
        <v>0</v>
      </c>
      <c r="F92" s="295">
        <v>0</v>
      </c>
      <c r="G92" s="295">
        <v>0</v>
      </c>
      <c r="H92" s="295">
        <v>0.13620119579427681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1.030210858086301E-2</v>
      </c>
      <c r="T92" s="295">
        <v>1.377176036306792E-2</v>
      </c>
      <c r="U92" s="295">
        <v>1.575251717187898E-2</v>
      </c>
      <c r="V92" s="295">
        <v>9.8335233148099735E-3</v>
      </c>
      <c r="W92" s="295">
        <v>2.762125410279314E-2</v>
      </c>
      <c r="X92" s="295">
        <v>1.9076831447218012E-2</v>
      </c>
      <c r="Y92" s="295">
        <v>4.6411534785725621E-3</v>
      </c>
      <c r="DA92" s="122" t="s">
        <v>1536</v>
      </c>
    </row>
    <row r="93" spans="1:105" ht="12" customHeight="1" x14ac:dyDescent="0.25">
      <c r="A93" s="59" t="s">
        <v>159</v>
      </c>
      <c r="B93" s="295">
        <v>0.51016638335414377</v>
      </c>
      <c r="C93" s="295">
        <v>0.51561699609474743</v>
      </c>
      <c r="D93" s="295">
        <v>5.3511023097645008E-2</v>
      </c>
      <c r="E93" s="295">
        <v>9.3870901957131186E-2</v>
      </c>
      <c r="F93" s="295">
        <v>0.44062497844996917</v>
      </c>
      <c r="G93" s="295">
        <v>0.1644913581031085</v>
      </c>
      <c r="H93" s="295">
        <v>5.3406436680871458E-2</v>
      </c>
      <c r="I93" s="295">
        <v>3.3252773497287412E-2</v>
      </c>
      <c r="J93" s="295">
        <v>0.43048762019853848</v>
      </c>
      <c r="K93" s="295">
        <v>0.18513760011929609</v>
      </c>
      <c r="L93" s="295">
        <v>2.8834715742713658E-2</v>
      </c>
      <c r="M93" s="295">
        <v>8.2946924468416793E-3</v>
      </c>
      <c r="N93" s="295">
        <v>0.1506108128839366</v>
      </c>
      <c r="O93" s="295">
        <v>0.2640662938708444</v>
      </c>
      <c r="P93" s="295">
        <v>0.31332152032552268</v>
      </c>
      <c r="Q93" s="295">
        <v>0.43664877537878521</v>
      </c>
      <c r="R93" s="295">
        <v>1.0156941145599361</v>
      </c>
      <c r="S93" s="295">
        <v>0.79611065047189711</v>
      </c>
      <c r="T93" s="295">
        <v>1.034096008347148</v>
      </c>
      <c r="U93" s="295">
        <v>1.244628237277039</v>
      </c>
      <c r="V93" s="295">
        <v>1.10585277808115</v>
      </c>
      <c r="W93" s="295">
        <v>1.417832838165396</v>
      </c>
      <c r="X93" s="295">
        <v>1.347287490123354</v>
      </c>
      <c r="Y93" s="295">
        <v>0.45229128237570582</v>
      </c>
      <c r="DA93" s="122" t="s">
        <v>1537</v>
      </c>
    </row>
    <row r="94" spans="1:105" ht="12" customHeight="1" x14ac:dyDescent="0.25">
      <c r="A94" s="59" t="s">
        <v>32</v>
      </c>
      <c r="B94" s="295">
        <v>7.9639978681075307</v>
      </c>
      <c r="C94" s="295">
        <v>10.15272285666598</v>
      </c>
      <c r="D94" s="295">
        <v>4.2142084466515737</v>
      </c>
      <c r="E94" s="295">
        <v>0.22225623589579629</v>
      </c>
      <c r="F94" s="295">
        <v>0.67385890878807198</v>
      </c>
      <c r="G94" s="295">
        <v>0.408011840417215</v>
      </c>
      <c r="H94" s="295">
        <v>0.2194608817517954</v>
      </c>
      <c r="I94" s="295">
        <v>1.0442123851008719E-2</v>
      </c>
      <c r="J94" s="295">
        <v>0.21496481224245051</v>
      </c>
      <c r="K94" s="295">
        <v>1.246909762230311E-2</v>
      </c>
      <c r="L94" s="295">
        <v>4.848342556102473E-2</v>
      </c>
      <c r="M94" s="295">
        <v>7.8166416334596034E-3</v>
      </c>
      <c r="N94" s="295">
        <v>0</v>
      </c>
      <c r="O94" s="295">
        <v>3.0779063285289E-2</v>
      </c>
      <c r="P94" s="295">
        <v>3.2459025389101268E-2</v>
      </c>
      <c r="Q94" s="295">
        <v>3.6985239135174798E-2</v>
      </c>
      <c r="R94" s="295">
        <v>0.31564297203131753</v>
      </c>
      <c r="S94" s="295">
        <v>0</v>
      </c>
      <c r="T94" s="295">
        <v>7.7312907758958119E-2</v>
      </c>
      <c r="U94" s="295">
        <v>9.151287585359516E-2</v>
      </c>
      <c r="V94" s="295">
        <v>8.7493256255550642E-2</v>
      </c>
      <c r="W94" s="295">
        <v>0.1009812801487867</v>
      </c>
      <c r="X94" s="295">
        <v>0.1167364995996151</v>
      </c>
      <c r="Y94" s="295">
        <v>0.10847365424133611</v>
      </c>
      <c r="DA94" s="122" t="s">
        <v>1538</v>
      </c>
    </row>
    <row r="95" spans="1:105" ht="12" customHeight="1" x14ac:dyDescent="0.25">
      <c r="A95" s="59" t="s">
        <v>35</v>
      </c>
      <c r="B95" s="295">
        <v>21.798493102428569</v>
      </c>
      <c r="C95" s="295">
        <v>26.862205650918622</v>
      </c>
      <c r="D95" s="295">
        <v>40.441278277517341</v>
      </c>
      <c r="E95" s="295">
        <v>11.20878847305106</v>
      </c>
      <c r="F95" s="295">
        <v>17.59770092258713</v>
      </c>
      <c r="G95" s="295">
        <v>10.583248248335121</v>
      </c>
      <c r="H95" s="295">
        <v>2.3097982056264379</v>
      </c>
      <c r="I95" s="295">
        <v>1.024033141126095</v>
      </c>
      <c r="J95" s="295">
        <v>5.9991940314830137</v>
      </c>
      <c r="K95" s="295">
        <v>1.4564382255739909</v>
      </c>
      <c r="L95" s="295">
        <v>1.1674987986998111</v>
      </c>
      <c r="M95" s="295">
        <v>2.2950338968268631</v>
      </c>
      <c r="N95" s="295">
        <v>1.669307351515106</v>
      </c>
      <c r="O95" s="295">
        <v>3.889237262989067</v>
      </c>
      <c r="P95" s="295">
        <v>4.1838963000461291</v>
      </c>
      <c r="Q95" s="295">
        <v>4.8156386680162937</v>
      </c>
      <c r="R95" s="295">
        <v>9.7009585931558693</v>
      </c>
      <c r="S95" s="295">
        <v>8.2435172090404034</v>
      </c>
      <c r="T95" s="295">
        <v>13.29807043928607</v>
      </c>
      <c r="U95" s="295">
        <v>12.770936277776411</v>
      </c>
      <c r="V95" s="295">
        <v>14.59882510124692</v>
      </c>
      <c r="W95" s="295">
        <v>14.81591568980976</v>
      </c>
      <c r="X95" s="295">
        <v>9.8342901693231095</v>
      </c>
      <c r="Y95" s="295">
        <v>8.567156871481739</v>
      </c>
      <c r="DA95" s="122" t="s">
        <v>1539</v>
      </c>
    </row>
    <row r="96" spans="1:105" ht="12" customHeight="1" x14ac:dyDescent="0.25">
      <c r="A96" s="61" t="s">
        <v>1540</v>
      </c>
      <c r="B96" s="263">
        <v>20.55296728548706</v>
      </c>
      <c r="C96" s="263">
        <v>19.877695962157119</v>
      </c>
      <c r="D96" s="263">
        <v>22.65075121391822</v>
      </c>
      <c r="E96" s="263">
        <v>6.5062610237900138</v>
      </c>
      <c r="F96" s="263">
        <v>17.668210206802261</v>
      </c>
      <c r="G96" s="263">
        <v>13.24851195740129</v>
      </c>
      <c r="H96" s="263">
        <v>6.4230616954060586</v>
      </c>
      <c r="I96" s="263">
        <v>2.3689580726034918</v>
      </c>
      <c r="J96" s="263">
        <v>15.901697808082289</v>
      </c>
      <c r="K96" s="263">
        <v>3.8353462808387881</v>
      </c>
      <c r="L96" s="263">
        <v>3.4980071746733392</v>
      </c>
      <c r="M96" s="263">
        <v>4.6954544680702233</v>
      </c>
      <c r="N96" s="263">
        <v>3.838579553336011</v>
      </c>
      <c r="O96" s="263">
        <v>8.0284834601474984</v>
      </c>
      <c r="P96" s="263">
        <v>8.1551802792171664</v>
      </c>
      <c r="Q96" s="263">
        <v>10.623946491794671</v>
      </c>
      <c r="R96" s="263">
        <v>20.582799314599111</v>
      </c>
      <c r="S96" s="263">
        <v>17.04166994057567</v>
      </c>
      <c r="T96" s="263">
        <v>20.905784902694069</v>
      </c>
      <c r="U96" s="263">
        <v>24.365840500402079</v>
      </c>
      <c r="V96" s="263">
        <v>23.731724442131139</v>
      </c>
      <c r="W96" s="263">
        <v>25.79181849321424</v>
      </c>
      <c r="X96" s="263">
        <v>15.1462085019902</v>
      </c>
      <c r="Y96" s="263">
        <v>11.384664849754669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77.819478608061317</v>
      </c>
      <c r="C99" s="223">
        <v>82.017820626598379</v>
      </c>
      <c r="D99" s="223">
        <v>83.505518525887553</v>
      </c>
      <c r="E99" s="223">
        <v>84.794862150437055</v>
      </c>
      <c r="F99" s="223">
        <v>84.959373972358875</v>
      </c>
      <c r="G99" s="223">
        <v>45.155462752993778</v>
      </c>
      <c r="H99" s="223">
        <v>28.731894600300219</v>
      </c>
      <c r="I99" s="223">
        <v>6.00365156475634</v>
      </c>
      <c r="J99" s="223">
        <v>9.6688860945929722</v>
      </c>
      <c r="K99" s="223">
        <v>52.305706737930407</v>
      </c>
      <c r="L99" s="223">
        <v>43.78744224453105</v>
      </c>
      <c r="M99" s="223">
        <v>41.839027680755663</v>
      </c>
      <c r="N99" s="223">
        <v>50.245185959725603</v>
      </c>
      <c r="O99" s="223">
        <v>43.989031762529237</v>
      </c>
      <c r="P99" s="223">
        <v>42.901258389203939</v>
      </c>
      <c r="Q99" s="223">
        <v>73.94057516787332</v>
      </c>
      <c r="R99" s="223">
        <v>79.80061061083471</v>
      </c>
      <c r="S99" s="223">
        <v>82.195593725999942</v>
      </c>
      <c r="T99" s="223">
        <v>78.5601151844985</v>
      </c>
      <c r="U99" s="223">
        <v>65.172020422733581</v>
      </c>
      <c r="V99" s="223">
        <v>89.576355381034617</v>
      </c>
      <c r="W99" s="223">
        <v>99.057116444491726</v>
      </c>
      <c r="X99" s="223">
        <v>92.78869787459324</v>
      </c>
      <c r="Y99" s="223">
        <v>85.332163819947695</v>
      </c>
      <c r="DA99" s="89" t="s">
        <v>1542</v>
      </c>
    </row>
    <row r="100" spans="1:105" ht="12" customHeight="1" x14ac:dyDescent="0.25">
      <c r="A100" s="55" t="s">
        <v>91</v>
      </c>
      <c r="B100" s="259">
        <v>0.66069571898120716</v>
      </c>
      <c r="C100" s="259">
        <v>0.69634009296142019</v>
      </c>
      <c r="D100" s="259">
        <v>0.70897080767176368</v>
      </c>
      <c r="E100" s="259">
        <v>0.71991747331768019</v>
      </c>
      <c r="F100" s="259">
        <v>0.72131419632718596</v>
      </c>
      <c r="G100" s="259">
        <v>0.38337472138211498</v>
      </c>
      <c r="H100" s="259">
        <v>0.24393686645232521</v>
      </c>
      <c r="I100" s="259">
        <v>5.0971645634626202E-2</v>
      </c>
      <c r="J100" s="259">
        <v>8.2089879863848067E-2</v>
      </c>
      <c r="K100" s="259">
        <v>0.44408105962776068</v>
      </c>
      <c r="L100" s="259">
        <v>0.37176008055423487</v>
      </c>
      <c r="M100" s="259">
        <v>0.35521783195400147</v>
      </c>
      <c r="N100" s="259">
        <v>0.42658701724458747</v>
      </c>
      <c r="O100" s="259">
        <v>0.37347159718134132</v>
      </c>
      <c r="P100" s="259">
        <v>0.36423628458569651</v>
      </c>
      <c r="Q100" s="259">
        <v>0.62776341278736314</v>
      </c>
      <c r="R100" s="259">
        <v>0.6775157421461131</v>
      </c>
      <c r="S100" s="259">
        <v>0.69784940563908537</v>
      </c>
      <c r="T100" s="259">
        <v>0.6669838029422368</v>
      </c>
      <c r="U100" s="259">
        <v>0.55331744263479699</v>
      </c>
      <c r="V100" s="259">
        <v>0.76051286362588977</v>
      </c>
      <c r="W100" s="259">
        <v>0.841005541800388</v>
      </c>
      <c r="X100" s="259">
        <v>0.78778599589766951</v>
      </c>
      <c r="Y100" s="259">
        <v>0.72447922211189608</v>
      </c>
      <c r="DA100" s="67" t="s">
        <v>1543</v>
      </c>
    </row>
    <row r="101" spans="1:105" ht="12" customHeight="1" x14ac:dyDescent="0.25">
      <c r="A101" s="173" t="s">
        <v>92</v>
      </c>
      <c r="B101" s="224">
        <v>0.74076504998325654</v>
      </c>
      <c r="C101" s="224">
        <v>0.78072914497359436</v>
      </c>
      <c r="D101" s="224">
        <v>0.79489056867429508</v>
      </c>
      <c r="E101" s="224">
        <v>0.80716385438114224</v>
      </c>
      <c r="F101" s="224">
        <v>0.80872984544211779</v>
      </c>
      <c r="G101" s="224">
        <v>0.42983568152197638</v>
      </c>
      <c r="H101" s="224">
        <v>0.27349943382250907</v>
      </c>
      <c r="I101" s="224">
        <v>5.7148869807247399E-2</v>
      </c>
      <c r="J101" s="224">
        <v>9.2038304795179993E-2</v>
      </c>
      <c r="K101" s="224">
        <v>0.49789898569197899</v>
      </c>
      <c r="L101" s="224">
        <v>0.41681346910826661</v>
      </c>
      <c r="M101" s="224">
        <v>0.39826647499411821</v>
      </c>
      <c r="N101" s="224">
        <v>0.47828485045834451</v>
      </c>
      <c r="O101" s="224">
        <v>0.41873240344279011</v>
      </c>
      <c r="P101" s="224">
        <v>0.40837786866984949</v>
      </c>
      <c r="Q101" s="224">
        <v>0.70384169670140984</v>
      </c>
      <c r="R101" s="224">
        <v>0.75962348200047003</v>
      </c>
      <c r="S101" s="224">
        <v>0.78242137037931503</v>
      </c>
      <c r="T101" s="224">
        <v>0.7478151831926465</v>
      </c>
      <c r="U101" s="224">
        <v>0.62037366260221183</v>
      </c>
      <c r="V101" s="224">
        <v>0.85267897649684343</v>
      </c>
      <c r="W101" s="224">
        <v>0.94292651565626429</v>
      </c>
      <c r="X101" s="224">
        <v>0.88325732385114175</v>
      </c>
      <c r="Y101" s="224">
        <v>0.81227843886606799</v>
      </c>
      <c r="DA101" s="177" t="s">
        <v>1544</v>
      </c>
    </row>
    <row r="102" spans="1:105" ht="12" customHeight="1" x14ac:dyDescent="0.25">
      <c r="A102" s="173" t="s">
        <v>93</v>
      </c>
      <c r="B102" s="224">
        <v>1.3174493868743531</v>
      </c>
      <c r="C102" s="224">
        <v>1.1396189179617171</v>
      </c>
      <c r="D102" s="224">
        <v>1.130046060158781</v>
      </c>
      <c r="E102" s="224">
        <v>1.2394127049749539</v>
      </c>
      <c r="F102" s="224">
        <v>1.7516762888902919</v>
      </c>
      <c r="G102" s="224">
        <v>1.0844652962777881</v>
      </c>
      <c r="H102" s="224">
        <v>0.99899871467921764</v>
      </c>
      <c r="I102" s="224">
        <v>0.19907285593770421</v>
      </c>
      <c r="J102" s="224">
        <v>0.30210637143935049</v>
      </c>
      <c r="K102" s="224">
        <v>1.605130586879989</v>
      </c>
      <c r="L102" s="224">
        <v>1.5470957187637451</v>
      </c>
      <c r="M102" s="224">
        <v>1.3602365688144471</v>
      </c>
      <c r="N102" s="224">
        <v>1.3521549146396079</v>
      </c>
      <c r="O102" s="224">
        <v>1.1963168487155109</v>
      </c>
      <c r="P102" s="224">
        <v>1.179420984166436</v>
      </c>
      <c r="Q102" s="224">
        <v>2.1597171940521198</v>
      </c>
      <c r="R102" s="224">
        <v>2.2545870301914182</v>
      </c>
      <c r="S102" s="224">
        <v>2.396526418377658</v>
      </c>
      <c r="T102" s="224">
        <v>2.0044320071654682</v>
      </c>
      <c r="U102" s="224">
        <v>1.761583716114886</v>
      </c>
      <c r="V102" s="224">
        <v>2.201250711292507</v>
      </c>
      <c r="W102" s="224">
        <v>2.3719297318343751</v>
      </c>
      <c r="X102" s="224">
        <v>1.9077935296126129</v>
      </c>
      <c r="Y102" s="224">
        <v>1.695988558791762</v>
      </c>
      <c r="DA102" s="177" t="s">
        <v>1545</v>
      </c>
    </row>
    <row r="103" spans="1:105" ht="12" customHeight="1" x14ac:dyDescent="0.25">
      <c r="A103" s="173" t="s">
        <v>94</v>
      </c>
      <c r="B103" s="224">
        <v>0.59299912993246673</v>
      </c>
      <c r="C103" s="224">
        <v>0.62499128933354053</v>
      </c>
      <c r="D103" s="224">
        <v>0.63632782840663837</v>
      </c>
      <c r="E103" s="224">
        <v>0.64615287043006764</v>
      </c>
      <c r="F103" s="224">
        <v>0.64740648159417602</v>
      </c>
      <c r="G103" s="224">
        <v>0.34409315769179749</v>
      </c>
      <c r="H103" s="224">
        <v>0.2189424653571817</v>
      </c>
      <c r="I103" s="224">
        <v>4.5748959232198558E-2</v>
      </c>
      <c r="J103" s="224">
        <v>7.3678738846054553E-2</v>
      </c>
      <c r="K103" s="224">
        <v>0.39857936779856828</v>
      </c>
      <c r="L103" s="224">
        <v>0.33366858294802371</v>
      </c>
      <c r="M103" s="224">
        <v>0.31882129584558683</v>
      </c>
      <c r="N103" s="224">
        <v>0.38287781016138522</v>
      </c>
      <c r="O103" s="224">
        <v>0.33520473316298821</v>
      </c>
      <c r="P103" s="224">
        <v>0.32691569453819341</v>
      </c>
      <c r="Q103" s="224">
        <v>0.56344115285077412</v>
      </c>
      <c r="R103" s="224">
        <v>0.60809573010056439</v>
      </c>
      <c r="S103" s="224">
        <v>0.62634595393774228</v>
      </c>
      <c r="T103" s="224">
        <v>0.59864292057724755</v>
      </c>
      <c r="U103" s="224">
        <v>0.49662310899312079</v>
      </c>
      <c r="V103" s="224">
        <v>0.68258875224440374</v>
      </c>
      <c r="W103" s="224">
        <v>0.75483394280960725</v>
      </c>
      <c r="X103" s="224">
        <v>0.70706740897406628</v>
      </c>
      <c r="Y103" s="224">
        <v>0.65024721066601121</v>
      </c>
      <c r="DA103" s="177" t="s">
        <v>1546</v>
      </c>
    </row>
    <row r="104" spans="1:105" ht="12" customHeight="1" x14ac:dyDescent="0.25">
      <c r="A104" s="56" t="s">
        <v>95</v>
      </c>
      <c r="B104" s="260">
        <v>0.62235227261701287</v>
      </c>
      <c r="C104" s="260">
        <v>0.66965071898713835</v>
      </c>
      <c r="D104" s="260">
        <v>0.6886499912366304</v>
      </c>
      <c r="E104" s="260">
        <v>0.69268439529692094</v>
      </c>
      <c r="F104" s="260">
        <v>0.68358034243819965</v>
      </c>
      <c r="G104" s="260">
        <v>0.37151313971637501</v>
      </c>
      <c r="H104" s="260">
        <v>0.30592050040264962</v>
      </c>
      <c r="I104" s="260">
        <v>6.0232372019542763E-2</v>
      </c>
      <c r="J104" s="260">
        <v>0.1013265162409326</v>
      </c>
      <c r="K104" s="260">
        <v>0.52171448628812833</v>
      </c>
      <c r="L104" s="260">
        <v>0.49294459004893942</v>
      </c>
      <c r="M104" s="260">
        <v>0.43326255062848029</v>
      </c>
      <c r="N104" s="260">
        <v>0.46943888903471892</v>
      </c>
      <c r="O104" s="260">
        <v>0.41257584443366668</v>
      </c>
      <c r="P104" s="260">
        <v>0.40780067336669229</v>
      </c>
      <c r="Q104" s="260">
        <v>0.75574042941021025</v>
      </c>
      <c r="R104" s="260">
        <v>0.79844925702618974</v>
      </c>
      <c r="S104" s="260">
        <v>0.83751452174692342</v>
      </c>
      <c r="T104" s="260">
        <v>0.7038721834441124</v>
      </c>
      <c r="U104" s="260">
        <v>0.62356550375319353</v>
      </c>
      <c r="V104" s="260">
        <v>0.82043860633622612</v>
      </c>
      <c r="W104" s="260">
        <v>0.88850606116692665</v>
      </c>
      <c r="X104" s="260">
        <v>0.78184302640544434</v>
      </c>
      <c r="Y104" s="260">
        <v>0.71474190755544398</v>
      </c>
      <c r="DA104" s="68" t="s">
        <v>1547</v>
      </c>
    </row>
    <row r="105" spans="1:105" ht="12" customHeight="1" x14ac:dyDescent="0.25">
      <c r="A105" s="37" t="s">
        <v>159</v>
      </c>
      <c r="B105" s="226">
        <v>1.119698278164393E-2</v>
      </c>
      <c r="C105" s="226">
        <v>1.1048904962018701E-2</v>
      </c>
      <c r="D105" s="226">
        <v>8.2009768215797105E-4</v>
      </c>
      <c r="E105" s="226">
        <v>5.1052005288393923E-3</v>
      </c>
      <c r="F105" s="226">
        <v>1.05331924140154E-2</v>
      </c>
      <c r="G105" s="226">
        <v>2.8925523077280978E-3</v>
      </c>
      <c r="H105" s="226">
        <v>9.6800756197688495E-4</v>
      </c>
      <c r="I105" s="226">
        <v>3.4632923147966908E-4</v>
      </c>
      <c r="J105" s="226">
        <v>1.1205463960780929E-3</v>
      </c>
      <c r="K105" s="226">
        <v>1.190626608618521E-2</v>
      </c>
      <c r="L105" s="226">
        <v>1.337325271721142E-3</v>
      </c>
      <c r="M105" s="226">
        <v>2.6134867670037131E-4</v>
      </c>
      <c r="N105" s="226">
        <v>1.092413538734789E-2</v>
      </c>
      <c r="O105" s="226">
        <v>7.2363070322994704E-3</v>
      </c>
      <c r="P105" s="226">
        <v>7.3859608306462744E-3</v>
      </c>
      <c r="Q105" s="226">
        <v>1.1814424435249E-2</v>
      </c>
      <c r="R105" s="226">
        <v>1.568068429890242E-2</v>
      </c>
      <c r="S105" s="226">
        <v>1.4065568725795089E-2</v>
      </c>
      <c r="T105" s="226">
        <v>1.74037686242422E-2</v>
      </c>
      <c r="U105" s="226">
        <v>1.404359451732734E-2</v>
      </c>
      <c r="V105" s="226">
        <v>1.78577860002338E-2</v>
      </c>
      <c r="W105" s="226">
        <v>2.6496913059752328E-2</v>
      </c>
      <c r="X105" s="226">
        <v>4.3400341618997543E-2</v>
      </c>
      <c r="Y105" s="226">
        <v>1.67192815599152E-2</v>
      </c>
      <c r="DA105" s="69" t="s">
        <v>1548</v>
      </c>
    </row>
    <row r="106" spans="1:105" ht="12" customHeight="1" x14ac:dyDescent="0.25">
      <c r="A106" s="37" t="s">
        <v>35</v>
      </c>
      <c r="B106" s="226">
        <v>0.47842696010067148</v>
      </c>
      <c r="C106" s="226">
        <v>0.57561709477215028</v>
      </c>
      <c r="D106" s="226">
        <v>0.61979376694737676</v>
      </c>
      <c r="E106" s="226">
        <v>0.60959372550187807</v>
      </c>
      <c r="F106" s="226">
        <v>0.42067512948077967</v>
      </c>
      <c r="G106" s="226">
        <v>0.1861046045032477</v>
      </c>
      <c r="H106" s="226">
        <v>4.1865780019131348E-2</v>
      </c>
      <c r="I106" s="226">
        <v>1.0665354299088549E-2</v>
      </c>
      <c r="J106" s="226">
        <v>1.561572258048018E-2</v>
      </c>
      <c r="K106" s="226">
        <v>9.3664069538557423E-2</v>
      </c>
      <c r="L106" s="226">
        <v>5.4147426391739882E-2</v>
      </c>
      <c r="M106" s="226">
        <v>7.2311791638107206E-2</v>
      </c>
      <c r="N106" s="226">
        <v>0.1210785544667297</v>
      </c>
      <c r="O106" s="226">
        <v>0.10657821770397589</v>
      </c>
      <c r="P106" s="226">
        <v>9.8627423228130326E-2</v>
      </c>
      <c r="Q106" s="226">
        <v>0.13029693968885431</v>
      </c>
      <c r="R106" s="226">
        <v>0.14976720541686789</v>
      </c>
      <c r="S106" s="226">
        <v>0.14564527905424049</v>
      </c>
      <c r="T106" s="226">
        <v>0.22380566137580141</v>
      </c>
      <c r="U106" s="226">
        <v>0.14409913363695959</v>
      </c>
      <c r="V106" s="226">
        <v>0.2357481028941974</v>
      </c>
      <c r="W106" s="226">
        <v>0.2768845659136257</v>
      </c>
      <c r="X106" s="226">
        <v>0.31679322791744652</v>
      </c>
      <c r="Y106" s="226">
        <v>0.31669128608869063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1551</v>
      </c>
    </row>
    <row r="109" spans="1:105" ht="12" customHeight="1" x14ac:dyDescent="0.25">
      <c r="A109" s="37" t="s">
        <v>40</v>
      </c>
      <c r="B109" s="226">
        <v>0.13272832973469739</v>
      </c>
      <c r="C109" s="226">
        <v>8.2984719252969297E-2</v>
      </c>
      <c r="D109" s="226">
        <v>6.8036126607095709E-2</v>
      </c>
      <c r="E109" s="226">
        <v>7.7985469266203533E-2</v>
      </c>
      <c r="F109" s="226">
        <v>0.25237202054340457</v>
      </c>
      <c r="G109" s="226">
        <v>0.18251598290539919</v>
      </c>
      <c r="H109" s="226">
        <v>0.26308671282154128</v>
      </c>
      <c r="I109" s="226">
        <v>4.9220688488974533E-2</v>
      </c>
      <c r="J109" s="226">
        <v>8.459024726437428E-2</v>
      </c>
      <c r="K109" s="226">
        <v>0.41614415066338573</v>
      </c>
      <c r="L109" s="226">
        <v>0.43745983838547842</v>
      </c>
      <c r="M109" s="226">
        <v>0.36068941031367269</v>
      </c>
      <c r="N109" s="226">
        <v>0.33743619918064133</v>
      </c>
      <c r="O109" s="226">
        <v>0.29876131969739139</v>
      </c>
      <c r="P109" s="226">
        <v>0.30178728930791582</v>
      </c>
      <c r="Q109" s="226">
        <v>0.61362906528610695</v>
      </c>
      <c r="R109" s="226">
        <v>0.63300136731041945</v>
      </c>
      <c r="S109" s="226">
        <v>0.67780367396688779</v>
      </c>
      <c r="T109" s="226">
        <v>0.46266275344406882</v>
      </c>
      <c r="U109" s="226">
        <v>0.46542277559890649</v>
      </c>
      <c r="V109" s="226">
        <v>0.56683271744179498</v>
      </c>
      <c r="W109" s="226">
        <v>0.58512458219354857</v>
      </c>
      <c r="X109" s="226">
        <v>0.42164945686900018</v>
      </c>
      <c r="Y109" s="226">
        <v>0.3813313399068381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57.761465562252802</v>
      </c>
      <c r="C110" s="261">
        <f t="shared" si="4"/>
        <v>63.063730683565176</v>
      </c>
      <c r="D110" s="261">
        <f t="shared" si="4"/>
        <v>64.468462481850551</v>
      </c>
      <c r="E110" s="261">
        <f t="shared" si="4"/>
        <v>64.657998674974991</v>
      </c>
      <c r="F110" s="261">
        <f t="shared" si="4"/>
        <v>60.289253662990873</v>
      </c>
      <c r="G110" s="261">
        <f t="shared" si="4"/>
        <v>30.680288273345592</v>
      </c>
      <c r="H110" s="261">
        <f t="shared" si="4"/>
        <v>16.728097938879607</v>
      </c>
      <c r="I110" s="261">
        <f t="shared" si="4"/>
        <v>3.5842523627281189</v>
      </c>
      <c r="J110" s="261">
        <f t="shared" si="4"/>
        <v>5.9318779543781641</v>
      </c>
      <c r="K110" s="261">
        <f t="shared" si="4"/>
        <v>32.371722535312472</v>
      </c>
      <c r="L110" s="261">
        <f t="shared" si="4"/>
        <v>25.251497866457495</v>
      </c>
      <c r="M110" s="261">
        <f t="shared" si="4"/>
        <v>25.205222416633561</v>
      </c>
      <c r="N110" s="261">
        <f t="shared" si="4"/>
        <v>32.801848101978635</v>
      </c>
      <c r="O110" s="261">
        <f t="shared" si="4"/>
        <v>28.605528179520341</v>
      </c>
      <c r="P110" s="261">
        <f t="shared" si="4"/>
        <v>27.781083778298242</v>
      </c>
      <c r="Q110" s="261">
        <f t="shared" si="4"/>
        <v>46.7103935247615</v>
      </c>
      <c r="R110" s="261">
        <f t="shared" si="4"/>
        <v>51.102156452577233</v>
      </c>
      <c r="S110" s="261">
        <f t="shared" si="4"/>
        <v>51.965799599127983</v>
      </c>
      <c r="T110" s="261">
        <f t="shared" si="4"/>
        <v>52.283750484802866</v>
      </c>
      <c r="U110" s="261">
        <f t="shared" si="4"/>
        <v>42.464794072664304</v>
      </c>
      <c r="V110" s="261">
        <f t="shared" si="4"/>
        <v>60.343130768002901</v>
      </c>
      <c r="W110" s="261">
        <f t="shared" si="4"/>
        <v>67.29750475998344</v>
      </c>
      <c r="X110" s="261">
        <f t="shared" si="4"/>
        <v>65.859460183423138</v>
      </c>
      <c r="Y110" s="261">
        <f t="shared" si="4"/>
        <v>61.087617433019354</v>
      </c>
      <c r="DA110" s="70"/>
    </row>
    <row r="111" spans="1:105" ht="12" customHeight="1" x14ac:dyDescent="0.25">
      <c r="A111" s="60" t="s">
        <v>1554</v>
      </c>
      <c r="B111" s="262">
        <v>51.140128472041688</v>
      </c>
      <c r="C111" s="262">
        <v>57.336147456927087</v>
      </c>
      <c r="D111" s="262">
        <v>58.788991250300398</v>
      </c>
      <c r="E111" s="262">
        <v>58.428864261698124</v>
      </c>
      <c r="F111" s="262">
        <v>51.485546061600637</v>
      </c>
      <c r="G111" s="262">
        <v>25.229900303355421</v>
      </c>
      <c r="H111" s="262">
        <v>11.70725439947646</v>
      </c>
      <c r="I111" s="262">
        <v>2.583736898675391</v>
      </c>
      <c r="J111" s="262">
        <v>4.4135288304347462</v>
      </c>
      <c r="K111" s="262">
        <v>24.304535442261422</v>
      </c>
      <c r="L111" s="262">
        <v>17.475986816988861</v>
      </c>
      <c r="M111" s="262">
        <v>18.368842260944461</v>
      </c>
      <c r="N111" s="262">
        <v>26.00608533703809</v>
      </c>
      <c r="O111" s="262">
        <v>22.592988190536349</v>
      </c>
      <c r="P111" s="262">
        <v>21.853460307341098</v>
      </c>
      <c r="Q111" s="262">
        <v>35.855922982047737</v>
      </c>
      <c r="R111" s="262">
        <v>39.77088188913239</v>
      </c>
      <c r="S111" s="262">
        <v>39.921155288865641</v>
      </c>
      <c r="T111" s="262">
        <v>42.209724016629487</v>
      </c>
      <c r="U111" s="262">
        <v>33.611292971801269</v>
      </c>
      <c r="V111" s="262">
        <v>49.279917922980928</v>
      </c>
      <c r="W111" s="262">
        <v>55.376480343227392</v>
      </c>
      <c r="X111" s="262">
        <v>56.271126708193009</v>
      </c>
      <c r="Y111" s="262">
        <v>52.563789450872683</v>
      </c>
      <c r="DA111" s="72" t="s">
        <v>1555</v>
      </c>
    </row>
    <row r="112" spans="1:105" ht="12" customHeight="1" x14ac:dyDescent="0.25">
      <c r="A112" s="59" t="s">
        <v>28</v>
      </c>
      <c r="B112" s="230">
        <v>0.42479412151639317</v>
      </c>
      <c r="C112" s="230">
        <v>0.94476502025829145</v>
      </c>
      <c r="D112" s="230">
        <v>0.49311846810765408</v>
      </c>
      <c r="E112" s="230">
        <v>1.050052013931428</v>
      </c>
      <c r="F112" s="230">
        <v>2.999682977990616</v>
      </c>
      <c r="G112" s="230">
        <v>1.3640602740740539</v>
      </c>
      <c r="H112" s="230">
        <v>0.6552743145231239</v>
      </c>
      <c r="I112" s="230">
        <v>0.23872711483269921</v>
      </c>
      <c r="J112" s="230">
        <v>1.114260741933395</v>
      </c>
      <c r="K112" s="230">
        <v>6.2127083190307379</v>
      </c>
      <c r="L112" s="230">
        <v>3.0869634738681091</v>
      </c>
      <c r="M112" s="230">
        <v>0.87064174587867249</v>
      </c>
      <c r="N112" s="230">
        <v>9.2513680537220502</v>
      </c>
      <c r="O112" s="230">
        <v>6.2984411277908592</v>
      </c>
      <c r="P112" s="230">
        <v>4.7323532356160412</v>
      </c>
      <c r="Q112" s="230">
        <v>7.7539826516077621</v>
      </c>
      <c r="R112" s="230">
        <v>8.1875607188763464</v>
      </c>
      <c r="S112" s="230">
        <v>6.6594410118841196</v>
      </c>
      <c r="T112" s="230">
        <v>6.0672934646296222</v>
      </c>
      <c r="U112" s="230">
        <v>6.9259396296192994</v>
      </c>
      <c r="V112" s="230">
        <v>10.97260080900033</v>
      </c>
      <c r="W112" s="230">
        <v>16.049110670024739</v>
      </c>
      <c r="X112" s="230">
        <v>19.014536963249469</v>
      </c>
      <c r="Y112" s="230">
        <v>17.006824626840999</v>
      </c>
      <c r="DA112" s="71" t="s">
        <v>1556</v>
      </c>
    </row>
    <row r="113" spans="1:105" ht="12" customHeight="1" x14ac:dyDescent="0.25">
      <c r="A113" s="59" t="s">
        <v>31</v>
      </c>
      <c r="B113" s="295">
        <v>0</v>
      </c>
      <c r="C113" s="295">
        <v>0.15623704525620891</v>
      </c>
      <c r="D113" s="295">
        <v>0</v>
      </c>
      <c r="E113" s="295">
        <v>0</v>
      </c>
      <c r="F113" s="295">
        <v>0</v>
      </c>
      <c r="G113" s="295">
        <v>0</v>
      </c>
      <c r="H113" s="295">
        <v>0.55364718412763991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3.7863916436394821E-2</v>
      </c>
      <c r="T113" s="295">
        <v>3.4509895758332527E-2</v>
      </c>
      <c r="U113" s="295">
        <v>2.9764678148528359E-2</v>
      </c>
      <c r="V113" s="295">
        <v>2.3838487843757351E-2</v>
      </c>
      <c r="W113" s="295">
        <v>6.6388458896088604E-2</v>
      </c>
      <c r="X113" s="295">
        <v>6.2800488510069544E-2</v>
      </c>
      <c r="Y113" s="295">
        <v>1.8069991050139352E-2</v>
      </c>
      <c r="DA113" s="122" t="s">
        <v>1557</v>
      </c>
    </row>
    <row r="114" spans="1:105" ht="12" customHeight="1" x14ac:dyDescent="0.25">
      <c r="A114" s="59" t="s">
        <v>159</v>
      </c>
      <c r="B114" s="295">
        <v>0.85467418349644042</v>
      </c>
      <c r="C114" s="295">
        <v>0.77259193418408756</v>
      </c>
      <c r="D114" s="295">
        <v>6.9772796352519678E-2</v>
      </c>
      <c r="E114" s="295">
        <v>0.4673527373884403</v>
      </c>
      <c r="F114" s="295">
        <v>1.141720359940344</v>
      </c>
      <c r="G114" s="295">
        <v>0.35190138982476132</v>
      </c>
      <c r="H114" s="295">
        <v>0.21709297859114721</v>
      </c>
      <c r="I114" s="295">
        <v>7.3031779986279896E-2</v>
      </c>
      <c r="J114" s="295">
        <v>0.21375013336332899</v>
      </c>
      <c r="K114" s="295">
        <v>2.025022058442024</v>
      </c>
      <c r="L114" s="295">
        <v>0.33330474914084579</v>
      </c>
      <c r="M114" s="295">
        <v>6.2800982692319401E-2</v>
      </c>
      <c r="N114" s="295">
        <v>1.386568714486148</v>
      </c>
      <c r="O114" s="295">
        <v>1.0283832906277399</v>
      </c>
      <c r="P114" s="295">
        <v>1.1842812368368869</v>
      </c>
      <c r="Q114" s="295">
        <v>2.3199177973150609</v>
      </c>
      <c r="R114" s="295">
        <v>2.9077351044692632</v>
      </c>
      <c r="S114" s="295">
        <v>2.9259900443668871</v>
      </c>
      <c r="T114" s="295">
        <v>2.591284230291238</v>
      </c>
      <c r="U114" s="295">
        <v>2.351748516945269</v>
      </c>
      <c r="V114" s="295">
        <v>2.680815122243112</v>
      </c>
      <c r="W114" s="295">
        <v>3.4078009907793998</v>
      </c>
      <c r="X114" s="295">
        <v>4.4352392994273107</v>
      </c>
      <c r="Y114" s="295">
        <v>1.7609629723123741</v>
      </c>
      <c r="DA114" s="122" t="s">
        <v>1558</v>
      </c>
    </row>
    <row r="115" spans="1:105" ht="12" customHeight="1" x14ac:dyDescent="0.25">
      <c r="A115" s="59" t="s">
        <v>32</v>
      </c>
      <c r="B115" s="295">
        <v>13.341967635227791</v>
      </c>
      <c r="C115" s="295">
        <v>15.21267112697193</v>
      </c>
      <c r="D115" s="295">
        <v>5.4948885428473329</v>
      </c>
      <c r="E115" s="295">
        <v>1.1065416234626939</v>
      </c>
      <c r="F115" s="295">
        <v>1.7460617838711141</v>
      </c>
      <c r="G115" s="295">
        <v>0.87287220048226566</v>
      </c>
      <c r="H115" s="295">
        <v>0.89209128083995937</v>
      </c>
      <c r="I115" s="295">
        <v>2.293363264085517E-2</v>
      </c>
      <c r="J115" s="295">
        <v>0.10673653580108861</v>
      </c>
      <c r="K115" s="295">
        <v>0.136386113451619</v>
      </c>
      <c r="L115" s="295">
        <v>0.56042709552944636</v>
      </c>
      <c r="M115" s="295">
        <v>5.9181552430177711E-2</v>
      </c>
      <c r="N115" s="295">
        <v>0</v>
      </c>
      <c r="O115" s="295">
        <v>0.1198663938505016</v>
      </c>
      <c r="P115" s="295">
        <v>0.12268743843189329</v>
      </c>
      <c r="Q115" s="295">
        <v>0.1965028172430191</v>
      </c>
      <c r="R115" s="295">
        <v>0.90362456284599435</v>
      </c>
      <c r="S115" s="295">
        <v>0</v>
      </c>
      <c r="T115" s="295">
        <v>0.1937341572316513</v>
      </c>
      <c r="U115" s="295">
        <v>0.17291530404366409</v>
      </c>
      <c r="V115" s="295">
        <v>0.2121016912135115</v>
      </c>
      <c r="W115" s="295">
        <v>0.24271133893787281</v>
      </c>
      <c r="X115" s="295">
        <v>0.38429386043983021</v>
      </c>
      <c r="Y115" s="295">
        <v>0.4223342258269186</v>
      </c>
      <c r="DA115" s="122" t="s">
        <v>1559</v>
      </c>
    </row>
    <row r="116" spans="1:105" ht="12" customHeight="1" x14ac:dyDescent="0.25">
      <c r="A116" s="59" t="s">
        <v>35</v>
      </c>
      <c r="B116" s="295">
        <v>36.518692531801072</v>
      </c>
      <c r="C116" s="295">
        <v>40.249882330256582</v>
      </c>
      <c r="D116" s="295">
        <v>52.731211442992887</v>
      </c>
      <c r="E116" s="295">
        <v>55.804917886915547</v>
      </c>
      <c r="F116" s="295">
        <v>45.598080939798557</v>
      </c>
      <c r="G116" s="295">
        <v>22.641066438974342</v>
      </c>
      <c r="H116" s="295">
        <v>9.3891486413945895</v>
      </c>
      <c r="I116" s="295">
        <v>2.249044371215557</v>
      </c>
      <c r="J116" s="295">
        <v>2.9787814193369329</v>
      </c>
      <c r="K116" s="295">
        <v>15.930418951337041</v>
      </c>
      <c r="L116" s="295">
        <v>13.495291498450459</v>
      </c>
      <c r="M116" s="295">
        <v>17.376217979943291</v>
      </c>
      <c r="N116" s="295">
        <v>15.36814856882989</v>
      </c>
      <c r="O116" s="295">
        <v>15.146297378267249</v>
      </c>
      <c r="P116" s="295">
        <v>15.814138396456279</v>
      </c>
      <c r="Q116" s="295">
        <v>25.585519715881901</v>
      </c>
      <c r="R116" s="295">
        <v>27.77196150294079</v>
      </c>
      <c r="S116" s="295">
        <v>30.297860316178241</v>
      </c>
      <c r="T116" s="295">
        <v>33.32290226871865</v>
      </c>
      <c r="U116" s="295">
        <v>24.130924843044511</v>
      </c>
      <c r="V116" s="295">
        <v>35.390561812680211</v>
      </c>
      <c r="W116" s="295">
        <v>35.610468884589288</v>
      </c>
      <c r="X116" s="295">
        <v>32.374256096566327</v>
      </c>
      <c r="Y116" s="295">
        <v>33.355597634842248</v>
      </c>
      <c r="DA116" s="122" t="s">
        <v>1560</v>
      </c>
    </row>
    <row r="117" spans="1:105" ht="12" customHeight="1" x14ac:dyDescent="0.25">
      <c r="A117" s="60" t="s">
        <v>1561</v>
      </c>
      <c r="B117" s="262">
        <v>6.6213370902111128</v>
      </c>
      <c r="C117" s="262">
        <v>5.7275832266380871</v>
      </c>
      <c r="D117" s="262">
        <v>5.6794712315501519</v>
      </c>
      <c r="E117" s="262">
        <v>6.2291344132768689</v>
      </c>
      <c r="F117" s="262">
        <v>8.8037076013902382</v>
      </c>
      <c r="G117" s="262">
        <v>5.4503879699901718</v>
      </c>
      <c r="H117" s="262">
        <v>5.0208435394031472</v>
      </c>
      <c r="I117" s="262">
        <v>1.0005154640527281</v>
      </c>
      <c r="J117" s="262">
        <v>1.5183491239434179</v>
      </c>
      <c r="K117" s="262">
        <v>8.0671870930510519</v>
      </c>
      <c r="L117" s="262">
        <v>7.7755110494686326</v>
      </c>
      <c r="M117" s="262">
        <v>6.8363801556890991</v>
      </c>
      <c r="N117" s="262">
        <v>6.7957627649405454</v>
      </c>
      <c r="O117" s="262">
        <v>6.0125399889839919</v>
      </c>
      <c r="P117" s="262">
        <v>5.9276234709571449</v>
      </c>
      <c r="Q117" s="262">
        <v>10.854470542713759</v>
      </c>
      <c r="R117" s="262">
        <v>11.33127456344484</v>
      </c>
      <c r="S117" s="262">
        <v>12.04464431026234</v>
      </c>
      <c r="T117" s="262">
        <v>10.074026468173381</v>
      </c>
      <c r="U117" s="262">
        <v>8.8535011008630331</v>
      </c>
      <c r="V117" s="262">
        <v>11.063212845021971</v>
      </c>
      <c r="W117" s="262">
        <v>11.921024416756049</v>
      </c>
      <c r="X117" s="262">
        <v>9.5883334752301295</v>
      </c>
      <c r="Y117" s="262">
        <v>8.5238279821466687</v>
      </c>
      <c r="DA117" s="72" t="s">
        <v>1562</v>
      </c>
    </row>
    <row r="118" spans="1:105" ht="12" customHeight="1" x14ac:dyDescent="0.25">
      <c r="A118" s="57" t="s">
        <v>1563</v>
      </c>
      <c r="B118" s="261">
        <v>5.4247302584796433</v>
      </c>
      <c r="C118" s="261">
        <v>4.6924954301810722</v>
      </c>
      <c r="D118" s="261">
        <v>4.6530782260735819</v>
      </c>
      <c r="E118" s="261">
        <v>5.1034063778140126</v>
      </c>
      <c r="F118" s="261">
        <v>7.2127031687713341</v>
      </c>
      <c r="G118" s="261">
        <v>4.4653948497759419</v>
      </c>
      <c r="H118" s="261">
        <v>4.1134776103694586</v>
      </c>
      <c r="I118" s="261">
        <v>0.81970249180450383</v>
      </c>
      <c r="J118" s="261">
        <v>1.2439533470919091</v>
      </c>
      <c r="K118" s="261">
        <v>6.6092865124157507</v>
      </c>
      <c r="L118" s="261">
        <v>6.370322110250763</v>
      </c>
      <c r="M118" s="261">
        <v>5.600910780371402</v>
      </c>
      <c r="N118" s="261">
        <v>5.5676337570735059</v>
      </c>
      <c r="O118" s="261">
        <v>4.9259548583895443</v>
      </c>
      <c r="P118" s="261">
        <v>4.856384438018412</v>
      </c>
      <c r="Q118" s="261">
        <v>8.8928526052368557</v>
      </c>
      <c r="R118" s="261">
        <v>9.2834886902729892</v>
      </c>
      <c r="S118" s="261">
        <v>9.8679383865082055</v>
      </c>
      <c r="T118" s="261">
        <v>8.2534502415557451</v>
      </c>
      <c r="U118" s="261">
        <v>7.2534979960978259</v>
      </c>
      <c r="V118" s="261">
        <v>9.063871036730113</v>
      </c>
      <c r="W118" s="261">
        <v>9.7666590576178187</v>
      </c>
      <c r="X118" s="261">
        <v>7.8555315977449718</v>
      </c>
      <c r="Y118" s="261">
        <v>6.9834033432894183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5.8584926906048729</v>
      </c>
      <c r="C119" s="261">
        <f t="shared" si="5"/>
        <v>6.1631145801654599</v>
      </c>
      <c r="D119" s="261">
        <f t="shared" si="5"/>
        <v>6.2731150677803855</v>
      </c>
      <c r="E119" s="261">
        <f t="shared" si="5"/>
        <v>6.3743170313516853</v>
      </c>
      <c r="F119" s="261">
        <f t="shared" si="5"/>
        <v>6.4087594660779565</v>
      </c>
      <c r="G119" s="261">
        <f t="shared" si="5"/>
        <v>3.4119914596359719</v>
      </c>
      <c r="H119" s="261">
        <f t="shared" si="5"/>
        <v>2.1785333564691269</v>
      </c>
      <c r="I119" s="261">
        <f t="shared" si="5"/>
        <v>0.45509516875145428</v>
      </c>
      <c r="J119" s="261">
        <f t="shared" si="5"/>
        <v>0.7318258414555211</v>
      </c>
      <c r="K119" s="261">
        <f t="shared" si="5"/>
        <v>3.9597760082216968</v>
      </c>
      <c r="L119" s="261">
        <f t="shared" si="5"/>
        <v>3.3190524049450438</v>
      </c>
      <c r="M119" s="261">
        <f t="shared" si="5"/>
        <v>3.1693539882595791</v>
      </c>
      <c r="N119" s="261">
        <f t="shared" si="5"/>
        <v>3.7983181897461469</v>
      </c>
      <c r="O119" s="261">
        <f t="shared" si="5"/>
        <v>3.325779885581599</v>
      </c>
      <c r="P119" s="261">
        <f t="shared" si="5"/>
        <v>3.2436494767132107</v>
      </c>
      <c r="Q119" s="261">
        <f t="shared" si="5"/>
        <v>5.5916643658617247</v>
      </c>
      <c r="R119" s="261">
        <f t="shared" si="5"/>
        <v>6.032965856737678</v>
      </c>
      <c r="S119" s="261">
        <f t="shared" si="5"/>
        <v>6.2159607407833892</v>
      </c>
      <c r="T119" s="261">
        <f t="shared" si="5"/>
        <v>5.9365512221991938</v>
      </c>
      <c r="U119" s="261">
        <f t="shared" si="5"/>
        <v>4.9259128618167036</v>
      </c>
      <c r="V119" s="261">
        <f t="shared" si="5"/>
        <v>6.7641218181465508</v>
      </c>
      <c r="W119" s="261">
        <f t="shared" si="5"/>
        <v>7.4788858283639268</v>
      </c>
      <c r="X119" s="261">
        <f t="shared" si="5"/>
        <v>6.996407536850219</v>
      </c>
      <c r="Y119" s="261">
        <f t="shared" si="5"/>
        <v>6.4320631839433204</v>
      </c>
      <c r="DA119" s="70"/>
    </row>
    <row r="120" spans="1:105" ht="12" customHeight="1" x14ac:dyDescent="0.25">
      <c r="A120" s="60" t="s">
        <v>1566</v>
      </c>
      <c r="B120" s="262">
        <v>4.2766165549545976</v>
      </c>
      <c r="C120" s="262">
        <v>4.7947614669303338</v>
      </c>
      <c r="D120" s="262">
        <v>4.9162561914087846</v>
      </c>
      <c r="E120" s="262">
        <v>4.8861404078282966</v>
      </c>
      <c r="F120" s="262">
        <v>4.3055022583350242</v>
      </c>
      <c r="G120" s="262">
        <v>2.109861913549397</v>
      </c>
      <c r="H120" s="262">
        <v>0.97902448573702672</v>
      </c>
      <c r="I120" s="262">
        <v>0.21606617591043159</v>
      </c>
      <c r="J120" s="262">
        <v>0.36908336028771599</v>
      </c>
      <c r="K120" s="262">
        <v>2.032477855226364</v>
      </c>
      <c r="L120" s="262">
        <v>1.4614373637438589</v>
      </c>
      <c r="M120" s="262">
        <v>1.53610280723975</v>
      </c>
      <c r="N120" s="262">
        <v>2.1747707408037131</v>
      </c>
      <c r="O120" s="262">
        <v>1.889348936117055</v>
      </c>
      <c r="P120" s="262">
        <v>1.8275055797818749</v>
      </c>
      <c r="Q120" s="262">
        <v>2.998467903772172</v>
      </c>
      <c r="R120" s="262">
        <v>3.3258581269539231</v>
      </c>
      <c r="S120" s="262">
        <v>3.3384248085065491</v>
      </c>
      <c r="T120" s="262">
        <v>3.5298074115764071</v>
      </c>
      <c r="U120" s="262">
        <v>2.8107596959835268</v>
      </c>
      <c r="V120" s="262">
        <v>4.1210555998395986</v>
      </c>
      <c r="W120" s="262">
        <v>4.6308834112615864</v>
      </c>
      <c r="X120" s="262">
        <v>4.7056986213433056</v>
      </c>
      <c r="Y120" s="262">
        <v>4.3956708532643889</v>
      </c>
      <c r="DA120" s="72" t="s">
        <v>1567</v>
      </c>
    </row>
    <row r="121" spans="1:105" ht="12" customHeight="1" x14ac:dyDescent="0.25">
      <c r="A121" s="59" t="s">
        <v>28</v>
      </c>
      <c r="B121" s="230">
        <v>3.5523602047999973E-2</v>
      </c>
      <c r="C121" s="230">
        <v>7.9006405476425623E-2</v>
      </c>
      <c r="D121" s="230">
        <v>4.1237256676348949E-2</v>
      </c>
      <c r="E121" s="230">
        <v>8.7811078315878907E-2</v>
      </c>
      <c r="F121" s="230">
        <v>0.25084985639610807</v>
      </c>
      <c r="G121" s="230">
        <v>0.1140701622063819</v>
      </c>
      <c r="H121" s="230">
        <v>5.4797613249215192E-2</v>
      </c>
      <c r="I121" s="230">
        <v>1.996366379815059E-2</v>
      </c>
      <c r="J121" s="230">
        <v>9.318056246365361E-2</v>
      </c>
      <c r="K121" s="230">
        <v>0.51954056515122926</v>
      </c>
      <c r="L121" s="230">
        <v>0.25814872764940178</v>
      </c>
      <c r="M121" s="230">
        <v>7.2807812868418753E-2</v>
      </c>
      <c r="N121" s="230">
        <v>0.77364987059341794</v>
      </c>
      <c r="O121" s="230">
        <v>0.52671001036384224</v>
      </c>
      <c r="P121" s="230">
        <v>0.39574519650244688</v>
      </c>
      <c r="Q121" s="230">
        <v>0.6484303337803603</v>
      </c>
      <c r="R121" s="230">
        <v>0.68468849729592063</v>
      </c>
      <c r="S121" s="230">
        <v>0.55689879022766187</v>
      </c>
      <c r="T121" s="230">
        <v>0.50738018166670007</v>
      </c>
      <c r="U121" s="230">
        <v>0.57918485861526614</v>
      </c>
      <c r="V121" s="230">
        <v>0.91758874435235849</v>
      </c>
      <c r="W121" s="230">
        <v>1.3421141955333471</v>
      </c>
      <c r="X121" s="230">
        <v>1.5900993210504999</v>
      </c>
      <c r="Y121" s="230">
        <v>1.4222034617320169</v>
      </c>
      <c r="DA121" s="71" t="s">
        <v>1568</v>
      </c>
    </row>
    <row r="122" spans="1:105" ht="12" customHeight="1" x14ac:dyDescent="0.25">
      <c r="A122" s="59" t="s">
        <v>31</v>
      </c>
      <c r="B122" s="295">
        <v>0</v>
      </c>
      <c r="C122" s="295">
        <v>1.306539412792403E-2</v>
      </c>
      <c r="D122" s="295">
        <v>0</v>
      </c>
      <c r="E122" s="295">
        <v>0</v>
      </c>
      <c r="F122" s="295">
        <v>0</v>
      </c>
      <c r="G122" s="295">
        <v>0</v>
      </c>
      <c r="H122" s="295">
        <v>4.6298998144650799E-2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3.166387271706414E-3</v>
      </c>
      <c r="T122" s="295">
        <v>2.885905763622151E-3</v>
      </c>
      <c r="U122" s="295">
        <v>2.4890847779641839E-3</v>
      </c>
      <c r="V122" s="295">
        <v>1.993504412360474E-3</v>
      </c>
      <c r="W122" s="295">
        <v>5.5517651373940824E-3</v>
      </c>
      <c r="X122" s="295">
        <v>5.2517194783393778E-3</v>
      </c>
      <c r="Y122" s="295">
        <v>1.511111238509217E-3</v>
      </c>
      <c r="DA122" s="122" t="s">
        <v>1569</v>
      </c>
    </row>
    <row r="123" spans="1:105" ht="12" customHeight="1" x14ac:dyDescent="0.25">
      <c r="A123" s="59" t="s">
        <v>159</v>
      </c>
      <c r="B123" s="295">
        <v>7.1472518185624653E-2</v>
      </c>
      <c r="C123" s="295">
        <v>6.460835267088548E-2</v>
      </c>
      <c r="D123" s="295">
        <v>5.8347818998888907E-3</v>
      </c>
      <c r="E123" s="295">
        <v>3.9082585700022938E-2</v>
      </c>
      <c r="F123" s="295">
        <v>9.5476885536550177E-2</v>
      </c>
      <c r="G123" s="295">
        <v>2.9427914133200912E-2</v>
      </c>
      <c r="H123" s="295">
        <v>1.8154499293346001E-2</v>
      </c>
      <c r="I123" s="295">
        <v>6.107315891822146E-3</v>
      </c>
      <c r="J123" s="295">
        <v>1.7874952337382559E-2</v>
      </c>
      <c r="K123" s="295">
        <v>0.1693433927139224</v>
      </c>
      <c r="L123" s="295">
        <v>2.787276157900162E-2</v>
      </c>
      <c r="M123" s="295">
        <v>5.2517608045552864E-3</v>
      </c>
      <c r="N123" s="295">
        <v>0.11595244079598691</v>
      </c>
      <c r="O123" s="295">
        <v>8.5999021452237145E-2</v>
      </c>
      <c r="P123" s="295">
        <v>9.9036058267777283E-2</v>
      </c>
      <c r="Q123" s="295">
        <v>0.19400418330109251</v>
      </c>
      <c r="R123" s="295">
        <v>0.24316067355979071</v>
      </c>
      <c r="S123" s="295">
        <v>0.24468725122997709</v>
      </c>
      <c r="T123" s="295">
        <v>0.21669732495714761</v>
      </c>
      <c r="U123" s="295">
        <v>0.19666604173973701</v>
      </c>
      <c r="V123" s="295">
        <v>0.22418438660797149</v>
      </c>
      <c r="W123" s="295">
        <v>0.28497891125020142</v>
      </c>
      <c r="X123" s="295">
        <v>0.3708989081536192</v>
      </c>
      <c r="Y123" s="295">
        <v>0.14726133126885541</v>
      </c>
      <c r="DA123" s="122" t="s">
        <v>1570</v>
      </c>
    </row>
    <row r="124" spans="1:105" ht="12" customHeight="1" x14ac:dyDescent="0.25">
      <c r="A124" s="59" t="s">
        <v>32</v>
      </c>
      <c r="B124" s="295">
        <v>1.1157281252368669</v>
      </c>
      <c r="C124" s="295">
        <v>1.272166557466816</v>
      </c>
      <c r="D124" s="295">
        <v>0.45951255916023831</v>
      </c>
      <c r="E124" s="295">
        <v>9.2535047662893888E-2</v>
      </c>
      <c r="F124" s="295">
        <v>0.1460152125929661</v>
      </c>
      <c r="G124" s="295">
        <v>7.2994335651364373E-2</v>
      </c>
      <c r="H124" s="295">
        <v>7.4601540007013398E-2</v>
      </c>
      <c r="I124" s="295">
        <v>1.9178354835527611E-3</v>
      </c>
      <c r="J124" s="295">
        <v>8.9258914606558486E-3</v>
      </c>
      <c r="K124" s="295">
        <v>1.1405350907008069E-2</v>
      </c>
      <c r="L124" s="295">
        <v>4.686597132615037E-2</v>
      </c>
      <c r="M124" s="295">
        <v>4.9490842990193027E-3</v>
      </c>
      <c r="N124" s="295">
        <v>0</v>
      </c>
      <c r="O124" s="295">
        <v>1.0023881825091899E-2</v>
      </c>
      <c r="P124" s="295">
        <v>1.025979296414271E-2</v>
      </c>
      <c r="Q124" s="295">
        <v>1.6432637664884672E-2</v>
      </c>
      <c r="R124" s="295">
        <v>7.5566015972046083E-2</v>
      </c>
      <c r="S124" s="295">
        <v>0</v>
      </c>
      <c r="T124" s="295">
        <v>1.6201107209380838E-2</v>
      </c>
      <c r="U124" s="295">
        <v>1.4460121121565471E-2</v>
      </c>
      <c r="V124" s="295">
        <v>1.7737100611185799E-2</v>
      </c>
      <c r="W124" s="295">
        <v>2.0296846355096061E-2</v>
      </c>
      <c r="X124" s="295">
        <v>3.2136749254020339E-2</v>
      </c>
      <c r="Y124" s="295">
        <v>3.5317892149660177E-2</v>
      </c>
      <c r="DA124" s="122" t="s">
        <v>1571</v>
      </c>
    </row>
    <row r="125" spans="1:105" ht="12" customHeight="1" x14ac:dyDescent="0.25">
      <c r="A125" s="59" t="s">
        <v>35</v>
      </c>
      <c r="B125" s="295">
        <v>3.0538923094841062</v>
      </c>
      <c r="C125" s="295">
        <v>3.3659147571882828</v>
      </c>
      <c r="D125" s="295">
        <v>4.4096715936723081</v>
      </c>
      <c r="E125" s="295">
        <v>4.666711696149501</v>
      </c>
      <c r="F125" s="295">
        <v>3.8131603038094002</v>
      </c>
      <c r="G125" s="295">
        <v>1.89336950155845</v>
      </c>
      <c r="H125" s="295">
        <v>0.78517183504280141</v>
      </c>
      <c r="I125" s="295">
        <v>0.18807736073690609</v>
      </c>
      <c r="J125" s="295">
        <v>0.249101954026024</v>
      </c>
      <c r="K125" s="295">
        <v>1.332188546454204</v>
      </c>
      <c r="L125" s="295">
        <v>1.128549903189306</v>
      </c>
      <c r="M125" s="295">
        <v>1.453094149267756</v>
      </c>
      <c r="N125" s="295">
        <v>1.285168429414308</v>
      </c>
      <c r="O125" s="295">
        <v>1.266616022475884</v>
      </c>
      <c r="P125" s="295">
        <v>1.3224645320475079</v>
      </c>
      <c r="Q125" s="295">
        <v>2.139600749025834</v>
      </c>
      <c r="R125" s="295">
        <v>2.3224429401261659</v>
      </c>
      <c r="S125" s="295">
        <v>2.5336723797772032</v>
      </c>
      <c r="T125" s="295">
        <v>2.7866428919795569</v>
      </c>
      <c r="U125" s="295">
        <v>2.0179595897289939</v>
      </c>
      <c r="V125" s="295">
        <v>2.9595518638557241</v>
      </c>
      <c r="W125" s="295">
        <v>2.9779416929855471</v>
      </c>
      <c r="X125" s="295">
        <v>2.7073119234068259</v>
      </c>
      <c r="Y125" s="295">
        <v>2.789377056875348</v>
      </c>
      <c r="DA125" s="122" t="s">
        <v>1572</v>
      </c>
    </row>
    <row r="126" spans="1:105" ht="12" customHeight="1" x14ac:dyDescent="0.25">
      <c r="A126" s="60" t="s">
        <v>1573</v>
      </c>
      <c r="B126" s="262">
        <v>1.5818761356502751</v>
      </c>
      <c r="C126" s="262">
        <v>1.3683531132351261</v>
      </c>
      <c r="D126" s="262">
        <v>1.356858876371601</v>
      </c>
      <c r="E126" s="262">
        <v>1.4881766235233891</v>
      </c>
      <c r="F126" s="262">
        <v>2.1032572077429319</v>
      </c>
      <c r="G126" s="262">
        <v>1.3021295460865749</v>
      </c>
      <c r="H126" s="262">
        <v>1.1995088707321</v>
      </c>
      <c r="I126" s="262">
        <v>0.23902899284102269</v>
      </c>
      <c r="J126" s="262">
        <v>0.36274248116780511</v>
      </c>
      <c r="K126" s="262">
        <v>1.927298152995333</v>
      </c>
      <c r="L126" s="262">
        <v>1.8576150412011849</v>
      </c>
      <c r="M126" s="262">
        <v>1.6332511810198289</v>
      </c>
      <c r="N126" s="262">
        <v>1.623547448942434</v>
      </c>
      <c r="O126" s="262">
        <v>1.436430949464544</v>
      </c>
      <c r="P126" s="262">
        <v>1.416143896931336</v>
      </c>
      <c r="Q126" s="262">
        <v>2.5931964620895531</v>
      </c>
      <c r="R126" s="262">
        <v>2.7071077297837549</v>
      </c>
      <c r="S126" s="262">
        <v>2.8775359322768401</v>
      </c>
      <c r="T126" s="262">
        <v>2.4067438106227872</v>
      </c>
      <c r="U126" s="262">
        <v>2.1151531658331768</v>
      </c>
      <c r="V126" s="262">
        <v>2.6430662183069522</v>
      </c>
      <c r="W126" s="262">
        <v>2.8480024171023399</v>
      </c>
      <c r="X126" s="262">
        <v>2.2907089155069138</v>
      </c>
      <c r="Y126" s="262">
        <v>2.0363923306789311</v>
      </c>
      <c r="DA126" s="72" t="s">
        <v>1574</v>
      </c>
    </row>
    <row r="127" spans="1:105" ht="12" customHeight="1" x14ac:dyDescent="0.25">
      <c r="A127" s="132" t="s">
        <v>1575</v>
      </c>
      <c r="B127" s="316">
        <v>4.8405285383356897</v>
      </c>
      <c r="C127" s="316">
        <v>4.1871497684692711</v>
      </c>
      <c r="D127" s="316">
        <v>4.1519774940348961</v>
      </c>
      <c r="E127" s="316">
        <v>4.553808767895589</v>
      </c>
      <c r="F127" s="316">
        <v>6.4359505198267417</v>
      </c>
      <c r="G127" s="316">
        <v>3.9845061736462299</v>
      </c>
      <c r="H127" s="316">
        <v>3.6704877138681402</v>
      </c>
      <c r="I127" s="316">
        <v>0.73142683884094317</v>
      </c>
      <c r="J127" s="316">
        <v>1.109989140482013</v>
      </c>
      <c r="K127" s="316">
        <v>5.8975171956940642</v>
      </c>
      <c r="L127" s="316">
        <v>5.6842874214545356</v>
      </c>
      <c r="M127" s="316">
        <v>4.9977357732544903</v>
      </c>
      <c r="N127" s="316">
        <v>4.9680424293886754</v>
      </c>
      <c r="O127" s="316">
        <v>4.3954674121014472</v>
      </c>
      <c r="P127" s="316">
        <v>4.3333891908472051</v>
      </c>
      <c r="Q127" s="316">
        <v>7.9351607862113607</v>
      </c>
      <c r="R127" s="316">
        <v>8.2837283697820663</v>
      </c>
      <c r="S127" s="316">
        <v>8.8052373294996436</v>
      </c>
      <c r="T127" s="316">
        <v>7.3646171386189856</v>
      </c>
      <c r="U127" s="316">
        <v>6.4723520580565346</v>
      </c>
      <c r="V127" s="316">
        <v>8.0877618481591913</v>
      </c>
      <c r="W127" s="316">
        <v>8.7148650052589911</v>
      </c>
      <c r="X127" s="316">
        <v>7.0095512718339883</v>
      </c>
      <c r="Y127" s="316">
        <v>6.231344521704413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0.99999999999999989</v>
      </c>
      <c r="C132" s="232">
        <f t="shared" si="6"/>
        <v>1</v>
      </c>
      <c r="D132" s="232">
        <f t="shared" si="6"/>
        <v>1</v>
      </c>
      <c r="E132" s="232">
        <f t="shared" si="6"/>
        <v>1.0000000000000002</v>
      </c>
      <c r="F132" s="232">
        <f t="shared" si="6"/>
        <v>1</v>
      </c>
      <c r="G132" s="232">
        <f t="shared" si="6"/>
        <v>1</v>
      </c>
      <c r="H132" s="232">
        <f t="shared" si="6"/>
        <v>1.0000000000000002</v>
      </c>
      <c r="I132" s="232">
        <f t="shared" si="6"/>
        <v>1</v>
      </c>
      <c r="J132" s="232">
        <f t="shared" si="6"/>
        <v>0.99999999999999989</v>
      </c>
      <c r="K132" s="232">
        <f t="shared" si="6"/>
        <v>0.99999999999999989</v>
      </c>
      <c r="L132" s="232">
        <f t="shared" si="6"/>
        <v>1</v>
      </c>
      <c r="M132" s="232">
        <f t="shared" si="6"/>
        <v>0.99999999999999989</v>
      </c>
      <c r="N132" s="232">
        <f t="shared" si="6"/>
        <v>1</v>
      </c>
      <c r="O132" s="232">
        <f t="shared" si="6"/>
        <v>1</v>
      </c>
      <c r="P132" s="232">
        <f t="shared" si="6"/>
        <v>1.0000000000000002</v>
      </c>
      <c r="Q132" s="232">
        <f t="shared" si="6"/>
        <v>0.99999999999999978</v>
      </c>
      <c r="R132" s="232">
        <f t="shared" si="6"/>
        <v>1.0000000000000002</v>
      </c>
      <c r="S132" s="232">
        <f t="shared" si="6"/>
        <v>1</v>
      </c>
      <c r="T132" s="232">
        <f t="shared" si="6"/>
        <v>1</v>
      </c>
      <c r="U132" s="232">
        <f t="shared" si="6"/>
        <v>1</v>
      </c>
      <c r="V132" s="232">
        <f t="shared" si="6"/>
        <v>1.0000000000000002</v>
      </c>
      <c r="W132" s="232">
        <f t="shared" si="6"/>
        <v>0.99999999999999989</v>
      </c>
      <c r="X132" s="232">
        <f t="shared" si="6"/>
        <v>1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4.8886149451263022E-3</v>
      </c>
      <c r="C133" s="266">
        <f t="shared" si="7"/>
        <v>4.88861494512667E-3</v>
      </c>
      <c r="D133" s="266">
        <f t="shared" si="7"/>
        <v>4.8886149451262727E-3</v>
      </c>
      <c r="E133" s="266">
        <f t="shared" si="7"/>
        <v>4.8886149451260533E-3</v>
      </c>
      <c r="F133" s="266">
        <f t="shared" si="7"/>
        <v>4.8886149451287551E-3</v>
      </c>
      <c r="G133" s="266">
        <f t="shared" si="7"/>
        <v>4.8886149451286293E-3</v>
      </c>
      <c r="H133" s="266">
        <f t="shared" si="7"/>
        <v>4.8886149451281367E-3</v>
      </c>
      <c r="I133" s="266">
        <f t="shared" si="7"/>
        <v>4.8886149451280274E-3</v>
      </c>
      <c r="J133" s="266">
        <f t="shared" si="7"/>
        <v>4.888614945128488E-3</v>
      </c>
      <c r="K133" s="266">
        <f t="shared" si="7"/>
        <v>4.8886149451290908E-3</v>
      </c>
      <c r="L133" s="266">
        <f t="shared" si="7"/>
        <v>4.8886149451289702E-3</v>
      </c>
      <c r="M133" s="266">
        <f t="shared" si="7"/>
        <v>4.8886149451287265E-3</v>
      </c>
      <c r="N133" s="266">
        <f t="shared" si="7"/>
        <v>4.8886149451284073E-3</v>
      </c>
      <c r="O133" s="266">
        <f t="shared" si="7"/>
        <v>4.8886149451287161E-3</v>
      </c>
      <c r="P133" s="266">
        <f t="shared" si="7"/>
        <v>4.8886149451286285E-3</v>
      </c>
      <c r="Q133" s="266">
        <f t="shared" si="7"/>
        <v>4.8886149451287551E-3</v>
      </c>
      <c r="R133" s="266">
        <f t="shared" si="7"/>
        <v>4.8886149451291766E-3</v>
      </c>
      <c r="S133" s="266">
        <f t="shared" si="7"/>
        <v>4.8886149451290717E-3</v>
      </c>
      <c r="T133" s="266">
        <f t="shared" si="7"/>
        <v>4.8886149451287152E-3</v>
      </c>
      <c r="U133" s="266">
        <f t="shared" si="7"/>
        <v>4.8886149451287924E-3</v>
      </c>
      <c r="V133" s="266">
        <f t="shared" si="7"/>
        <v>4.888614945128919E-3</v>
      </c>
      <c r="W133" s="266">
        <f t="shared" si="7"/>
        <v>4.8886149451288635E-3</v>
      </c>
      <c r="X133" s="266">
        <f t="shared" si="7"/>
        <v>4.8886149451288011E-3</v>
      </c>
      <c r="Y133" s="266">
        <f t="shared" si="7"/>
        <v>4.8886149451293562E-3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1.9546679671024253E-3</v>
      </c>
      <c r="C134" s="267">
        <f t="shared" si="8"/>
        <v>1.9546679671025723E-3</v>
      </c>
      <c r="D134" s="267">
        <f t="shared" si="8"/>
        <v>1.9546679671024136E-3</v>
      </c>
      <c r="E134" s="267">
        <f t="shared" si="8"/>
        <v>1.9546679671023268E-3</v>
      </c>
      <c r="F134" s="267">
        <f t="shared" si="8"/>
        <v>1.9546679671034062E-3</v>
      </c>
      <c r="G134" s="267">
        <f t="shared" si="8"/>
        <v>1.9546679671033559E-3</v>
      </c>
      <c r="H134" s="267">
        <f t="shared" si="8"/>
        <v>1.9546679671031599E-3</v>
      </c>
      <c r="I134" s="267">
        <f t="shared" si="8"/>
        <v>1.9546679671031152E-3</v>
      </c>
      <c r="J134" s="267">
        <f t="shared" si="8"/>
        <v>1.9546679671033E-3</v>
      </c>
      <c r="K134" s="267">
        <f t="shared" si="8"/>
        <v>1.9546679671035411E-3</v>
      </c>
      <c r="L134" s="267">
        <f t="shared" si="8"/>
        <v>1.9546679671034926E-3</v>
      </c>
      <c r="M134" s="267">
        <f t="shared" si="8"/>
        <v>1.9546679671033945E-3</v>
      </c>
      <c r="N134" s="267">
        <f t="shared" si="8"/>
        <v>1.9546679671032683E-3</v>
      </c>
      <c r="O134" s="267">
        <f t="shared" si="8"/>
        <v>1.9546679671033906E-3</v>
      </c>
      <c r="P134" s="267">
        <f t="shared" si="8"/>
        <v>1.9546679671033546E-3</v>
      </c>
      <c r="Q134" s="267">
        <f t="shared" si="8"/>
        <v>1.9546679671034054E-3</v>
      </c>
      <c r="R134" s="267">
        <f t="shared" si="8"/>
        <v>1.9546679671035749E-3</v>
      </c>
      <c r="S134" s="267">
        <f t="shared" si="8"/>
        <v>1.954667967103532E-3</v>
      </c>
      <c r="T134" s="267">
        <f t="shared" si="8"/>
        <v>1.9546679671033902E-3</v>
      </c>
      <c r="U134" s="267">
        <f t="shared" si="8"/>
        <v>1.9546679671034219E-3</v>
      </c>
      <c r="V134" s="267">
        <f t="shared" si="8"/>
        <v>1.9546679671034722E-3</v>
      </c>
      <c r="W134" s="267">
        <f t="shared" si="8"/>
        <v>1.9546679671034496E-3</v>
      </c>
      <c r="X134" s="267">
        <f t="shared" si="8"/>
        <v>1.9546679671034253E-3</v>
      </c>
      <c r="Y134" s="267">
        <f t="shared" si="8"/>
        <v>1.9546679671036465E-3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8.2343539494616046E-3</v>
      </c>
      <c r="C135" s="267">
        <f t="shared" si="9"/>
        <v>6.4244084932713955E-3</v>
      </c>
      <c r="D135" s="267">
        <f t="shared" si="9"/>
        <v>6.1755270364850434E-3</v>
      </c>
      <c r="E135" s="267">
        <f t="shared" si="9"/>
        <v>6.7943553884063533E-3</v>
      </c>
      <c r="F135" s="267">
        <f t="shared" si="9"/>
        <v>1.0405559078064662E-2</v>
      </c>
      <c r="G135" s="267">
        <f t="shared" si="9"/>
        <v>1.2952423148500501E-2</v>
      </c>
      <c r="H135" s="267">
        <f t="shared" si="9"/>
        <v>2.3075052452445285E-2</v>
      </c>
      <c r="I135" s="267">
        <f t="shared" si="9"/>
        <v>2.1234314364429203E-2</v>
      </c>
      <c r="J135" s="267">
        <f t="shared" si="9"/>
        <v>1.92909372533717E-2</v>
      </c>
      <c r="K135" s="267">
        <f t="shared" si="9"/>
        <v>1.879187573405473E-2</v>
      </c>
      <c r="L135" s="267">
        <f t="shared" si="9"/>
        <v>2.3648719237010229E-2</v>
      </c>
      <c r="M135" s="267">
        <f t="shared" si="9"/>
        <v>2.0454242728549201E-2</v>
      </c>
      <c r="N135" s="267">
        <f t="shared" si="9"/>
        <v>1.5356044812269641E-2</v>
      </c>
      <c r="O135" s="267">
        <f t="shared" si="9"/>
        <v>1.550200243590469E-2</v>
      </c>
      <c r="P135" s="267">
        <f t="shared" si="9"/>
        <v>1.5683333681680057E-2</v>
      </c>
      <c r="Q135" s="267">
        <f t="shared" si="9"/>
        <v>1.691985510542978E-2</v>
      </c>
      <c r="R135" s="267">
        <f t="shared" si="9"/>
        <v>1.5850469170452602E-2</v>
      </c>
      <c r="S135" s="267">
        <f t="shared" si="9"/>
        <v>1.6668911107813825E-2</v>
      </c>
      <c r="T135" s="267">
        <f t="shared" si="9"/>
        <v>1.3778444465011192E-2</v>
      </c>
      <c r="U135" s="267">
        <f t="shared" si="9"/>
        <v>1.4915684810077169E-2</v>
      </c>
      <c r="V135" s="267">
        <f t="shared" si="9"/>
        <v>1.254380192047057E-2</v>
      </c>
      <c r="W135" s="267">
        <f t="shared" si="9"/>
        <v>1.2302715940916602E-2</v>
      </c>
      <c r="X135" s="267">
        <f t="shared" si="9"/>
        <v>9.7507234432263178E-3</v>
      </c>
      <c r="Y135" s="267">
        <f t="shared" si="9"/>
        <v>9.0941284447094393E-3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9.7538895618097684E-4</v>
      </c>
      <c r="C136" s="267">
        <f t="shared" si="10"/>
        <v>9.7538895618104991E-4</v>
      </c>
      <c r="D136" s="267">
        <f t="shared" si="10"/>
        <v>9.7538895618097109E-4</v>
      </c>
      <c r="E136" s="267">
        <f t="shared" si="10"/>
        <v>9.7538895618092718E-4</v>
      </c>
      <c r="F136" s="267">
        <f t="shared" si="10"/>
        <v>9.7538895618146581E-4</v>
      </c>
      <c r="G136" s="267">
        <f t="shared" si="10"/>
        <v>9.7538895618144109E-4</v>
      </c>
      <c r="H136" s="267">
        <f t="shared" si="10"/>
        <v>9.753889561813433E-4</v>
      </c>
      <c r="I136" s="267">
        <f t="shared" si="10"/>
        <v>9.7538895618132085E-4</v>
      </c>
      <c r="J136" s="267">
        <f t="shared" si="10"/>
        <v>9.7538895618141301E-4</v>
      </c>
      <c r="K136" s="267">
        <f t="shared" si="10"/>
        <v>9.7538895618153314E-4</v>
      </c>
      <c r="L136" s="267">
        <f t="shared" si="10"/>
        <v>9.7538895618150907E-4</v>
      </c>
      <c r="M136" s="267">
        <f t="shared" si="10"/>
        <v>9.7538895618146072E-4</v>
      </c>
      <c r="N136" s="267">
        <f t="shared" si="10"/>
        <v>9.7538895618139707E-4</v>
      </c>
      <c r="O136" s="267">
        <f t="shared" si="10"/>
        <v>9.7538895618145877E-4</v>
      </c>
      <c r="P136" s="267">
        <f t="shared" si="10"/>
        <v>9.7538895618144077E-4</v>
      </c>
      <c r="Q136" s="267">
        <f t="shared" si="10"/>
        <v>9.7538895618146603E-4</v>
      </c>
      <c r="R136" s="267">
        <f t="shared" si="10"/>
        <v>9.7538895618155038E-4</v>
      </c>
      <c r="S136" s="267">
        <f t="shared" si="10"/>
        <v>9.7538895618152924E-4</v>
      </c>
      <c r="T136" s="267">
        <f t="shared" si="10"/>
        <v>9.7538895618145833E-4</v>
      </c>
      <c r="U136" s="267">
        <f t="shared" si="10"/>
        <v>9.7538895618147329E-4</v>
      </c>
      <c r="V136" s="267">
        <f t="shared" si="10"/>
        <v>9.7538895618149921E-4</v>
      </c>
      <c r="W136" s="267">
        <f t="shared" si="10"/>
        <v>9.7538895618148793E-4</v>
      </c>
      <c r="X136" s="267">
        <f t="shared" si="10"/>
        <v>9.7538895618147514E-4</v>
      </c>
      <c r="Y136" s="267">
        <f t="shared" si="10"/>
        <v>9.7538895618158627E-4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4.0829974603388474E-3</v>
      </c>
      <c r="C137" s="268">
        <f t="shared" si="11"/>
        <v>3.9624981797665706E-3</v>
      </c>
      <c r="D137" s="268">
        <f t="shared" si="11"/>
        <v>3.9502416789057729E-3</v>
      </c>
      <c r="E137" s="268">
        <f t="shared" si="11"/>
        <v>3.985795004777218E-3</v>
      </c>
      <c r="F137" s="268">
        <f t="shared" si="11"/>
        <v>4.2623427705588543E-3</v>
      </c>
      <c r="G137" s="268">
        <f t="shared" si="11"/>
        <v>4.6575420287519338E-3</v>
      </c>
      <c r="H137" s="268">
        <f t="shared" si="11"/>
        <v>7.4170906542215063E-3</v>
      </c>
      <c r="I137" s="268">
        <f t="shared" si="11"/>
        <v>6.7437801064564916E-3</v>
      </c>
      <c r="J137" s="268">
        <f t="shared" si="11"/>
        <v>6.7914701103778492E-3</v>
      </c>
      <c r="K137" s="268">
        <f t="shared" si="11"/>
        <v>6.4112084252815355E-3</v>
      </c>
      <c r="L137" s="268">
        <f t="shared" si="11"/>
        <v>7.9092587631125495E-3</v>
      </c>
      <c r="M137" s="268">
        <f t="shared" si="11"/>
        <v>6.8386023293394577E-3</v>
      </c>
      <c r="N137" s="268">
        <f t="shared" si="11"/>
        <v>5.5960195477818961E-3</v>
      </c>
      <c r="O137" s="268">
        <f t="shared" si="11"/>
        <v>5.6116763761017248E-3</v>
      </c>
      <c r="P137" s="268">
        <f t="shared" si="11"/>
        <v>5.6919976159726694E-3</v>
      </c>
      <c r="Q137" s="268">
        <f t="shared" si="11"/>
        <v>6.2146925529788528E-3</v>
      </c>
      <c r="R137" s="268">
        <f t="shared" si="11"/>
        <v>5.8920941420667434E-3</v>
      </c>
      <c r="S137" s="268">
        <f t="shared" si="11"/>
        <v>6.114551321018737E-3</v>
      </c>
      <c r="T137" s="268">
        <f t="shared" si="11"/>
        <v>5.0786689241371641E-3</v>
      </c>
      <c r="U137" s="268">
        <f t="shared" si="11"/>
        <v>5.5420345732481923E-3</v>
      </c>
      <c r="V137" s="268">
        <f t="shared" si="11"/>
        <v>4.9074174748635208E-3</v>
      </c>
      <c r="W137" s="268">
        <f t="shared" si="11"/>
        <v>4.8373422016935357E-3</v>
      </c>
      <c r="X137" s="268">
        <f t="shared" si="11"/>
        <v>4.1944234514934712E-3</v>
      </c>
      <c r="Y137" s="268">
        <f t="shared" si="11"/>
        <v>4.0228575211291133E-3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3.2627560988800063E-2</v>
      </c>
      <c r="C138" s="269">
        <f t="shared" si="12"/>
        <v>2.5455886547709423E-2</v>
      </c>
      <c r="D138" s="269">
        <f t="shared" si="12"/>
        <v>2.4469726010997367E-2</v>
      </c>
      <c r="E138" s="269">
        <f t="shared" si="12"/>
        <v>2.6921753203152654E-2</v>
      </c>
      <c r="F138" s="269">
        <f t="shared" si="12"/>
        <v>4.1230680090490329E-2</v>
      </c>
      <c r="G138" s="269">
        <f t="shared" si="12"/>
        <v>5.1322299092824125E-2</v>
      </c>
      <c r="H138" s="269">
        <f t="shared" si="12"/>
        <v>9.1431906599199073E-2</v>
      </c>
      <c r="I138" s="269">
        <f t="shared" si="12"/>
        <v>8.413822034284385E-2</v>
      </c>
      <c r="J138" s="269">
        <f t="shared" si="12"/>
        <v>7.6437840251772776E-2</v>
      </c>
      <c r="K138" s="269">
        <f t="shared" si="12"/>
        <v>7.4460373621285991E-2</v>
      </c>
      <c r="L138" s="269">
        <f t="shared" si="12"/>
        <v>9.3704986930153861E-2</v>
      </c>
      <c r="M138" s="269">
        <f t="shared" si="12"/>
        <v>8.1047287522671402E-2</v>
      </c>
      <c r="N138" s="269">
        <f t="shared" si="12"/>
        <v>6.0846338611887575E-2</v>
      </c>
      <c r="O138" s="269">
        <f t="shared" si="12"/>
        <v>6.1424676790712701E-2</v>
      </c>
      <c r="P138" s="269">
        <f t="shared" si="12"/>
        <v>6.2143178365580962E-2</v>
      </c>
      <c r="Q138" s="269">
        <f t="shared" si="12"/>
        <v>6.7042734349568006E-2</v>
      </c>
      <c r="R138" s="269">
        <f t="shared" si="12"/>
        <v>6.2805431091998598E-2</v>
      </c>
      <c r="S138" s="269">
        <f t="shared" si="12"/>
        <v>6.6048401261964582E-2</v>
      </c>
      <c r="T138" s="269">
        <f t="shared" si="12"/>
        <v>5.459530157096798E-2</v>
      </c>
      <c r="U138" s="269">
        <f t="shared" si="12"/>
        <v>5.9101469139826279E-2</v>
      </c>
      <c r="V138" s="269">
        <f t="shared" si="12"/>
        <v>4.9703190402489432E-2</v>
      </c>
      <c r="W138" s="269">
        <f t="shared" si="12"/>
        <v>4.8747918434619258E-2</v>
      </c>
      <c r="X138" s="269">
        <f t="shared" si="12"/>
        <v>3.8635978703537618E-2</v>
      </c>
      <c r="Y138" s="269">
        <f t="shared" si="12"/>
        <v>3.6034306065886264E-2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0.52447970090053531</v>
      </c>
      <c r="C139" s="269">
        <f t="shared" si="13"/>
        <v>0.53528165711854825</v>
      </c>
      <c r="D139" s="269">
        <f t="shared" si="13"/>
        <v>0.53757802226169238</v>
      </c>
      <c r="E139" s="269">
        <f t="shared" si="13"/>
        <v>0.53388917143609438</v>
      </c>
      <c r="F139" s="269">
        <f t="shared" si="13"/>
        <v>0.51339752828457941</v>
      </c>
      <c r="G139" s="269">
        <f t="shared" si="13"/>
        <v>0.49346131489806422</v>
      </c>
      <c r="H139" s="269">
        <f t="shared" si="13"/>
        <v>0.43567448771109718</v>
      </c>
      <c r="I139" s="269">
        <f t="shared" si="13"/>
        <v>0.44340938712610345</v>
      </c>
      <c r="J139" s="269">
        <f t="shared" si="13"/>
        <v>0.46046950936643061</v>
      </c>
      <c r="K139" s="269">
        <f t="shared" si="13"/>
        <v>0.46401567199982519</v>
      </c>
      <c r="L139" s="269">
        <f t="shared" si="13"/>
        <v>0.4327428091312901</v>
      </c>
      <c r="M139" s="269">
        <f t="shared" si="13"/>
        <v>0.45255229010126607</v>
      </c>
      <c r="N139" s="269">
        <f t="shared" si="13"/>
        <v>0.48375988614004634</v>
      </c>
      <c r="O139" s="269">
        <f t="shared" si="13"/>
        <v>0.48361605644616212</v>
      </c>
      <c r="P139" s="269">
        <f t="shared" si="13"/>
        <v>0.48276443325803897</v>
      </c>
      <c r="Q139" s="269">
        <f t="shared" si="13"/>
        <v>0.47507867270412701</v>
      </c>
      <c r="R139" s="269">
        <f t="shared" si="13"/>
        <v>0.48138110136380763</v>
      </c>
      <c r="S139" s="269">
        <f t="shared" si="13"/>
        <v>0.47631951283110208</v>
      </c>
      <c r="T139" s="269">
        <f t="shared" si="13"/>
        <v>0.49419329216074259</v>
      </c>
      <c r="U139" s="269">
        <f t="shared" si="13"/>
        <v>0.48773324036412496</v>
      </c>
      <c r="V139" s="269">
        <f t="shared" si="13"/>
        <v>0.50125182044440653</v>
      </c>
      <c r="W139" s="269">
        <f t="shared" si="13"/>
        <v>0.50265354722005895</v>
      </c>
      <c r="X139" s="269">
        <f t="shared" si="13"/>
        <v>0.51739632915452749</v>
      </c>
      <c r="Y139" s="269">
        <f t="shared" si="13"/>
        <v>0.52118688339740438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0.37631515999553117</v>
      </c>
      <c r="C140" s="269">
        <f t="shared" si="14"/>
        <v>0.38406558365438154</v>
      </c>
      <c r="D140" s="269">
        <f t="shared" si="14"/>
        <v>0.38571322991174217</v>
      </c>
      <c r="E140" s="269">
        <f t="shared" si="14"/>
        <v>0.38306647258967408</v>
      </c>
      <c r="F140" s="269">
        <f t="shared" si="14"/>
        <v>0.36836368055045249</v>
      </c>
      <c r="G140" s="269">
        <f t="shared" si="14"/>
        <v>0.35405941039972993</v>
      </c>
      <c r="H140" s="269">
        <f t="shared" si="14"/>
        <v>0.31259725451236309</v>
      </c>
      <c r="I140" s="269">
        <f t="shared" si="14"/>
        <v>0.31814705921578551</v>
      </c>
      <c r="J140" s="269">
        <f t="shared" si="14"/>
        <v>0.33038772862470411</v>
      </c>
      <c r="K140" s="269">
        <f t="shared" si="14"/>
        <v>0.33293210690372005</v>
      </c>
      <c r="L140" s="269">
        <f t="shared" si="14"/>
        <v>0.31049376968364345</v>
      </c>
      <c r="M140" s="269">
        <f t="shared" si="14"/>
        <v>0.32470710909000255</v>
      </c>
      <c r="N140" s="269">
        <f t="shared" si="14"/>
        <v>0.3470986172384497</v>
      </c>
      <c r="O140" s="269">
        <f t="shared" si="14"/>
        <v>0.34699541916582038</v>
      </c>
      <c r="P140" s="269">
        <f t="shared" si="14"/>
        <v>0.34638437794583754</v>
      </c>
      <c r="Q140" s="269">
        <f t="shared" si="14"/>
        <v>0.34086983046656105</v>
      </c>
      <c r="R140" s="269">
        <f t="shared" si="14"/>
        <v>0.34539183474118967</v>
      </c>
      <c r="S140" s="269">
        <f t="shared" si="14"/>
        <v>0.34176013556342133</v>
      </c>
      <c r="T140" s="269">
        <f t="shared" si="14"/>
        <v>0.35458460544587744</v>
      </c>
      <c r="U140" s="269">
        <f t="shared" si="14"/>
        <v>0.34994950627759785</v>
      </c>
      <c r="V140" s="269">
        <f t="shared" si="14"/>
        <v>0.35964911260571436</v>
      </c>
      <c r="W140" s="269">
        <f t="shared" si="14"/>
        <v>0.36065485417196386</v>
      </c>
      <c r="X140" s="269">
        <f t="shared" si="14"/>
        <v>0.37123282760529769</v>
      </c>
      <c r="Y140" s="269">
        <f t="shared" si="14"/>
        <v>0.37395255731825067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4.6441554836923166E-2</v>
      </c>
      <c r="C141" s="269">
        <f t="shared" si="15"/>
        <v>3.6991294137912467E-2</v>
      </c>
      <c r="D141" s="269">
        <f t="shared" si="15"/>
        <v>3.4294581231767554E-2</v>
      </c>
      <c r="E141" s="269">
        <f t="shared" si="15"/>
        <v>3.7523780509486168E-2</v>
      </c>
      <c r="F141" s="269">
        <f t="shared" si="15"/>
        <v>5.4521537357440766E-2</v>
      </c>
      <c r="G141" s="269">
        <f t="shared" si="15"/>
        <v>7.5728338563715997E-2</v>
      </c>
      <c r="H141" s="269">
        <f t="shared" si="15"/>
        <v>0.12198553620226142</v>
      </c>
      <c r="I141" s="269">
        <f t="shared" si="15"/>
        <v>0.11850856697596918</v>
      </c>
      <c r="J141" s="269">
        <f t="shared" si="15"/>
        <v>9.8803842524929658E-2</v>
      </c>
      <c r="K141" s="269">
        <f t="shared" si="15"/>
        <v>9.5570091447418279E-2</v>
      </c>
      <c r="L141" s="269">
        <f t="shared" si="15"/>
        <v>0.12368178438637588</v>
      </c>
      <c r="M141" s="269">
        <f t="shared" si="15"/>
        <v>0.10658179635975761</v>
      </c>
      <c r="N141" s="269">
        <f t="shared" si="15"/>
        <v>7.9524421781151794E-2</v>
      </c>
      <c r="O141" s="269">
        <f t="shared" si="15"/>
        <v>7.9031496916884894E-2</v>
      </c>
      <c r="P141" s="269">
        <f t="shared" si="15"/>
        <v>7.951400726447666E-2</v>
      </c>
      <c r="Q141" s="269">
        <f t="shared" si="15"/>
        <v>8.605554295292156E-2</v>
      </c>
      <c r="R141" s="269">
        <f t="shared" si="15"/>
        <v>8.086039762207059E-2</v>
      </c>
      <c r="S141" s="269">
        <f t="shared" si="15"/>
        <v>8.526981604626549E-2</v>
      </c>
      <c r="T141" s="269">
        <f t="shared" si="15"/>
        <v>6.9951015564850172E-2</v>
      </c>
      <c r="U141" s="269">
        <f t="shared" si="15"/>
        <v>7.493939296671194E-2</v>
      </c>
      <c r="V141" s="269">
        <f t="shared" si="15"/>
        <v>6.4125985283642009E-2</v>
      </c>
      <c r="W141" s="269">
        <f t="shared" si="15"/>
        <v>6.2984950162333853E-2</v>
      </c>
      <c r="X141" s="269">
        <f t="shared" si="15"/>
        <v>5.0971045773503837E-2</v>
      </c>
      <c r="Y141" s="269">
        <f t="shared" si="15"/>
        <v>4.7890595384205523E-2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3.9615053717963457E-2</v>
      </c>
      <c r="C142" s="318">
        <f t="shared" si="16"/>
        <v>3.0907499134613652E-2</v>
      </c>
      <c r="D142" s="318">
        <f t="shared" si="16"/>
        <v>2.9710143235109107E-2</v>
      </c>
      <c r="E142" s="318">
        <f t="shared" si="16"/>
        <v>3.2687294636909656E-2</v>
      </c>
      <c r="F142" s="318">
        <f t="shared" si="16"/>
        <v>5.0060610021497365E-2</v>
      </c>
      <c r="G142" s="318">
        <f t="shared" si="16"/>
        <v>6.2313442190469616E-2</v>
      </c>
      <c r="H142" s="318">
        <f t="shared" si="16"/>
        <v>0.11101289160738755</v>
      </c>
      <c r="I142" s="318">
        <f t="shared" si="16"/>
        <v>0.10215719525464249</v>
      </c>
      <c r="J142" s="318">
        <f t="shared" si="16"/>
        <v>9.2807707836283782E-2</v>
      </c>
      <c r="K142" s="318">
        <f t="shared" si="16"/>
        <v>9.0406748511769636E-2</v>
      </c>
      <c r="L142" s="318">
        <f t="shared" si="16"/>
        <v>0.11377277302932193</v>
      </c>
      <c r="M142" s="318">
        <f t="shared" si="16"/>
        <v>9.8404310699410802E-2</v>
      </c>
      <c r="N142" s="318">
        <f t="shared" si="16"/>
        <v>7.3877142501664148E-2</v>
      </c>
      <c r="O142" s="318">
        <f t="shared" si="16"/>
        <v>7.4579337128751685E-2</v>
      </c>
      <c r="P142" s="318">
        <f t="shared" si="16"/>
        <v>7.5451712434237053E-2</v>
      </c>
      <c r="Q142" s="318">
        <f t="shared" si="16"/>
        <v>8.1400553463649064E-2</v>
      </c>
      <c r="R142" s="318">
        <f t="shared" si="16"/>
        <v>7.6255792682249107E-2</v>
      </c>
      <c r="S142" s="318">
        <f t="shared" si="16"/>
        <v>8.0193274786199642E-2</v>
      </c>
      <c r="T142" s="318">
        <f t="shared" si="16"/>
        <v>6.6287388298031991E-2</v>
      </c>
      <c r="U142" s="318">
        <f t="shared" si="16"/>
        <v>7.1758593159582773E-2</v>
      </c>
      <c r="V142" s="318">
        <f t="shared" si="16"/>
        <v>6.0347586459946354E-2</v>
      </c>
      <c r="W142" s="318">
        <f t="shared" si="16"/>
        <v>5.9187734200826139E-2</v>
      </c>
      <c r="X142" s="318">
        <f t="shared" si="16"/>
        <v>4.6910229431863619E-2</v>
      </c>
      <c r="Y142" s="318">
        <f t="shared" si="16"/>
        <v>4.3751384633979616E-2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6.826501118959701E-3</v>
      </c>
      <c r="C143" s="326">
        <f t="shared" si="17"/>
        <v>6.0837950032988164E-3</v>
      </c>
      <c r="D143" s="326">
        <f t="shared" si="17"/>
        <v>4.5844379966584452E-3</v>
      </c>
      <c r="E143" s="326">
        <f t="shared" si="17"/>
        <v>4.8364858725765108E-3</v>
      </c>
      <c r="F143" s="326">
        <f t="shared" si="17"/>
        <v>4.4609273359434059E-3</v>
      </c>
      <c r="G143" s="326">
        <f t="shared" si="17"/>
        <v>1.3414896373246384E-2</v>
      </c>
      <c r="H143" s="326">
        <f t="shared" si="17"/>
        <v>1.0972644594873881E-2</v>
      </c>
      <c r="I143" s="326">
        <f t="shared" si="17"/>
        <v>1.6351371721326693E-2</v>
      </c>
      <c r="J143" s="326">
        <f t="shared" si="17"/>
        <v>5.9961346886458662E-3</v>
      </c>
      <c r="K143" s="326">
        <f t="shared" si="17"/>
        <v>5.163342935648638E-3</v>
      </c>
      <c r="L143" s="326">
        <f t="shared" si="17"/>
        <v>9.9090113570539581E-3</v>
      </c>
      <c r="M143" s="326">
        <f t="shared" si="17"/>
        <v>8.1774856603468084E-3</v>
      </c>
      <c r="N143" s="326">
        <f t="shared" si="17"/>
        <v>5.6472792794876455E-3</v>
      </c>
      <c r="O143" s="326">
        <f t="shared" si="17"/>
        <v>4.4521597881332104E-3</v>
      </c>
      <c r="P143" s="326">
        <f t="shared" si="17"/>
        <v>4.0622948302396029E-3</v>
      </c>
      <c r="Q143" s="326">
        <f t="shared" si="17"/>
        <v>4.654989489272494E-3</v>
      </c>
      <c r="R143" s="326">
        <f t="shared" si="17"/>
        <v>4.6046049398214758E-3</v>
      </c>
      <c r="S143" s="326">
        <f t="shared" si="17"/>
        <v>5.0765412600658529E-3</v>
      </c>
      <c r="T143" s="326">
        <f t="shared" si="17"/>
        <v>3.6636272668181744E-3</v>
      </c>
      <c r="U143" s="326">
        <f t="shared" si="17"/>
        <v>3.1807998071291671E-3</v>
      </c>
      <c r="V143" s="326">
        <f t="shared" si="17"/>
        <v>3.7783988236956586E-3</v>
      </c>
      <c r="W143" s="326">
        <f t="shared" si="17"/>
        <v>3.7972159615077151E-3</v>
      </c>
      <c r="X143" s="326">
        <f t="shared" si="17"/>
        <v>4.0608163416402171E-3</v>
      </c>
      <c r="Y143" s="326">
        <f t="shared" si="17"/>
        <v>4.1392107502259082E-3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0.99999999999999989</v>
      </c>
      <c r="C146" s="232">
        <f t="shared" si="18"/>
        <v>0.99999999999999978</v>
      </c>
      <c r="D146" s="232">
        <f t="shared" si="18"/>
        <v>1</v>
      </c>
      <c r="E146" s="232">
        <f t="shared" si="18"/>
        <v>0.99999999999999989</v>
      </c>
      <c r="F146" s="232">
        <f t="shared" si="18"/>
        <v>1</v>
      </c>
      <c r="G146" s="232">
        <f t="shared" si="18"/>
        <v>0.99999999999999978</v>
      </c>
      <c r="H146" s="232">
        <f t="shared" si="18"/>
        <v>1</v>
      </c>
      <c r="I146" s="232">
        <f t="shared" si="18"/>
        <v>1</v>
      </c>
      <c r="J146" s="232">
        <f t="shared" si="18"/>
        <v>1.0000000000000002</v>
      </c>
      <c r="K146" s="232">
        <f t="shared" si="18"/>
        <v>0.99999999999999978</v>
      </c>
      <c r="L146" s="232">
        <f t="shared" si="18"/>
        <v>1.0000000000000002</v>
      </c>
      <c r="M146" s="232">
        <f t="shared" si="18"/>
        <v>1.0000000000000002</v>
      </c>
      <c r="N146" s="232">
        <f t="shared" si="18"/>
        <v>1.0000000000000002</v>
      </c>
      <c r="O146" s="232">
        <f t="shared" si="18"/>
        <v>1</v>
      </c>
      <c r="P146" s="232">
        <f t="shared" si="18"/>
        <v>0.99999999999999978</v>
      </c>
      <c r="Q146" s="232">
        <f t="shared" si="18"/>
        <v>1.0000000000000002</v>
      </c>
      <c r="R146" s="232">
        <f t="shared" si="18"/>
        <v>0.99999999999999978</v>
      </c>
      <c r="S146" s="232">
        <f t="shared" si="18"/>
        <v>0.99999999999999989</v>
      </c>
      <c r="T146" s="232">
        <f t="shared" si="18"/>
        <v>1</v>
      </c>
      <c r="U146" s="232">
        <f t="shared" si="18"/>
        <v>1.0000000000000004</v>
      </c>
      <c r="V146" s="232">
        <f t="shared" si="18"/>
        <v>0.99999999999999989</v>
      </c>
      <c r="W146" s="232">
        <f t="shared" si="18"/>
        <v>0.99999999999999978</v>
      </c>
      <c r="X146" s="232">
        <f t="shared" si="18"/>
        <v>1.0000000000000002</v>
      </c>
      <c r="Y146" s="232">
        <f t="shared" si="18"/>
        <v>0.99999999999999989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7.1955502283733838E-3</v>
      </c>
      <c r="C147" s="266">
        <f t="shared" si="19"/>
        <v>7.1955502283729753E-3</v>
      </c>
      <c r="D147" s="266">
        <f t="shared" si="19"/>
        <v>7.1955502283729562E-3</v>
      </c>
      <c r="E147" s="266">
        <f t="shared" si="19"/>
        <v>7.195550228373879E-3</v>
      </c>
      <c r="F147" s="266">
        <f t="shared" si="19"/>
        <v>7.1955502283719101E-3</v>
      </c>
      <c r="G147" s="266">
        <f t="shared" si="19"/>
        <v>7.195550228370649E-3</v>
      </c>
      <c r="H147" s="266">
        <f t="shared" si="19"/>
        <v>7.1955502283702318E-3</v>
      </c>
      <c r="I147" s="266">
        <f t="shared" si="19"/>
        <v>7.1955502283690981E-3</v>
      </c>
      <c r="J147" s="266">
        <f t="shared" si="19"/>
        <v>7.195550228370557E-3</v>
      </c>
      <c r="K147" s="266">
        <f t="shared" si="19"/>
        <v>7.1955502283689247E-3</v>
      </c>
      <c r="L147" s="266">
        <f t="shared" si="19"/>
        <v>7.1955502283685144E-3</v>
      </c>
      <c r="M147" s="266">
        <f t="shared" si="19"/>
        <v>7.1955502283692551E-3</v>
      </c>
      <c r="N147" s="266">
        <f t="shared" si="19"/>
        <v>7.1955502283704079E-3</v>
      </c>
      <c r="O147" s="266">
        <f t="shared" si="19"/>
        <v>7.1955502283702613E-3</v>
      </c>
      <c r="P147" s="266">
        <f t="shared" si="19"/>
        <v>7.1955502283702448E-3</v>
      </c>
      <c r="Q147" s="266">
        <f t="shared" si="19"/>
        <v>7.1955502283707288E-3</v>
      </c>
      <c r="R147" s="266">
        <f t="shared" si="19"/>
        <v>7.195550228371139E-3</v>
      </c>
      <c r="S147" s="266">
        <f t="shared" si="19"/>
        <v>7.1955502283707973E-3</v>
      </c>
      <c r="T147" s="266">
        <f t="shared" si="19"/>
        <v>7.1955502283716517E-3</v>
      </c>
      <c r="U147" s="266">
        <f t="shared" si="19"/>
        <v>7.195550228371538E-3</v>
      </c>
      <c r="V147" s="266">
        <f t="shared" si="19"/>
        <v>7.1955502283717531E-3</v>
      </c>
      <c r="W147" s="266">
        <f t="shared" si="19"/>
        <v>7.1955502283719266E-3</v>
      </c>
      <c r="X147" s="266">
        <f t="shared" si="19"/>
        <v>7.1955502283720454E-3</v>
      </c>
      <c r="Y147" s="266">
        <f t="shared" si="19"/>
        <v>7.195550228371316E-3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8.0564402695849826E-3</v>
      </c>
      <c r="C148" s="267">
        <f t="shared" si="20"/>
        <v>8.0564402695845246E-3</v>
      </c>
      <c r="D148" s="267">
        <f t="shared" si="20"/>
        <v>8.0564402695845021E-3</v>
      </c>
      <c r="E148" s="267">
        <f t="shared" si="20"/>
        <v>8.0564402695855342E-3</v>
      </c>
      <c r="F148" s="267">
        <f t="shared" si="20"/>
        <v>8.0564402695833311E-3</v>
      </c>
      <c r="G148" s="267">
        <f t="shared" si="20"/>
        <v>8.0564402695819225E-3</v>
      </c>
      <c r="H148" s="267">
        <f t="shared" si="20"/>
        <v>8.0564402695814507E-3</v>
      </c>
      <c r="I148" s="267">
        <f t="shared" si="20"/>
        <v>8.0564402695801826E-3</v>
      </c>
      <c r="J148" s="267">
        <f t="shared" si="20"/>
        <v>8.0564402695818133E-3</v>
      </c>
      <c r="K148" s="267">
        <f t="shared" si="20"/>
        <v>8.0564402695799849E-3</v>
      </c>
      <c r="L148" s="267">
        <f t="shared" si="20"/>
        <v>8.0564402695795269E-3</v>
      </c>
      <c r="M148" s="267">
        <f t="shared" si="20"/>
        <v>8.0564402695803596E-3</v>
      </c>
      <c r="N148" s="267">
        <f t="shared" si="20"/>
        <v>8.0564402695816502E-3</v>
      </c>
      <c r="O148" s="267">
        <f t="shared" si="20"/>
        <v>8.0564402695814889E-3</v>
      </c>
      <c r="P148" s="267">
        <f t="shared" si="20"/>
        <v>8.0564402695814628E-3</v>
      </c>
      <c r="Q148" s="267">
        <f t="shared" si="20"/>
        <v>8.0564402695820041E-3</v>
      </c>
      <c r="R148" s="267">
        <f t="shared" si="20"/>
        <v>8.0564402695824655E-3</v>
      </c>
      <c r="S148" s="267">
        <f t="shared" si="20"/>
        <v>8.0564402695820856E-3</v>
      </c>
      <c r="T148" s="267">
        <f t="shared" si="20"/>
        <v>8.0564402695830432E-3</v>
      </c>
      <c r="U148" s="267">
        <f t="shared" si="20"/>
        <v>8.0564402695829079E-3</v>
      </c>
      <c r="V148" s="267">
        <f t="shared" si="20"/>
        <v>8.0564402695831542E-3</v>
      </c>
      <c r="W148" s="267">
        <f t="shared" si="20"/>
        <v>8.0564402695833485E-3</v>
      </c>
      <c r="X148" s="267">
        <f t="shared" si="20"/>
        <v>8.0564402695834838E-3</v>
      </c>
      <c r="Y148" s="267">
        <f t="shared" si="20"/>
        <v>8.056440269582665E-3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9.8317960225771626E-3</v>
      </c>
      <c r="C149" s="267">
        <f t="shared" si="21"/>
        <v>7.8424366488850927E-3</v>
      </c>
      <c r="D149" s="267">
        <f t="shared" si="21"/>
        <v>7.6479472427592766E-3</v>
      </c>
      <c r="E149" s="267">
        <f t="shared" si="21"/>
        <v>8.3483507853791307E-3</v>
      </c>
      <c r="F149" s="267">
        <f t="shared" si="21"/>
        <v>1.2443498258369523E-2</v>
      </c>
      <c r="G149" s="267">
        <f t="shared" si="21"/>
        <v>1.4270401250670929E-2</v>
      </c>
      <c r="H149" s="267">
        <f t="shared" si="21"/>
        <v>2.3803150074254781E-2</v>
      </c>
      <c r="I149" s="267">
        <f t="shared" si="21"/>
        <v>2.1537821382274218E-2</v>
      </c>
      <c r="J149" s="267">
        <f t="shared" si="21"/>
        <v>2.1126723150506305E-2</v>
      </c>
      <c r="K149" s="267">
        <f t="shared" si="21"/>
        <v>2.0765473270838889E-2</v>
      </c>
      <c r="L149" s="267">
        <f t="shared" si="21"/>
        <v>2.444979213056768E-2</v>
      </c>
      <c r="M149" s="267">
        <f t="shared" si="21"/>
        <v>2.1925027053268317E-2</v>
      </c>
      <c r="N149" s="267">
        <f t="shared" si="21"/>
        <v>1.7404342680468241E-2</v>
      </c>
      <c r="O149" s="267">
        <f t="shared" si="21"/>
        <v>1.7706664848225494E-2</v>
      </c>
      <c r="P149" s="267">
        <f t="shared" si="21"/>
        <v>1.7947458262585161E-2</v>
      </c>
      <c r="Q149" s="267">
        <f t="shared" si="21"/>
        <v>1.9146434046879851E-2</v>
      </c>
      <c r="R149" s="267">
        <f t="shared" si="21"/>
        <v>1.8154318474869015E-2</v>
      </c>
      <c r="S149" s="267">
        <f t="shared" si="21"/>
        <v>1.88948884448744E-2</v>
      </c>
      <c r="T149" s="267">
        <f t="shared" si="21"/>
        <v>1.6132454765049691E-2</v>
      </c>
      <c r="U149" s="267">
        <f t="shared" si="21"/>
        <v>1.7364904947767504E-2</v>
      </c>
      <c r="V149" s="267">
        <f t="shared" si="21"/>
        <v>1.4948928538954197E-2</v>
      </c>
      <c r="W149" s="267">
        <f t="shared" si="21"/>
        <v>1.4641639033737601E-2</v>
      </c>
      <c r="X149" s="267">
        <f t="shared" si="21"/>
        <v>1.1905518642332736E-2</v>
      </c>
      <c r="Y149" s="267">
        <f t="shared" si="21"/>
        <v>1.1218136162957967E-2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5.9256386055769805E-3</v>
      </c>
      <c r="C150" s="267">
        <f t="shared" si="22"/>
        <v>5.925638605576644E-3</v>
      </c>
      <c r="D150" s="267">
        <f t="shared" si="22"/>
        <v>5.9256386055766283E-3</v>
      </c>
      <c r="E150" s="267">
        <f t="shared" si="22"/>
        <v>5.9256386055773864E-3</v>
      </c>
      <c r="F150" s="267">
        <f t="shared" si="22"/>
        <v>5.9256386055757653E-3</v>
      </c>
      <c r="G150" s="267">
        <f t="shared" si="22"/>
        <v>5.9256386055747279E-3</v>
      </c>
      <c r="H150" s="267">
        <f t="shared" si="22"/>
        <v>5.9256386055743845E-3</v>
      </c>
      <c r="I150" s="267">
        <f t="shared" si="22"/>
        <v>5.9256386055734503E-3</v>
      </c>
      <c r="J150" s="267">
        <f t="shared" si="22"/>
        <v>5.9256386055746499E-3</v>
      </c>
      <c r="K150" s="267">
        <f t="shared" si="22"/>
        <v>5.9256386055733081E-3</v>
      </c>
      <c r="L150" s="267">
        <f t="shared" si="22"/>
        <v>5.9256386055729698E-3</v>
      </c>
      <c r="M150" s="267">
        <f t="shared" si="22"/>
        <v>5.9256386055735804E-3</v>
      </c>
      <c r="N150" s="267">
        <f t="shared" si="22"/>
        <v>5.9256386055745285E-3</v>
      </c>
      <c r="O150" s="267">
        <f t="shared" si="22"/>
        <v>5.9256386055744096E-3</v>
      </c>
      <c r="P150" s="267">
        <f t="shared" si="22"/>
        <v>5.9256386055743931E-3</v>
      </c>
      <c r="Q150" s="267">
        <f t="shared" si="22"/>
        <v>5.9256386055747947E-3</v>
      </c>
      <c r="R150" s="267">
        <f t="shared" si="22"/>
        <v>5.9256386055751304E-3</v>
      </c>
      <c r="S150" s="267">
        <f t="shared" si="22"/>
        <v>5.9256386055748485E-3</v>
      </c>
      <c r="T150" s="267">
        <f t="shared" si="22"/>
        <v>5.9256386055755554E-3</v>
      </c>
      <c r="U150" s="267">
        <f t="shared" si="22"/>
        <v>5.9256386055754565E-3</v>
      </c>
      <c r="V150" s="267">
        <f t="shared" si="22"/>
        <v>5.9256386055756352E-3</v>
      </c>
      <c r="W150" s="267">
        <f t="shared" si="22"/>
        <v>5.9256386055757801E-3</v>
      </c>
      <c r="X150" s="267">
        <f t="shared" si="22"/>
        <v>5.9256386055758781E-3</v>
      </c>
      <c r="Y150" s="267">
        <f t="shared" si="22"/>
        <v>5.9256386055752744E-3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7.9101346091584694E-3</v>
      </c>
      <c r="C151" s="268">
        <f t="shared" si="23"/>
        <v>7.8485310870214514E-3</v>
      </c>
      <c r="D151" s="268">
        <f t="shared" si="23"/>
        <v>7.9377233475851957E-3</v>
      </c>
      <c r="E151" s="268">
        <f t="shared" si="23"/>
        <v>7.9463707471662884E-3</v>
      </c>
      <c r="F151" s="268">
        <f t="shared" si="23"/>
        <v>8.2704069460350794E-3</v>
      </c>
      <c r="G151" s="268">
        <f t="shared" si="23"/>
        <v>8.326133663912258E-3</v>
      </c>
      <c r="H151" s="268">
        <f t="shared" si="23"/>
        <v>1.2414429327385892E-2</v>
      </c>
      <c r="I151" s="268">
        <f t="shared" si="23"/>
        <v>1.1098604222931987E-2</v>
      </c>
      <c r="J151" s="268">
        <f t="shared" si="23"/>
        <v>1.2068242879810363E-2</v>
      </c>
      <c r="K151" s="268">
        <f t="shared" si="23"/>
        <v>1.1495107394501618E-2</v>
      </c>
      <c r="L151" s="268">
        <f t="shared" si="23"/>
        <v>1.3267978702676455E-2</v>
      </c>
      <c r="M151" s="268">
        <f t="shared" si="23"/>
        <v>1.1893933826010053E-2</v>
      </c>
      <c r="N151" s="268">
        <f t="shared" si="23"/>
        <v>1.0291031635182924E-2</v>
      </c>
      <c r="O151" s="268">
        <f t="shared" si="23"/>
        <v>1.0400231805202251E-2</v>
      </c>
      <c r="P151" s="268">
        <f t="shared" si="23"/>
        <v>1.0568922525409623E-2</v>
      </c>
      <c r="Q151" s="268">
        <f t="shared" si="23"/>
        <v>1.1410701499322837E-2</v>
      </c>
      <c r="R151" s="268">
        <f t="shared" si="23"/>
        <v>1.0949869437452223E-2</v>
      </c>
      <c r="S151" s="268">
        <f t="shared" si="23"/>
        <v>1.1246130832578109E-2</v>
      </c>
      <c r="T151" s="268">
        <f t="shared" si="23"/>
        <v>9.6483178829344408E-3</v>
      </c>
      <c r="U151" s="268">
        <f t="shared" si="23"/>
        <v>1.0468871741688177E-2</v>
      </c>
      <c r="V151" s="268">
        <f t="shared" si="23"/>
        <v>9.4893249537578647E-3</v>
      </c>
      <c r="W151" s="268">
        <f t="shared" si="23"/>
        <v>9.341076866743488E-3</v>
      </c>
      <c r="X151" s="268">
        <f t="shared" si="23"/>
        <v>8.3096970140780525E-3</v>
      </c>
      <c r="Y151" s="268">
        <f t="shared" si="23"/>
        <v>8.0518506357165429E-3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4.1926420306873408E-2</v>
      </c>
      <c r="C152" s="269">
        <f t="shared" si="24"/>
        <v>3.3443055004002818E-2</v>
      </c>
      <c r="D152" s="269">
        <f t="shared" si="24"/>
        <v>3.2613680130099784E-2</v>
      </c>
      <c r="E152" s="269">
        <f t="shared" si="24"/>
        <v>3.5600460291615565E-2</v>
      </c>
      <c r="F152" s="269">
        <f t="shared" si="24"/>
        <v>5.306368611291571E-2</v>
      </c>
      <c r="G152" s="269">
        <f t="shared" si="24"/>
        <v>6.0854277225589733E-2</v>
      </c>
      <c r="H152" s="269">
        <f t="shared" si="24"/>
        <v>0.10150544949763862</v>
      </c>
      <c r="I152" s="269">
        <f t="shared" si="24"/>
        <v>9.1845248792182893E-2</v>
      </c>
      <c r="J152" s="269">
        <f t="shared" si="24"/>
        <v>9.0092173645695467E-2</v>
      </c>
      <c r="K152" s="269">
        <f t="shared" si="24"/>
        <v>8.8551670338266886E-2</v>
      </c>
      <c r="L152" s="269">
        <f t="shared" si="24"/>
        <v>0.10426297076626732</v>
      </c>
      <c r="M152" s="269">
        <f t="shared" si="24"/>
        <v>9.3496437208828678E-2</v>
      </c>
      <c r="N152" s="269">
        <f t="shared" si="24"/>
        <v>7.4218564411885915E-2</v>
      </c>
      <c r="O152" s="269">
        <f t="shared" si="24"/>
        <v>7.5507778126691363E-2</v>
      </c>
      <c r="P152" s="269">
        <f t="shared" si="24"/>
        <v>7.6534610444447634E-2</v>
      </c>
      <c r="Q152" s="269">
        <f t="shared" si="24"/>
        <v>8.1647487334353466E-2</v>
      </c>
      <c r="R152" s="269">
        <f t="shared" si="24"/>
        <v>7.7416739018419889E-2</v>
      </c>
      <c r="S152" s="269">
        <f t="shared" si="24"/>
        <v>8.0574803705461204E-2</v>
      </c>
      <c r="T152" s="269">
        <f t="shared" si="24"/>
        <v>6.8794763185475505E-2</v>
      </c>
      <c r="U152" s="269">
        <f t="shared" si="24"/>
        <v>7.4050387310432217E-2</v>
      </c>
      <c r="V152" s="269">
        <f t="shared" si="24"/>
        <v>6.374776893482785E-2</v>
      </c>
      <c r="W152" s="269">
        <f t="shared" si="24"/>
        <v>6.2437372653007417E-2</v>
      </c>
      <c r="X152" s="269">
        <f t="shared" si="24"/>
        <v>5.076954174227441E-2</v>
      </c>
      <c r="Y152" s="269">
        <f t="shared" si="24"/>
        <v>4.7838288217926683E-2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0.17232823102388603</v>
      </c>
      <c r="C153" s="269">
        <f t="shared" si="25"/>
        <v>0.17202571640231135</v>
      </c>
      <c r="D153" s="269">
        <f t="shared" si="25"/>
        <v>0.16235330319640201</v>
      </c>
      <c r="E153" s="269">
        <f t="shared" si="25"/>
        <v>0.16259836869095778</v>
      </c>
      <c r="F153" s="269">
        <f t="shared" si="25"/>
        <v>0.14995115770658982</v>
      </c>
      <c r="G153" s="269">
        <f t="shared" si="25"/>
        <v>0.19709088739856603</v>
      </c>
      <c r="H153" s="269">
        <f t="shared" si="25"/>
        <v>0.15885235099459202</v>
      </c>
      <c r="I153" s="269">
        <f t="shared" si="25"/>
        <v>0.19135280536107091</v>
      </c>
      <c r="J153" s="269">
        <f t="shared" si="25"/>
        <v>0.13921180588912799</v>
      </c>
      <c r="K153" s="269">
        <f t="shared" si="25"/>
        <v>0.13578124515035142</v>
      </c>
      <c r="L153" s="269">
        <f t="shared" si="25"/>
        <v>0.15137542566939099</v>
      </c>
      <c r="M153" s="269">
        <f t="shared" si="25"/>
        <v>0.14867563169962739</v>
      </c>
      <c r="N153" s="269">
        <f t="shared" si="25"/>
        <v>0.14655535836183303</v>
      </c>
      <c r="O153" s="269">
        <f t="shared" si="25"/>
        <v>0.13837639514533789</v>
      </c>
      <c r="P153" s="269">
        <f t="shared" si="25"/>
        <v>0.13510453060378549</v>
      </c>
      <c r="Q153" s="269">
        <f t="shared" si="25"/>
        <v>0.13419773995426859</v>
      </c>
      <c r="R153" s="269">
        <f t="shared" si="25"/>
        <v>0.13499611380348223</v>
      </c>
      <c r="S153" s="269">
        <f t="shared" si="25"/>
        <v>0.13618460650252642</v>
      </c>
      <c r="T153" s="269">
        <f t="shared" si="25"/>
        <v>0.13519931676409752</v>
      </c>
      <c r="U153" s="269">
        <f t="shared" si="25"/>
        <v>0.12891034133570942</v>
      </c>
      <c r="V153" s="269">
        <f t="shared" si="25"/>
        <v>0.13488797076182252</v>
      </c>
      <c r="W153" s="269">
        <f t="shared" si="25"/>
        <v>0.13728481024566475</v>
      </c>
      <c r="X153" s="269">
        <f t="shared" si="25"/>
        <v>0.14296777840572802</v>
      </c>
      <c r="Y153" s="269">
        <f t="shared" si="25"/>
        <v>0.14276085289897517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0.1223167687357664</v>
      </c>
      <c r="C154" s="318">
        <f t="shared" si="26"/>
        <v>0.12645766033629713</v>
      </c>
      <c r="D154" s="318">
        <f t="shared" si="26"/>
        <v>0.12751756500482747</v>
      </c>
      <c r="E154" s="318">
        <f t="shared" si="26"/>
        <v>0.12613553540814759</v>
      </c>
      <c r="F154" s="318">
        <f t="shared" si="26"/>
        <v>0.11721932825156611</v>
      </c>
      <c r="G154" s="318">
        <f t="shared" si="26"/>
        <v>0.10640482582023694</v>
      </c>
      <c r="H154" s="318">
        <f t="shared" si="26"/>
        <v>8.9402533471436743E-2</v>
      </c>
      <c r="I154" s="318">
        <f t="shared" si="26"/>
        <v>8.9590771474891084E-2</v>
      </c>
      <c r="J154" s="318">
        <f t="shared" si="26"/>
        <v>9.8919859165289559E-2</v>
      </c>
      <c r="K154" s="318">
        <f t="shared" si="26"/>
        <v>0.10077296860459574</v>
      </c>
      <c r="L154" s="318">
        <f t="shared" si="26"/>
        <v>8.8516648148117133E-2</v>
      </c>
      <c r="M154" s="318">
        <f t="shared" si="26"/>
        <v>9.4892686320384334E-2</v>
      </c>
      <c r="N154" s="318">
        <f t="shared" si="26"/>
        <v>0.10728312685755638</v>
      </c>
      <c r="O154" s="318">
        <f t="shared" si="26"/>
        <v>0.10717401184466004</v>
      </c>
      <c r="P154" s="318">
        <f t="shared" si="26"/>
        <v>0.10658094830331501</v>
      </c>
      <c r="Q154" s="318">
        <f t="shared" si="26"/>
        <v>0.10187724345119971</v>
      </c>
      <c r="R154" s="318">
        <f t="shared" si="26"/>
        <v>0.10263687763118012</v>
      </c>
      <c r="S154" s="318">
        <f t="shared" si="26"/>
        <v>0.10087660954787611</v>
      </c>
      <c r="T154" s="318">
        <f t="shared" si="26"/>
        <v>0.10887969722451921</v>
      </c>
      <c r="U154" s="318">
        <f t="shared" si="26"/>
        <v>0.10618901874011132</v>
      </c>
      <c r="V154" s="318">
        <f t="shared" si="26"/>
        <v>0.10725950719250946</v>
      </c>
      <c r="W154" s="318">
        <f t="shared" si="26"/>
        <v>0.10955658613872878</v>
      </c>
      <c r="X154" s="318">
        <f t="shared" si="26"/>
        <v>0.11254541938620859</v>
      </c>
      <c r="Y154" s="318">
        <f t="shared" si="26"/>
        <v>0.11143194751876416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5.0011462288119604E-2</v>
      </c>
      <c r="C155" s="318">
        <f t="shared" si="27"/>
        <v>4.5568056066014231E-2</v>
      </c>
      <c r="D155" s="318">
        <f t="shared" si="27"/>
        <v>3.4835738191574553E-2</v>
      </c>
      <c r="E155" s="318">
        <f t="shared" si="27"/>
        <v>3.6462833282810192E-2</v>
      </c>
      <c r="F155" s="318">
        <f t="shared" si="27"/>
        <v>3.2731829455023696E-2</v>
      </c>
      <c r="G155" s="318">
        <f t="shared" si="27"/>
        <v>9.0686061578329091E-2</v>
      </c>
      <c r="H155" s="318">
        <f t="shared" si="27"/>
        <v>6.9449817523155266E-2</v>
      </c>
      <c r="I155" s="318">
        <f t="shared" si="27"/>
        <v>0.10176203388617983</v>
      </c>
      <c r="J155" s="318">
        <f t="shared" si="27"/>
        <v>4.0291946723838443E-2</v>
      </c>
      <c r="K155" s="318">
        <f t="shared" si="27"/>
        <v>3.5008276545755675E-2</v>
      </c>
      <c r="L155" s="318">
        <f t="shared" si="27"/>
        <v>6.285877752127389E-2</v>
      </c>
      <c r="M155" s="318">
        <f t="shared" si="27"/>
        <v>5.3782945379243038E-2</v>
      </c>
      <c r="N155" s="318">
        <f t="shared" si="27"/>
        <v>3.927223150427666E-2</v>
      </c>
      <c r="O155" s="318">
        <f t="shared" si="27"/>
        <v>3.1202383300677875E-2</v>
      </c>
      <c r="P155" s="318">
        <f t="shared" si="27"/>
        <v>2.8523582300470494E-2</v>
      </c>
      <c r="Q155" s="318">
        <f t="shared" si="27"/>
        <v>3.2320496503068882E-2</v>
      </c>
      <c r="R155" s="318">
        <f t="shared" si="27"/>
        <v>3.2359236172302117E-2</v>
      </c>
      <c r="S155" s="318">
        <f t="shared" si="27"/>
        <v>3.5307996954650311E-2</v>
      </c>
      <c r="T155" s="318">
        <f t="shared" si="27"/>
        <v>2.6319619539578325E-2</v>
      </c>
      <c r="U155" s="318">
        <f t="shared" si="27"/>
        <v>2.2721322595598108E-2</v>
      </c>
      <c r="V155" s="318">
        <f t="shared" si="27"/>
        <v>2.7628463569313047E-2</v>
      </c>
      <c r="W155" s="318">
        <f t="shared" si="27"/>
        <v>2.7728224106935952E-2</v>
      </c>
      <c r="X155" s="318">
        <f t="shared" si="27"/>
        <v>3.0422359019519445E-2</v>
      </c>
      <c r="Y155" s="318">
        <f t="shared" si="27"/>
        <v>3.1328905380210999E-2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0.63778190499673793</v>
      </c>
      <c r="C157" s="269">
        <f t="shared" si="29"/>
        <v>0.65529052198201532</v>
      </c>
      <c r="D157" s="269">
        <f t="shared" si="29"/>
        <v>0.66620086624424069</v>
      </c>
      <c r="E157" s="269">
        <f t="shared" si="29"/>
        <v>0.65987058121171094</v>
      </c>
      <c r="F157" s="269">
        <f t="shared" si="29"/>
        <v>0.63711025200021743</v>
      </c>
      <c r="G157" s="269">
        <f t="shared" si="29"/>
        <v>0.57790606100149244</v>
      </c>
      <c r="H157" s="269">
        <f t="shared" si="29"/>
        <v>0.52838886375570415</v>
      </c>
      <c r="I157" s="269">
        <f t="shared" si="29"/>
        <v>0.51913898763018529</v>
      </c>
      <c r="J157" s="269">
        <f t="shared" si="29"/>
        <v>0.56933882446866757</v>
      </c>
      <c r="K157" s="269">
        <f t="shared" si="29"/>
        <v>0.57586913689361197</v>
      </c>
      <c r="L157" s="269">
        <f t="shared" si="29"/>
        <v>0.52919427644940609</v>
      </c>
      <c r="M157" s="269">
        <f t="shared" si="29"/>
        <v>0.55442971852559941</v>
      </c>
      <c r="N157" s="269">
        <f t="shared" si="29"/>
        <v>0.59552464409416939</v>
      </c>
      <c r="O157" s="269">
        <f t="shared" si="29"/>
        <v>0.60071182793803013</v>
      </c>
      <c r="P157" s="269">
        <f t="shared" si="29"/>
        <v>0.60178875388830766</v>
      </c>
      <c r="Q157" s="269">
        <f t="shared" si="29"/>
        <v>0.59269724724390682</v>
      </c>
      <c r="R157" s="269">
        <f t="shared" si="29"/>
        <v>0.60160538204793823</v>
      </c>
      <c r="S157" s="269">
        <f t="shared" si="29"/>
        <v>0.59385486987534053</v>
      </c>
      <c r="T157" s="269">
        <f t="shared" si="29"/>
        <v>0.61904454580095314</v>
      </c>
      <c r="U157" s="269">
        <f t="shared" si="29"/>
        <v>0.61395834931791615</v>
      </c>
      <c r="V157" s="269">
        <f t="shared" si="29"/>
        <v>0.63189034119705734</v>
      </c>
      <c r="W157" s="269">
        <f t="shared" si="29"/>
        <v>0.63140695277462688</v>
      </c>
      <c r="X157" s="269">
        <f t="shared" si="29"/>
        <v>0.65177745887462601</v>
      </c>
      <c r="Y157" s="269">
        <f t="shared" si="29"/>
        <v>0.65952168837354175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0.59629067913445588</v>
      </c>
      <c r="C158" s="318">
        <f t="shared" si="30"/>
        <v>0.6221946044546055</v>
      </c>
      <c r="D158" s="318">
        <f t="shared" si="30"/>
        <v>0.63392571471511405</v>
      </c>
      <c r="E158" s="318">
        <f t="shared" si="30"/>
        <v>0.62463965217104434</v>
      </c>
      <c r="F158" s="318">
        <f t="shared" si="30"/>
        <v>0.58459736467329049</v>
      </c>
      <c r="G158" s="318">
        <f t="shared" si="30"/>
        <v>0.51768344856350812</v>
      </c>
      <c r="H158" s="318">
        <f t="shared" si="30"/>
        <v>0.42793703647035519</v>
      </c>
      <c r="I158" s="318">
        <f t="shared" si="30"/>
        <v>0.42824708858128863</v>
      </c>
      <c r="J158" s="318">
        <f t="shared" si="30"/>
        <v>0.48018180372142594</v>
      </c>
      <c r="K158" s="318">
        <f t="shared" si="30"/>
        <v>0.48823662909553878</v>
      </c>
      <c r="L158" s="318">
        <f t="shared" si="30"/>
        <v>0.4260135508479288</v>
      </c>
      <c r="M158" s="318">
        <f t="shared" si="30"/>
        <v>0.46190377032500335</v>
      </c>
      <c r="N158" s="318">
        <f t="shared" si="30"/>
        <v>0.52207646519769801</v>
      </c>
      <c r="O158" s="318">
        <f t="shared" si="30"/>
        <v>0.52598781730981947</v>
      </c>
      <c r="P158" s="318">
        <f t="shared" si="30"/>
        <v>0.52604856941775902</v>
      </c>
      <c r="Q158" s="318">
        <f t="shared" si="30"/>
        <v>0.51189725732628188</v>
      </c>
      <c r="R158" s="318">
        <f t="shared" si="30"/>
        <v>0.52499222546018132</v>
      </c>
      <c r="S158" s="318">
        <f t="shared" si="30"/>
        <v>0.51411642917654654</v>
      </c>
      <c r="T158" s="318">
        <f t="shared" si="30"/>
        <v>0.55096386930678487</v>
      </c>
      <c r="U158" s="318">
        <f t="shared" si="30"/>
        <v>0.54067660185179844</v>
      </c>
      <c r="V158" s="318">
        <f t="shared" si="30"/>
        <v>0.56880427136967693</v>
      </c>
      <c r="W158" s="318">
        <f t="shared" si="30"/>
        <v>0.56961767737186375</v>
      </c>
      <c r="X158" s="318">
        <f t="shared" si="30"/>
        <v>0.60153490279816724</v>
      </c>
      <c r="Y158" s="318">
        <f t="shared" si="30"/>
        <v>0.61217995953556736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4.1491225862282086E-2</v>
      </c>
      <c r="C159" s="318">
        <f t="shared" si="31"/>
        <v>3.3095917527409854E-2</v>
      </c>
      <c r="D159" s="318">
        <f t="shared" si="31"/>
        <v>3.2275151529126654E-2</v>
      </c>
      <c r="E159" s="318">
        <f t="shared" si="31"/>
        <v>3.5230929040666749E-2</v>
      </c>
      <c r="F159" s="318">
        <f t="shared" si="31"/>
        <v>5.2512887326927001E-2</v>
      </c>
      <c r="G159" s="318">
        <f t="shared" si="31"/>
        <v>6.0222612437984324E-2</v>
      </c>
      <c r="H159" s="318">
        <f t="shared" si="31"/>
        <v>0.10045182728534892</v>
      </c>
      <c r="I159" s="318">
        <f t="shared" si="31"/>
        <v>9.0891899048896732E-2</v>
      </c>
      <c r="J159" s="318">
        <f t="shared" si="31"/>
        <v>8.9157020747241689E-2</v>
      </c>
      <c r="K159" s="318">
        <f t="shared" si="31"/>
        <v>8.7632507798073148E-2</v>
      </c>
      <c r="L159" s="318">
        <f t="shared" si="31"/>
        <v>0.10318072560147735</v>
      </c>
      <c r="M159" s="318">
        <f t="shared" si="31"/>
        <v>9.2525948200596037E-2</v>
      </c>
      <c r="N159" s="318">
        <f t="shared" si="31"/>
        <v>7.3448178896471414E-2</v>
      </c>
      <c r="O159" s="318">
        <f t="shared" si="31"/>
        <v>7.4724010628210616E-2</v>
      </c>
      <c r="P159" s="318">
        <f t="shared" si="31"/>
        <v>7.5740184470548672E-2</v>
      </c>
      <c r="Q159" s="318">
        <f t="shared" si="31"/>
        <v>8.0799989917624923E-2</v>
      </c>
      <c r="R159" s="318">
        <f t="shared" si="31"/>
        <v>7.6613156587756956E-2</v>
      </c>
      <c r="S159" s="318">
        <f t="shared" si="31"/>
        <v>7.9738440698793961E-2</v>
      </c>
      <c r="T159" s="318">
        <f t="shared" si="31"/>
        <v>6.8080676494168241E-2</v>
      </c>
      <c r="U159" s="318">
        <f t="shared" si="31"/>
        <v>7.3281747466117778E-2</v>
      </c>
      <c r="V159" s="318">
        <f t="shared" si="31"/>
        <v>6.3086069827380339E-2</v>
      </c>
      <c r="W159" s="318">
        <f t="shared" si="31"/>
        <v>6.178927540276323E-2</v>
      </c>
      <c r="X159" s="318">
        <f t="shared" si="31"/>
        <v>5.0242556076458757E-2</v>
      </c>
      <c r="Y159" s="318">
        <f t="shared" si="31"/>
        <v>4.7341728837974391E-2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0.1090438839372317</v>
      </c>
      <c r="C160" s="269">
        <f t="shared" si="32"/>
        <v>0.10237210977222952</v>
      </c>
      <c r="D160" s="269">
        <f t="shared" si="32"/>
        <v>0.10206885073537894</v>
      </c>
      <c r="E160" s="269">
        <f t="shared" si="32"/>
        <v>0.10445823916963329</v>
      </c>
      <c r="F160" s="269">
        <f t="shared" si="32"/>
        <v>0.11798336987234129</v>
      </c>
      <c r="G160" s="269">
        <f t="shared" si="32"/>
        <v>0.12037461035624109</v>
      </c>
      <c r="H160" s="269">
        <f t="shared" si="32"/>
        <v>0.15385812724689843</v>
      </c>
      <c r="I160" s="269">
        <f t="shared" si="32"/>
        <v>0.14384890350783189</v>
      </c>
      <c r="J160" s="269">
        <f t="shared" si="32"/>
        <v>0.14698460086266529</v>
      </c>
      <c r="K160" s="269">
        <f t="shared" si="32"/>
        <v>0.14635973784890696</v>
      </c>
      <c r="L160" s="269">
        <f t="shared" si="32"/>
        <v>0.15627192717817057</v>
      </c>
      <c r="M160" s="269">
        <f t="shared" si="32"/>
        <v>0.14840162258314324</v>
      </c>
      <c r="N160" s="269">
        <f t="shared" si="32"/>
        <v>0.13482842971293413</v>
      </c>
      <c r="O160" s="269">
        <f t="shared" si="32"/>
        <v>0.13611947303298683</v>
      </c>
      <c r="P160" s="269">
        <f t="shared" si="32"/>
        <v>0.13687809517193802</v>
      </c>
      <c r="Q160" s="269">
        <f t="shared" si="32"/>
        <v>0.13972276081774099</v>
      </c>
      <c r="R160" s="269">
        <f t="shared" si="32"/>
        <v>0.13569994811430947</v>
      </c>
      <c r="S160" s="269">
        <f t="shared" si="32"/>
        <v>0.13806707153569156</v>
      </c>
      <c r="T160" s="269">
        <f t="shared" si="32"/>
        <v>0.13000297249795947</v>
      </c>
      <c r="U160" s="269">
        <f t="shared" si="32"/>
        <v>0.13406951624295699</v>
      </c>
      <c r="V160" s="269">
        <f t="shared" si="32"/>
        <v>0.12385803651004985</v>
      </c>
      <c r="W160" s="269">
        <f t="shared" si="32"/>
        <v>0.12371051932268856</v>
      </c>
      <c r="X160" s="269">
        <f t="shared" si="32"/>
        <v>0.11309237621742957</v>
      </c>
      <c r="Y160" s="269">
        <f t="shared" si="32"/>
        <v>0.10943155460735256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6.516739756957339E-2</v>
      </c>
      <c r="C161" s="318">
        <f t="shared" si="33"/>
        <v>6.7373563837807904E-2</v>
      </c>
      <c r="D161" s="318">
        <f t="shared" si="33"/>
        <v>6.7938255250390711E-2</v>
      </c>
      <c r="E161" s="318">
        <f t="shared" si="33"/>
        <v>6.720194351561691E-2</v>
      </c>
      <c r="F161" s="318">
        <f t="shared" si="33"/>
        <v>6.2451605335568892E-2</v>
      </c>
      <c r="G161" s="318">
        <f t="shared" si="33"/>
        <v>5.6689901631786555E-2</v>
      </c>
      <c r="H161" s="318">
        <f t="shared" si="33"/>
        <v>4.7631494051694978E-2</v>
      </c>
      <c r="I161" s="318">
        <f t="shared" si="33"/>
        <v>4.7731782678803091E-2</v>
      </c>
      <c r="J161" s="318">
        <f t="shared" si="33"/>
        <v>5.2702093559030293E-2</v>
      </c>
      <c r="K161" s="318">
        <f t="shared" si="33"/>
        <v>5.3689385169325123E-2</v>
      </c>
      <c r="L161" s="318">
        <f t="shared" si="33"/>
        <v>4.7159515911146394E-2</v>
      </c>
      <c r="M161" s="318">
        <f t="shared" si="33"/>
        <v>5.0556513876229295E-2</v>
      </c>
      <c r="N161" s="318">
        <f t="shared" si="33"/>
        <v>5.7157839049332401E-2</v>
      </c>
      <c r="O161" s="318">
        <f t="shared" si="33"/>
        <v>5.7099705225984079E-2</v>
      </c>
      <c r="P161" s="318">
        <f t="shared" si="33"/>
        <v>5.6783735404492629E-2</v>
      </c>
      <c r="Q161" s="318">
        <f t="shared" si="33"/>
        <v>5.4277715932952275E-2</v>
      </c>
      <c r="R161" s="318">
        <f t="shared" si="33"/>
        <v>5.4682430536893145E-2</v>
      </c>
      <c r="S161" s="318">
        <f t="shared" si="33"/>
        <v>5.3744602541604049E-2</v>
      </c>
      <c r="T161" s="318">
        <f t="shared" si="33"/>
        <v>5.800845288525238E-2</v>
      </c>
      <c r="U161" s="318">
        <f t="shared" si="33"/>
        <v>5.6574924871574277E-2</v>
      </c>
      <c r="V161" s="318">
        <f t="shared" si="33"/>
        <v>5.7145255066625197E-2</v>
      </c>
      <c r="W161" s="318">
        <f t="shared" si="33"/>
        <v>5.8369082825355065E-2</v>
      </c>
      <c r="X161" s="318">
        <f t="shared" si="33"/>
        <v>5.9961460440630658E-2</v>
      </c>
      <c r="Y161" s="318">
        <f t="shared" si="33"/>
        <v>5.9368229728126824E-2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4.3876486367658327E-2</v>
      </c>
      <c r="C162" s="326">
        <f t="shared" si="34"/>
        <v>3.4998545934421622E-2</v>
      </c>
      <c r="D162" s="326">
        <f t="shared" si="34"/>
        <v>3.413059548498823E-2</v>
      </c>
      <c r="E162" s="326">
        <f t="shared" si="34"/>
        <v>3.7256295654016364E-2</v>
      </c>
      <c r="F162" s="326">
        <f t="shared" si="34"/>
        <v>5.5531764536772388E-2</v>
      </c>
      <c r="G162" s="326">
        <f t="shared" si="34"/>
        <v>6.3684708724454517E-2</v>
      </c>
      <c r="H162" s="326">
        <f t="shared" si="34"/>
        <v>0.10622663319520345</v>
      </c>
      <c r="I162" s="326">
        <f t="shared" si="34"/>
        <v>9.6117120829028804E-2</v>
      </c>
      <c r="J162" s="326">
        <f t="shared" si="34"/>
        <v>9.4282507303634994E-2</v>
      </c>
      <c r="K162" s="326">
        <f t="shared" si="34"/>
        <v>9.2670352679581833E-2</v>
      </c>
      <c r="L162" s="326">
        <f t="shared" si="34"/>
        <v>0.10911241126702417</v>
      </c>
      <c r="M162" s="326">
        <f t="shared" si="34"/>
        <v>9.7845108706913944E-2</v>
      </c>
      <c r="N162" s="326">
        <f t="shared" si="34"/>
        <v>7.7670590663601727E-2</v>
      </c>
      <c r="O162" s="326">
        <f t="shared" si="34"/>
        <v>7.9019767807002761E-2</v>
      </c>
      <c r="P162" s="326">
        <f t="shared" si="34"/>
        <v>8.0094359767445389E-2</v>
      </c>
      <c r="Q162" s="326">
        <f t="shared" si="34"/>
        <v>8.5445044884788698E-2</v>
      </c>
      <c r="R162" s="326">
        <f t="shared" si="34"/>
        <v>8.101751757741632E-2</v>
      </c>
      <c r="S162" s="326">
        <f t="shared" si="34"/>
        <v>8.4322468994087504E-2</v>
      </c>
      <c r="T162" s="326">
        <f t="shared" si="34"/>
        <v>7.1994519612707086E-2</v>
      </c>
      <c r="U162" s="326">
        <f t="shared" si="34"/>
        <v>7.7494591371382704E-2</v>
      </c>
      <c r="V162" s="326">
        <f t="shared" si="34"/>
        <v>6.6712781443424657E-2</v>
      </c>
      <c r="W162" s="326">
        <f t="shared" si="34"/>
        <v>6.5341436497333497E-2</v>
      </c>
      <c r="X162" s="326">
        <f t="shared" si="34"/>
        <v>5.3130915776798925E-2</v>
      </c>
      <c r="Y162" s="326">
        <f t="shared" si="34"/>
        <v>5.0063324879225726E-2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</v>
      </c>
      <c r="C165" s="232">
        <f t="shared" si="35"/>
        <v>1.0000000000000002</v>
      </c>
      <c r="D165" s="232">
        <f t="shared" si="35"/>
        <v>0.99999999999999978</v>
      </c>
      <c r="E165" s="232">
        <f t="shared" si="35"/>
        <v>0.99999999999999989</v>
      </c>
      <c r="F165" s="232">
        <f t="shared" si="35"/>
        <v>1.0000000000000002</v>
      </c>
      <c r="G165" s="232">
        <f t="shared" si="35"/>
        <v>1.0000000000000002</v>
      </c>
      <c r="H165" s="232">
        <f t="shared" si="35"/>
        <v>0.99999999999999978</v>
      </c>
      <c r="I165" s="232">
        <f t="shared" si="35"/>
        <v>0.99999999999999989</v>
      </c>
      <c r="J165" s="232">
        <f t="shared" si="35"/>
        <v>1</v>
      </c>
      <c r="K165" s="232">
        <f t="shared" si="35"/>
        <v>1</v>
      </c>
      <c r="L165" s="232">
        <f t="shared" si="35"/>
        <v>0.99999999999999989</v>
      </c>
      <c r="M165" s="232">
        <f t="shared" si="35"/>
        <v>0.99999999999999989</v>
      </c>
      <c r="N165" s="232">
        <f t="shared" si="35"/>
        <v>1.0000000000000002</v>
      </c>
      <c r="O165" s="232">
        <f t="shared" si="35"/>
        <v>0.99999999999999989</v>
      </c>
      <c r="P165" s="232">
        <f t="shared" si="35"/>
        <v>1</v>
      </c>
      <c r="Q165" s="232">
        <f t="shared" si="35"/>
        <v>0.99999999999999989</v>
      </c>
      <c r="R165" s="232">
        <f t="shared" si="35"/>
        <v>1.0000000000000002</v>
      </c>
      <c r="S165" s="232">
        <f t="shared" si="35"/>
        <v>1</v>
      </c>
      <c r="T165" s="232">
        <f t="shared" si="35"/>
        <v>1.0000000000000002</v>
      </c>
      <c r="U165" s="232">
        <f t="shared" si="35"/>
        <v>1</v>
      </c>
      <c r="V165" s="232">
        <f t="shared" si="35"/>
        <v>1</v>
      </c>
      <c r="W165" s="232">
        <f t="shared" si="35"/>
        <v>1.0000000000000002</v>
      </c>
      <c r="X165" s="232">
        <f t="shared" si="35"/>
        <v>1</v>
      </c>
      <c r="Y165" s="232">
        <f t="shared" si="35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8.4901072430568266E-3</v>
      </c>
      <c r="C166" s="266">
        <f t="shared" si="36"/>
        <v>8.4901072430544084E-3</v>
      </c>
      <c r="D166" s="266">
        <f t="shared" si="36"/>
        <v>8.4901072430557459E-3</v>
      </c>
      <c r="E166" s="266">
        <f t="shared" si="36"/>
        <v>8.490107243059767E-3</v>
      </c>
      <c r="F166" s="266">
        <f t="shared" si="36"/>
        <v>8.4901072430437416E-3</v>
      </c>
      <c r="G166" s="266">
        <f t="shared" si="36"/>
        <v>8.4901072430422046E-3</v>
      </c>
      <c r="H166" s="266">
        <f t="shared" si="36"/>
        <v>8.4901072430418958E-3</v>
      </c>
      <c r="I166" s="266">
        <f t="shared" si="36"/>
        <v>8.4901072430399946E-3</v>
      </c>
      <c r="J166" s="266">
        <f t="shared" si="36"/>
        <v>8.4901072430416061E-3</v>
      </c>
      <c r="K166" s="266">
        <f t="shared" si="36"/>
        <v>8.4901072430348685E-3</v>
      </c>
      <c r="L166" s="266">
        <f t="shared" si="36"/>
        <v>8.4901072430342023E-3</v>
      </c>
      <c r="M166" s="266">
        <f t="shared" si="36"/>
        <v>8.4901072430368148E-3</v>
      </c>
      <c r="N166" s="266">
        <f t="shared" si="36"/>
        <v>8.4901072430405861E-3</v>
      </c>
      <c r="O166" s="266">
        <f t="shared" si="36"/>
        <v>8.490107243039436E-3</v>
      </c>
      <c r="P166" s="266">
        <f t="shared" si="36"/>
        <v>8.4901072430396633E-3</v>
      </c>
      <c r="Q166" s="266">
        <f t="shared" si="36"/>
        <v>8.4901072430407891E-3</v>
      </c>
      <c r="R166" s="266">
        <f t="shared" si="36"/>
        <v>8.4901072430406347E-3</v>
      </c>
      <c r="S166" s="266">
        <f t="shared" si="36"/>
        <v>8.4901072430400015E-3</v>
      </c>
      <c r="T166" s="266">
        <f t="shared" si="36"/>
        <v>8.4901072430434293E-3</v>
      </c>
      <c r="U166" s="266">
        <f t="shared" si="36"/>
        <v>8.4901072430430043E-3</v>
      </c>
      <c r="V166" s="266">
        <f t="shared" si="36"/>
        <v>8.4901072430427094E-3</v>
      </c>
      <c r="W166" s="266">
        <f t="shared" si="36"/>
        <v>8.4901072430435542E-3</v>
      </c>
      <c r="X166" s="266">
        <f t="shared" si="36"/>
        <v>8.4901072430436132E-3</v>
      </c>
      <c r="Y166" s="266">
        <f t="shared" si="36"/>
        <v>8.4901072430386207E-3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9.519018415866394E-3</v>
      </c>
      <c r="C167" s="267">
        <f t="shared" si="37"/>
        <v>9.5190184158636844E-3</v>
      </c>
      <c r="D167" s="267">
        <f t="shared" si="37"/>
        <v>9.5190184158651867E-3</v>
      </c>
      <c r="E167" s="267">
        <f t="shared" si="37"/>
        <v>9.5190184158696917E-3</v>
      </c>
      <c r="F167" s="267">
        <f t="shared" si="37"/>
        <v>9.5190184158517235E-3</v>
      </c>
      <c r="G167" s="267">
        <f t="shared" si="37"/>
        <v>9.5190184158499974E-3</v>
      </c>
      <c r="H167" s="267">
        <f t="shared" si="37"/>
        <v>9.5190184158496557E-3</v>
      </c>
      <c r="I167" s="267">
        <f t="shared" si="37"/>
        <v>9.5190184158475237E-3</v>
      </c>
      <c r="J167" s="267">
        <f t="shared" si="37"/>
        <v>9.5190184158493278E-3</v>
      </c>
      <c r="K167" s="267">
        <f t="shared" si="37"/>
        <v>9.51901841584178E-3</v>
      </c>
      <c r="L167" s="267">
        <f t="shared" si="37"/>
        <v>9.5190184158410306E-3</v>
      </c>
      <c r="M167" s="267">
        <f t="shared" si="37"/>
        <v>9.5190184158439571E-3</v>
      </c>
      <c r="N167" s="267">
        <f t="shared" si="37"/>
        <v>9.5190184158481812E-3</v>
      </c>
      <c r="O167" s="267">
        <f t="shared" si="37"/>
        <v>9.5190184158469027E-3</v>
      </c>
      <c r="P167" s="267">
        <f t="shared" si="37"/>
        <v>9.5190184158471542E-3</v>
      </c>
      <c r="Q167" s="267">
        <f t="shared" si="37"/>
        <v>9.5190184158484101E-3</v>
      </c>
      <c r="R167" s="267">
        <f t="shared" si="37"/>
        <v>9.5190184158482401E-3</v>
      </c>
      <c r="S167" s="267">
        <f t="shared" si="37"/>
        <v>9.5190184158475289E-3</v>
      </c>
      <c r="T167" s="267">
        <f t="shared" si="37"/>
        <v>9.5190184158513748E-3</v>
      </c>
      <c r="U167" s="267">
        <f t="shared" si="37"/>
        <v>9.5190184158508995E-3</v>
      </c>
      <c r="V167" s="267">
        <f t="shared" si="37"/>
        <v>9.5190184158505664E-3</v>
      </c>
      <c r="W167" s="267">
        <f t="shared" si="37"/>
        <v>9.5190184158515118E-3</v>
      </c>
      <c r="X167" s="267">
        <f t="shared" si="37"/>
        <v>9.519018415851583E-3</v>
      </c>
      <c r="Y167" s="267">
        <f t="shared" si="37"/>
        <v>9.5190184158459781E-3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1.6929558131707639E-2</v>
      </c>
      <c r="C168" s="267">
        <f t="shared" si="38"/>
        <v>1.3894772005099325E-2</v>
      </c>
      <c r="D168" s="267">
        <f t="shared" si="38"/>
        <v>1.3532591379675767E-2</v>
      </c>
      <c r="E168" s="267">
        <f t="shared" si="38"/>
        <v>1.4616601448989627E-2</v>
      </c>
      <c r="F168" s="267">
        <f t="shared" si="38"/>
        <v>2.061781068985032E-2</v>
      </c>
      <c r="G168" s="267">
        <f t="shared" si="38"/>
        <v>2.4016259166913061E-2</v>
      </c>
      <c r="H168" s="267">
        <f t="shared" si="38"/>
        <v>3.4769677690129737E-2</v>
      </c>
      <c r="I168" s="267">
        <f t="shared" si="38"/>
        <v>3.3158629176006094E-2</v>
      </c>
      <c r="J168" s="267">
        <f t="shared" si="38"/>
        <v>3.1245209477469612E-2</v>
      </c>
      <c r="K168" s="267">
        <f t="shared" si="38"/>
        <v>3.0687484922481703E-2</v>
      </c>
      <c r="L168" s="267">
        <f t="shared" si="38"/>
        <v>3.5331949971500645E-2</v>
      </c>
      <c r="M168" s="267">
        <f t="shared" si="38"/>
        <v>3.2511189772225599E-2</v>
      </c>
      <c r="N168" s="267">
        <f t="shared" si="38"/>
        <v>2.6911133650165762E-2</v>
      </c>
      <c r="O168" s="267">
        <f t="shared" si="38"/>
        <v>2.7195798606655358E-2</v>
      </c>
      <c r="P168" s="267">
        <f t="shared" si="38"/>
        <v>2.7491524222124829E-2</v>
      </c>
      <c r="Q168" s="267">
        <f t="shared" si="38"/>
        <v>2.9208823290172381E-2</v>
      </c>
      <c r="R168" s="267">
        <f t="shared" si="38"/>
        <v>2.8252754119719829E-2</v>
      </c>
      <c r="S168" s="267">
        <f t="shared" si="38"/>
        <v>2.915638551582837E-2</v>
      </c>
      <c r="T168" s="267">
        <f t="shared" si="38"/>
        <v>2.5514626632841077E-2</v>
      </c>
      <c r="U168" s="267">
        <f t="shared" si="38"/>
        <v>2.7029754558605075E-2</v>
      </c>
      <c r="V168" s="267">
        <f t="shared" si="38"/>
        <v>2.4574015117370611E-2</v>
      </c>
      <c r="W168" s="267">
        <f t="shared" si="38"/>
        <v>2.3945071459489986E-2</v>
      </c>
      <c r="X168" s="267">
        <f t="shared" si="38"/>
        <v>2.0560624012539268E-2</v>
      </c>
      <c r="Y168" s="267">
        <f t="shared" si="38"/>
        <v>1.9875138316782011E-2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7.6201889364886852E-3</v>
      </c>
      <c r="C169" s="267">
        <f t="shared" si="39"/>
        <v>7.6201889364865159E-3</v>
      </c>
      <c r="D169" s="267">
        <f t="shared" si="39"/>
        <v>7.6201889364877163E-3</v>
      </c>
      <c r="E169" s="267">
        <f t="shared" si="39"/>
        <v>7.6201889364913272E-3</v>
      </c>
      <c r="F169" s="267">
        <f t="shared" si="39"/>
        <v>7.6201889364769402E-3</v>
      </c>
      <c r="G169" s="267">
        <f t="shared" si="39"/>
        <v>7.620188936475562E-3</v>
      </c>
      <c r="H169" s="267">
        <f t="shared" si="39"/>
        <v>7.6201889364752844E-3</v>
      </c>
      <c r="I169" s="267">
        <f t="shared" si="39"/>
        <v>7.6201889364735801E-3</v>
      </c>
      <c r="J169" s="267">
        <f t="shared" si="39"/>
        <v>7.6201889364750225E-3</v>
      </c>
      <c r="K169" s="267">
        <f t="shared" si="39"/>
        <v>7.6201889364689804E-3</v>
      </c>
      <c r="L169" s="267">
        <f t="shared" si="39"/>
        <v>7.6201889364683811E-3</v>
      </c>
      <c r="M169" s="267">
        <f t="shared" si="39"/>
        <v>7.6201889364707273E-3</v>
      </c>
      <c r="N169" s="267">
        <f t="shared" si="39"/>
        <v>7.6201889364741083E-3</v>
      </c>
      <c r="O169" s="267">
        <f t="shared" si="39"/>
        <v>7.6201889364730805E-3</v>
      </c>
      <c r="P169" s="267">
        <f t="shared" si="39"/>
        <v>7.6201889364732817E-3</v>
      </c>
      <c r="Q169" s="267">
        <f t="shared" si="39"/>
        <v>7.620188936474293E-3</v>
      </c>
      <c r="R169" s="267">
        <f t="shared" si="39"/>
        <v>7.6201889364741508E-3</v>
      </c>
      <c r="S169" s="267">
        <f t="shared" si="39"/>
        <v>7.6201889364735835E-3</v>
      </c>
      <c r="T169" s="267">
        <f t="shared" si="39"/>
        <v>7.6201889364766601E-3</v>
      </c>
      <c r="U169" s="267">
        <f t="shared" si="39"/>
        <v>7.6201889364762828E-3</v>
      </c>
      <c r="V169" s="267">
        <f t="shared" si="39"/>
        <v>7.6201889364760148E-3</v>
      </c>
      <c r="W169" s="267">
        <f t="shared" si="39"/>
        <v>7.6201889364767728E-3</v>
      </c>
      <c r="X169" s="267">
        <f t="shared" si="39"/>
        <v>7.6201889364768275E-3</v>
      </c>
      <c r="Y169" s="267">
        <f t="shared" si="39"/>
        <v>7.6201889364723458E-3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7.9973842506899477E-3</v>
      </c>
      <c r="C170" s="268">
        <f t="shared" si="40"/>
        <v>8.1646977921523874E-3</v>
      </c>
      <c r="D170" s="268">
        <f t="shared" si="40"/>
        <v>8.2467602548104892E-3</v>
      </c>
      <c r="E170" s="268">
        <f t="shared" si="40"/>
        <v>8.1689429964283584E-3</v>
      </c>
      <c r="F170" s="268">
        <f t="shared" si="40"/>
        <v>8.0459672720822918E-3</v>
      </c>
      <c r="G170" s="268">
        <f t="shared" si="40"/>
        <v>8.227424038340609E-3</v>
      </c>
      <c r="H170" s="268">
        <f t="shared" si="40"/>
        <v>1.0647418301452806E-2</v>
      </c>
      <c r="I170" s="268">
        <f t="shared" si="40"/>
        <v>1.0032622874573387E-2</v>
      </c>
      <c r="J170" s="268">
        <f t="shared" si="40"/>
        <v>1.0479647319208397E-2</v>
      </c>
      <c r="K170" s="268">
        <f t="shared" si="40"/>
        <v>9.9743320342099082E-3</v>
      </c>
      <c r="L170" s="268">
        <f t="shared" si="40"/>
        <v>1.1257670345211978E-2</v>
      </c>
      <c r="M170" s="268">
        <f t="shared" si="40"/>
        <v>1.0355464135887754E-2</v>
      </c>
      <c r="N170" s="268">
        <f t="shared" si="40"/>
        <v>9.3429625160707155E-3</v>
      </c>
      <c r="O170" s="268">
        <f t="shared" si="40"/>
        <v>9.3790617320453802E-3</v>
      </c>
      <c r="P170" s="268">
        <f t="shared" si="40"/>
        <v>9.5055643745246172E-3</v>
      </c>
      <c r="Q170" s="268">
        <f t="shared" si="40"/>
        <v>1.0220916292500985E-2</v>
      </c>
      <c r="R170" s="268">
        <f t="shared" si="40"/>
        <v>1.0005553227155163E-2</v>
      </c>
      <c r="S170" s="268">
        <f t="shared" si="40"/>
        <v>1.0189287330155297E-2</v>
      </c>
      <c r="T170" s="268">
        <f t="shared" si="40"/>
        <v>8.9596633328638577E-3</v>
      </c>
      <c r="U170" s="268">
        <f t="shared" si="40"/>
        <v>9.5679940518719718E-3</v>
      </c>
      <c r="V170" s="268">
        <f t="shared" si="40"/>
        <v>9.1590978762899292E-3</v>
      </c>
      <c r="W170" s="268">
        <f t="shared" si="40"/>
        <v>8.9696338138897432E-3</v>
      </c>
      <c r="X170" s="268">
        <f t="shared" si="40"/>
        <v>8.4260588230490006E-3</v>
      </c>
      <c r="Y170" s="268">
        <f t="shared" si="40"/>
        <v>8.3759965241659816E-3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0.74224945470489556</v>
      </c>
      <c r="C171" s="269">
        <f t="shared" si="41"/>
        <v>0.76890278480666685</v>
      </c>
      <c r="D171" s="269">
        <f t="shared" si="41"/>
        <v>0.77202637166865418</v>
      </c>
      <c r="E171" s="269">
        <f t="shared" si="41"/>
        <v>0.76252259907284636</v>
      </c>
      <c r="F171" s="269">
        <f t="shared" si="41"/>
        <v>0.70962450456150594</v>
      </c>
      <c r="G171" s="269">
        <f t="shared" si="41"/>
        <v>0.67943691422609787</v>
      </c>
      <c r="H171" s="269">
        <f t="shared" si="41"/>
        <v>0.58221353557049504</v>
      </c>
      <c r="I171" s="269">
        <f t="shared" si="41"/>
        <v>0.59701205575770067</v>
      </c>
      <c r="J171" s="269">
        <f t="shared" si="41"/>
        <v>0.61350168947541794</v>
      </c>
      <c r="K171" s="269">
        <f t="shared" si="41"/>
        <v>0.61889465899975205</v>
      </c>
      <c r="L171" s="269">
        <f t="shared" si="41"/>
        <v>0.57668355519467107</v>
      </c>
      <c r="M171" s="269">
        <f t="shared" si="41"/>
        <v>0.60243327375953792</v>
      </c>
      <c r="N171" s="269">
        <f t="shared" si="41"/>
        <v>0.65283563938386446</v>
      </c>
      <c r="O171" s="269">
        <f t="shared" si="41"/>
        <v>0.6502877429524857</v>
      </c>
      <c r="P171" s="269">
        <f t="shared" si="41"/>
        <v>0.6475587155571485</v>
      </c>
      <c r="Q171" s="269">
        <f t="shared" si="41"/>
        <v>0.63172883655166445</v>
      </c>
      <c r="R171" s="269">
        <f t="shared" si="41"/>
        <v>0.64037300042462308</v>
      </c>
      <c r="S171" s="269">
        <f t="shared" si="41"/>
        <v>0.63222123283586995</v>
      </c>
      <c r="T171" s="269">
        <f t="shared" si="41"/>
        <v>0.6655253796664431</v>
      </c>
      <c r="U171" s="269">
        <f t="shared" si="41"/>
        <v>0.65158013818229821</v>
      </c>
      <c r="V171" s="269">
        <f t="shared" si="41"/>
        <v>0.67365021172516848</v>
      </c>
      <c r="W171" s="269">
        <f t="shared" si="41"/>
        <v>0.67938081760834113</v>
      </c>
      <c r="X171" s="269">
        <f t="shared" si="41"/>
        <v>0.70977890294822554</v>
      </c>
      <c r="Y171" s="269">
        <f t="shared" si="41"/>
        <v>0.71588032810131541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0.6571635969139491</v>
      </c>
      <c r="C172" s="318">
        <f t="shared" si="42"/>
        <v>0.69906938539565355</v>
      </c>
      <c r="D172" s="318">
        <f t="shared" si="42"/>
        <v>0.7040132471254007</v>
      </c>
      <c r="E172" s="318">
        <f t="shared" si="42"/>
        <v>0.68906137447381843</v>
      </c>
      <c r="F172" s="318">
        <f t="shared" si="42"/>
        <v>0.60600194721716305</v>
      </c>
      <c r="G172" s="318">
        <f t="shared" si="42"/>
        <v>0.55873417666797565</v>
      </c>
      <c r="H172" s="318">
        <f t="shared" si="42"/>
        <v>0.40746545128124378</v>
      </c>
      <c r="I172" s="318">
        <f t="shared" si="42"/>
        <v>0.43036090132926508</v>
      </c>
      <c r="J172" s="318">
        <f t="shared" si="42"/>
        <v>0.45646714494887647</v>
      </c>
      <c r="K172" s="318">
        <f t="shared" si="42"/>
        <v>0.46466316885909809</v>
      </c>
      <c r="L172" s="318">
        <f t="shared" si="42"/>
        <v>0.39910956021121718</v>
      </c>
      <c r="M172" s="318">
        <f t="shared" si="42"/>
        <v>0.43903606941117851</v>
      </c>
      <c r="N172" s="318">
        <f t="shared" si="42"/>
        <v>0.51758362199880126</v>
      </c>
      <c r="O172" s="318">
        <f t="shared" si="42"/>
        <v>0.51360503483010334</v>
      </c>
      <c r="P172" s="318">
        <f t="shared" si="42"/>
        <v>0.50938972719831688</v>
      </c>
      <c r="Q172" s="318">
        <f t="shared" si="42"/>
        <v>0.48492891623633044</v>
      </c>
      <c r="R172" s="318">
        <f t="shared" si="42"/>
        <v>0.49837816508803262</v>
      </c>
      <c r="S172" s="318">
        <f t="shared" si="42"/>
        <v>0.48568485826555763</v>
      </c>
      <c r="T172" s="318">
        <f t="shared" si="42"/>
        <v>0.53729203320921703</v>
      </c>
      <c r="U172" s="318">
        <f t="shared" si="42"/>
        <v>0.5157319468352225</v>
      </c>
      <c r="V172" s="318">
        <f t="shared" si="42"/>
        <v>0.5501442619914253</v>
      </c>
      <c r="W172" s="318">
        <f t="shared" si="42"/>
        <v>0.55903586063156308</v>
      </c>
      <c r="X172" s="318">
        <f t="shared" si="42"/>
        <v>0.60644375874575973</v>
      </c>
      <c r="Y172" s="318">
        <f t="shared" si="42"/>
        <v>0.6159903499199102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8.5085857790946559E-2</v>
      </c>
      <c r="C173" s="318">
        <f t="shared" si="43"/>
        <v>6.9833399411013269E-2</v>
      </c>
      <c r="D173" s="318">
        <f t="shared" si="43"/>
        <v>6.8013124543253492E-2</v>
      </c>
      <c r="E173" s="318">
        <f t="shared" si="43"/>
        <v>7.346122459902793E-2</v>
      </c>
      <c r="F173" s="318">
        <f t="shared" si="43"/>
        <v>0.10362255734434299</v>
      </c>
      <c r="G173" s="318">
        <f t="shared" si="43"/>
        <v>0.12070273755812223</v>
      </c>
      <c r="H173" s="318">
        <f t="shared" si="43"/>
        <v>0.17474808428925132</v>
      </c>
      <c r="I173" s="318">
        <f t="shared" si="43"/>
        <v>0.16665115442843564</v>
      </c>
      <c r="J173" s="318">
        <f t="shared" si="43"/>
        <v>0.15703454452654148</v>
      </c>
      <c r="K173" s="318">
        <f t="shared" si="43"/>
        <v>0.15423149014065399</v>
      </c>
      <c r="L173" s="318">
        <f t="shared" si="43"/>
        <v>0.17757399498345386</v>
      </c>
      <c r="M173" s="318">
        <f t="shared" si="43"/>
        <v>0.16339720434835941</v>
      </c>
      <c r="N173" s="318">
        <f t="shared" si="43"/>
        <v>0.13525201738506329</v>
      </c>
      <c r="O173" s="318">
        <f t="shared" si="43"/>
        <v>0.1366827081223824</v>
      </c>
      <c r="P173" s="318">
        <f t="shared" si="43"/>
        <v>0.1381689883588316</v>
      </c>
      <c r="Q173" s="318">
        <f t="shared" si="43"/>
        <v>0.1467999203153339</v>
      </c>
      <c r="R173" s="318">
        <f t="shared" si="43"/>
        <v>0.14199483533659035</v>
      </c>
      <c r="S173" s="318">
        <f t="shared" si="43"/>
        <v>0.14653637457031232</v>
      </c>
      <c r="T173" s="318">
        <f t="shared" si="43"/>
        <v>0.12823334645722606</v>
      </c>
      <c r="U173" s="318">
        <f t="shared" si="43"/>
        <v>0.13584819134707565</v>
      </c>
      <c r="V173" s="318">
        <f t="shared" si="43"/>
        <v>0.12350594973374311</v>
      </c>
      <c r="W173" s="318">
        <f t="shared" si="43"/>
        <v>0.12034495697677804</v>
      </c>
      <c r="X173" s="318">
        <f t="shared" si="43"/>
        <v>0.10333514420246585</v>
      </c>
      <c r="Y173" s="318">
        <f t="shared" si="43"/>
        <v>9.9889978181405187E-2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6.9709157083939849E-2</v>
      </c>
      <c r="C174" s="269">
        <f t="shared" si="44"/>
        <v>5.7213120201578434E-2</v>
      </c>
      <c r="D174" s="269">
        <f t="shared" si="44"/>
        <v>5.5721805076045135E-2</v>
      </c>
      <c r="E174" s="269">
        <f t="shared" si="44"/>
        <v>6.0185325483045296E-2</v>
      </c>
      <c r="F174" s="269">
        <f t="shared" si="44"/>
        <v>8.4895907673683574E-2</v>
      </c>
      <c r="G174" s="269">
        <f t="shared" si="44"/>
        <v>9.8889360833311124E-2</v>
      </c>
      <c r="H174" s="269">
        <f t="shared" si="44"/>
        <v>0.14316764235681406</v>
      </c>
      <c r="I174" s="269">
        <f t="shared" si="44"/>
        <v>0.13653398818420132</v>
      </c>
      <c r="J174" s="269">
        <f t="shared" si="44"/>
        <v>0.12865529027046371</v>
      </c>
      <c r="K174" s="269">
        <f t="shared" si="44"/>
        <v>0.12635880336213695</v>
      </c>
      <c r="L174" s="269">
        <f t="shared" si="44"/>
        <v>0.14548285498558439</v>
      </c>
      <c r="M174" s="269">
        <f t="shared" si="44"/>
        <v>0.13386809136933181</v>
      </c>
      <c r="N174" s="269">
        <f t="shared" si="44"/>
        <v>0.11080929746257251</v>
      </c>
      <c r="O174" s="269">
        <f t="shared" si="44"/>
        <v>0.11198143403068885</v>
      </c>
      <c r="P174" s="269">
        <f t="shared" si="44"/>
        <v>0.11319911397378769</v>
      </c>
      <c r="Q174" s="269">
        <f t="shared" si="44"/>
        <v>0.12027026548071458</v>
      </c>
      <c r="R174" s="269">
        <f t="shared" si="44"/>
        <v>0.11633355458325965</v>
      </c>
      <c r="S174" s="269">
        <f t="shared" si="44"/>
        <v>0.12005434767468319</v>
      </c>
      <c r="T174" s="269">
        <f t="shared" si="44"/>
        <v>0.10505903946516003</v>
      </c>
      <c r="U174" s="269">
        <f t="shared" si="44"/>
        <v>0.11129773097486524</v>
      </c>
      <c r="V174" s="269">
        <f t="shared" si="44"/>
        <v>0.10118597701563938</v>
      </c>
      <c r="W174" s="269">
        <f t="shared" si="44"/>
        <v>9.8596238293396379E-2</v>
      </c>
      <c r="X174" s="269">
        <f t="shared" si="44"/>
        <v>8.4660435782404911E-2</v>
      </c>
      <c r="Y174" s="269">
        <f t="shared" si="44"/>
        <v>8.183787953654284E-2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7.5283114143069985E-2</v>
      </c>
      <c r="C175" s="269">
        <f t="shared" si="45"/>
        <v>7.5143603342305368E-2</v>
      </c>
      <c r="D175" s="269">
        <f t="shared" si="45"/>
        <v>7.5122161726780448E-2</v>
      </c>
      <c r="E175" s="269">
        <f t="shared" si="45"/>
        <v>7.5173387510705805E-2</v>
      </c>
      <c r="F175" s="269">
        <f t="shared" si="45"/>
        <v>7.5433223744833799E-2</v>
      </c>
      <c r="G175" s="269">
        <f t="shared" si="45"/>
        <v>7.5560989781015123E-2</v>
      </c>
      <c r="H175" s="269">
        <f t="shared" si="45"/>
        <v>7.5822822921199337E-2</v>
      </c>
      <c r="I175" s="269">
        <f t="shared" si="45"/>
        <v>7.5803061493946722E-2</v>
      </c>
      <c r="J175" s="269">
        <f t="shared" si="45"/>
        <v>7.5688743697660502E-2</v>
      </c>
      <c r="K175" s="269">
        <f t="shared" si="45"/>
        <v>7.5704473855243704E-2</v>
      </c>
      <c r="L175" s="269">
        <f t="shared" si="45"/>
        <v>7.5799184305166523E-2</v>
      </c>
      <c r="M175" s="269">
        <f t="shared" si="45"/>
        <v>7.5751138684261532E-2</v>
      </c>
      <c r="N175" s="269">
        <f t="shared" si="45"/>
        <v>7.5595663886898867E-2</v>
      </c>
      <c r="O175" s="269">
        <f t="shared" si="45"/>
        <v>7.5604753101534888E-2</v>
      </c>
      <c r="P175" s="269">
        <f t="shared" si="45"/>
        <v>7.5607327115828196E-2</v>
      </c>
      <c r="Q175" s="269">
        <f t="shared" si="45"/>
        <v>7.5623760745254051E-2</v>
      </c>
      <c r="R175" s="269">
        <f t="shared" si="45"/>
        <v>7.5600497421739882E-2</v>
      </c>
      <c r="S175" s="269">
        <f t="shared" si="45"/>
        <v>7.5624014122999988E-2</v>
      </c>
      <c r="T175" s="269">
        <f t="shared" si="45"/>
        <v>7.5566987246100614E-2</v>
      </c>
      <c r="U175" s="269">
        <f t="shared" si="45"/>
        <v>7.5583246151724737E-2</v>
      </c>
      <c r="V175" s="269">
        <f t="shared" si="45"/>
        <v>7.5512358025437945E-2</v>
      </c>
      <c r="W175" s="269">
        <f t="shared" si="45"/>
        <v>7.5500742367711079E-2</v>
      </c>
      <c r="X175" s="269">
        <f t="shared" si="45"/>
        <v>7.5401505755647927E-2</v>
      </c>
      <c r="Y175" s="269">
        <f t="shared" si="45"/>
        <v>7.5376773493229146E-2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5.4955605350349684E-2</v>
      </c>
      <c r="C176" s="318">
        <f t="shared" si="46"/>
        <v>5.8459996014273423E-2</v>
      </c>
      <c r="D176" s="318">
        <f t="shared" si="46"/>
        <v>5.8873428705010625E-2</v>
      </c>
      <c r="E176" s="318">
        <f t="shared" si="46"/>
        <v>5.7623071538929461E-2</v>
      </c>
      <c r="F176" s="318">
        <f t="shared" si="46"/>
        <v>5.0677189073165707E-2</v>
      </c>
      <c r="G176" s="318">
        <f t="shared" si="46"/>
        <v>4.6724400214667595E-2</v>
      </c>
      <c r="H176" s="318">
        <f t="shared" si="46"/>
        <v>3.4074484100564566E-2</v>
      </c>
      <c r="I176" s="318">
        <f t="shared" si="46"/>
        <v>3.5989126547386618E-2</v>
      </c>
      <c r="J176" s="318">
        <f t="shared" si="46"/>
        <v>3.8172273070226213E-2</v>
      </c>
      <c r="K176" s="318">
        <f t="shared" si="46"/>
        <v>3.8857669305756209E-2</v>
      </c>
      <c r="L176" s="318">
        <f t="shared" si="46"/>
        <v>3.3375718900922766E-2</v>
      </c>
      <c r="M176" s="318">
        <f t="shared" si="46"/>
        <v>3.6714591432685184E-2</v>
      </c>
      <c r="N176" s="318">
        <f t="shared" si="46"/>
        <v>4.3283166322578975E-2</v>
      </c>
      <c r="O176" s="318">
        <f t="shared" si="46"/>
        <v>4.2950455157015788E-2</v>
      </c>
      <c r="P176" s="318">
        <f t="shared" si="46"/>
        <v>4.2597948134821262E-2</v>
      </c>
      <c r="Q176" s="318">
        <f t="shared" si="46"/>
        <v>4.0552401668022001E-2</v>
      </c>
      <c r="R176" s="318">
        <f t="shared" si="46"/>
        <v>4.1677101233889104E-2</v>
      </c>
      <c r="S176" s="318">
        <f t="shared" si="46"/>
        <v>4.0615617664801242E-2</v>
      </c>
      <c r="T176" s="318">
        <f t="shared" si="46"/>
        <v>4.4931291193841191E-2</v>
      </c>
      <c r="U176" s="318">
        <f t="shared" si="46"/>
        <v>4.3128319142965617E-2</v>
      </c>
      <c r="V176" s="318">
        <f t="shared" si="46"/>
        <v>4.6006064684253958E-2</v>
      </c>
      <c r="W176" s="318">
        <f t="shared" si="46"/>
        <v>4.6749628673640804E-2</v>
      </c>
      <c r="X176" s="318">
        <f t="shared" si="46"/>
        <v>5.0714135763637952E-2</v>
      </c>
      <c r="Y176" s="318">
        <f t="shared" si="46"/>
        <v>5.1512473802250325E-2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2.0327508792720293E-2</v>
      </c>
      <c r="C177" s="318">
        <f t="shared" si="47"/>
        <v>1.6683607328031941E-2</v>
      </c>
      <c r="D177" s="318">
        <f t="shared" si="47"/>
        <v>1.6248733021769827E-2</v>
      </c>
      <c r="E177" s="318">
        <f t="shared" si="47"/>
        <v>1.7550315971776347E-2</v>
      </c>
      <c r="F177" s="318">
        <f t="shared" si="47"/>
        <v>2.4756034671668092E-2</v>
      </c>
      <c r="G177" s="318">
        <f t="shared" si="47"/>
        <v>2.8836589566347531E-2</v>
      </c>
      <c r="H177" s="318">
        <f t="shared" si="47"/>
        <v>4.1748338820634764E-2</v>
      </c>
      <c r="I177" s="318">
        <f t="shared" si="47"/>
        <v>3.9813934946560103E-2</v>
      </c>
      <c r="J177" s="318">
        <f t="shared" si="47"/>
        <v>3.7516470627434295E-2</v>
      </c>
      <c r="K177" s="318">
        <f t="shared" si="47"/>
        <v>3.6846804549487501E-2</v>
      </c>
      <c r="L177" s="318">
        <f t="shared" si="47"/>
        <v>4.2423465404243764E-2</v>
      </c>
      <c r="M177" s="318">
        <f t="shared" si="47"/>
        <v>3.9036547251576341E-2</v>
      </c>
      <c r="N177" s="318">
        <f t="shared" si="47"/>
        <v>3.2312497564319899E-2</v>
      </c>
      <c r="O177" s="318">
        <f t="shared" si="47"/>
        <v>3.2654297944519101E-2</v>
      </c>
      <c r="P177" s="318">
        <f t="shared" si="47"/>
        <v>3.3009378981006934E-2</v>
      </c>
      <c r="Q177" s="318">
        <f t="shared" si="47"/>
        <v>3.5071359077232057E-2</v>
      </c>
      <c r="R177" s="318">
        <f t="shared" si="47"/>
        <v>3.3923396187850785E-2</v>
      </c>
      <c r="S177" s="318">
        <f t="shared" si="47"/>
        <v>3.5008396458198754E-2</v>
      </c>
      <c r="T177" s="318">
        <f t="shared" si="47"/>
        <v>3.0635696052259437E-2</v>
      </c>
      <c r="U177" s="318">
        <f t="shared" si="47"/>
        <v>3.2454927008759113E-2</v>
      </c>
      <c r="V177" s="318">
        <f t="shared" si="47"/>
        <v>2.9506293341183987E-2</v>
      </c>
      <c r="W177" s="318">
        <f t="shared" si="47"/>
        <v>2.8751113694070275E-2</v>
      </c>
      <c r="X177" s="318">
        <f t="shared" si="47"/>
        <v>2.4687369992009985E-2</v>
      </c>
      <c r="Y177" s="318">
        <f t="shared" si="47"/>
        <v>2.3864299690978811E-2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6.2202017090284896E-2</v>
      </c>
      <c r="C178" s="319">
        <f t="shared" si="48"/>
        <v>5.1051707256793144E-2</v>
      </c>
      <c r="D178" s="319">
        <f t="shared" si="48"/>
        <v>4.9720995298624983E-2</v>
      </c>
      <c r="E178" s="319">
        <f t="shared" si="48"/>
        <v>5.3703828892563595E-2</v>
      </c>
      <c r="F178" s="319">
        <f t="shared" si="48"/>
        <v>7.5753271462671648E-2</v>
      </c>
      <c r="G178" s="319">
        <f t="shared" si="48"/>
        <v>8.8239737358954642E-2</v>
      </c>
      <c r="H178" s="319">
        <f t="shared" si="48"/>
        <v>0.12774958856454205</v>
      </c>
      <c r="I178" s="319">
        <f t="shared" si="48"/>
        <v>0.12183032791821062</v>
      </c>
      <c r="J178" s="319">
        <f t="shared" si="48"/>
        <v>0.11480010516441397</v>
      </c>
      <c r="K178" s="319">
        <f t="shared" si="48"/>
        <v>0.11275093223083009</v>
      </c>
      <c r="L178" s="319">
        <f t="shared" si="48"/>
        <v>0.12981547060252166</v>
      </c>
      <c r="M178" s="319">
        <f t="shared" si="48"/>
        <v>0.11945152768340397</v>
      </c>
      <c r="N178" s="319">
        <f t="shared" si="48"/>
        <v>9.8875988505064863E-2</v>
      </c>
      <c r="O178" s="319">
        <f t="shared" si="48"/>
        <v>9.9921894981230233E-2</v>
      </c>
      <c r="P178" s="319">
        <f t="shared" si="48"/>
        <v>0.10100844016122609</v>
      </c>
      <c r="Q178" s="319">
        <f t="shared" si="48"/>
        <v>0.10731808304433009</v>
      </c>
      <c r="R178" s="319">
        <f t="shared" si="48"/>
        <v>0.10380532562813956</v>
      </c>
      <c r="S178" s="319">
        <f t="shared" si="48"/>
        <v>0.10712541792510209</v>
      </c>
      <c r="T178" s="319">
        <f t="shared" si="48"/>
        <v>9.3744989061219877E-2</v>
      </c>
      <c r="U178" s="319">
        <f t="shared" si="48"/>
        <v>9.9311821485264573E-2</v>
      </c>
      <c r="V178" s="319">
        <f t="shared" si="48"/>
        <v>9.0289025644724519E-2</v>
      </c>
      <c r="W178" s="319">
        <f t="shared" si="48"/>
        <v>8.7978181861799981E-2</v>
      </c>
      <c r="X178" s="319">
        <f t="shared" si="48"/>
        <v>7.554315808276145E-2</v>
      </c>
      <c r="Y178" s="319">
        <f t="shared" si="48"/>
        <v>7.3024569432607558E-2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102.59999999999997</v>
      </c>
      <c r="C183" s="320">
        <f t="shared" si="49"/>
        <v>106.84256469826289</v>
      </c>
      <c r="D183" s="320">
        <f t="shared" si="49"/>
        <v>110.20564555755981</v>
      </c>
      <c r="E183" s="320">
        <f t="shared" si="49"/>
        <v>111.84983154473942</v>
      </c>
      <c r="F183" s="320">
        <f t="shared" si="49"/>
        <v>122.82091784039881</v>
      </c>
      <c r="G183" s="320">
        <f t="shared" si="49"/>
        <v>119.8927051590631</v>
      </c>
      <c r="H183" s="320">
        <f t="shared" si="49"/>
        <v>117.17803444041471</v>
      </c>
      <c r="I183" s="320">
        <f t="shared" si="49"/>
        <v>116.60927316909843</v>
      </c>
      <c r="J183" s="320">
        <f t="shared" si="49"/>
        <v>98.023605168240493</v>
      </c>
      <c r="K183" s="320">
        <f t="shared" si="49"/>
        <v>99.62185556442023</v>
      </c>
      <c r="L183" s="320">
        <f t="shared" si="49"/>
        <v>108.07528514363359</v>
      </c>
      <c r="M183" s="320">
        <f t="shared" si="49"/>
        <v>111.53081101700057</v>
      </c>
      <c r="N183" s="320">
        <f t="shared" si="49"/>
        <v>101.84685433273499</v>
      </c>
      <c r="O183" s="320">
        <f t="shared" si="49"/>
        <v>90.437182365281274</v>
      </c>
      <c r="P183" s="320">
        <f t="shared" si="49"/>
        <v>92.945396418421382</v>
      </c>
      <c r="Q183" s="320">
        <f t="shared" si="49"/>
        <v>93.777819411171905</v>
      </c>
      <c r="R183" s="320">
        <f t="shared" si="49"/>
        <v>88.652272071846639</v>
      </c>
      <c r="S183" s="320">
        <f t="shared" si="49"/>
        <v>94.366665599657154</v>
      </c>
      <c r="T183" s="320">
        <f t="shared" si="49"/>
        <v>93.897538513663363</v>
      </c>
      <c r="U183" s="320">
        <f t="shared" si="49"/>
        <v>78.14586286165239</v>
      </c>
      <c r="V183" s="320">
        <f t="shared" si="49"/>
        <v>77.804811951013761</v>
      </c>
      <c r="W183" s="320">
        <f t="shared" si="49"/>
        <v>80.062471641070843</v>
      </c>
      <c r="X183" s="320">
        <f t="shared" si="49"/>
        <v>74.45125224252655</v>
      </c>
      <c r="Y183" s="320">
        <f t="shared" si="49"/>
        <v>78.287298819201567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0.50157189336995855</v>
      </c>
      <c r="C184" s="273">
        <f>IF(C$6=0,0,C$6/NMM!C$9*1000)</f>
        <v>0.52231215855959101</v>
      </c>
      <c r="D184" s="273">
        <f>IF(D$6=0,0,D$6/NMM!D$9*1000)</f>
        <v>0.53875296590997568</v>
      </c>
      <c r="E184" s="273">
        <f>IF(E$6=0,0,E$6/NMM!E$9*1000)</f>
        <v>0.54679075809944444</v>
      </c>
      <c r="F184" s="273">
        <f>IF(F$6=0,0,F$6/NMM!F$9*1000)</f>
        <v>0.60042417452900454</v>
      </c>
      <c r="G184" s="273">
        <f>IF(G$6=0,0,G$6/NMM!G$9*1000)</f>
        <v>0.58610927025249604</v>
      </c>
      <c r="H184" s="273">
        <f>IF(H$6=0,0,H$6/NMM!H$9*1000)</f>
        <v>0.57283829040615086</v>
      </c>
      <c r="I184" s="273">
        <f>IF(I$6=0,0,I$6/NMM!I$9*1000)</f>
        <v>0.57005783555497114</v>
      </c>
      <c r="J184" s="273">
        <f>IF(J$6=0,0,J$6/NMM!J$9*1000)</f>
        <v>0.47919966120083463</v>
      </c>
      <c r="K184" s="273">
        <f>IF(K$6=0,0,K$6/NMM!K$9*1000)</f>
        <v>0.48701289197371639</v>
      </c>
      <c r="L184" s="273">
        <f>IF(L$6=0,0,L$6/NMM!L$9*1000)</f>
        <v>0.52833845415224212</v>
      </c>
      <c r="M184" s="273">
        <f>IF(M$6=0,0,M$6/NMM!M$9*1000)</f>
        <v>0.54523118958003669</v>
      </c>
      <c r="N184" s="273">
        <f>IF(N$6=0,0,N$6/NMM!N$9*1000)</f>
        <v>0.49789005420532412</v>
      </c>
      <c r="O184" s="273">
        <f>IF(O$6=0,0,O$6/NMM!O$9*1000)</f>
        <v>0.44211256130624516</v>
      </c>
      <c r="P184" s="273">
        <f>IF(P$6=0,0,P$6/NMM!P$9*1000)</f>
        <v>0.4543742540119996</v>
      </c>
      <c r="Q184" s="273">
        <f>IF(Q$6=0,0,Q$6/NMM!Q$9*1000)</f>
        <v>0.45844364949504046</v>
      </c>
      <c r="R184" s="273">
        <f>IF(R$6=0,0,R$6/NMM!R$9*1000)</f>
        <v>0.43338682217008728</v>
      </c>
      <c r="S184" s="273">
        <f>IF(S$6=0,0,S$6/NMM!S$9*1000)</f>
        <v>0.46132229177248135</v>
      </c>
      <c r="T184" s="273">
        <f>IF(T$6=0,0,T$6/NMM!T$9*1000)</f>
        <v>0.45902891008869379</v>
      </c>
      <c r="U184" s="273">
        <f>IF(U$6=0,0,U$6/NMM!U$9*1000)</f>
        <v>0.38202503308545893</v>
      </c>
      <c r="V184" s="273">
        <f>IF(V$6=0,0,V$6/NMM!V$9*1000)</f>
        <v>0.38035776650667091</v>
      </c>
      <c r="W184" s="273">
        <f>IF(W$6=0,0,W$6/NMM!W$9*1000)</f>
        <v>0.39139459540849492</v>
      </c>
      <c r="X184" s="273">
        <f>IF(X$6=0,0,X$6/NMM!X$9*1000)</f>
        <v>0.36396350439636943</v>
      </c>
      <c r="Y184" s="273">
        <f>IF(Y$6=0,0,Y$6/NMM!Y$9*1000)</f>
        <v>0.38271645902135665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0.20054893342470881</v>
      </c>
      <c r="C185" s="274">
        <f>IF(C$7=0,0,C$7/NMM!C$9*1000)</f>
        <v>0.20884173873877857</v>
      </c>
      <c r="D185" s="274">
        <f>IF(D$7=0,0,D$7/NMM!D$9*1000)</f>
        <v>0.21541544516520456</v>
      </c>
      <c r="E185" s="274">
        <f>IF(E$7=0,0,E$7/NMM!E$9*1000)</f>
        <v>0.21862928284629346</v>
      </c>
      <c r="F185" s="274">
        <f>IF(F$7=0,0,F$7/NMM!F$9*1000)</f>
        <v>0.24007411379286678</v>
      </c>
      <c r="G185" s="274">
        <f>IF(G$7=0,0,G$7/NMM!G$9*1000)</f>
        <v>0.23435043026378791</v>
      </c>
      <c r="H185" s="274">
        <f>IF(H$7=0,0,H$7/NMM!H$9*1000)</f>
        <v>0.22904415036878947</v>
      </c>
      <c r="I185" s="274">
        <f>IF(I$7=0,0,I$7/NMM!I$9*1000)</f>
        <v>0.22793241093081343</v>
      </c>
      <c r="J185" s="274">
        <f>IF(J$7=0,0,J$7/NMM!J$9*1000)</f>
        <v>0.19160360104234114</v>
      </c>
      <c r="K185" s="274">
        <f>IF(K$7=0,0,K$7/NMM!K$9*1000)</f>
        <v>0.19472764989518787</v>
      </c>
      <c r="L185" s="274">
        <f>IF(L$7=0,0,L$7/NMM!L$9*1000)</f>
        <v>0.21125129790583652</v>
      </c>
      <c r="M185" s="274">
        <f>IF(M$7=0,0,M$7/NMM!M$9*1000)</f>
        <v>0.21800570363999339</v>
      </c>
      <c r="N185" s="274">
        <f>IF(N$7=0,0,N$7/NMM!N$9*1000)</f>
        <v>0.19907678371442983</v>
      </c>
      <c r="O185" s="274">
        <f>IF(O$7=0,0,O$7/NMM!O$9*1000)</f>
        <v>0.17677466340450296</v>
      </c>
      <c r="P185" s="274">
        <f>IF(P$7=0,0,P$7/NMM!P$9*1000)</f>
        <v>0.18167738906881115</v>
      </c>
      <c r="Q185" s="274">
        <f>IF(Q$7=0,0,Q$7/NMM!Q$9*1000)</f>
        <v>0.18330449962782569</v>
      </c>
      <c r="R185" s="274">
        <f>IF(R$7=0,0,R$7/NMM!R$9*1000)</f>
        <v>0.17328575642978947</v>
      </c>
      <c r="S185" s="274">
        <f>IF(S$7=0,0,S$7/NMM!S$9*1000)</f>
        <v>0.18445549841002065</v>
      </c>
      <c r="T185" s="274">
        <f>IF(T$7=0,0,T$7/NMM!T$9*1000)</f>
        <v>0.18353851072251462</v>
      </c>
      <c r="U185" s="274">
        <f>IF(U$7=0,0,U$7/NMM!U$9*1000)</f>
        <v>0.1527492148973289</v>
      </c>
      <c r="V185" s="274">
        <f>IF(V$7=0,0,V$7/NMM!V$9*1000)</f>
        <v>0.15208257360715594</v>
      </c>
      <c r="W185" s="274">
        <f>IF(W$7=0,0,W$7/NMM!W$9*1000)</f>
        <v>0.15649554868392959</v>
      </c>
      <c r="X185" s="274">
        <f>IF(X$7=0,0,X$7/NMM!X$9*1000)</f>
        <v>0.14552747786920373</v>
      </c>
      <c r="Y185" s="274">
        <f>IF(Y$7=0,0,Y$7/NMM!Y$9*1000)</f>
        <v>0.15302567523296443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0.84484471521476057</v>
      </c>
      <c r="C186" s="274">
        <f>IF(C$8=0,0,C$8/NMM!C$9*1000)</f>
        <v>0.68640028009041865</v>
      </c>
      <c r="D186" s="274">
        <f>IF(D$8=0,0,D$8/NMM!D$9*1000)</f>
        <v>0.68057794371399838</v>
      </c>
      <c r="E186" s="274">
        <f>IF(E$8=0,0,E$8/NMM!E$9*1000)</f>
        <v>0.7599475056483429</v>
      </c>
      <c r="F186" s="274">
        <f>IF(F$8=0,0,F$8/NMM!F$9*1000)</f>
        <v>1.2780203166103956</v>
      </c>
      <c r="G186" s="274">
        <f>IF(G$8=0,0,G$8/NMM!G$9*1000)</f>
        <v>1.5529010496385942</v>
      </c>
      <c r="H186" s="274">
        <f>IF(H$8=0,0,H$8/NMM!H$9*1000)</f>
        <v>2.7038892909870094</v>
      </c>
      <c r="I186" s="274">
        <f>IF(I$8=0,0,I$8/NMM!I$9*1000)</f>
        <v>2.4761179642802351</v>
      </c>
      <c r="J186" s="274">
        <f>IF(J$8=0,0,J$8/NMM!J$9*1000)</f>
        <v>1.8909672166498093</v>
      </c>
      <c r="K186" s="274">
        <f>IF(K$8=0,0,K$8/NMM!K$9*1000)</f>
        <v>1.8720815301625335</v>
      </c>
      <c r="L186" s="274">
        <f>IF(L$8=0,0,L$8/NMM!L$9*1000)</f>
        <v>2.5558420748216135</v>
      </c>
      <c r="M186" s="274">
        <f>IF(M$8=0,0,M$8/NMM!M$9*1000)</f>
        <v>2.2812782802536793</v>
      </c>
      <c r="N186" s="274">
        <f>IF(N$8=0,0,N$8/NMM!N$9*1000)</f>
        <v>1.5639648591221771</v>
      </c>
      <c r="O186" s="274">
        <f>IF(O$8=0,0,O$8/NMM!O$9*1000)</f>
        <v>1.4019574213229469</v>
      </c>
      <c r="P186" s="274">
        <f>IF(P$8=0,0,P$8/NMM!P$9*1000)</f>
        <v>1.4576936662061326</v>
      </c>
      <c r="Q186" s="274">
        <f>IF(Q$8=0,0,Q$8/NMM!Q$9*1000)</f>
        <v>1.5867071165401889</v>
      </c>
      <c r="R186" s="274">
        <f>IF(R$8=0,0,R$8/NMM!R$9*1000)</f>
        <v>1.4051801053653812</v>
      </c>
      <c r="S186" s="274">
        <f>IF(S$8=0,0,S$8/NMM!S$9*1000)</f>
        <v>1.5729895604214779</v>
      </c>
      <c r="T186" s="274">
        <f>IF(T$8=0,0,T$8/NMM!T$9*1000)</f>
        <v>1.2937620198117601</v>
      </c>
      <c r="U186" s="274">
        <f>IF(U$8=0,0,U$8/NMM!U$9*1000)</f>
        <v>1.1655990596559223</v>
      </c>
      <c r="V186" s="274">
        <f>IF(V$8=0,0,V$8/NMM!V$9*1000)</f>
        <v>0.97596814957297773</v>
      </c>
      <c r="W186" s="274">
        <f>IF(W$8=0,0,W$8/NMM!W$9*1000)</f>
        <v>0.98498584612778595</v>
      </c>
      <c r="X186" s="274">
        <f>IF(X$8=0,0,X$8/NMM!X$9*1000)</f>
        <v>0.72595357061875965</v>
      </c>
      <c r="Y186" s="274">
        <f>IF(Y$8=0,0,Y$8/NMM!Y$9*1000)</f>
        <v>0.71195475105116868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0.10007490690416822</v>
      </c>
      <c r="C187" s="274">
        <f>IF(C$9=0,0,C$9/NMM!C$9*1000)</f>
        <v>0.10421305765674492</v>
      </c>
      <c r="D187" s="274">
        <f>IF(D$9=0,0,D$9/NMM!D$9*1000)</f>
        <v>0.10749336958563835</v>
      </c>
      <c r="E187" s="274">
        <f>IF(E$9=0,0,E$9/NMM!E$9*1000)</f>
        <v>0.10909709043943588</v>
      </c>
      <c r="F187" s="274">
        <f>IF(F$9=0,0,F$9/NMM!F$9*1000)</f>
        <v>0.11979816684959615</v>
      </c>
      <c r="G187" s="274">
        <f>IF(G$9=0,0,G$9/NMM!G$9*1000)</f>
        <v>0.11694202053886782</v>
      </c>
      <c r="H187" s="274">
        <f>IF(H$9=0,0,H$9/NMM!H$9*1000)</f>
        <v>0.1142941607002176</v>
      </c>
      <c r="I187" s="274">
        <f>IF(I$9=0,0,I$9/NMM!I$9*1000)</f>
        <v>0.1137393972374694</v>
      </c>
      <c r="J187" s="274">
        <f>IF(J$9=0,0,J$9/NMM!J$9*1000)</f>
        <v>9.5611141926189053E-2</v>
      </c>
      <c r="K187" s="274">
        <f>IF(K$9=0,0,K$9/NMM!K$9*1000)</f>
        <v>9.7170057711847294E-2</v>
      </c>
      <c r="L187" s="274">
        <f>IF(L$9=0,0,L$9/NMM!L$9*1000)</f>
        <v>0.10541543956526772</v>
      </c>
      <c r="M187" s="274">
        <f>IF(M$9=0,0,M$9/NMM!M$9*1000)</f>
        <v>0.10878592133994394</v>
      </c>
      <c r="N187" s="274">
        <f>IF(N$9=0,0,N$9/NMM!N$9*1000)</f>
        <v>9.9340296937965158E-2</v>
      </c>
      <c r="O187" s="274">
        <f>IF(O$9=0,0,O$9/NMM!O$9*1000)</f>
        <v>8.8211428907263925E-2</v>
      </c>
      <c r="P187" s="274">
        <f>IF(P$9=0,0,P$9/NMM!P$9*1000)</f>
        <v>9.0657913194434239E-2</v>
      </c>
      <c r="Q187" s="274">
        <f>IF(Q$9=0,0,Q$9/NMM!Q$9*1000)</f>
        <v>9.1469849388436997E-2</v>
      </c>
      <c r="R187" s="274">
        <f>IF(R$9=0,0,R$9/NMM!R$9*1000)</f>
        <v>8.6470447119281285E-2</v>
      </c>
      <c r="S187" s="274">
        <f>IF(S$9=0,0,S$9/NMM!S$9*1000)</f>
        <v>9.2044203457580992E-2</v>
      </c>
      <c r="T187" s="274">
        <f>IF(T$9=0,0,T$9/NMM!T$9*1000)</f>
        <v>9.1586622078850377E-2</v>
      </c>
      <c r="U187" s="274">
        <f>IF(U$9=0,0,U$9/NMM!U$9*1000)</f>
        <v>7.6222611606527685E-2</v>
      </c>
      <c r="V187" s="274">
        <f>IF(V$9=0,0,V$9/NMM!V$9*1000)</f>
        <v>7.5889954314797128E-2</v>
      </c>
      <c r="W187" s="274">
        <f>IF(W$9=0,0,W$9/NMM!W$9*1000)</f>
        <v>7.8092050643294109E-2</v>
      </c>
      <c r="X187" s="274">
        <f>IF(X$9=0,0,X$9/NMM!X$9*1000)</f>
        <v>7.261892921124169E-2</v>
      </c>
      <c r="Y187" s="274">
        <f>IF(Y$9=0,0,Y$9/NMM!Y$9*1000)</f>
        <v>7.6360566677536948E-2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0.41891553943076576</v>
      </c>
      <c r="C188" s="275">
        <f>IF(C$10=0,0,C$10/NMM!C$9*1000)</f>
        <v>0.42336346813845871</v>
      </c>
      <c r="D188" s="275">
        <f>IF(D$10=0,0,D$10/NMM!D$9*1000)</f>
        <v>0.43533893433218956</v>
      </c>
      <c r="E188" s="275">
        <f>IF(E$10=0,0,E$10/NMM!E$9*1000)</f>
        <v>0.44581049985619559</v>
      </c>
      <c r="F188" s="275">
        <f>IF(F$10=0,0,F$10/NMM!F$9*1000)</f>
        <v>0.52350485123042678</v>
      </c>
      <c r="G188" s="275">
        <f>IF(G$10=0,0,G$10/NMM!G$9*1000)</f>
        <v>0.55840531321910003</v>
      </c>
      <c r="H188" s="275">
        <f>IF(H$10=0,0,H$10/NMM!H$9*1000)</f>
        <v>0.86912010412804563</v>
      </c>
      <c r="I188" s="275">
        <f>IF(I$10=0,0,I$10/NMM!I$9*1000)</f>
        <v>0.78638729662611651</v>
      </c>
      <c r="J188" s="275">
        <f>IF(J$10=0,0,J$10/NMM!J$9*1000)</f>
        <v>0.66572438461158501</v>
      </c>
      <c r="K188" s="275">
        <f>IF(K$10=0,0,K$10/NMM!K$9*1000)</f>
        <v>0.63869647973679122</v>
      </c>
      <c r="L188" s="275">
        <f>IF(L$10=0,0,L$10/NMM!L$9*1000)</f>
        <v>0.85479539609817146</v>
      </c>
      <c r="M188" s="275">
        <f>IF(M$10=0,0,M$10/NMM!M$9*1000)</f>
        <v>0.76271486401397892</v>
      </c>
      <c r="N188" s="275">
        <f>IF(N$10=0,0,N$10/NMM!N$9*1000)</f>
        <v>0.56993698772608026</v>
      </c>
      <c r="O188" s="275">
        <f>IF(O$10=0,0,O$10/NMM!O$9*1000)</f>
        <v>0.50750419980045247</v>
      </c>
      <c r="P188" s="275">
        <f>IF(P$10=0,0,P$10/NMM!P$9*1000)</f>
        <v>0.52904497482928914</v>
      </c>
      <c r="Q188" s="275">
        <f>IF(Q$10=0,0,Q$10/NMM!Q$9*1000)</f>
        <v>0.58280031592920567</v>
      </c>
      <c r="R188" s="275">
        <f>IF(R$10=0,0,R$10/NMM!R$9*1000)</f>
        <v>0.52234753295543457</v>
      </c>
      <c r="S188" s="275">
        <f>IF(S$10=0,0,S$10/NMM!S$9*1000)</f>
        <v>0.57700981980251698</v>
      </c>
      <c r="T188" s="275">
        <f>IF(T$10=0,0,T$10/NMM!T$9*1000)</f>
        <v>0.47687451090231459</v>
      </c>
      <c r="U188" s="275">
        <f>IF(U$10=0,0,U$10/NMM!U$9*1000)</f>
        <v>0.43308707373558941</v>
      </c>
      <c r="V188" s="275">
        <f>IF(V$10=0,0,V$10/NMM!V$9*1000)</f>
        <v>0.38182069379687494</v>
      </c>
      <c r="W188" s="275">
        <f>IF(W$10=0,0,W$10/NMM!W$9*1000)</f>
        <v>0.38728957284124405</v>
      </c>
      <c r="X188" s="275">
        <f>IF(X$10=0,0,X$10/NMM!X$9*1000)</f>
        <v>0.31228007839910926</v>
      </c>
      <c r="Y188" s="275">
        <f>IF(Y$10=0,0,Y$10/NMM!Y$9*1000)</f>
        <v>0.31493864886370737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3.3475877574508868</v>
      </c>
      <c r="C189" s="276">
        <f>IF(C$16=0,0,C$16/NMM!C$9*1000)</f>
        <v>2.7197722054252842</v>
      </c>
      <c r="D189" s="276">
        <f>IF(D$16=0,0,D$16/NMM!D$9*1000)</f>
        <v>2.6967019516585777</v>
      </c>
      <c r="E189" s="276">
        <f>IF(E$16=0,0,E$16/NMM!E$9*1000)</f>
        <v>3.0111935606616722</v>
      </c>
      <c r="F189" s="276">
        <f>IF(F$16=0,0,F$16/NMM!F$9*1000)</f>
        <v>5.0639899718978798</v>
      </c>
      <c r="G189" s="276">
        <f>IF(G$16=0,0,G$16/NMM!G$9*1000)</f>
        <v>6.1531692732212138</v>
      </c>
      <c r="H189" s="276">
        <f>IF(H$16=0,0,H$16/NMM!H$9*1000)</f>
        <v>10.713811100433729</v>
      </c>
      <c r="I189" s="276">
        <f>IF(I$16=0,0,I$16/NMM!I$9*1000)</f>
        <v>9.8112967199204704</v>
      </c>
      <c r="J189" s="276">
        <f>IF(J$16=0,0,J$16/NMM!J$9*1000)</f>
        <v>7.4927126727528144</v>
      </c>
      <c r="K189" s="276">
        <f>IF(K$16=0,0,K$16/NMM!K$9*1000)</f>
        <v>7.4178805861725179</v>
      </c>
      <c r="L189" s="276">
        <f>IF(L$16=0,0,L$16/NMM!L$9*1000)</f>
        <v>10.127193181856839</v>
      </c>
      <c r="M189" s="276">
        <f>IF(M$16=0,0,M$16/NMM!M$9*1000)</f>
        <v>9.0392697081315738</v>
      </c>
      <c r="N189" s="276">
        <f>IF(N$16=0,0,N$16/NMM!N$9*1000)</f>
        <v>6.1970081852851822</v>
      </c>
      <c r="O189" s="276">
        <f>IF(O$16=0,0,O$16/NMM!O$9*1000)</f>
        <v>5.5550746966501441</v>
      </c>
      <c r="P189" s="276">
        <f>IF(P$16=0,0,P$16/NMM!P$9*1000)</f>
        <v>5.7759223478895896</v>
      </c>
      <c r="Q189" s="276">
        <f>IF(Q$16=0,0,Q$16/NMM!Q$9*1000)</f>
        <v>6.2871214346649609</v>
      </c>
      <c r="R189" s="276">
        <f>IF(R$16=0,0,R$16/NMM!R$9*1000)</f>
        <v>5.5678441647574743</v>
      </c>
      <c r="S189" s="276">
        <f>IF(S$16=0,0,S$16/NMM!S$9*1000)</f>
        <v>6.232767395279784</v>
      </c>
      <c r="T189" s="276">
        <f>IF(T$16=0,0,T$16/NMM!T$9*1000)</f>
        <v>5.1263644319250306</v>
      </c>
      <c r="U189" s="276">
        <f>IF(U$16=0,0,U$16/NMM!U$9*1000)</f>
        <v>4.6185353023230453</v>
      </c>
      <c r="V189" s="276">
        <f>IF(V$16=0,0,V$16/NMM!V$9*1000)</f>
        <v>3.8671473826311207</v>
      </c>
      <c r="W189" s="276">
        <f>IF(W$16=0,0,W$16/NMM!W$9*1000)</f>
        <v>3.9028788372329402</v>
      </c>
      <c r="X189" s="276">
        <f>IF(X$16=0,0,X$16/NMM!X$9*1000)</f>
        <v>2.8764969960939633</v>
      </c>
      <c r="Y189" s="276">
        <f>IF(Y$16=0,0,Y$16/NMM!Y$9*1000)</f>
        <v>2.8210284867226054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53.811617312394922</v>
      </c>
      <c r="C190" s="276">
        <f>IF(C$17=0,0,C$17/NMM!C$9*1000)</f>
        <v>57.190865082481864</v>
      </c>
      <c r="D190" s="276">
        <f>IF(D$17=0,0,D$17/NMM!D$9*1000)</f>
        <v>59.244132980906066</v>
      </c>
      <c r="E190" s="276">
        <f>IF(E$17=0,0,E$17/NMM!E$9*1000)</f>
        <v>59.71541388868765</v>
      </c>
      <c r="F190" s="276">
        <f>IF(F$17=0,0,F$17/NMM!F$9*1000)</f>
        <v>63.055955640904145</v>
      </c>
      <c r="G190" s="276">
        <f>IF(G$17=0,0,G$17/NMM!G$9*1000)</f>
        <v>59.162411934477198</v>
      </c>
      <c r="H190" s="276">
        <f>IF(H$17=0,0,H$17/NMM!H$9*1000)</f>
        <v>51.051480125820973</v>
      </c>
      <c r="I190" s="276">
        <f>IF(I$17=0,0,I$17/NMM!I$9*1000)</f>
        <v>51.705646349130305</v>
      </c>
      <c r="J190" s="276">
        <f>IF(J$17=0,0,J$17/NMM!J$9*1000)</f>
        <v>45.136881378148409</v>
      </c>
      <c r="K190" s="276">
        <f>IF(K$17=0,0,K$17/NMM!K$9*1000)</f>
        <v>46.226102255593972</v>
      </c>
      <c r="L190" s="276">
        <f>IF(L$17=0,0,L$17/NMM!L$9*1000)</f>
        <v>46.768802490721178</v>
      </c>
      <c r="M190" s="276">
        <f>IF(M$17=0,0,M$17/NMM!M$9*1000)</f>
        <v>50.473523942595129</v>
      </c>
      <c r="N190" s="276">
        <f>IF(N$17=0,0,N$17/NMM!N$9*1000)</f>
        <v>49.269422655725762</v>
      </c>
      <c r="O190" s="276">
        <f>IF(O$17=0,0,O$17/NMM!O$9*1000)</f>
        <v>43.736873491599724</v>
      </c>
      <c r="P190" s="276">
        <f>IF(P$17=0,0,P$17/NMM!P$9*1000)</f>
        <v>44.870731625882961</v>
      </c>
      <c r="Q190" s="276">
        <f>IF(Q$17=0,0,Q$17/NMM!Q$9*1000)</f>
        <v>44.551841974946868</v>
      </c>
      <c r="R190" s="276">
        <f>IF(R$17=0,0,R$17/NMM!R$9*1000)</f>
        <v>42.675528368349447</v>
      </c>
      <c r="S190" s="276">
        <f>IF(S$17=0,0,S$17/NMM!S$9*1000)</f>
        <v>44.948684185924208</v>
      </c>
      <c r="T190" s="276">
        <f>IF(T$17=0,0,T$17/NMM!T$9*1000)</f>
        <v>46.403533683857411</v>
      </c>
      <c r="U190" s="276">
        <f>IF(U$17=0,0,U$17/NMM!U$9*1000)</f>
        <v>38.114334914564253</v>
      </c>
      <c r="V190" s="276">
        <f>IF(V$17=0,0,V$17/NMM!V$9*1000)</f>
        <v>38.999803629780345</v>
      </c>
      <c r="W190" s="276">
        <f>IF(W$17=0,0,W$17/NMM!W$9*1000)</f>
        <v>40.243685369589642</v>
      </c>
      <c r="X190" s="276">
        <f>IF(X$17=0,0,X$17/NMM!X$9*1000)</f>
        <v>38.520804611241019</v>
      </c>
      <c r="Y190" s="276">
        <f>IF(Y$17=0,0,Y$17/NMM!Y$9*1000)</f>
        <v>40.802313281180957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38.609935415541493</v>
      </c>
      <c r="C191" s="276">
        <f>IF(C$25=0,0,C$25/NMM!C$9*1000)</f>
        <v>41.03455196996935</v>
      </c>
      <c r="D191" s="276">
        <f>IF(D$25=0,0,D$25/NMM!D$9*1000)</f>
        <v>42.507775502515031</v>
      </c>
      <c r="E191" s="276">
        <f>IF(E$25=0,0,E$25/NMM!E$9*1000)</f>
        <v>42.845920429592582</v>
      </c>
      <c r="F191" s="276">
        <f>IF(F$25=0,0,F$25/NMM!F$9*1000)</f>
        <v>45.242765344274034</v>
      </c>
      <c r="G191" s="276">
        <f>IF(G$25=0,0,G$25/NMM!G$9*1000)</f>
        <v>42.449140499846536</v>
      </c>
      <c r="H191" s="276">
        <f>IF(H$25=0,0,H$25/NMM!H$9*1000)</f>
        <v>36.629531855228755</v>
      </c>
      <c r="I191" s="276">
        <f>IF(I$25=0,0,I$25/NMM!I$9*1000)</f>
        <v>37.098897336038853</v>
      </c>
      <c r="J191" s="276">
        <f>IF(J$25=0,0,J$25/NMM!J$9*1000)</f>
        <v>32.385796263139788</v>
      </c>
      <c r="K191" s="276">
        <f>IF(K$25=0,0,K$25/NMM!K$9*1000)</f>
        <v>33.167314266720517</v>
      </c>
      <c r="L191" s="276">
        <f>IF(L$25=0,0,L$25/NMM!L$9*1000)</f>
        <v>33.556702693881462</v>
      </c>
      <c r="M191" s="276">
        <f>IF(M$25=0,0,M$25/NMM!M$9*1000)</f>
        <v>36.214847219793661</v>
      </c>
      <c r="N191" s="276">
        <f>IF(N$25=0,0,N$25/NMM!N$9*1000)</f>
        <v>35.350902308978121</v>
      </c>
      <c r="O191" s="276">
        <f>IF(O$25=0,0,O$25/NMM!O$9*1000)</f>
        <v>31.381288003016511</v>
      </c>
      <c r="P191" s="276">
        <f>IF(P$25=0,0,P$25/NMM!P$9*1000)</f>
        <v>32.194833321324161</v>
      </c>
      <c r="Q191" s="276">
        <f>IF(Q$25=0,0,Q$25/NMM!Q$9*1000)</f>
        <v>31.966029404209952</v>
      </c>
      <c r="R191" s="276">
        <f>IF(R$25=0,0,R$25/NMM!R$9*1000)</f>
        <v>30.619770904870233</v>
      </c>
      <c r="S191" s="276">
        <f>IF(S$25=0,0,S$25/NMM!S$9*1000)</f>
        <v>32.250764428006867</v>
      </c>
      <c r="T191" s="276">
        <f>IF(T$25=0,0,T$25/NMM!T$9*1000)</f>
        <v>33.294621646206402</v>
      </c>
      <c r="U191" s="276">
        <f>IF(U$25=0,0,U$25/NMM!U$9*1000)</f>
        <v>27.347106126072124</v>
      </c>
      <c r="V191" s="276">
        <f>IF(V$25=0,0,V$25/NMM!V$9*1000)</f>
        <v>27.982431574636568</v>
      </c>
      <c r="W191" s="276">
        <f>IF(W$25=0,0,W$25/NMM!W$9*1000)</f>
        <v>28.874919034357408</v>
      </c>
      <c r="X191" s="276">
        <f>IF(X$25=0,0,X$25/NMM!X$9*1000)</f>
        <v>27.638748888748392</v>
      </c>
      <c r="Y191" s="276">
        <f>IF(Y$25=0,0,Y$25/NMM!Y$9*1000)</f>
        <v>29.275735598978496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4.7649035262683164</v>
      </c>
      <c r="C192" s="277">
        <f>IF(C$33=0,0,C$33/NMM!C$9*1000)</f>
        <v>3.9522447372023848</v>
      </c>
      <c r="D192" s="277">
        <f>IF(D$33=0,0,D$33/NMM!D$9*1000)</f>
        <v>3.7794564637731174</v>
      </c>
      <c r="E192" s="277">
        <f>IF(E$33=0,0,E$33/NMM!E$9*1000)</f>
        <v>4.1970285289078033</v>
      </c>
      <c r="F192" s="277">
        <f>IF(F$33=0,0,F$33/NMM!F$9*1000)</f>
        <v>6.6963852603104659</v>
      </c>
      <c r="G192" s="277">
        <f>IF(G$33=0,0,G$33/NMM!G$9*1000)</f>
        <v>9.0792753676053088</v>
      </c>
      <c r="H192" s="277">
        <f>IF(H$33=0,0,H$33/NMM!H$9*1000)</f>
        <v>14.294025362341042</v>
      </c>
      <c r="I192" s="277">
        <f>IF(I$33=0,0,I$33/NMM!I$9*1000)</f>
        <v>13.819197859379184</v>
      </c>
      <c r="J192" s="277">
        <f>IF(J$33=0,0,J$33/NMM!J$9*1000)</f>
        <v>9.6851088487687154</v>
      </c>
      <c r="K192" s="277">
        <f>IF(K$33=0,0,K$33/NMM!K$9*1000)</f>
        <v>9.5208698464531363</v>
      </c>
      <c r="L192" s="277">
        <f>IF(L$33=0,0,L$33/NMM!L$9*1000)</f>
        <v>13.366944114630982</v>
      </c>
      <c r="M192" s="277">
        <f>IF(M$33=0,0,M$33/NMM!M$9*1000)</f>
        <v>11.887154187652566</v>
      </c>
      <c r="N192" s="277">
        <f>IF(N$33=0,0,N$33/NMM!N$9*1000)</f>
        <v>8.099312201039945</v>
      </c>
      <c r="O192" s="277">
        <f>IF(O$33=0,0,O$33/NMM!O$9*1000)</f>
        <v>7.147385899273484</v>
      </c>
      <c r="P192" s="277">
        <f>IF(P$33=0,0,P$33/NMM!P$9*1000)</f>
        <v>7.3904609260140202</v>
      </c>
      <c r="Q192" s="277">
        <f>IF(Q$33=0,0,Q$33/NMM!Q$9*1000)</f>
        <v>8.0701011663694242</v>
      </c>
      <c r="R192" s="277">
        <f>IF(R$33=0,0,R$33/NMM!R$9*1000)</f>
        <v>7.1684579698295012</v>
      </c>
      <c r="S192" s="277">
        <f>IF(S$33=0,0,S$33/NMM!S$9*1000)</f>
        <v>8.0466282165822136</v>
      </c>
      <c r="T192" s="277">
        <f>IF(T$33=0,0,T$33/NMM!T$9*1000)</f>
        <v>6.5682281780703837</v>
      </c>
      <c r="U192" s="277">
        <f>IF(U$33=0,0,U$33/NMM!U$9*1000)</f>
        <v>5.8562035257121492</v>
      </c>
      <c r="V192" s="277">
        <f>IF(V$33=0,0,V$33/NMM!V$9*1000)</f>
        <v>4.9893102261672411</v>
      </c>
      <c r="W192" s="277">
        <f>IF(W$33=0,0,W$33/NMM!W$9*1000)</f>
        <v>5.0427307861861168</v>
      </c>
      <c r="X192" s="277">
        <f>IF(X$33=0,0,X$33/NMM!X$9*1000)</f>
        <v>3.7948581859485007</v>
      </c>
      <c r="Y192" s="277">
        <f>IF(Y$33=0,0,Y$33/NMM!Y$9*1000)</f>
        <v>3.7492253514727727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93.685565946487472</v>
      </c>
      <c r="C194" s="320">
        <f t="shared" si="50"/>
        <v>94.463182677595853</v>
      </c>
      <c r="D194" s="320">
        <f t="shared" si="50"/>
        <v>94.60298111862474</v>
      </c>
      <c r="E194" s="320">
        <f t="shared" si="50"/>
        <v>96.014386996370092</v>
      </c>
      <c r="F194" s="320">
        <f t="shared" si="50"/>
        <v>105.43221186757403</v>
      </c>
      <c r="G194" s="320">
        <f t="shared" si="50"/>
        <v>102.91856887222448</v>
      </c>
      <c r="H194" s="320">
        <f t="shared" si="50"/>
        <v>100.58823505456685</v>
      </c>
      <c r="I194" s="320">
        <f t="shared" si="50"/>
        <v>100.09999770938265</v>
      </c>
      <c r="J194" s="320">
        <f t="shared" si="50"/>
        <v>84.145646277868551</v>
      </c>
      <c r="K194" s="320">
        <f t="shared" si="50"/>
        <v>85.517620021025351</v>
      </c>
      <c r="L194" s="320">
        <f t="shared" si="50"/>
        <v>92.774232282801592</v>
      </c>
      <c r="M194" s="320">
        <f t="shared" si="50"/>
        <v>95.740532668767884</v>
      </c>
      <c r="N194" s="320">
        <f t="shared" si="50"/>
        <v>96.346200110073937</v>
      </c>
      <c r="O194" s="320">
        <f t="shared" si="50"/>
        <v>85.552753952421995</v>
      </c>
      <c r="P194" s="320">
        <f t="shared" si="50"/>
        <v>87.925501688873851</v>
      </c>
      <c r="Q194" s="320">
        <f t="shared" si="50"/>
        <v>88.712966287178972</v>
      </c>
      <c r="R194" s="320">
        <f t="shared" si="50"/>
        <v>89.061103667143897</v>
      </c>
      <c r="S194" s="320">
        <f t="shared" si="50"/>
        <v>94.801849871175108</v>
      </c>
      <c r="T194" s="320">
        <f t="shared" si="50"/>
        <v>89.778640196839333</v>
      </c>
      <c r="U194" s="320">
        <f t="shared" si="50"/>
        <v>81.865479245516241</v>
      </c>
      <c r="V194" s="320">
        <f t="shared" si="50"/>
        <v>97.255520896308028</v>
      </c>
      <c r="W194" s="320">
        <f t="shared" si="50"/>
        <v>95.884688528348107</v>
      </c>
      <c r="X194" s="320">
        <f t="shared" si="50"/>
        <v>89.164560942159028</v>
      </c>
      <c r="Y194" s="320">
        <f t="shared" si="50"/>
        <v>93.758700039359141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0.67411919544153753</v>
      </c>
      <c r="C195" s="273">
        <f>IF(C$49=0,0,C$49/NMM!C$10*1000)</f>
        <v>0.67971457568861315</v>
      </c>
      <c r="D195" s="273">
        <f>IF(D$49=0,0,D$49/NMM!D$10*1000)</f>
        <v>0.68072050239288273</v>
      </c>
      <c r="E195" s="273">
        <f>IF(E$49=0,0,E$49/NMM!E$10*1000)</f>
        <v>0.69087634427890887</v>
      </c>
      <c r="F195" s="273">
        <f>IF(F$49=0,0,F$49/NMM!F$10*1000)</f>
        <v>0.75864277618147791</v>
      </c>
      <c r="G195" s="273">
        <f>IF(G$49=0,0,G$49/NMM!G$10*1000)</f>
        <v>0.74055573175211542</v>
      </c>
      <c r="H195" s="273">
        <f>IF(H$49=0,0,H$49/NMM!H$10*1000)</f>
        <v>0.72378769771824714</v>
      </c>
      <c r="I195" s="273">
        <f>IF(I$49=0,0,I$49/NMM!I$10*1000)</f>
        <v>0.72027456137749457</v>
      </c>
      <c r="J195" s="273">
        <f>IF(J$49=0,0,J$49/NMM!J$10*1000)</f>
        <v>0.6054742242911052</v>
      </c>
      <c r="K195" s="273">
        <f>IF(K$49=0,0,K$49/NMM!K$10*1000)</f>
        <v>0.61534633027185603</v>
      </c>
      <c r="L195" s="273">
        <f>IF(L$49=0,0,L$49/NMM!L$10*1000)</f>
        <v>0.66756164828922659</v>
      </c>
      <c r="M195" s="273">
        <f>IF(M$49=0,0,M$49/NMM!M$10*1000)</f>
        <v>0.6889058117089466</v>
      </c>
      <c r="N195" s="273">
        <f>IF(N$49=0,0,N$49/NMM!N$10*1000)</f>
        <v>0.69326392220466337</v>
      </c>
      <c r="O195" s="273">
        <f>IF(O$49=0,0,O$49/NMM!O$10*1000)</f>
        <v>0.61559913824005474</v>
      </c>
      <c r="P195" s="273">
        <f>IF(P$49=0,0,P$49/NMM!P$10*1000)</f>
        <v>0.6326723637569448</v>
      </c>
      <c r="Q195" s="273">
        <f>IF(Q$49=0,0,Q$49/NMM!Q$10*1000)</f>
        <v>0.63833860482715543</v>
      </c>
      <c r="R195" s="273">
        <f>IF(R$49=0,0,R$49/NMM!R$10*1000)</f>
        <v>0.64084364483110301</v>
      </c>
      <c r="S195" s="273">
        <f>IF(S$49=0,0,S$49/NMM!S$10*1000)</f>
        <v>0.68215147249050812</v>
      </c>
      <c r="T195" s="273">
        <f>IF(T$49=0,0,T$49/NMM!T$10*1000)</f>
        <v>0.6460067149712635</v>
      </c>
      <c r="U195" s="273">
        <f>IF(U$49=0,0,U$49/NMM!U$10*1000)</f>
        <v>0.5890671678808197</v>
      </c>
      <c r="V195" s="273">
        <f>IF(V$49=0,0,V$49/NMM!V$10*1000)</f>
        <v>0.69980698559584309</v>
      </c>
      <c r="W195" s="273">
        <f>IF(W$49=0,0,W$49/NMM!W$10*1000)</f>
        <v>0.6899430924375265</v>
      </c>
      <c r="X195" s="273">
        <f>IF(X$49=0,0,X$49/NMM!X$10*1000)</f>
        <v>0.64158807685004549</v>
      </c>
      <c r="Y195" s="273">
        <f>IF(Y$49=0,0,Y$49/NMM!Y$10*1000)</f>
        <v>0.67464543548000844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0.7547721661701412</v>
      </c>
      <c r="C196" s="274">
        <f>IF(C$50=0,0,C$50/NMM!C$10*1000)</f>
        <v>0.76103698891690275</v>
      </c>
      <c r="D196" s="274">
        <f>IF(D$50=0,0,D$50/NMM!D$10*1000)</f>
        <v>0.76216326670683066</v>
      </c>
      <c r="E196" s="274">
        <f>IF(E$50=0,0,E$50/NMM!E$10*1000)</f>
        <v>0.77353417385712586</v>
      </c>
      <c r="F196" s="274">
        <f>IF(F$50=0,0,F$50/NMM!F$10*1000)</f>
        <v>0.84940831740116496</v>
      </c>
      <c r="G196" s="274">
        <f>IF(G$50=0,0,G$50/NMM!G$10*1000)</f>
        <v>0.82915730274993016</v>
      </c>
      <c r="H196" s="274">
        <f>IF(H$50=0,0,H$50/NMM!H$10*1000)</f>
        <v>0.81038310753973697</v>
      </c>
      <c r="I196" s="274">
        <f>IF(I$50=0,0,I$50/NMM!I$10*1000)</f>
        <v>0.80644965253075451</v>
      </c>
      <c r="J196" s="274">
        <f>IF(J$50=0,0,J$50/NMM!J$10*1000)</f>
        <v>0.67791437318300729</v>
      </c>
      <c r="K196" s="274">
        <f>IF(K$50=0,0,K$50/NMM!K$10*1000)</f>
        <v>0.68896759769602833</v>
      </c>
      <c r="L196" s="274">
        <f>IF(L$50=0,0,L$50/NMM!L$10*1000)</f>
        <v>0.74743006094248754</v>
      </c>
      <c r="M196" s="274">
        <f>IF(M$50=0,0,M$50/NMM!M$10*1000)</f>
        <v>0.77132788282373532</v>
      </c>
      <c r="N196" s="274">
        <f>IF(N$50=0,0,N$50/NMM!N$10*1000)</f>
        <v>0.77620740638797148</v>
      </c>
      <c r="O196" s="274">
        <f>IF(O$50=0,0,O$50/NMM!O$10*1000)</f>
        <v>0.68925065211588932</v>
      </c>
      <c r="P196" s="274">
        <f>IF(P$50=0,0,P$50/NMM!P$10*1000)</f>
        <v>0.70836655252939662</v>
      </c>
      <c r="Q196" s="274">
        <f>IF(Q$50=0,0,Q$50/NMM!Q$10*1000)</f>
        <v>0.71471071403009923</v>
      </c>
      <c r="R196" s="274">
        <f>IF(R$50=0,0,R$50/NMM!R$10*1000)</f>
        <v>0.71751546203743666</v>
      </c>
      <c r="S196" s="274">
        <f>IF(S$50=0,0,S$50/NMM!S$10*1000)</f>
        <v>0.76376544093301035</v>
      </c>
      <c r="T196" s="274">
        <f>IF(T$50=0,0,T$50/NMM!T$10*1000)</f>
        <v>0.72329625223022331</v>
      </c>
      <c r="U196" s="274">
        <f>IF(U$50=0,0,U$50/NMM!U$10*1000)</f>
        <v>0.65954434368228065</v>
      </c>
      <c r="V196" s="274">
        <f>IF(V$50=0,0,V$50/NMM!V$10*1000)</f>
        <v>0.78353329498830182</v>
      </c>
      <c r="W196" s="274">
        <f>IF(W$50=0,0,W$50/NMM!W$10*1000)</f>
        <v>0.77248926589624045</v>
      </c>
      <c r="X196" s="274">
        <f>IF(X$50=0,0,X$50/NMM!X$10*1000)</f>
        <v>0.71834895939414056</v>
      </c>
      <c r="Y196" s="274">
        <f>IF(Y$50=0,0,Y$50/NMM!Y$10*1000)</f>
        <v>0.75536136662081499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0.92109737464556596</v>
      </c>
      <c r="C197" s="274">
        <f>IF(C$51=0,0,C$51/NMM!C$10*1000)</f>
        <v>0.7408215258011055</v>
      </c>
      <c r="D197" s="274">
        <f>IF(D$51=0,0,D$51/NMM!D$10*1000)</f>
        <v>0.723518608602994</v>
      </c>
      <c r="E197" s="274">
        <f>IF(E$51=0,0,E$51/NMM!E$10*1000)</f>
        <v>0.80156178308884218</v>
      </c>
      <c r="F197" s="274">
        <f>IF(F$51=0,0,F$51/NMM!F$10*1000)</f>
        <v>1.311945544750204</v>
      </c>
      <c r="G197" s="274">
        <f>IF(G$51=0,0,G$51/NMM!G$10*1000)</f>
        <v>1.4686892739514548</v>
      </c>
      <c r="H197" s="274">
        <f>IF(H$51=0,0,H$51/NMM!H$10*1000)</f>
        <v>2.3943168547082703</v>
      </c>
      <c r="I197" s="274">
        <f>IF(I$51=0,0,I$51/NMM!I$10*1000)</f>
        <v>2.1559358710307421</v>
      </c>
      <c r="J197" s="274">
        <f>IF(J$51=0,0,J$51/NMM!J$10*1000)</f>
        <v>1.7777217732329604</v>
      </c>
      <c r="K197" s="274">
        <f>IF(K$51=0,0,K$51/NMM!K$10*1000)</f>
        <v>1.7758138527323588</v>
      </c>
      <c r="L197" s="274">
        <f>IF(L$51=0,0,L$51/NMM!L$10*1000)</f>
        <v>2.2683106943875</v>
      </c>
      <c r="M197" s="274">
        <f>IF(M$51=0,0,M$51/NMM!M$10*1000)</f>
        <v>2.0991137688570545</v>
      </c>
      <c r="N197" s="274">
        <f>IF(N$51=0,0,N$51/NMM!N$10*1000)</f>
        <v>1.6768422826766933</v>
      </c>
      <c r="O197" s="274">
        <f>IF(O$51=0,0,O$51/NMM!O$10*1000)</f>
        <v>1.5148539410782349</v>
      </c>
      <c r="P197" s="274">
        <f>IF(P$51=0,0,P$51/NMM!P$10*1000)</f>
        <v>1.578039271777925</v>
      </c>
      <c r="Q197" s="274">
        <f>IF(Q$51=0,0,Q$51/NMM!Q$10*1000)</f>
        <v>1.6985369581205478</v>
      </c>
      <c r="R197" s="274">
        <f>IF(R$51=0,0,R$51/NMM!R$10*1000)</f>
        <v>1.616843639696655</v>
      </c>
      <c r="S197" s="274">
        <f>IF(S$51=0,0,S$51/NMM!S$10*1000)</f>
        <v>1.7912703776835841</v>
      </c>
      <c r="T197" s="274">
        <f>IF(T$51=0,0,T$51/NMM!T$10*1000)</f>
        <v>1.4483498518431821</v>
      </c>
      <c r="U197" s="274">
        <f>IF(U$51=0,0,U$51/NMM!U$10*1000)</f>
        <v>1.4215862656018228</v>
      </c>
      <c r="V197" s="274">
        <f>IF(V$51=0,0,V$51/NMM!V$10*1000)</f>
        <v>1.4538658318976754</v>
      </c>
      <c r="W197" s="274">
        <f>IF(W$51=0,0,W$51/NMM!W$10*1000)</f>
        <v>1.4039089982944339</v>
      </c>
      <c r="X197" s="274">
        <f>IF(X$51=0,0,X$51/NMM!X$10*1000)</f>
        <v>1.0615503425322876</v>
      </c>
      <c r="Y197" s="274">
        <f>IF(Y$51=0,0,Y$51/NMM!Y$10*1000)</f>
        <v>1.0517978635034633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0.5551468063578342</v>
      </c>
      <c r="C198" s="274">
        <f>IF(C$52=0,0,C$52/NMM!C$10*1000)</f>
        <v>0.55975468208000112</v>
      </c>
      <c r="D198" s="274">
        <f>IF(D$52=0,0,D$52/NMM!D$10*1000)</f>
        <v>0.56058307711915956</v>
      </c>
      <c r="E198" s="274">
        <f>IF(E$52=0,0,E$52/NMM!E$10*1000)</f>
        <v>0.56894655827653817</v>
      </c>
      <c r="F198" s="274">
        <f>IF(F$52=0,0,F$52/NMM!F$10*1000)</f>
        <v>0.6247531849137401</v>
      </c>
      <c r="G198" s="274">
        <f>IF(G$52=0,0,G$52/NMM!G$10*1000)</f>
        <v>0.60985824493975505</v>
      </c>
      <c r="H198" s="274">
        <f>IF(H$52=0,0,H$52/NMM!H$10*1000)</f>
        <v>0.59604952890593188</v>
      </c>
      <c r="I198" s="274">
        <f>IF(I$52=0,0,I$52/NMM!I$10*1000)</f>
        <v>0.59315641084453186</v>
      </c>
      <c r="J198" s="274">
        <f>IF(J$52=0,0,J$52/NMM!J$10*1000)</f>
        <v>0.49861669007516674</v>
      </c>
      <c r="K198" s="274">
        <f>IF(K$52=0,0,K$52/NMM!K$10*1000)</f>
        <v>0.50674651065333676</v>
      </c>
      <c r="L198" s="274">
        <f>IF(L$52=0,0,L$52/NMM!L$10*1000)</f>
        <v>0.54974657241736313</v>
      </c>
      <c r="M198" s="274">
        <f>IF(M$52=0,0,M$52/NMM!M$10*1000)</f>
        <v>0.56732379650022935</v>
      </c>
      <c r="N198" s="274">
        <f>IF(N$52=0,0,N$52/NMM!N$10*1000)</f>
        <v>0.5709127628726629</v>
      </c>
      <c r="O198" s="274">
        <f>IF(O$52=0,0,O$52/NMM!O$10*1000)</f>
        <v>0.50695470163368028</v>
      </c>
      <c r="P198" s="274">
        <f>IF(P$52=0,0,P$52/NMM!P$10*1000)</f>
        <v>0.52101474722208763</v>
      </c>
      <c r="Q198" s="274">
        <f>IF(Q$52=0,0,Q$52/NMM!Q$10*1000)</f>
        <v>0.52568097784636292</v>
      </c>
      <c r="R198" s="274">
        <f>IF(R$52=0,0,R$52/NMM!R$10*1000)</f>
        <v>0.52774391414515676</v>
      </c>
      <c r="S198" s="274">
        <f>IF(S$52=0,0,S$52/NMM!S$10*1000)</f>
        <v>0.56176150147654624</v>
      </c>
      <c r="T198" s="274">
        <f>IF(T$52=0,0,T$52/NMM!T$10*1000)</f>
        <v>0.53199577630646855</v>
      </c>
      <c r="U198" s="274">
        <f>IF(U$52=0,0,U$52/NMM!U$10*1000)</f>
        <v>0.48510524428116725</v>
      </c>
      <c r="V198" s="274">
        <f>IF(V$52=0,0,V$52/NMM!V$10*1000)</f>
        <v>0.57630106922853075</v>
      </c>
      <c r="W198" s="274">
        <f>IF(W$52=0,0,W$52/NMM!W$10*1000)</f>
        <v>0.56817801202718887</v>
      </c>
      <c r="X198" s="274">
        <f>IF(X$52=0,0,X$52/NMM!X$10*1000)</f>
        <v>0.52835696456808057</v>
      </c>
      <c r="Y198" s="274">
        <f>IF(Y$52=0,0,Y$52/NMM!Y$10*1000)</f>
        <v>0.55558017256177861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0.74106543757190857</v>
      </c>
      <c r="C199" s="275">
        <f>IF(C$53=0,0,C$53/NMM!C$10*1000)</f>
        <v>0.74139722582409773</v>
      </c>
      <c r="D199" s="275">
        <f>IF(D$53=0,0,D$53/NMM!D$10*1000)</f>
        <v>0.75093229197646905</v>
      </c>
      <c r="E199" s="275">
        <f>IF(E$53=0,0,E$53/NMM!E$10*1000)</f>
        <v>0.7629659161350586</v>
      </c>
      <c r="F199" s="275">
        <f>IF(F$53=0,0,F$53/NMM!F$10*1000)</f>
        <v>0.87196729736542644</v>
      </c>
      <c r="G199" s="275">
        <f>IF(G$53=0,0,G$53/NMM!G$10*1000)</f>
        <v>0.85691376092870086</v>
      </c>
      <c r="H199" s="275">
        <f>IF(H$53=0,0,H$53/NMM!H$10*1000)</f>
        <v>1.2487455352514003</v>
      </c>
      <c r="I199" s="275">
        <f>IF(I$53=0,0,I$53/NMM!I$10*1000)</f>
        <v>1.1109702572928366</v>
      </c>
      <c r="J199" s="275">
        <f>IF(J$53=0,0,J$53/NMM!J$10*1000)</f>
        <v>1.0154900965599287</v>
      </c>
      <c r="K199" s="275">
        <f>IF(K$53=0,0,K$53/NMM!K$10*1000)</f>
        <v>0.98303422626386838</v>
      </c>
      <c r="L199" s="275">
        <f>IF(L$53=0,0,L$53/NMM!L$10*1000)</f>
        <v>1.2309265380853698</v>
      </c>
      <c r="M199" s="275">
        <f>IF(M$53=0,0,M$53/NMM!M$10*1000)</f>
        <v>1.1387315600292787</v>
      </c>
      <c r="N199" s="275">
        <f>IF(N$53=0,0,N$53/NMM!N$10*1000)</f>
        <v>0.99150179326243526</v>
      </c>
      <c r="O199" s="275">
        <f>IF(O$53=0,0,O$53/NMM!O$10*1000)</f>
        <v>0.88976847267862169</v>
      </c>
      <c r="P199" s="275">
        <f>IF(P$53=0,0,P$53/NMM!P$10*1000)</f>
        <v>0.92927781535748111</v>
      </c>
      <c r="Q199" s="275">
        <f>IF(Q$53=0,0,Q$53/NMM!Q$10*1000)</f>
        <v>1.0122771774224895</v>
      </c>
      <c r="R199" s="275">
        <f>IF(R$53=0,0,R$53/NMM!R$10*1000)</f>
        <v>0.97520745711062307</v>
      </c>
      <c r="S199" s="275">
        <f>IF(S$53=0,0,S$53/NMM!S$10*1000)</f>
        <v>1.0661540068216633</v>
      </c>
      <c r="T199" s="275">
        <f>IF(T$53=0,0,T$53/NMM!T$10*1000)</f>
        <v>0.8662128597167017</v>
      </c>
      <c r="U199" s="275">
        <f>IF(U$53=0,0,U$53/NMM!U$10*1000)</f>
        <v>0.85703920229314479</v>
      </c>
      <c r="V199" s="275">
        <f>IF(V$53=0,0,V$53/NMM!V$10*1000)</f>
        <v>0.92288924133205519</v>
      </c>
      <c r="W199" s="275">
        <f>IF(W$53=0,0,W$53/NMM!W$10*1000)</f>
        <v>0.89566624588705746</v>
      </c>
      <c r="X199" s="275">
        <f>IF(X$53=0,0,X$53/NMM!X$10*1000)</f>
        <v>0.74093048582263932</v>
      </c>
      <c r="Y199" s="275">
        <f>IF(Y$53=0,0,Y$53/NMM!Y$10*1000)</f>
        <v>0.75493104851587056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3.9279004145597396</v>
      </c>
      <c r="C200" s="276">
        <f>IF(C$59=0,0,C$59/NMM!C$10*1000)</f>
        <v>3.1591374141400057</v>
      </c>
      <c r="D200" s="276">
        <f>IF(D$59=0,0,D$59/NMM!D$10*1000)</f>
        <v>3.0853513655566971</v>
      </c>
      <c r="E200" s="276">
        <f>IF(E$59=0,0,E$59/NMM!E$10*1000)</f>
        <v>3.4181563716880841</v>
      </c>
      <c r="F200" s="276">
        <f>IF(F$59=0,0,F$59/NMM!F$10*1000)</f>
        <v>5.5946217967313752</v>
      </c>
      <c r="G200" s="276">
        <f>IF(G$59=0,0,G$59/NMM!G$10*1000)</f>
        <v>6.263035121811301</v>
      </c>
      <c r="H200" s="276">
        <f>IF(H$59=0,0,H$59/NMM!H$10*1000)</f>
        <v>10.21025401338794</v>
      </c>
      <c r="I200" s="276">
        <f>IF(I$59=0,0,I$59/NMM!I$10*1000)</f>
        <v>9.193709193715188</v>
      </c>
      <c r="J200" s="276">
        <f>IF(J$59=0,0,J$59/NMM!J$10*1000)</f>
        <v>7.5808641759950026</v>
      </c>
      <c r="K200" s="276">
        <f>IF(K$59=0,0,K$59/NMM!K$10*1000)</f>
        <v>7.5727280962150108</v>
      </c>
      <c r="L200" s="276">
        <f>IF(L$59=0,0,L$59/NMM!L$10*1000)</f>
        <v>9.6729170683646348</v>
      </c>
      <c r="M200" s="276">
        <f>IF(M$59=0,0,M$59/NMM!M$10*1000)</f>
        <v>8.9513987010052656</v>
      </c>
      <c r="N200" s="276">
        <f>IF(N$59=0,0,N$59/NMM!N$10*1000)</f>
        <v>7.1506766587099708</v>
      </c>
      <c r="O200" s="276">
        <f>IF(O$59=0,0,O$59/NMM!O$10*1000)</f>
        <v>6.4598983635668956</v>
      </c>
      <c r="P200" s="276">
        <f>IF(P$59=0,0,P$59/NMM!P$10*1000)</f>
        <v>6.7293440198905854</v>
      </c>
      <c r="Q200" s="276">
        <f>IF(Q$59=0,0,Q$59/NMM!Q$10*1000)</f>
        <v>7.2431907913253708</v>
      </c>
      <c r="R200" s="276">
        <f>IF(R$59=0,0,R$59/NMM!R$10*1000)</f>
        <v>6.8948202192917174</v>
      </c>
      <c r="S200" s="276">
        <f>IF(S$59=0,0,S$59/NMM!S$10*1000)</f>
        <v>7.6386404442845377</v>
      </c>
      <c r="T200" s="276">
        <f>IF(T$59=0,0,T$59/NMM!T$10*1000)</f>
        <v>6.1763002914555729</v>
      </c>
      <c r="U200" s="276">
        <f>IF(U$59=0,0,U$59/NMM!U$10*1000)</f>
        <v>6.062170445484627</v>
      </c>
      <c r="V200" s="276">
        <f>IF(V$59=0,0,V$59/NMM!V$10*1000)</f>
        <v>6.1998224737341658</v>
      </c>
      <c r="W200" s="276">
        <f>IF(W$59=0,0,W$59/NMM!W$10*1000)</f>
        <v>5.9867880293620175</v>
      </c>
      <c r="X200" s="276">
        <f>IF(X$59=0,0,X$59/NMM!X$10*1000)</f>
        <v>4.5268438986845121</v>
      </c>
      <c r="Y200" s="276">
        <f>IF(Y$59=0,0,Y$59/NMM!Y$10*1000)</f>
        <v>4.4852557154209975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16.144667852029801</v>
      </c>
      <c r="C201" s="276">
        <f>IF(C$60=0,0,C$60/NMM!C$10*1000)</f>
        <v>16.250096673755838</v>
      </c>
      <c r="D201" s="276">
        <f>IF(D$60=0,0,D$60/NMM!D$10*1000)</f>
        <v>15.359106476835578</v>
      </c>
      <c r="E201" s="276">
        <f>IF(E$60=0,0,E$60/NMM!E$10*1000)</f>
        <v>15.611782696472087</v>
      </c>
      <c r="F201" s="276">
        <f>IF(F$60=0,0,F$60/NMM!F$10*1000)</f>
        <v>15.809682229109185</v>
      </c>
      <c r="G201" s="276">
        <f>IF(G$60=0,0,G$60/NMM!G$10*1000)</f>
        <v>20.284312068817165</v>
      </c>
      <c r="H201" s="276">
        <f>IF(H$60=0,0,H$60/NMM!H$10*1000)</f>
        <v>15.978677620814581</v>
      </c>
      <c r="I201" s="276">
        <f>IF(I$60=0,0,I$60/NMM!I$10*1000)</f>
        <v>19.154415378327144</v>
      </c>
      <c r="J201" s="276">
        <f>IF(J$60=0,0,J$60/NMM!J$10*1000)</f>
        <v>11.714067376049863</v>
      </c>
      <c r="K201" s="276">
        <f>IF(K$60=0,0,K$60/NMM!K$10*1000)</f>
        <v>11.611688928749448</v>
      </c>
      <c r="L201" s="276">
        <f>IF(L$60=0,0,L$60/NMM!L$10*1000)</f>
        <v>14.043738902960047</v>
      </c>
      <c r="M201" s="276">
        <f>IF(M$60=0,0,M$60/NMM!M$10*1000)</f>
        <v>14.234284173787875</v>
      </c>
      <c r="N201" s="276">
        <f>IF(N$60=0,0,N$60/NMM!N$10*1000)</f>
        <v>14.12005188393276</v>
      </c>
      <c r="O201" s="276">
        <f>IF(O$60=0,0,O$60/NMM!O$10*1000)</f>
        <v>11.838481686692214</v>
      </c>
      <c r="P201" s="276">
        <f>IF(P$60=0,0,P$60/NMM!P$10*1000)</f>
        <v>11.879133633777656</v>
      </c>
      <c r="Q201" s="276">
        <f>IF(Q$60=0,0,Q$60/NMM!Q$10*1000)</f>
        <v>11.90507958037864</v>
      </c>
      <c r="R201" s="276">
        <f>IF(R$60=0,0,R$60/NMM!R$10*1000)</f>
        <v>12.022902886113487</v>
      </c>
      <c r="S201" s="276">
        <f>IF(S$60=0,0,S$60/NMM!S$10*1000)</f>
        <v>12.910552620417567</v>
      </c>
      <c r="T201" s="276">
        <f>IF(T$60=0,0,T$60/NMM!T$10*1000)</f>
        <v>12.138010814622419</v>
      </c>
      <c r="U201" s="276">
        <f>IF(U$60=0,0,U$60/NMM!U$10*1000)</f>
        <v>10.55330687315093</v>
      </c>
      <c r="V201" s="276">
        <f>IF(V$60=0,0,V$60/NMM!V$10*1000)</f>
        <v>13.118599859087013</v>
      </c>
      <c r="W201" s="276">
        <f>IF(W$60=0,0,W$60/NMM!W$10*1000)</f>
        <v>13.16351127007894</v>
      </c>
      <c r="X201" s="276">
        <f>IF(X$60=0,0,X$60/NMM!X$10*1000)</f>
        <v>12.747659190422622</v>
      </c>
      <c r="Y201" s="276">
        <f>IF(Y$60=0,0,Y$60/NMM!Y$10*1000)</f>
        <v>13.385071984318087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59.750958720048288</v>
      </c>
      <c r="C202" s="276">
        <f>IF(C$79=0,0,C$79/NMM!C$10*1000)</f>
        <v>61.900828284884284</v>
      </c>
      <c r="D202" s="276">
        <f>IF(D$79=0,0,D$79/NMM!D$10*1000)</f>
        <v>63.024587970515356</v>
      </c>
      <c r="E202" s="276">
        <f>IF(E$79=0,0,E$79/NMM!E$10*1000)</f>
        <v>63.35706935198089</v>
      </c>
      <c r="F202" s="276">
        <f>IF(F$79=0,0,F$79/NMM!F$10*1000)</f>
        <v>67.171943071890411</v>
      </c>
      <c r="G202" s="276">
        <f>IF(G$79=0,0,G$79/NMM!G$10*1000)</f>
        <v>59.477264740858075</v>
      </c>
      <c r="H202" s="276">
        <f>IF(H$79=0,0,H$79/NMM!H$10*1000)</f>
        <v>53.149703227674273</v>
      </c>
      <c r="I202" s="276">
        <f>IF(I$79=0,0,I$79/NMM!I$10*1000)</f>
        <v>51.96581147263278</v>
      </c>
      <c r="J202" s="276">
        <f>IF(J$79=0,0,J$79/NMM!J$10*1000)</f>
        <v>47.907383335997999</v>
      </c>
      <c r="K202" s="276">
        <f>IF(K$79=0,0,K$79/NMM!K$10*1000)</f>
        <v>49.246958030703745</v>
      </c>
      <c r="L202" s="276">
        <f>IF(L$79=0,0,L$79/NMM!L$10*1000)</f>
        <v>49.09559272604632</v>
      </c>
      <c r="M202" s="276">
        <f>IF(M$79=0,0,M$79/NMM!M$10*1000)</f>
        <v>53.081396579035918</v>
      </c>
      <c r="N202" s="276">
        <f>IF(N$79=0,0,N$79/NMM!N$10*1000)</f>
        <v>57.376536530377393</v>
      </c>
      <c r="O202" s="276">
        <f>IF(O$79=0,0,O$79/NMM!O$10*1000)</f>
        <v>51.392551211891934</v>
      </c>
      <c r="P202" s="276">
        <f>IF(P$79=0,0,P$79/NMM!P$10*1000)</f>
        <v>52.912578096351709</v>
      </c>
      <c r="Q202" s="276">
        <f>IF(Q$79=0,0,Q$79/NMM!Q$10*1000)</f>
        <v>52.579930913252483</v>
      </c>
      <c r="R202" s="276">
        <f>IF(R$79=0,0,R$79/NMM!R$10*1000)</f>
        <v>53.579639297283144</v>
      </c>
      <c r="S202" s="276">
        <f>IF(S$79=0,0,S$79/NMM!S$10*1000)</f>
        <v>56.298540219188261</v>
      </c>
      <c r="T202" s="276">
        <f>IF(T$79=0,0,T$79/NMM!T$10*1000)</f>
        <v>55.576977543279597</v>
      </c>
      <c r="U202" s="276">
        <f>IF(U$79=0,0,U$79/NMM!U$10*1000)</f>
        <v>50.26199450369726</v>
      </c>
      <c r="V202" s="276">
        <f>IF(V$79=0,0,V$79/NMM!V$10*1000)</f>
        <v>61.454824282465609</v>
      </c>
      <c r="W202" s="276">
        <f>IF(W$79=0,0,W$79/NMM!W$10*1000)</f>
        <v>60.542259001428526</v>
      </c>
      <c r="X202" s="276">
        <f>IF(X$79=0,0,X$79/NMM!X$10*1000)</f>
        <v>58.115450952552123</v>
      </c>
      <c r="Y202" s="276">
        <f>IF(Y$79=0,0,Y$79/NMM!Y$10*1000)</f>
        <v>61.835896149666603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10.215837979662647</v>
      </c>
      <c r="C203" s="277">
        <f>IF(C$89=0,0,C$89/NMM!C$10*1000)</f>
        <v>9.6703953065050161</v>
      </c>
      <c r="D203" s="277">
        <f>IF(D$89=0,0,D$89/NMM!D$10*1000)</f>
        <v>9.65601755891878</v>
      </c>
      <c r="E203" s="277">
        <f>IF(E$89=0,0,E$89/NMM!E$10*1000)</f>
        <v>10.029493800592556</v>
      </c>
      <c r="F203" s="277">
        <f>IF(F$89=0,0,F$89/NMM!F$10*1000)</f>
        <v>12.439247649231039</v>
      </c>
      <c r="G203" s="277">
        <f>IF(G$89=0,0,G$89/NMM!G$10*1000)</f>
        <v>12.388782626415988</v>
      </c>
      <c r="H203" s="277">
        <f>IF(H$89=0,0,H$89/NMM!H$10*1000)</f>
        <v>15.47631746856648</v>
      </c>
      <c r="I203" s="277">
        <f>IF(I$89=0,0,I$89/NMM!I$10*1000)</f>
        <v>14.399274911631178</v>
      </c>
      <c r="J203" s="277">
        <f>IF(J$89=0,0,J$89/NMM!J$10*1000)</f>
        <v>12.368114232483526</v>
      </c>
      <c r="K203" s="277">
        <f>IF(K$89=0,0,K$89/NMM!K$10*1000)</f>
        <v>12.516336447739711</v>
      </c>
      <c r="L203" s="277">
        <f>IF(L$89=0,0,L$89/NMM!L$10*1000)</f>
        <v>14.498008071308648</v>
      </c>
      <c r="M203" s="277">
        <f>IF(M$89=0,0,M$89/NMM!M$10*1000)</f>
        <v>14.208050395019585</v>
      </c>
      <c r="N203" s="277">
        <f>IF(N$89=0,0,N$89/NMM!N$10*1000)</f>
        <v>12.990206869649388</v>
      </c>
      <c r="O203" s="277">
        <f>IF(O$89=0,0,O$89/NMM!O$10*1000)</f>
        <v>11.64539578452446</v>
      </c>
      <c r="P203" s="277">
        <f>IF(P$89=0,0,P$89/NMM!P$10*1000)</f>
        <v>12.035075188210078</v>
      </c>
      <c r="Q203" s="277">
        <f>IF(Q$89=0,0,Q$89/NMM!Q$10*1000)</f>
        <v>12.395220569975825</v>
      </c>
      <c r="R203" s="277">
        <f>IF(R$89=0,0,R$89/NMM!R$10*1000)</f>
        <v>12.085587146634564</v>
      </c>
      <c r="S203" s="277">
        <f>IF(S$89=0,0,S$89/NMM!S$10*1000)</f>
        <v>13.089013787879425</v>
      </c>
      <c r="T203" s="277">
        <f>IF(T$89=0,0,T$89/NMM!T$10*1000)</f>
        <v>11.671490092413903</v>
      </c>
      <c r="U203" s="277">
        <f>IF(U$89=0,0,U$89/NMM!U$10*1000)</f>
        <v>10.975665199444194</v>
      </c>
      <c r="V203" s="277">
        <f>IF(V$89=0,0,V$89/NMM!V$10*1000)</f>
        <v>12.045877857978835</v>
      </c>
      <c r="W203" s="277">
        <f>IF(W$89=0,0,W$89/NMM!W$10*1000)</f>
        <v>11.861944612936187</v>
      </c>
      <c r="X203" s="277">
        <f>IF(X$89=0,0,X$89/NMM!X$10*1000)</f>
        <v>10.083832071332575</v>
      </c>
      <c r="Y203" s="277">
        <f>IF(Y$89=0,0,Y$89/NMM!Y$10*1000)</f>
        <v>10.260160303271519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200.02436347014859</v>
      </c>
      <c r="C205" s="320">
        <f t="shared" si="51"/>
        <v>202.94960427635331</v>
      </c>
      <c r="D205" s="320">
        <f t="shared" si="51"/>
        <v>206.63084937207557</v>
      </c>
      <c r="E205" s="320">
        <f t="shared" si="51"/>
        <v>201.89252892961198</v>
      </c>
      <c r="F205" s="320">
        <f t="shared" si="51"/>
        <v>220.31204353466225</v>
      </c>
      <c r="G205" s="320">
        <f t="shared" si="51"/>
        <v>213.70885420474565</v>
      </c>
      <c r="H205" s="320">
        <f t="shared" si="51"/>
        <v>202.30594274337932</v>
      </c>
      <c r="I205" s="320">
        <f t="shared" si="51"/>
        <v>200.1217188252113</v>
      </c>
      <c r="J205" s="320">
        <f t="shared" si="51"/>
        <v>189.44113510439027</v>
      </c>
      <c r="K205" s="320">
        <f t="shared" si="51"/>
        <v>202.7180114018588</v>
      </c>
      <c r="L205" s="320">
        <f t="shared" si="51"/>
        <v>218.60384036609696</v>
      </c>
      <c r="M205" s="320">
        <f t="shared" si="51"/>
        <v>224.42097977673058</v>
      </c>
      <c r="N205" s="320">
        <f t="shared" si="51"/>
        <v>221.26742657720709</v>
      </c>
      <c r="O205" s="320">
        <f t="shared" si="51"/>
        <v>196.74498963489887</v>
      </c>
      <c r="P205" s="320">
        <f t="shared" si="51"/>
        <v>200.70172616762142</v>
      </c>
      <c r="Q205" s="320">
        <f t="shared" si="51"/>
        <v>187.3525950637848</v>
      </c>
      <c r="R205" s="320">
        <f t="shared" si="51"/>
        <v>194.0062981324842</v>
      </c>
      <c r="S205" s="320">
        <f t="shared" si="51"/>
        <v>204.50124330981345</v>
      </c>
      <c r="T205" s="320">
        <f t="shared" si="51"/>
        <v>199.25030555303675</v>
      </c>
      <c r="U205" s="320">
        <f t="shared" si="51"/>
        <v>181.68822470636132</v>
      </c>
      <c r="V205" s="320">
        <f t="shared" si="51"/>
        <v>211.56499523013801</v>
      </c>
      <c r="W205" s="320">
        <f t="shared" si="51"/>
        <v>213.62223794615883</v>
      </c>
      <c r="X205" s="320">
        <f t="shared" si="51"/>
        <v>198.65041380740686</v>
      </c>
      <c r="Y205" s="320">
        <f t="shared" si="51"/>
        <v>205.28716798198127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1.6982282970857399</v>
      </c>
      <c r="C206" s="273">
        <f>IF(C$100=0,0,C$100/NMM!C$11*1000)</f>
        <v>1.723063905241693</v>
      </c>
      <c r="D206" s="273">
        <f>IF(D$100=0,0,D$100/NMM!D$11*1000)</f>
        <v>1.75431807089262</v>
      </c>
      <c r="E206" s="273">
        <f>IF(E$100=0,0,E$100/NMM!E$11*1000)</f>
        <v>1.7140892221849529</v>
      </c>
      <c r="F206" s="273">
        <f>IF(F$100=0,0,F$100/NMM!F$11*1000)</f>
        <v>1.870472876543404</v>
      </c>
      <c r="G206" s="273">
        <f>IF(G$100=0,0,G$100/NMM!G$11*1000)</f>
        <v>1.8144110909859614</v>
      </c>
      <c r="H206" s="273">
        <f>IF(H$100=0,0,H$100/NMM!H$11*1000)</f>
        <v>1.7175991497959837</v>
      </c>
      <c r="I206" s="273">
        <f>IF(I$100=0,0,I$100/NMM!I$11*1000)</f>
        <v>1.6990548544875401</v>
      </c>
      <c r="J206" s="273">
        <f>IF(J$100=0,0,J$100/NMM!J$11*1000)</f>
        <v>1.6083755532798074</v>
      </c>
      <c r="K206" s="273">
        <f>IF(K$100=0,0,K$100/NMM!K$11*1000)</f>
        <v>1.7210976568965466</v>
      </c>
      <c r="L206" s="273">
        <f>IF(L$100=0,0,L$100/NMM!L$11*1000)</f>
        <v>1.8559700484472921</v>
      </c>
      <c r="M206" s="273">
        <f>IF(M$100=0,0,M$100/NMM!M$11*1000)</f>
        <v>1.9053581858918391</v>
      </c>
      <c r="N206" s="273">
        <f>IF(N$100=0,0,N$100/NMM!N$11*1000)</f>
        <v>1.8785841810320967</v>
      </c>
      <c r="O206" s="273">
        <f>IF(O$100=0,0,O$100/NMM!O$11*1000)</f>
        <v>1.6703860615309742</v>
      </c>
      <c r="P206" s="273">
        <f>IF(P$100=0,0,P$100/NMM!P$11*1000)</f>
        <v>1.7039791790262859</v>
      </c>
      <c r="Q206" s="273">
        <f>IF(Q$100=0,0,Q$100/NMM!Q$11*1000)</f>
        <v>1.5906436243535274</v>
      </c>
      <c r="R206" s="273">
        <f>IF(R$100=0,0,R$100/NMM!R$11*1000)</f>
        <v>1.6471342769701045</v>
      </c>
      <c r="S206" s="273">
        <f>IF(S$100=0,0,S$100/NMM!S$11*1000)</f>
        <v>1.7362374870353328</v>
      </c>
      <c r="T206" s="273">
        <f>IF(T$100=0,0,T$100/NMM!T$11*1000)</f>
        <v>1.6916564623544537</v>
      </c>
      <c r="U206" s="273">
        <f>IF(U$100=0,0,U$100/NMM!U$11*1000)</f>
        <v>1.5425525125551034</v>
      </c>
      <c r="V206" s="273">
        <f>IF(V$100=0,0,V$100/NMM!V$11*1000)</f>
        <v>1.7962094983776908</v>
      </c>
      <c r="W206" s="273">
        <f>IF(W$100=0,0,W$100/NMM!W$11*1000)</f>
        <v>1.8136757096618568</v>
      </c>
      <c r="X206" s="273">
        <f>IF(X$100=0,0,X$100/NMM!X$11*1000)</f>
        <v>1.6865633170998753</v>
      </c>
      <c r="Y206" s="273">
        <f>IF(Y$100=0,0,Y$100/NMM!Y$11*1000)</f>
        <v>1.7429100717867057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1.9040355994942977</v>
      </c>
      <c r="C207" s="274">
        <f>IF(C$101=0,0,C$101/NMM!C$11*1000)</f>
        <v>1.9318810205988541</v>
      </c>
      <c r="D207" s="274">
        <f>IF(D$101=0,0,D$101/NMM!D$11*1000)</f>
        <v>1.9669228604586531</v>
      </c>
      <c r="E207" s="274">
        <f>IF(E$101=0,0,E$101/NMM!E$11*1000)</f>
        <v>1.9218187009074816</v>
      </c>
      <c r="F207" s="274">
        <f>IF(F$101=0,0,F$101/NMM!F$11*1000)</f>
        <v>2.0971543996403765</v>
      </c>
      <c r="G207" s="274">
        <f>IF(G$101=0,0,G$101/NMM!G$11*1000)</f>
        <v>2.0342985188051754</v>
      </c>
      <c r="H207" s="274">
        <f>IF(H$101=0,0,H$101/NMM!H$11*1000)</f>
        <v>1.9257539946100539</v>
      </c>
      <c r="I207" s="274">
        <f>IF(I$101=0,0,I$101/NMM!I$11*1000)</f>
        <v>1.9049623269082465</v>
      </c>
      <c r="J207" s="274">
        <f>IF(J$101=0,0,J$101/NMM!J$11*1000)</f>
        <v>1.8032936537780917</v>
      </c>
      <c r="K207" s="274">
        <f>IF(K$101=0,0,K$101/NMM!K$11*1000)</f>
        <v>1.9296764837571176</v>
      </c>
      <c r="L207" s="274">
        <f>IF(L$101=0,0,L$101/NMM!L$11*1000)</f>
        <v>2.0808939822184498</v>
      </c>
      <c r="M207" s="274">
        <f>IF(M$101=0,0,M$101/NMM!M$11*1000)</f>
        <v>2.1362674393964425</v>
      </c>
      <c r="N207" s="274">
        <f>IF(N$101=0,0,N$101/NMM!N$11*1000)</f>
        <v>2.1062487084157695</v>
      </c>
      <c r="O207" s="274">
        <f>IF(O$101=0,0,O$101/NMM!O$11*1000)</f>
        <v>1.8728191795602105</v>
      </c>
      <c r="P207" s="274">
        <f>IF(P$101=0,0,P$101/NMM!P$11*1000)</f>
        <v>1.9104834274819009</v>
      </c>
      <c r="Q207" s="274">
        <f>IF(Q$101=0,0,Q$101/NMM!Q$11*1000)</f>
        <v>1.7834128026691578</v>
      </c>
      <c r="R207" s="274">
        <f>IF(R$101=0,0,R$101/NMM!R$11*1000)</f>
        <v>1.8467495247136607</v>
      </c>
      <c r="S207" s="274">
        <f>IF(S$101=0,0,S$101/NMM!S$11*1000)</f>
        <v>1.9466511011298304</v>
      </c>
      <c r="T207" s="274">
        <f>IF(T$101=0,0,T$101/NMM!T$11*1000)</f>
        <v>1.8966673279233703</v>
      </c>
      <c r="U207" s="274">
        <f>IF(U$101=0,0,U$101/NMM!U$11*1000)</f>
        <v>1.72949355692311</v>
      </c>
      <c r="V207" s="274">
        <f>IF(V$101=0,0,V$101/NMM!V$11*1000)</f>
        <v>2.013891085745021</v>
      </c>
      <c r="W207" s="274">
        <f>IF(W$101=0,0,W$101/NMM!W$11*1000)</f>
        <v>2.0334740170448993</v>
      </c>
      <c r="X207" s="274">
        <f>IF(X$101=0,0,X$101/NMM!X$11*1000)</f>
        <v>1.8909569473492431</v>
      </c>
      <c r="Y207" s="274">
        <f>IF(Y$101=0,0,Y$101/NMM!Y$11*1000)</f>
        <v>1.954132332557347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3.3863240891256985</v>
      </c>
      <c r="C208" s="274">
        <f>IF(C$102=0,0,C$102/NMM!C$11*1000)</f>
        <v>2.8199384799450598</v>
      </c>
      <c r="D208" s="274">
        <f>IF(D$102=0,0,D$102/NMM!D$11*1000)</f>
        <v>2.7962508509876325</v>
      </c>
      <c r="E208" s="274">
        <f>IF(E$102=0,0,E$102/NMM!E$11*1000)</f>
        <v>2.9509826308927471</v>
      </c>
      <c r="F208" s="274">
        <f>IF(F$102=0,0,F$102/NMM!F$11*1000)</f>
        <v>4.5423520062917291</v>
      </c>
      <c r="G208" s="274">
        <f>IF(G$102=0,0,G$102/NMM!G$11*1000)</f>
        <v>5.1324872288452079</v>
      </c>
      <c r="H208" s="274">
        <f>IF(H$102=0,0,H$102/NMM!H$11*1000)</f>
        <v>7.0341124239851407</v>
      </c>
      <c r="I208" s="274">
        <f>IF(I$102=0,0,I$102/NMM!I$11*1000)</f>
        <v>6.6357618645901404</v>
      </c>
      <c r="J208" s="274">
        <f>IF(J$102=0,0,J$102/NMM!J$11*1000)</f>
        <v>5.9191279499862963</v>
      </c>
      <c r="K208" s="274">
        <f>IF(K$102=0,0,K$102/NMM!K$11*1000)</f>
        <v>6.2209059184100148</v>
      </c>
      <c r="L208" s="274">
        <f>IF(L$102=0,0,L$102/NMM!L$11*1000)</f>
        <v>7.7236999513928515</v>
      </c>
      <c r="M208" s="274">
        <f>IF(M$102=0,0,M$102/NMM!M$11*1000)</f>
        <v>7.296193062390091</v>
      </c>
      <c r="N208" s="274">
        <f>IF(N$102=0,0,N$102/NMM!N$11*1000)</f>
        <v>5.9545572890474592</v>
      </c>
      <c r="O208" s="274">
        <f>IF(O$102=0,0,O$102/NMM!O$11*1000)</f>
        <v>5.3506371149792065</v>
      </c>
      <c r="P208" s="274">
        <f>IF(P$102=0,0,P$102/NMM!P$11*1000)</f>
        <v>5.5175963663594283</v>
      </c>
      <c r="Q208" s="274">
        <f>IF(Q$102=0,0,Q$102/NMM!Q$11*1000)</f>
        <v>5.4723488421733126</v>
      </c>
      <c r="R208" s="274">
        <f>IF(R$102=0,0,R$102/NMM!R$11*1000)</f>
        <v>5.4812122388141349</v>
      </c>
      <c r="S208" s="274">
        <f>IF(S$102=0,0,S$102/NMM!S$11*1000)</f>
        <v>5.9625170884071377</v>
      </c>
      <c r="T208" s="274">
        <f>IF(T$102=0,0,T$102/NMM!T$11*1000)</f>
        <v>5.0837971526652339</v>
      </c>
      <c r="U208" s="274">
        <f>IF(U$102=0,0,U$102/NMM!U$11*1000)</f>
        <v>4.9109881200016332</v>
      </c>
      <c r="V208" s="274">
        <f>IF(V$102=0,0,V$102/NMM!V$11*1000)</f>
        <v>5.1990013910918522</v>
      </c>
      <c r="W208" s="274">
        <f>IF(W$102=0,0,W$102/NMM!W$11*1000)</f>
        <v>5.1151997529569471</v>
      </c>
      <c r="X208" s="274">
        <f>IF(X$102=0,0,X$102/NMM!X$11*1000)</f>
        <v>4.0843764682294301</v>
      </c>
      <c r="Y208" s="274">
        <f>IF(Y$102=0,0,Y$102/NMM!Y$11*1000)</f>
        <v>4.0801108583023424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1.5242234415434179</v>
      </c>
      <c r="C209" s="274">
        <f>IF(C$103=0,0,C$103/NMM!C$11*1000)</f>
        <v>1.5465143291709837</v>
      </c>
      <c r="D209" s="274">
        <f>IF(D$103=0,0,D$103/NMM!D$11*1000)</f>
        <v>1.5745661123221504</v>
      </c>
      <c r="E209" s="274">
        <f>IF(E$103=0,0,E$103/NMM!E$11*1000)</f>
        <v>1.5384592153096848</v>
      </c>
      <c r="F209" s="274">
        <f>IF(F$103=0,0,F$103/NMM!F$11*1000)</f>
        <v>1.6788193967154594</v>
      </c>
      <c r="G209" s="274">
        <f>IF(G$103=0,0,G$103/NMM!G$11*1000)</f>
        <v>1.6285018464378713</v>
      </c>
      <c r="H209" s="274">
        <f>IF(H$103=0,0,H$103/NMM!H$11*1000)</f>
        <v>1.5416095066763016</v>
      </c>
      <c r="I209" s="274">
        <f>IF(I$103=0,0,I$103/NMM!I$11*1000)</f>
        <v>1.5249653077399519</v>
      </c>
      <c r="J209" s="274">
        <f>IF(J$103=0,0,J$103/NMM!J$11*1000)</f>
        <v>1.4435772418357447</v>
      </c>
      <c r="K209" s="274">
        <f>IF(K$103=0,0,K$103/NMM!K$11*1000)</f>
        <v>1.5447495477074369</v>
      </c>
      <c r="L209" s="274">
        <f>IF(L$103=0,0,L$103/NMM!L$11*1000)</f>
        <v>1.665802565827232</v>
      </c>
      <c r="M209" s="274">
        <f>IF(M$103=0,0,M$103/NMM!M$11*1000)</f>
        <v>1.7101302672065632</v>
      </c>
      <c r="N209" s="274">
        <f>IF(N$103=0,0,N$103/NMM!N$11*1000)</f>
        <v>1.6860995960057301</v>
      </c>
      <c r="O209" s="274">
        <f>IF(O$103=0,0,O$103/NMM!O$11*1000)</f>
        <v>1.4992339933223675</v>
      </c>
      <c r="P209" s="274">
        <f>IF(P$103=0,0,P$103/NMM!P$11*1000)</f>
        <v>1.529385073273599</v>
      </c>
      <c r="Q209" s="274">
        <f>IF(Q$103=0,0,Q$103/NMM!Q$11*1000)</f>
        <v>1.4276621721248013</v>
      </c>
      <c r="R209" s="274">
        <f>IF(R$103=0,0,R$103/NMM!R$11*1000)</f>
        <v>1.4783646466354616</v>
      </c>
      <c r="S209" s="274">
        <f>IF(S$103=0,0,S$103/NMM!S$11*1000)</f>
        <v>1.558338111764533</v>
      </c>
      <c r="T209" s="274">
        <f>IF(T$103=0,0,T$103/NMM!T$11*1000)</f>
        <v>1.5183249739648448</v>
      </c>
      <c r="U209" s="274">
        <f>IF(U$103=0,0,U$103/NMM!U$11*1000)</f>
        <v>1.3844985997954318</v>
      </c>
      <c r="V209" s="274">
        <f>IF(V$103=0,0,V$103/NMM!V$11*1000)</f>
        <v>1.6121652359982983</v>
      </c>
      <c r="W209" s="274">
        <f>IF(W$103=0,0,W$103/NMM!W$11*1000)</f>
        <v>1.6278418141827282</v>
      </c>
      <c r="X209" s="274">
        <f>IF(X$103=0,0,X$103/NMM!X$11*1000)</f>
        <v>1.5137536855217448</v>
      </c>
      <c r="Y209" s="274">
        <f>IF(Y$103=0,0,Y$103/NMM!Y$11*1000)</f>
        <v>1.5643270062560339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1.5996716941704481</v>
      </c>
      <c r="C210" s="275">
        <f>IF(C$104=0,0,C$104/NMM!C$11*1000)</f>
        <v>1.6570221859533423</v>
      </c>
      <c r="D210" s="275">
        <f>IF(D$104=0,0,D$104/NMM!D$11*1000)</f>
        <v>1.7040350760193659</v>
      </c>
      <c r="E210" s="275">
        <f>IF(E$104=0,0,E$104/NMM!E$11*1000)</f>
        <v>1.6492485602307643</v>
      </c>
      <c r="F210" s="275">
        <f>IF(F$104=0,0,F$104/NMM!F$11*1000)</f>
        <v>1.7726234919254615</v>
      </c>
      <c r="G210" s="275">
        <f>IF(G$104=0,0,G$104/NMM!G$11*1000)</f>
        <v>1.7582733642903525</v>
      </c>
      <c r="H210" s="275">
        <f>IF(H$104=0,0,H$104/NMM!H$11*1000)</f>
        <v>2.154035997258521</v>
      </c>
      <c r="I210" s="275">
        <f>IF(I$104=0,0,I$104/NMM!I$11*1000)</f>
        <v>2.0077457339847586</v>
      </c>
      <c r="J210" s="275">
        <f>IF(J$104=0,0,J$104/NMM!J$11*1000)</f>
        <v>1.9852762836445195</v>
      </c>
      <c r="K210" s="275">
        <f>IF(K$104=0,0,K$104/NMM!K$11*1000)</f>
        <v>2.0219767550368899</v>
      </c>
      <c r="L210" s="275">
        <f>IF(L$104=0,0,L$104/NMM!L$11*1000)</f>
        <v>2.4609699710388631</v>
      </c>
      <c r="M210" s="275">
        <f>IF(M$104=0,0,M$104/NMM!M$11*1000)</f>
        <v>2.3239834074187247</v>
      </c>
      <c r="N210" s="275">
        <f>IF(N$104=0,0,N$104/NMM!N$11*1000)</f>
        <v>2.0672932725382749</v>
      </c>
      <c r="O210" s="275">
        <f>IF(O$104=0,0,O$104/NMM!O$11*1000)</f>
        <v>1.845283403256345</v>
      </c>
      <c r="P210" s="275">
        <f>IF(P$104=0,0,P$104/NMM!P$11*1000)</f>
        <v>1.9077831781645374</v>
      </c>
      <c r="Q210" s="275">
        <f>IF(Q$104=0,0,Q$104/NMM!Q$11*1000)</f>
        <v>1.9149151913297782</v>
      </c>
      <c r="R210" s="275">
        <f>IF(R$104=0,0,R$104/NMM!R$11*1000)</f>
        <v>1.9411403423679037</v>
      </c>
      <c r="S210" s="275">
        <f>IF(S$104=0,0,S$104/NMM!S$11*1000)</f>
        <v>2.0837219274576877</v>
      </c>
      <c r="T210" s="275">
        <f>IF(T$104=0,0,T$104/NMM!T$11*1000)</f>
        <v>1.7852156567254631</v>
      </c>
      <c r="U210" s="275">
        <f>IF(U$104=0,0,U$104/NMM!U$11*1000)</f>
        <v>1.7383918532856435</v>
      </c>
      <c r="V210" s="275">
        <f>IF(V$104=0,0,V$104/NMM!V$11*1000)</f>
        <v>1.9377444985096459</v>
      </c>
      <c r="W210" s="275">
        <f>IF(W$104=0,0,W$104/NMM!W$11*1000)</f>
        <v>1.9161132488806667</v>
      </c>
      <c r="X210" s="275">
        <f>IF(X$104=0,0,X$104/NMM!X$11*1000)</f>
        <v>1.673840071964235</v>
      </c>
      <c r="Y210" s="275">
        <f>IF(Y$104=0,0,Y$104/NMM!Y$11*1000)</f>
        <v>1.7194846054729533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148.46797471341165</v>
      </c>
      <c r="C211" s="276">
        <f>IF(C$110=0,0,C$110/NMM!C$11*1000)</f>
        <v>156.04851590349907</v>
      </c>
      <c r="D211" s="276">
        <f>IF(D$110=0,0,D$110/NMM!D$11*1000)</f>
        <v>159.52446491553576</v>
      </c>
      <c r="E211" s="276">
        <f>IF(E$110=0,0,E$110/NMM!E$11*1000)</f>
        <v>153.94761589279759</v>
      </c>
      <c r="F211" s="276">
        <f>IF(F$110=0,0,F$110/NMM!F$11*1000)</f>
        <v>156.33882474221764</v>
      </c>
      <c r="G211" s="276">
        <f>IF(G$110=0,0,G$110/NMM!G$11*1000)</f>
        <v>145.2016844436674</v>
      </c>
      <c r="H211" s="276">
        <f>IF(H$110=0,0,H$110/NMM!H$11*1000)</f>
        <v>117.78525819154504</v>
      </c>
      <c r="I211" s="276">
        <f>IF(I$110=0,0,I$110/NMM!I$11*1000)</f>
        <v>119.47507875760397</v>
      </c>
      <c r="J211" s="276">
        <f>IF(J$110=0,0,J$110/NMM!J$11*1000)</f>
        <v>116.22245644268433</v>
      </c>
      <c r="K211" s="276">
        <f>IF(K$110=0,0,K$110/NMM!K$11*1000)</f>
        <v>125.46109453966126</v>
      </c>
      <c r="L211" s="276">
        <f>IF(L$110=0,0,L$110/NMM!L$11*1000)</f>
        <v>126.06523984152915</v>
      </c>
      <c r="M211" s="276">
        <f>IF(M$110=0,0,M$110/NMM!M$11*1000)</f>
        <v>135.19866554721884</v>
      </c>
      <c r="N211" s="276">
        <f>IF(N$110=0,0,N$110/NMM!N$11*1000)</f>
        <v>144.45126190435326</v>
      </c>
      <c r="O211" s="276">
        <f>IF(O$110=0,0,O$110/NMM!O$11*1000)</f>
        <v>127.94085524688862</v>
      </c>
      <c r="P211" s="276">
        <f>IF(P$110=0,0,P$110/NMM!P$11*1000)</f>
        <v>129.96615200720746</v>
      </c>
      <c r="Q211" s="276">
        <f>IF(Q$110=0,0,Q$110/NMM!Q$11*1000)</f>
        <v>118.35603690457988</v>
      </c>
      <c r="R211" s="276">
        <f>IF(R$110=0,0,R$110/NMM!R$11*1000)</f>
        <v>124.23639523637283</v>
      </c>
      <c r="S211" s="276">
        <f>IF(S$110=0,0,S$110/NMM!S$11*1000)</f>
        <v>129.29002816179846</v>
      </c>
      <c r="T211" s="276">
        <f>IF(T$110=0,0,T$110/NMM!T$11*1000)</f>
        <v>132.60613525183956</v>
      </c>
      <c r="U211" s="276">
        <f>IF(U$110=0,0,U$110/NMM!U$11*1000)</f>
        <v>118.38443856026737</v>
      </c>
      <c r="V211" s="276">
        <f>IF(V$110=0,0,V$110/NMM!V$11*1000)</f>
        <v>142.5208038304167</v>
      </c>
      <c r="W211" s="276">
        <f>IF(W$110=0,0,W$110/NMM!W$11*1000)</f>
        <v>145.13085067518497</v>
      </c>
      <c r="X211" s="276">
        <f>IF(X$110=0,0,X$110/NMM!X$11*1000)</f>
        <v>140.99787278243227</v>
      </c>
      <c r="Y211" s="276">
        <f>IF(Y$110=0,0,Y$110/NMM!Y$11*1000)</f>
        <v>146.96104516993063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13.943529773755669</v>
      </c>
      <c r="C212" s="276">
        <f>IF(C$118=0,0,C$118/NMM!C$11*1000)</f>
        <v>11.611380104325777</v>
      </c>
      <c r="D212" s="276">
        <f>IF(D$118=0,0,D$118/NMM!D$11*1000)</f>
        <v>11.513843911408442</v>
      </c>
      <c r="E212" s="276">
        <f>IF(E$118=0,0,E$118/NMM!E$11*1000)</f>
        <v>12.150967566223839</v>
      </c>
      <c r="F212" s="276">
        <f>IF(F$118=0,0,F$118/NMM!F$11*1000)</f>
        <v>18.703590907319242</v>
      </c>
      <c r="G212" s="276">
        <f>IF(G$118=0,0,G$118/NMM!G$11*1000)</f>
        <v>21.133531996726568</v>
      </c>
      <c r="H212" s="276">
        <f>IF(H$118=0,0,H$118/NMM!H$11*1000)</f>
        <v>28.963664857342234</v>
      </c>
      <c r="I212" s="276">
        <f>IF(I$118=0,0,I$118/NMM!I$11*1000)</f>
        <v>27.323416393483459</v>
      </c>
      <c r="J212" s="276">
        <f>IF(J$118=0,0,J$118/NMM!J$11*1000)</f>
        <v>24.372604226021462</v>
      </c>
      <c r="K212" s="276">
        <f>IF(K$118=0,0,K$118/NMM!K$11*1000)</f>
        <v>25.615205340690913</v>
      </c>
      <c r="L212" s="276">
        <f>IF(L$118=0,0,L$118/NMM!L$11*1000)</f>
        <v>31.803110807272724</v>
      </c>
      <c r="M212" s="276">
        <f>IF(M$118=0,0,M$118/NMM!M$11*1000)</f>
        <v>30.042808225946338</v>
      </c>
      <c r="N212" s="276">
        <f>IF(N$118=0,0,N$118/NMM!N$11*1000)</f>
        <v>24.518488090371658</v>
      </c>
      <c r="O212" s="276">
        <f>IF(O$118=0,0,O$118/NMM!O$11*1000)</f>
        <v>22.031786077668993</v>
      </c>
      <c r="P212" s="276">
        <f>IF(P$118=0,0,P$118/NMM!P$11*1000)</f>
        <v>22.719257575184507</v>
      </c>
      <c r="Q212" s="276">
        <f>IF(Q$118=0,0,Q$118/NMM!Q$11*1000)</f>
        <v>22.532946346822214</v>
      </c>
      <c r="R212" s="276">
        <f>IF(R$118=0,0,R$118/NMM!R$11*1000)</f>
        <v>22.569442273291493</v>
      </c>
      <c r="S212" s="276">
        <f>IF(S$118=0,0,S$118/NMM!S$11*1000)</f>
        <v>24.551263364221324</v>
      </c>
      <c r="T212" s="276">
        <f>IF(T$118=0,0,T$118/NMM!T$11*1000)</f>
        <v>20.933045714541681</v>
      </c>
      <c r="U212" s="276">
        <f>IF(U$118=0,0,U$118/NMM!U$11*1000)</f>
        <v>20.221487154669472</v>
      </c>
      <c r="V212" s="276">
        <f>IF(V$118=0,0,V$118/NMM!V$11*1000)</f>
        <v>21.407410744670599</v>
      </c>
      <c r="W212" s="276">
        <f>IF(W$118=0,0,W$118/NMM!W$11*1000)</f>
        <v>21.062349077308099</v>
      </c>
      <c r="X212" s="276">
        <f>IF(X$118=0,0,X$118/NMM!X$11*1000)</f>
        <v>16.817830601290126</v>
      </c>
      <c r="Y212" s="276">
        <f>IF(Y$118=0,0,Y$118/NMM!Y$11*1000)</f>
        <v>16.800266523707418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15.058456986518115</v>
      </c>
      <c r="C213" s="276">
        <f>IF(C$119=0,0,C$119/NMM!C$11*1000)</f>
        <v>15.250364562220133</v>
      </c>
      <c r="D213" s="276">
        <f>IF(D$119=0,0,D$119/NMM!D$11*1000)</f>
        <v>15.522556084271073</v>
      </c>
      <c r="E213" s="276">
        <f>IF(E$119=0,0,E$119/NMM!E$11*1000)</f>
        <v>15.176945312742108</v>
      </c>
      <c r="F213" s="276">
        <f>IF(F$119=0,0,F$119/NMM!F$11*1000)</f>
        <v>16.618847673631745</v>
      </c>
      <c r="G213" s="276">
        <f>IF(G$119=0,0,G$119/NMM!G$11*1000)</f>
        <v>16.148052548677235</v>
      </c>
      <c r="H213" s="276">
        <f>IF(H$119=0,0,H$119/NMM!H$11*1000)</f>
        <v>15.339407672537543</v>
      </c>
      <c r="I213" s="276">
        <f>IF(I$119=0,0,I$119/NMM!I$11*1000)</f>
        <v>15.16983895838181</v>
      </c>
      <c r="J213" s="276">
        <f>IF(J$119=0,0,J$119/NMM!J$11*1000)</f>
        <v>14.338561520710071</v>
      </c>
      <c r="K213" s="276">
        <f>IF(K$119=0,0,K$119/NMM!K$11*1000)</f>
        <v>15.346660394159015</v>
      </c>
      <c r="L213" s="276">
        <f>IF(L$119=0,0,L$119/NMM!L$11*1000)</f>
        <v>16.569992785726985</v>
      </c>
      <c r="M213" s="276">
        <f>IF(M$119=0,0,M$119/NMM!M$11*1000)</f>
        <v>17.000144762724972</v>
      </c>
      <c r="N213" s="276">
        <f>IF(N$119=0,0,N$119/NMM!N$11*1000)</f>
        <v>16.726858008649621</v>
      </c>
      <c r="O213" s="276">
        <f>IF(O$119=0,0,O$119/NMM!O$11*1000)</f>
        <v>14.874856365310572</v>
      </c>
      <c r="P213" s="276">
        <f>IF(P$119=0,0,P$119/NMM!P$11*1000)</f>
        <v>15.174521063066729</v>
      </c>
      <c r="Q213" s="276">
        <f>IF(Q$119=0,0,Q$119/NMM!Q$11*1000)</f>
        <v>14.168307824106126</v>
      </c>
      <c r="R213" s="276">
        <f>IF(R$119=0,0,R$119/NMM!R$11*1000)</f>
        <v>14.666972641766169</v>
      </c>
      <c r="S213" s="276">
        <f>IF(S$119=0,0,S$119/NMM!S$11*1000)</f>
        <v>15.465204912232391</v>
      </c>
      <c r="T213" s="276">
        <f>IF(T$119=0,0,T$119/NMM!T$11*1000)</f>
        <v>15.056745298507979</v>
      </c>
      <c r="U213" s="276">
        <f>IF(U$119=0,0,U$119/NMM!U$11*1000)</f>
        <v>13.732585810850786</v>
      </c>
      <c r="V213" s="276">
        <f>IF(V$119=0,0,V$119/NMM!V$11*1000)</f>
        <v>15.975771665468253</v>
      </c>
      <c r="W213" s="276">
        <f>IF(W$119=0,0,W$119/NMM!W$11*1000)</f>
        <v>16.128637551186813</v>
      </c>
      <c r="X213" s="276">
        <f>IF(X$119=0,0,X$119/NMM!X$11*1000)</f>
        <v>14.978540320061027</v>
      </c>
      <c r="Y213" s="276">
        <f>IF(Y$119=0,0,Y$119/NMM!Y$11*1000)</f>
        <v>15.473884362044288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12.441918875043541</v>
      </c>
      <c r="C214" s="277">
        <f>IF(C$127=0,0,C$127/NMM!C$11*1000)</f>
        <v>10.360923785398402</v>
      </c>
      <c r="D214" s="277">
        <f>IF(D$127=0,0,D$127/NMM!D$11*1000)</f>
        <v>10.273891490179858</v>
      </c>
      <c r="E214" s="277">
        <f>IF(E$127=0,0,E$127/NMM!E$11*1000)</f>
        <v>10.84240182832283</v>
      </c>
      <c r="F214" s="277">
        <f>IF(F$127=0,0,F$127/NMM!F$11*1000)</f>
        <v>16.689358040377204</v>
      </c>
      <c r="G214" s="277">
        <f>IF(G$127=0,0,G$127/NMM!G$11*1000)</f>
        <v>18.857613166309882</v>
      </c>
      <c r="H214" s="277">
        <f>IF(H$127=0,0,H$127/NMM!H$11*1000)</f>
        <v>25.844500949628511</v>
      </c>
      <c r="I214" s="277">
        <f>IF(I$127=0,0,I$127/NMM!I$11*1000)</f>
        <v>24.380894628031438</v>
      </c>
      <c r="J214" s="277">
        <f>IF(J$127=0,0,J$127/NMM!J$11*1000)</f>
        <v>21.747862232449954</v>
      </c>
      <c r="K214" s="277">
        <f>IF(K$127=0,0,K$127/NMM!K$11*1000)</f>
        <v>22.856644765539624</v>
      </c>
      <c r="L214" s="277">
        <f>IF(L$127=0,0,L$127/NMM!L$11*1000)</f>
        <v>28.378160412643396</v>
      </c>
      <c r="M214" s="277">
        <f>IF(M$127=0,0,M$127/NMM!M$11*1000)</f>
        <v>26.807428878536776</v>
      </c>
      <c r="N214" s="277">
        <f>IF(N$127=0,0,N$127/NMM!N$11*1000)</f>
        <v>21.878035526793209</v>
      </c>
      <c r="O214" s="277">
        <f>IF(O$127=0,0,O$127/NMM!O$11*1000)</f>
        <v>19.659132192381595</v>
      </c>
      <c r="P214" s="277">
        <f>IF(P$127=0,0,P$127/NMM!P$11*1000)</f>
        <v>20.272568297856978</v>
      </c>
      <c r="Q214" s="277">
        <f>IF(Q$127=0,0,Q$127/NMM!Q$11*1000)</f>
        <v>20.106321355626008</v>
      </c>
      <c r="R214" s="277">
        <f>IF(R$127=0,0,R$127/NMM!R$11*1000)</f>
        <v>20.138886951552443</v>
      </c>
      <c r="S214" s="277">
        <f>IF(S$127=0,0,S$127/NMM!S$11*1000)</f>
        <v>21.907281155766753</v>
      </c>
      <c r="T214" s="277">
        <f>IF(T$127=0,0,T$127/NMM!T$11*1000)</f>
        <v>18.678717714514146</v>
      </c>
      <c r="U214" s="277">
        <f>IF(U$127=0,0,U$127/NMM!U$11*1000)</f>
        <v>18.043788538012794</v>
      </c>
      <c r="V214" s="277">
        <f>IF(V$127=0,0,V$127/NMM!V$11*1000)</f>
        <v>19.101997279859951</v>
      </c>
      <c r="W214" s="277">
        <f>IF(W$127=0,0,W$127/NMM!W$11*1000)</f>
        <v>18.794096099751872</v>
      </c>
      <c r="X214" s="277">
        <f>IF(X$127=0,0,X$127/NMM!X$11*1000)</f>
        <v>15.00667961345891</v>
      </c>
      <c r="Y214" s="277">
        <f>IF(Y$127=0,0,Y$127/NMM!Y$11*1000)</f>
        <v>14.991007051923566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RO: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323.03189280878132</v>
      </c>
      <c r="C5" s="223">
        <v>311.95860725545577</v>
      </c>
      <c r="D5" s="223">
        <v>324.90282142609863</v>
      </c>
      <c r="E5" s="223">
        <v>308.56506907093438</v>
      </c>
      <c r="F5" s="223">
        <v>401.26318800101672</v>
      </c>
      <c r="G5" s="223">
        <v>448.54658237298628</v>
      </c>
      <c r="H5" s="223">
        <v>531.59707247035851</v>
      </c>
      <c r="I5" s="223">
        <v>439.62006413556048</v>
      </c>
      <c r="J5" s="223">
        <v>318.71082295072478</v>
      </c>
      <c r="K5" s="223">
        <v>295.62446062096012</v>
      </c>
      <c r="L5" s="223">
        <v>284.87758943744871</v>
      </c>
      <c r="M5" s="223">
        <v>323.24637731180582</v>
      </c>
      <c r="N5" s="223">
        <v>423.78838521610732</v>
      </c>
      <c r="O5" s="223">
        <v>346.96211113240997</v>
      </c>
      <c r="P5" s="223">
        <v>377.96791845059261</v>
      </c>
      <c r="Q5" s="223">
        <v>400.45010157358359</v>
      </c>
      <c r="R5" s="223">
        <v>366.11616973998679</v>
      </c>
      <c r="S5" s="223">
        <v>407.73762608965342</v>
      </c>
      <c r="T5" s="223">
        <v>417.75470857599669</v>
      </c>
      <c r="U5" s="223">
        <v>401.09487679808137</v>
      </c>
      <c r="V5" s="223">
        <v>434.81117627172631</v>
      </c>
      <c r="W5" s="223">
        <v>446.04506286024889</v>
      </c>
      <c r="X5" s="223">
        <v>392.21378607566822</v>
      </c>
      <c r="Y5" s="223">
        <v>403.43188165620131</v>
      </c>
      <c r="DA5" s="89" t="s">
        <v>1579</v>
      </c>
    </row>
    <row r="6" spans="1:105" ht="12" customHeight="1" x14ac:dyDescent="0.25">
      <c r="A6" s="55" t="s">
        <v>91</v>
      </c>
      <c r="B6" s="259">
        <v>1.4049976163602169</v>
      </c>
      <c r="C6" s="259">
        <v>1.368904350511611</v>
      </c>
      <c r="D6" s="259">
        <v>1.414982720197864</v>
      </c>
      <c r="E6" s="259">
        <v>1.3379938817434081</v>
      </c>
      <c r="F6" s="259">
        <v>1.732037630260076</v>
      </c>
      <c r="G6" s="259">
        <v>1.9057975093077719</v>
      </c>
      <c r="H6" s="259">
        <v>2.1859730478804691</v>
      </c>
      <c r="I6" s="259">
        <v>1.8164892709854481</v>
      </c>
      <c r="J6" s="259">
        <v>1.343157697120309</v>
      </c>
      <c r="K6" s="259">
        <v>1.2449440603299551</v>
      </c>
      <c r="L6" s="259">
        <v>1.1744326778973511</v>
      </c>
      <c r="M6" s="259">
        <v>1.349462784176491</v>
      </c>
      <c r="N6" s="259">
        <v>1.8126385471414861</v>
      </c>
      <c r="O6" s="259">
        <v>1.486655179256076</v>
      </c>
      <c r="P6" s="259">
        <v>1.6209361587890301</v>
      </c>
      <c r="Q6" s="259">
        <v>1.7122483223327301</v>
      </c>
      <c r="R6" s="259">
        <v>1.5604755651588289</v>
      </c>
      <c r="S6" s="259">
        <v>1.7453281853260481</v>
      </c>
      <c r="T6" s="259">
        <v>1.8021508619533979</v>
      </c>
      <c r="U6" s="259">
        <v>1.711582031965402</v>
      </c>
      <c r="V6" s="259">
        <v>1.839497571715452</v>
      </c>
      <c r="W6" s="259">
        <v>1.8956255277641809</v>
      </c>
      <c r="X6" s="259">
        <v>1.702509606836438</v>
      </c>
      <c r="Y6" s="259">
        <v>1.7727897245425339</v>
      </c>
      <c r="DA6" s="67" t="s">
        <v>1580</v>
      </c>
    </row>
    <row r="7" spans="1:105" ht="12" customHeight="1" x14ac:dyDescent="0.25">
      <c r="A7" s="173" t="s">
        <v>92</v>
      </c>
      <c r="B7" s="224">
        <v>0.1455236710636251</v>
      </c>
      <c r="C7" s="224">
        <v>0.14178528426082651</v>
      </c>
      <c r="D7" s="224">
        <v>0.14655788560568969</v>
      </c>
      <c r="E7" s="224">
        <v>0.13858370951289251</v>
      </c>
      <c r="F7" s="224">
        <v>0.17939708326961751</v>
      </c>
      <c r="G7" s="224">
        <v>0.19739439172633819</v>
      </c>
      <c r="H7" s="224">
        <v>0.22641378111217331</v>
      </c>
      <c r="I7" s="224">
        <v>0.18814422464736599</v>
      </c>
      <c r="J7" s="224">
        <v>0.1391185555237264</v>
      </c>
      <c r="K7" s="224">
        <v>0.12894600518782781</v>
      </c>
      <c r="L7" s="224">
        <v>0.1216427364107988</v>
      </c>
      <c r="M7" s="224">
        <v>0.1397716095959235</v>
      </c>
      <c r="N7" s="224">
        <v>0.18816785598144051</v>
      </c>
      <c r="O7" s="224">
        <v>0.15398141375609931</v>
      </c>
      <c r="P7" s="224">
        <v>0.1678896658898488</v>
      </c>
      <c r="Q7" s="224">
        <v>0.17734739101116639</v>
      </c>
      <c r="R7" s="224">
        <v>0.16320436623142301</v>
      </c>
      <c r="S7" s="224">
        <v>0.1807736623763381</v>
      </c>
      <c r="T7" s="224">
        <v>0.18665911328827259</v>
      </c>
      <c r="U7" s="224">
        <v>0.1795015937379266</v>
      </c>
      <c r="V7" s="224">
        <v>0.1963929017760272</v>
      </c>
      <c r="W7" s="224">
        <v>0.20320302992256259</v>
      </c>
      <c r="X7" s="224">
        <v>0.18078814200893001</v>
      </c>
      <c r="Y7" s="224">
        <v>0.18667356569495089</v>
      </c>
      <c r="DA7" s="177" t="s">
        <v>1581</v>
      </c>
    </row>
    <row r="8" spans="1:105" ht="12" customHeight="1" x14ac:dyDescent="0.25">
      <c r="A8" s="173" t="s">
        <v>93</v>
      </c>
      <c r="B8" s="224">
        <v>3.3604418395471209</v>
      </c>
      <c r="C8" s="224">
        <v>2.554450645921019</v>
      </c>
      <c r="D8" s="224">
        <v>2.5381449974404848</v>
      </c>
      <c r="E8" s="224">
        <v>2.6405454792132188</v>
      </c>
      <c r="F8" s="224">
        <v>5.2349677123486407</v>
      </c>
      <c r="G8" s="224">
        <v>7.1699981570881048</v>
      </c>
      <c r="H8" s="224">
        <v>14.65138783828321</v>
      </c>
      <c r="I8" s="224">
        <v>11.20372252837964</v>
      </c>
      <c r="J8" s="224">
        <v>7.5261279691909557</v>
      </c>
      <c r="K8" s="224">
        <v>6.7953406736017223</v>
      </c>
      <c r="L8" s="224">
        <v>8.067277884734569</v>
      </c>
      <c r="M8" s="224">
        <v>8.0174374843770817</v>
      </c>
      <c r="N8" s="224">
        <v>8.0671245169358983</v>
      </c>
      <c r="O8" s="224">
        <v>6.6940555790128347</v>
      </c>
      <c r="P8" s="224">
        <v>7.3840657969223766</v>
      </c>
      <c r="Q8" s="224">
        <v>8.4150103376409611</v>
      </c>
      <c r="R8" s="224">
        <v>7.1687762621411064</v>
      </c>
      <c r="S8" s="224">
        <v>8.4503675219736429</v>
      </c>
      <c r="T8" s="224">
        <v>7.2124464034266884</v>
      </c>
      <c r="U8" s="224">
        <v>7.3996036016206697</v>
      </c>
      <c r="V8" s="224">
        <v>6.6754988809309301</v>
      </c>
      <c r="W8" s="224">
        <v>6.7358570984320041</v>
      </c>
      <c r="X8" s="224">
        <v>4.7877682597277689</v>
      </c>
      <c r="Y8" s="224">
        <v>4.6437087917312008</v>
      </c>
      <c r="DA8" s="177" t="s">
        <v>1582</v>
      </c>
    </row>
    <row r="9" spans="1:105" ht="12" customHeight="1" x14ac:dyDescent="0.25">
      <c r="A9" s="173" t="s">
        <v>94</v>
      </c>
      <c r="B9" s="224">
        <v>0.27707684035657781</v>
      </c>
      <c r="C9" s="224">
        <v>0.26995895777583051</v>
      </c>
      <c r="D9" s="224">
        <v>0.27904598321472351</v>
      </c>
      <c r="E9" s="224">
        <v>0.2638631645015177</v>
      </c>
      <c r="F9" s="224">
        <v>0.34157176381153109</v>
      </c>
      <c r="G9" s="224">
        <v>0.37583861074896618</v>
      </c>
      <c r="H9" s="224">
        <v>0.43109148240438872</v>
      </c>
      <c r="I9" s="224">
        <v>0.3582263072090735</v>
      </c>
      <c r="J9" s="224">
        <v>0.26488151046321612</v>
      </c>
      <c r="K9" s="224">
        <v>0.2455129906558324</v>
      </c>
      <c r="L9" s="224">
        <v>0.23160757841448429</v>
      </c>
      <c r="M9" s="224">
        <v>0.2661249243874515</v>
      </c>
      <c r="N9" s="224">
        <v>0.35827130123190781</v>
      </c>
      <c r="O9" s="224">
        <v>0.29318036911345668</v>
      </c>
      <c r="P9" s="224">
        <v>0.31966165925639889</v>
      </c>
      <c r="Q9" s="224">
        <v>0.33766915298180089</v>
      </c>
      <c r="R9" s="224">
        <v>0.31074085609089341</v>
      </c>
      <c r="S9" s="224">
        <v>0.34419276826120748</v>
      </c>
      <c r="T9" s="224">
        <v>0.35539865752192862</v>
      </c>
      <c r="U9" s="224">
        <v>0.34177075157848069</v>
      </c>
      <c r="V9" s="224">
        <v>0.37477659764587551</v>
      </c>
      <c r="W9" s="224">
        <v>0.38689824872003359</v>
      </c>
      <c r="X9" s="224">
        <v>0.34422033745884212</v>
      </c>
      <c r="Y9" s="224">
        <v>0.35542617488146683</v>
      </c>
      <c r="DA9" s="177" t="s">
        <v>1583</v>
      </c>
    </row>
    <row r="10" spans="1:105" ht="12" customHeight="1" x14ac:dyDescent="0.25">
      <c r="A10" s="56" t="s">
        <v>95</v>
      </c>
      <c r="B10" s="260">
        <v>1.7469696747588099</v>
      </c>
      <c r="C10" s="260">
        <v>1.6175332623911589</v>
      </c>
      <c r="D10" s="260">
        <v>1.6592409899827929</v>
      </c>
      <c r="E10" s="260">
        <v>1.587384266929551</v>
      </c>
      <c r="F10" s="260">
        <v>2.3308302892717179</v>
      </c>
      <c r="G10" s="260">
        <v>2.8816581646031492</v>
      </c>
      <c r="H10" s="260">
        <v>5.6920520717973648</v>
      </c>
      <c r="I10" s="260">
        <v>4.2622834769937548</v>
      </c>
      <c r="J10" s="260">
        <v>3.1840214219072229</v>
      </c>
      <c r="K10" s="260">
        <v>2.762116144291376</v>
      </c>
      <c r="L10" s="260">
        <v>3.279333257733406</v>
      </c>
      <c r="M10" s="260">
        <v>3.2223920681827458</v>
      </c>
      <c r="N10" s="260">
        <v>3.4609045864449892</v>
      </c>
      <c r="O10" s="260">
        <v>2.844586279818679</v>
      </c>
      <c r="P10" s="260">
        <v>3.1562230690541448</v>
      </c>
      <c r="Q10" s="260">
        <v>3.6955091927875099</v>
      </c>
      <c r="R10" s="260">
        <v>3.2105161896401642</v>
      </c>
      <c r="S10" s="260">
        <v>3.703832646700822</v>
      </c>
      <c r="T10" s="260">
        <v>3.0752465039363162</v>
      </c>
      <c r="U10" s="260">
        <v>3.2887543961727381</v>
      </c>
      <c r="V10" s="260">
        <v>3.1959600665655361</v>
      </c>
      <c r="W10" s="260">
        <v>3.1881858127101248</v>
      </c>
      <c r="X10" s="260">
        <v>2.3918848570206048</v>
      </c>
      <c r="Y10" s="260">
        <v>2.3723990304700049</v>
      </c>
      <c r="DA10" s="68" t="s">
        <v>1584</v>
      </c>
    </row>
    <row r="11" spans="1:105" ht="12" customHeight="1" x14ac:dyDescent="0.25">
      <c r="A11" s="37" t="s">
        <v>159</v>
      </c>
      <c r="B11" s="226">
        <v>2.6963694962504059E-2</v>
      </c>
      <c r="C11" s="226">
        <v>2.3381536953200541E-2</v>
      </c>
      <c r="D11" s="226">
        <v>1.739008957021186E-3</v>
      </c>
      <c r="E11" s="226">
        <v>1.026848717832244E-2</v>
      </c>
      <c r="F11" s="226">
        <v>2.9719132292900539E-2</v>
      </c>
      <c r="G11" s="226">
        <v>1.805512742854674E-2</v>
      </c>
      <c r="H11" s="226">
        <v>1.340320119054301E-2</v>
      </c>
      <c r="I11" s="226">
        <v>1.8401592035439569E-2</v>
      </c>
      <c r="J11" s="226">
        <v>2.6354665497755409E-2</v>
      </c>
      <c r="K11" s="226">
        <v>4.7587446238360372E-2</v>
      </c>
      <c r="L11" s="226">
        <v>6.5835908896118619E-3</v>
      </c>
      <c r="M11" s="226">
        <v>1.4543113474114E-3</v>
      </c>
      <c r="N11" s="226">
        <v>6.1806562766752907E-2</v>
      </c>
      <c r="O11" s="226">
        <v>3.8227511831857561E-2</v>
      </c>
      <c r="P11" s="226">
        <v>4.3656574808999489E-2</v>
      </c>
      <c r="Q11" s="226">
        <v>4.345965639197473E-2</v>
      </c>
      <c r="R11" s="226">
        <v>4.7634439974995751E-2</v>
      </c>
      <c r="S11" s="226">
        <v>4.68237966737843E-2</v>
      </c>
      <c r="T11" s="226">
        <v>5.9122191273315597E-2</v>
      </c>
      <c r="U11" s="226">
        <v>5.6511347440526043E-2</v>
      </c>
      <c r="V11" s="226">
        <v>5.3692251501570247E-2</v>
      </c>
      <c r="W11" s="226">
        <v>7.3939038637855226E-2</v>
      </c>
      <c r="X11" s="226">
        <v>0.1061738873647555</v>
      </c>
      <c r="Y11" s="226">
        <v>4.4308572868412548E-2</v>
      </c>
      <c r="DA11" s="69" t="s">
        <v>1585</v>
      </c>
    </row>
    <row r="12" spans="1:105" ht="12" customHeight="1" x14ac:dyDescent="0.25">
      <c r="A12" s="37" t="s">
        <v>35</v>
      </c>
      <c r="B12" s="226">
        <v>1.278171686744668</v>
      </c>
      <c r="C12" s="226">
        <v>1.35139607744415</v>
      </c>
      <c r="D12" s="226">
        <v>1.458070730924933</v>
      </c>
      <c r="E12" s="226">
        <v>1.360283095627852</v>
      </c>
      <c r="F12" s="226">
        <v>1.3167947848765751</v>
      </c>
      <c r="G12" s="226">
        <v>1.2887586944992671</v>
      </c>
      <c r="H12" s="226">
        <v>0.64310831842546523</v>
      </c>
      <c r="I12" s="226">
        <v>0.62869019813990279</v>
      </c>
      <c r="J12" s="226">
        <v>0.40745992739606191</v>
      </c>
      <c r="K12" s="226">
        <v>0.41532205240755232</v>
      </c>
      <c r="L12" s="226">
        <v>0.29573229718174682</v>
      </c>
      <c r="M12" s="226">
        <v>0.44641765576302339</v>
      </c>
      <c r="N12" s="226">
        <v>0.75999353635482003</v>
      </c>
      <c r="O12" s="226">
        <v>0.62462973197821403</v>
      </c>
      <c r="P12" s="226">
        <v>0.64674860233550235</v>
      </c>
      <c r="Q12" s="226">
        <v>0.53174459988131684</v>
      </c>
      <c r="R12" s="226">
        <v>0.50474024234978954</v>
      </c>
      <c r="S12" s="226">
        <v>0.53789919384638241</v>
      </c>
      <c r="T12" s="226">
        <v>0.84347738459257715</v>
      </c>
      <c r="U12" s="226">
        <v>0.64330052240135194</v>
      </c>
      <c r="V12" s="226">
        <v>0.78637076877026291</v>
      </c>
      <c r="W12" s="226">
        <v>0.85718077103714818</v>
      </c>
      <c r="X12" s="226">
        <v>0.85979638128258529</v>
      </c>
      <c r="Y12" s="226">
        <v>0.93111091460182149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1588</v>
      </c>
    </row>
    <row r="15" spans="1:105" ht="12" customHeight="1" x14ac:dyDescent="0.25">
      <c r="A15" s="37" t="s">
        <v>40</v>
      </c>
      <c r="B15" s="226">
        <v>0.44183429305163763</v>
      </c>
      <c r="C15" s="226">
        <v>0.24275564799380869</v>
      </c>
      <c r="D15" s="226">
        <v>0.19943125010083851</v>
      </c>
      <c r="E15" s="226">
        <v>0.21683268412337731</v>
      </c>
      <c r="F15" s="226">
        <v>0.98431637210224243</v>
      </c>
      <c r="G15" s="226">
        <v>1.5748443426753349</v>
      </c>
      <c r="H15" s="226">
        <v>5.0355405521813568</v>
      </c>
      <c r="I15" s="226">
        <v>3.6151916868184131</v>
      </c>
      <c r="J15" s="226">
        <v>2.7502068290134059</v>
      </c>
      <c r="K15" s="226">
        <v>2.2992066456454632</v>
      </c>
      <c r="L15" s="226">
        <v>2.9770173696620472</v>
      </c>
      <c r="M15" s="226">
        <v>2.7745201010723108</v>
      </c>
      <c r="N15" s="226">
        <v>2.639104487323416</v>
      </c>
      <c r="O15" s="226">
        <v>2.181729036008607</v>
      </c>
      <c r="P15" s="226">
        <v>2.465817891909643</v>
      </c>
      <c r="Q15" s="226">
        <v>3.1203049365142181</v>
      </c>
      <c r="R15" s="226">
        <v>2.6581415073153791</v>
      </c>
      <c r="S15" s="226">
        <v>3.1191096561806551</v>
      </c>
      <c r="T15" s="226">
        <v>2.172646928070423</v>
      </c>
      <c r="U15" s="226">
        <v>2.5889425263308601</v>
      </c>
      <c r="V15" s="226">
        <v>2.3558970462937019</v>
      </c>
      <c r="W15" s="226">
        <v>2.2570660030351219</v>
      </c>
      <c r="X15" s="226">
        <v>1.425914588373264</v>
      </c>
      <c r="Y15" s="226">
        <v>1.3969795429997709</v>
      </c>
      <c r="DA15" s="69" t="s">
        <v>1589</v>
      </c>
    </row>
    <row r="16" spans="1:105" ht="12" customHeight="1" x14ac:dyDescent="0.25">
      <c r="A16" s="57" t="s">
        <v>1450</v>
      </c>
      <c r="B16" s="261">
        <v>13.0956325110285</v>
      </c>
      <c r="C16" s="261">
        <v>9.9546870690817624</v>
      </c>
      <c r="D16" s="261">
        <v>9.8911440022617576</v>
      </c>
      <c r="E16" s="261">
        <v>10.29019839518906</v>
      </c>
      <c r="F16" s="261">
        <v>20.400654628575989</v>
      </c>
      <c r="G16" s="261">
        <v>27.941462894841091</v>
      </c>
      <c r="H16" s="261">
        <v>57.096417693861063</v>
      </c>
      <c r="I16" s="261">
        <v>43.660875561222007</v>
      </c>
      <c r="J16" s="261">
        <v>29.329299783025149</v>
      </c>
      <c r="K16" s="261">
        <v>26.481423722758411</v>
      </c>
      <c r="L16" s="261">
        <v>31.43815950020101</v>
      </c>
      <c r="M16" s="261">
        <v>31.243931598499799</v>
      </c>
      <c r="N16" s="261">
        <v>31.514083704883131</v>
      </c>
      <c r="O16" s="261">
        <v>26.08671599058723</v>
      </c>
      <c r="P16" s="261">
        <v>28.775683892443791</v>
      </c>
      <c r="Q16" s="261">
        <v>32.793271902930272</v>
      </c>
      <c r="R16" s="261">
        <v>28.00344674603976</v>
      </c>
      <c r="S16" s="261">
        <v>32.931058752027447</v>
      </c>
      <c r="T16" s="261">
        <v>28.10688359287127</v>
      </c>
      <c r="U16" s="261">
        <v>28.903553014200892</v>
      </c>
      <c r="V16" s="261">
        <v>26.128637775127022</v>
      </c>
      <c r="W16" s="261">
        <v>26.41256476209298</v>
      </c>
      <c r="X16" s="261">
        <v>18.803730004031362</v>
      </c>
      <c r="Y16" s="261">
        <v>18.2637286083955</v>
      </c>
      <c r="DA16" s="70" t="s">
        <v>1590</v>
      </c>
    </row>
    <row r="17" spans="1:105" ht="12" customHeight="1" x14ac:dyDescent="0.25">
      <c r="A17" s="57" t="s">
        <v>1452</v>
      </c>
      <c r="B17" s="261">
        <v>143.75124837916789</v>
      </c>
      <c r="C17" s="261">
        <v>142.47394378903419</v>
      </c>
      <c r="D17" s="261">
        <v>150.46663520185169</v>
      </c>
      <c r="E17" s="261">
        <v>141.80921363918389</v>
      </c>
      <c r="F17" s="261">
        <v>174.80756076058279</v>
      </c>
      <c r="G17" s="261">
        <v>185.52130973607979</v>
      </c>
      <c r="H17" s="261">
        <v>188.28040540017079</v>
      </c>
      <c r="I17" s="261">
        <v>158.58453774416549</v>
      </c>
      <c r="J17" s="261">
        <v>118.5939043976247</v>
      </c>
      <c r="K17" s="261">
        <v>110.4243714499349</v>
      </c>
      <c r="L17" s="261">
        <v>97.941796875872399</v>
      </c>
      <c r="M17" s="261">
        <v>119.1785337876794</v>
      </c>
      <c r="N17" s="261">
        <v>166.1202319821389</v>
      </c>
      <c r="O17" s="261">
        <v>136.06260503297759</v>
      </c>
      <c r="P17" s="261">
        <v>148.73715894070591</v>
      </c>
      <c r="Q17" s="261">
        <v>154.57255600094859</v>
      </c>
      <c r="R17" s="261">
        <v>143.59231342765611</v>
      </c>
      <c r="S17" s="261">
        <v>157.5777130343198</v>
      </c>
      <c r="T17" s="261">
        <v>169.15692574993551</v>
      </c>
      <c r="U17" s="261">
        <v>159.79339327834811</v>
      </c>
      <c r="V17" s="261">
        <v>177.88210476804531</v>
      </c>
      <c r="W17" s="261">
        <v>180.6056337694269</v>
      </c>
      <c r="X17" s="261">
        <v>163.29520939770379</v>
      </c>
      <c r="Y17" s="261">
        <v>169.5970540990694</v>
      </c>
      <c r="DA17" s="70" t="s">
        <v>1591</v>
      </c>
    </row>
    <row r="18" spans="1:105" ht="12" customHeight="1" x14ac:dyDescent="0.25">
      <c r="A18" s="18" t="s">
        <v>28</v>
      </c>
      <c r="B18" s="230">
        <v>0.7997024460346861</v>
      </c>
      <c r="C18" s="230">
        <v>1.470746949553172</v>
      </c>
      <c r="D18" s="230">
        <v>0.71219432752421763</v>
      </c>
      <c r="E18" s="230">
        <v>1.374879238938244</v>
      </c>
      <c r="F18" s="230">
        <v>4.9236066628322943</v>
      </c>
      <c r="G18" s="230">
        <v>5.5166741565485786</v>
      </c>
      <c r="H18" s="230">
        <v>7.1053603538991439</v>
      </c>
      <c r="I18" s="230">
        <v>8.7277599937899151</v>
      </c>
      <c r="J18" s="230">
        <v>15.81083907523664</v>
      </c>
      <c r="K18" s="230">
        <v>17.0061360273452</v>
      </c>
      <c r="L18" s="230">
        <v>11.43132924427564</v>
      </c>
      <c r="M18" s="230">
        <v>2.7611479107164061</v>
      </c>
      <c r="N18" s="230">
        <v>29.675502332632021</v>
      </c>
      <c r="O18" s="230">
        <v>18.093604397906351</v>
      </c>
      <c r="P18" s="230">
        <v>13.31029112013327</v>
      </c>
      <c r="Q18" s="230">
        <v>12.703481341703441</v>
      </c>
      <c r="R18" s="230">
        <v>11.185563466413409</v>
      </c>
      <c r="S18" s="230">
        <v>9.5414768405790902</v>
      </c>
      <c r="T18" s="230">
        <v>9.9613386988006027</v>
      </c>
      <c r="U18" s="230">
        <v>12.59056767051378</v>
      </c>
      <c r="V18" s="230">
        <v>12.087564786743121</v>
      </c>
      <c r="W18" s="230">
        <v>19.407455098066372</v>
      </c>
      <c r="X18" s="230">
        <v>17.046117453458379</v>
      </c>
      <c r="Y18" s="230">
        <v>13.181998100369441</v>
      </c>
      <c r="DA18" s="71" t="s">
        <v>1592</v>
      </c>
    </row>
    <row r="19" spans="1:105" ht="12" customHeight="1" x14ac:dyDescent="0.25">
      <c r="A19" s="18" t="s">
        <v>31</v>
      </c>
      <c r="B19" s="230">
        <v>0</v>
      </c>
      <c r="C19" s="230">
        <v>0.28229291064890433</v>
      </c>
      <c r="D19" s="230">
        <v>0</v>
      </c>
      <c r="E19" s="230">
        <v>0</v>
      </c>
      <c r="F19" s="230">
        <v>0</v>
      </c>
      <c r="G19" s="230">
        <v>0</v>
      </c>
      <c r="H19" s="230">
        <v>6.9678350750648574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6.2965863085281973E-2</v>
      </c>
      <c r="T19" s="230">
        <v>6.5760961798364839E-2</v>
      </c>
      <c r="U19" s="230">
        <v>6.280144033233169E-2</v>
      </c>
      <c r="V19" s="230">
        <v>3.0479633602282081E-2</v>
      </c>
      <c r="W19" s="230">
        <v>9.3177704926389299E-2</v>
      </c>
      <c r="X19" s="230">
        <v>6.5343824265645681E-2</v>
      </c>
      <c r="Y19" s="230">
        <v>1.625615203821705E-2</v>
      </c>
      <c r="DA19" s="71" t="s">
        <v>1593</v>
      </c>
    </row>
    <row r="20" spans="1:105" ht="12" customHeight="1" x14ac:dyDescent="0.25">
      <c r="A20" s="18" t="s">
        <v>159</v>
      </c>
      <c r="B20" s="295">
        <v>1.785143919249023</v>
      </c>
      <c r="C20" s="295">
        <v>1.334403104926754</v>
      </c>
      <c r="D20" s="295">
        <v>0.1118036789167024</v>
      </c>
      <c r="E20" s="295">
        <v>0.67892414738299589</v>
      </c>
      <c r="F20" s="295">
        <v>2.0791722050313028</v>
      </c>
      <c r="G20" s="295">
        <v>1.5790194406528419</v>
      </c>
      <c r="H20" s="295">
        <v>2.6117491612349339</v>
      </c>
      <c r="I20" s="295">
        <v>2.9623451259958289</v>
      </c>
      <c r="J20" s="295">
        <v>3.3650940456421701</v>
      </c>
      <c r="K20" s="295">
        <v>6.1500290252659058</v>
      </c>
      <c r="L20" s="295">
        <v>1.369397300552212</v>
      </c>
      <c r="M20" s="295">
        <v>0.22097306886726439</v>
      </c>
      <c r="N20" s="295">
        <v>4.9346486932616296</v>
      </c>
      <c r="O20" s="295">
        <v>3.2777041480021309</v>
      </c>
      <c r="P20" s="295">
        <v>3.6956256423601861</v>
      </c>
      <c r="Q20" s="295">
        <v>4.2168994792079557</v>
      </c>
      <c r="R20" s="295">
        <v>4.4073840449842701</v>
      </c>
      <c r="S20" s="295">
        <v>4.6512897140306766</v>
      </c>
      <c r="T20" s="295">
        <v>4.7202008680062368</v>
      </c>
      <c r="U20" s="295">
        <v>4.7432958307426203</v>
      </c>
      <c r="V20" s="295">
        <v>3.2765652641937599</v>
      </c>
      <c r="W20" s="295">
        <v>4.5720878443989683</v>
      </c>
      <c r="X20" s="295">
        <v>4.4114311165052928</v>
      </c>
      <c r="Y20" s="295">
        <v>1.5143663768213489</v>
      </c>
      <c r="DA20" s="122" t="s">
        <v>1594</v>
      </c>
    </row>
    <row r="21" spans="1:105" ht="12" customHeight="1" x14ac:dyDescent="0.25">
      <c r="A21" s="18" t="s">
        <v>32</v>
      </c>
      <c r="B21" s="295">
        <v>25.97745182081416</v>
      </c>
      <c r="C21" s="295">
        <v>24.493247257486331</v>
      </c>
      <c r="D21" s="295">
        <v>8.2079153554118633</v>
      </c>
      <c r="E21" s="295">
        <v>1.4984706318290191</v>
      </c>
      <c r="F21" s="295">
        <v>2.9641101469074438</v>
      </c>
      <c r="G21" s="295">
        <v>3.6510785214944672</v>
      </c>
      <c r="H21" s="295">
        <v>10.004583131380061</v>
      </c>
      <c r="I21" s="295">
        <v>0.86716279437317212</v>
      </c>
      <c r="J21" s="295">
        <v>1.5664189600659879</v>
      </c>
      <c r="K21" s="295">
        <v>0.38611935922830409</v>
      </c>
      <c r="L21" s="295">
        <v>2.1464022061882799</v>
      </c>
      <c r="M21" s="295">
        <v>0.19411686864684119</v>
      </c>
      <c r="N21" s="295">
        <v>0</v>
      </c>
      <c r="O21" s="295">
        <v>0.35613626126819931</v>
      </c>
      <c r="P21" s="295">
        <v>0.35689234947538079</v>
      </c>
      <c r="Q21" s="295">
        <v>0.3329610628867597</v>
      </c>
      <c r="R21" s="295">
        <v>1.2767859625162861</v>
      </c>
      <c r="S21" s="295">
        <v>0</v>
      </c>
      <c r="T21" s="295">
        <v>0.32896950568237382</v>
      </c>
      <c r="U21" s="295">
        <v>0.32510734508334921</v>
      </c>
      <c r="V21" s="295">
        <v>0.24165740395172591</v>
      </c>
      <c r="W21" s="295">
        <v>0.30355292586641602</v>
      </c>
      <c r="X21" s="295">
        <v>0.3563115559013032</v>
      </c>
      <c r="Y21" s="295">
        <v>0.3385641958719724</v>
      </c>
      <c r="DA21" s="122" t="s">
        <v>1595</v>
      </c>
    </row>
    <row r="22" spans="1:105" ht="12" customHeight="1" x14ac:dyDescent="0.25">
      <c r="A22" s="18" t="s">
        <v>33</v>
      </c>
      <c r="B22" s="295">
        <v>31.141300576131361</v>
      </c>
      <c r="C22" s="295">
        <v>37.890800435698907</v>
      </c>
      <c r="D22" s="295">
        <v>49.035477855252857</v>
      </c>
      <c r="E22" s="295">
        <v>49.35334738554716</v>
      </c>
      <c r="F22" s="295">
        <v>74.096296270509868</v>
      </c>
      <c r="G22" s="295">
        <v>61.976219540824872</v>
      </c>
      <c r="H22" s="295">
        <v>37.210559402579683</v>
      </c>
      <c r="I22" s="295">
        <v>42.851822154877752</v>
      </c>
      <c r="J22" s="295">
        <v>41.817918315461419</v>
      </c>
      <c r="K22" s="295">
        <v>26.53162829275038</v>
      </c>
      <c r="L22" s="295">
        <v>12.952861737090551</v>
      </c>
      <c r="M22" s="295">
        <v>40.184568816802503</v>
      </c>
      <c r="N22" s="295">
        <v>59.47352462898295</v>
      </c>
      <c r="O22" s="295">
        <v>46.390475957957861</v>
      </c>
      <c r="P22" s="295">
        <v>61.646145403590452</v>
      </c>
      <c r="Q22" s="295">
        <v>71.160541087278844</v>
      </c>
      <c r="R22" s="295">
        <v>63.588684052671027</v>
      </c>
      <c r="S22" s="295">
        <v>69.421474582188651</v>
      </c>
      <c r="T22" s="295">
        <v>62.902927300126493</v>
      </c>
      <c r="U22" s="295">
        <v>67.058395805691376</v>
      </c>
      <c r="V22" s="295">
        <v>65.491090580884787</v>
      </c>
      <c r="W22" s="295">
        <v>49.051778454635027</v>
      </c>
      <c r="X22" s="295">
        <v>47.325185777413488</v>
      </c>
      <c r="Y22" s="295">
        <v>58.924949196570502</v>
      </c>
      <c r="DA22" s="122" t="s">
        <v>1596</v>
      </c>
    </row>
    <row r="23" spans="1:105" ht="12" customHeight="1" x14ac:dyDescent="0.25">
      <c r="A23" s="18" t="s">
        <v>35</v>
      </c>
      <c r="B23" s="295">
        <v>82.595667175358969</v>
      </c>
      <c r="C23" s="295">
        <v>75.278487608087872</v>
      </c>
      <c r="D23" s="295">
        <v>91.497053885113957</v>
      </c>
      <c r="E23" s="295">
        <v>87.784599967477462</v>
      </c>
      <c r="F23" s="295">
        <v>89.918007827605877</v>
      </c>
      <c r="G23" s="295">
        <v>110.0101533999887</v>
      </c>
      <c r="H23" s="295">
        <v>122.3154443214825</v>
      </c>
      <c r="I23" s="295">
        <v>98.78504191831199</v>
      </c>
      <c r="J23" s="295">
        <v>50.780718817936268</v>
      </c>
      <c r="K23" s="295">
        <v>52.389469493882473</v>
      </c>
      <c r="L23" s="295">
        <v>60.039854564362777</v>
      </c>
      <c r="M23" s="295">
        <v>66.206032050302255</v>
      </c>
      <c r="N23" s="295">
        <v>59.225098208154783</v>
      </c>
      <c r="O23" s="295">
        <v>52.274587539275288</v>
      </c>
      <c r="P23" s="295">
        <v>53.437736559928673</v>
      </c>
      <c r="Q23" s="295">
        <v>50.359834171567087</v>
      </c>
      <c r="R23" s="295">
        <v>45.582905731671403</v>
      </c>
      <c r="S23" s="295">
        <v>52.153313048656109</v>
      </c>
      <c r="T23" s="295">
        <v>65.729093677940099</v>
      </c>
      <c r="U23" s="295">
        <v>52.70267949520985</v>
      </c>
      <c r="V23" s="295">
        <v>46.839129092245066</v>
      </c>
      <c r="W23" s="295">
        <v>51.735354515651231</v>
      </c>
      <c r="X23" s="295">
        <v>34.86836949677663</v>
      </c>
      <c r="Y23" s="295">
        <v>31.061244836058599</v>
      </c>
      <c r="DA23" s="122" t="s">
        <v>1597</v>
      </c>
    </row>
    <row r="24" spans="1:105" ht="12" customHeight="1" x14ac:dyDescent="0.25">
      <c r="A24" s="18" t="s">
        <v>38</v>
      </c>
      <c r="B24" s="295">
        <v>1.4519824415797189</v>
      </c>
      <c r="C24" s="295">
        <v>1.7239655226322499</v>
      </c>
      <c r="D24" s="295">
        <v>0.90219009963212926</v>
      </c>
      <c r="E24" s="295">
        <v>1.1189922680089921</v>
      </c>
      <c r="F24" s="295">
        <v>0.82636764769599447</v>
      </c>
      <c r="G24" s="295">
        <v>2.788164676570422</v>
      </c>
      <c r="H24" s="295">
        <v>2.0648739545296979</v>
      </c>
      <c r="I24" s="295">
        <v>4.3904057568168842</v>
      </c>
      <c r="J24" s="295">
        <v>5.2529151832822292</v>
      </c>
      <c r="K24" s="295">
        <v>7.96098925146259</v>
      </c>
      <c r="L24" s="295">
        <v>10.00195182340293</v>
      </c>
      <c r="M24" s="295">
        <v>9.6116950723441335</v>
      </c>
      <c r="N24" s="295">
        <v>12.81145811910749</v>
      </c>
      <c r="O24" s="295">
        <v>15.670096728567801</v>
      </c>
      <c r="P24" s="295">
        <v>16.290467865217991</v>
      </c>
      <c r="Q24" s="295">
        <v>15.798838858304499</v>
      </c>
      <c r="R24" s="295">
        <v>17.550990169399711</v>
      </c>
      <c r="S24" s="295">
        <v>21.747192985780011</v>
      </c>
      <c r="T24" s="295">
        <v>25.448634737581369</v>
      </c>
      <c r="U24" s="295">
        <v>22.31054569077482</v>
      </c>
      <c r="V24" s="295">
        <v>49.915618006424573</v>
      </c>
      <c r="W24" s="295">
        <v>55.442227225882533</v>
      </c>
      <c r="X24" s="295">
        <v>59.222450173383017</v>
      </c>
      <c r="Y24" s="295">
        <v>64.559675241339335</v>
      </c>
      <c r="DA24" s="122" t="s">
        <v>1598</v>
      </c>
    </row>
    <row r="25" spans="1:105" ht="12" customHeight="1" x14ac:dyDescent="0.25">
      <c r="A25" s="57" t="s">
        <v>1461</v>
      </c>
      <c r="B25" s="261">
        <v>139.47053173383631</v>
      </c>
      <c r="C25" s="261">
        <v>138.34278065997839</v>
      </c>
      <c r="D25" s="261">
        <v>143.9775742220927</v>
      </c>
      <c r="E25" s="261">
        <v>135.44134267566761</v>
      </c>
      <c r="F25" s="261">
        <v>167.855785205704</v>
      </c>
      <c r="G25" s="261">
        <v>178.65533851009101</v>
      </c>
      <c r="H25" s="261">
        <v>182.39071652986831</v>
      </c>
      <c r="I25" s="261">
        <v>154.14909918990529</v>
      </c>
      <c r="J25" s="261">
        <v>118.2775505275991</v>
      </c>
      <c r="K25" s="261">
        <v>111.63772831255019</v>
      </c>
      <c r="L25" s="261">
        <v>98.615185800179887</v>
      </c>
      <c r="M25" s="261">
        <v>116.28568012111479</v>
      </c>
      <c r="N25" s="261">
        <v>168.7449102428543</v>
      </c>
      <c r="O25" s="261">
        <v>137.93975140215511</v>
      </c>
      <c r="P25" s="261">
        <v>149.0038376952788</v>
      </c>
      <c r="Q25" s="261">
        <v>154.32906639570609</v>
      </c>
      <c r="R25" s="261">
        <v>144.06788145013061</v>
      </c>
      <c r="S25" s="261">
        <v>157.91216172587929</v>
      </c>
      <c r="T25" s="261">
        <v>169.96119524663621</v>
      </c>
      <c r="U25" s="261">
        <v>160.9440991397758</v>
      </c>
      <c r="V25" s="261">
        <v>183.03886937069879</v>
      </c>
      <c r="W25" s="261">
        <v>190.6996503348511</v>
      </c>
      <c r="X25" s="261">
        <v>174.63375230109179</v>
      </c>
      <c r="Y25" s="261">
        <v>180.74941948482049</v>
      </c>
      <c r="DA25" s="70" t="s">
        <v>1599</v>
      </c>
    </row>
    <row r="26" spans="1:105" ht="12" customHeight="1" x14ac:dyDescent="0.25">
      <c r="A26" s="18" t="s">
        <v>28</v>
      </c>
      <c r="B26" s="230">
        <v>0.95647784137026315</v>
      </c>
      <c r="C26" s="230">
        <v>1.759075359198665</v>
      </c>
      <c r="D26" s="230">
        <v>0.85181444223938707</v>
      </c>
      <c r="E26" s="230">
        <v>1.644413535465669</v>
      </c>
      <c r="F26" s="230">
        <v>5.8888411508220084</v>
      </c>
      <c r="G26" s="230">
        <v>6.59817487737162</v>
      </c>
      <c r="H26" s="230">
        <v>8.4983105493221487</v>
      </c>
      <c r="I26" s="230">
        <v>10.438768919928799</v>
      </c>
      <c r="J26" s="230">
        <v>18.910430128006649</v>
      </c>
      <c r="K26" s="230">
        <v>20.340055677132032</v>
      </c>
      <c r="L26" s="230">
        <v>13.672351727536521</v>
      </c>
      <c r="M26" s="230">
        <v>3.3024493127928869</v>
      </c>
      <c r="N26" s="230">
        <v>35.49315192598894</v>
      </c>
      <c r="O26" s="230">
        <v>21.640713696612011</v>
      </c>
      <c r="P26" s="230">
        <v>15.919669349170221</v>
      </c>
      <c r="Q26" s="230">
        <v>15.19389927072063</v>
      </c>
      <c r="R26" s="230">
        <v>13.378405495587449</v>
      </c>
      <c r="S26" s="230">
        <v>11.41200857545658</v>
      </c>
      <c r="T26" s="230">
        <v>11.91418105950574</v>
      </c>
      <c r="U26" s="230">
        <v>15.0588497594728</v>
      </c>
      <c r="V26" s="230">
        <v>14.210428593091081</v>
      </c>
      <c r="W26" s="230">
        <v>23.21213452670079</v>
      </c>
      <c r="X26" s="230">
        <v>20.387875148403211</v>
      </c>
      <c r="Y26" s="230">
        <v>15.766225488625549</v>
      </c>
      <c r="DA26" s="71" t="s">
        <v>1600</v>
      </c>
    </row>
    <row r="27" spans="1:105" ht="12" customHeight="1" x14ac:dyDescent="0.25">
      <c r="A27" s="18" t="s">
        <v>31</v>
      </c>
      <c r="B27" s="295">
        <v>0</v>
      </c>
      <c r="C27" s="295">
        <v>0.27954953099709412</v>
      </c>
      <c r="D27" s="295">
        <v>0</v>
      </c>
      <c r="E27" s="295">
        <v>0</v>
      </c>
      <c r="F27" s="295">
        <v>0</v>
      </c>
      <c r="G27" s="295">
        <v>0</v>
      </c>
      <c r="H27" s="295">
        <v>6.9001202432677644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6.2353948081289329E-2</v>
      </c>
      <c r="T27" s="295">
        <v>6.5121883459251059E-2</v>
      </c>
      <c r="U27" s="295">
        <v>6.2191123221937233E-2</v>
      </c>
      <c r="V27" s="295">
        <v>2.985885606742333E-2</v>
      </c>
      <c r="W27" s="295">
        <v>9.2272185127433556E-2</v>
      </c>
      <c r="X27" s="295">
        <v>6.4708799753518342E-2</v>
      </c>
      <c r="Y27" s="295">
        <v>1.6098171461886381E-2</v>
      </c>
      <c r="DA27" s="122" t="s">
        <v>1601</v>
      </c>
    </row>
    <row r="28" spans="1:105" ht="12" customHeight="1" x14ac:dyDescent="0.25">
      <c r="A28" s="18" t="s">
        <v>159</v>
      </c>
      <c r="B28" s="295">
        <v>1.861533796513543</v>
      </c>
      <c r="C28" s="295">
        <v>1.3915048816001041</v>
      </c>
      <c r="D28" s="295">
        <v>0.11658798186173409</v>
      </c>
      <c r="E28" s="295">
        <v>0.7079766689927508</v>
      </c>
      <c r="F28" s="295">
        <v>2.1681441404822861</v>
      </c>
      <c r="G28" s="295">
        <v>1.64658883938261</v>
      </c>
      <c r="H28" s="295">
        <v>2.7235111293995948</v>
      </c>
      <c r="I28" s="295">
        <v>3.0891097964237262</v>
      </c>
      <c r="J28" s="295">
        <v>3.5090931475399629</v>
      </c>
      <c r="K28" s="295">
        <v>6.4132010627400193</v>
      </c>
      <c r="L28" s="295">
        <v>1.4279965488187341</v>
      </c>
      <c r="M28" s="295">
        <v>0.2304289482658485</v>
      </c>
      <c r="N28" s="295">
        <v>5.1458121764727496</v>
      </c>
      <c r="O28" s="295">
        <v>3.4179636614651212</v>
      </c>
      <c r="P28" s="295">
        <v>3.8537688520988498</v>
      </c>
      <c r="Q28" s="295">
        <v>4.3973490385852321</v>
      </c>
      <c r="R28" s="295">
        <v>4.5959848197585416</v>
      </c>
      <c r="S28" s="295">
        <v>4.850327700013338</v>
      </c>
      <c r="T28" s="295">
        <v>4.9221877000385579</v>
      </c>
      <c r="U28" s="295">
        <v>4.9462709424031752</v>
      </c>
      <c r="V28" s="295">
        <v>3.374485012979572</v>
      </c>
      <c r="W28" s="295">
        <v>4.7677366240352663</v>
      </c>
      <c r="X28" s="295">
        <v>4.6002050735610824</v>
      </c>
      <c r="Y28" s="295">
        <v>1.5791691416917371</v>
      </c>
      <c r="DA28" s="122" t="s">
        <v>1602</v>
      </c>
    </row>
    <row r="29" spans="1:105" ht="12" customHeight="1" x14ac:dyDescent="0.25">
      <c r="A29" s="18" t="s">
        <v>32</v>
      </c>
      <c r="B29" s="295">
        <v>26.950505427064972</v>
      </c>
      <c r="C29" s="295">
        <v>25.410706088209409</v>
      </c>
      <c r="D29" s="295">
        <v>8.5153643573954039</v>
      </c>
      <c r="E29" s="295">
        <v>1.554599780377524</v>
      </c>
      <c r="F29" s="295">
        <v>3.0751386683986039</v>
      </c>
      <c r="G29" s="295">
        <v>3.7878392456236321</v>
      </c>
      <c r="H29" s="295">
        <v>10.379331038225381</v>
      </c>
      <c r="I29" s="295">
        <v>0.89964465171975183</v>
      </c>
      <c r="J29" s="295">
        <v>1.6250932915017819</v>
      </c>
      <c r="K29" s="295">
        <v>0.40058247275968251</v>
      </c>
      <c r="L29" s="295">
        <v>2.226801331614535</v>
      </c>
      <c r="M29" s="295">
        <v>0.2013880252011411</v>
      </c>
      <c r="N29" s="295">
        <v>0</v>
      </c>
      <c r="O29" s="295">
        <v>0.36947627920891329</v>
      </c>
      <c r="P29" s="295">
        <v>0.37026068868338913</v>
      </c>
      <c r="Q29" s="295">
        <v>0.34543299297512442</v>
      </c>
      <c r="R29" s="295">
        <v>1.3246113302161859</v>
      </c>
      <c r="S29" s="295">
        <v>0</v>
      </c>
      <c r="T29" s="295">
        <v>0.3412919215243424</v>
      </c>
      <c r="U29" s="295">
        <v>0.33728509356822961</v>
      </c>
      <c r="V29" s="295">
        <v>0.2493001350034495</v>
      </c>
      <c r="W29" s="295">
        <v>0.31492329703444688</v>
      </c>
      <c r="X29" s="295">
        <v>0.36965813996236158</v>
      </c>
      <c r="Y29" s="295">
        <v>0.35124600600535372</v>
      </c>
      <c r="DA29" s="122" t="s">
        <v>1603</v>
      </c>
    </row>
    <row r="30" spans="1:105" ht="12" customHeight="1" x14ac:dyDescent="0.25">
      <c r="A30" s="18" t="s">
        <v>33</v>
      </c>
      <c r="B30" s="295">
        <v>29.598188752385362</v>
      </c>
      <c r="C30" s="295">
        <v>36.01323780723429</v>
      </c>
      <c r="D30" s="295">
        <v>46.605674852115847</v>
      </c>
      <c r="E30" s="295">
        <v>46.907793330863448</v>
      </c>
      <c r="F30" s="295">
        <v>70.424681124209613</v>
      </c>
      <c r="G30" s="295">
        <v>58.90517769622614</v>
      </c>
      <c r="H30" s="295">
        <v>35.366704036232697</v>
      </c>
      <c r="I30" s="295">
        <v>40.728431281250081</v>
      </c>
      <c r="J30" s="295">
        <v>39.745759381723971</v>
      </c>
      <c r="K30" s="295">
        <v>25.21693466838849</v>
      </c>
      <c r="L30" s="295">
        <v>12.31102232357641</v>
      </c>
      <c r="M30" s="295">
        <v>38.193345517642328</v>
      </c>
      <c r="N30" s="295">
        <v>56.526496169767761</v>
      </c>
      <c r="O30" s="295">
        <v>44.091737927254108</v>
      </c>
      <c r="P30" s="295">
        <v>58.59145937247591</v>
      </c>
      <c r="Q30" s="295">
        <v>67.634398302474651</v>
      </c>
      <c r="R30" s="295">
        <v>60.437741465085757</v>
      </c>
      <c r="S30" s="295">
        <v>65.981505914606203</v>
      </c>
      <c r="T30" s="295">
        <v>59.785965289250839</v>
      </c>
      <c r="U30" s="295">
        <v>63.735522273282932</v>
      </c>
      <c r="V30" s="295">
        <v>62.008258249278128</v>
      </c>
      <c r="W30" s="295">
        <v>46.621167725193203</v>
      </c>
      <c r="X30" s="295">
        <v>44.980131062836897</v>
      </c>
      <c r="Y30" s="295">
        <v>56.005103713670103</v>
      </c>
      <c r="DA30" s="122" t="s">
        <v>1604</v>
      </c>
    </row>
    <row r="31" spans="1:105" ht="12" customHeight="1" x14ac:dyDescent="0.25">
      <c r="A31" s="18" t="s">
        <v>35</v>
      </c>
      <c r="B31" s="295">
        <v>78.359381550716137</v>
      </c>
      <c r="C31" s="295">
        <v>71.417496035467721</v>
      </c>
      <c r="D31" s="295">
        <v>86.804221109179693</v>
      </c>
      <c r="E31" s="295">
        <v>83.282176878894475</v>
      </c>
      <c r="F31" s="295">
        <v>85.30616344177524</v>
      </c>
      <c r="G31" s="295">
        <v>104.36779409288729</v>
      </c>
      <c r="H31" s="295">
        <v>116.0419535177726</v>
      </c>
      <c r="I31" s="295">
        <v>93.718412307828814</v>
      </c>
      <c r="J31" s="295">
        <v>48.176204120080151</v>
      </c>
      <c r="K31" s="295">
        <v>49.702442872638429</v>
      </c>
      <c r="L31" s="295">
        <v>56.960443966992607</v>
      </c>
      <c r="M31" s="295">
        <v>62.810361654615797</v>
      </c>
      <c r="N31" s="295">
        <v>56.187476009104167</v>
      </c>
      <c r="O31" s="295">
        <v>49.593453149300473</v>
      </c>
      <c r="P31" s="295">
        <v>50.696944906515938</v>
      </c>
      <c r="Q31" s="295">
        <v>47.776906412082212</v>
      </c>
      <c r="R31" s="295">
        <v>43.24498396308087</v>
      </c>
      <c r="S31" s="295">
        <v>49.478398759551183</v>
      </c>
      <c r="T31" s="295">
        <v>62.357885184914792</v>
      </c>
      <c r="U31" s="295">
        <v>49.999588507982793</v>
      </c>
      <c r="V31" s="295">
        <v>44.032985102631429</v>
      </c>
      <c r="W31" s="295">
        <v>49.081877086197878</v>
      </c>
      <c r="X31" s="295">
        <v>33.079990305646398</v>
      </c>
      <c r="Y31" s="295">
        <v>29.468130941801409</v>
      </c>
      <c r="DA31" s="122" t="s">
        <v>1605</v>
      </c>
    </row>
    <row r="32" spans="1:105" ht="12" customHeight="1" x14ac:dyDescent="0.25">
      <c r="A32" s="18" t="s">
        <v>38</v>
      </c>
      <c r="B32" s="295">
        <v>1.7444443657859949</v>
      </c>
      <c r="C32" s="295">
        <v>2.071210957271084</v>
      </c>
      <c r="D32" s="295">
        <v>1.0839114793006019</v>
      </c>
      <c r="E32" s="295">
        <v>1.34438248107369</v>
      </c>
      <c r="F32" s="295">
        <v>0.99281668001627588</v>
      </c>
      <c r="G32" s="295">
        <v>3.3497637585996691</v>
      </c>
      <c r="H32" s="295">
        <v>2.4807860156481181</v>
      </c>
      <c r="I32" s="295">
        <v>5.2747322327541477</v>
      </c>
      <c r="J32" s="295">
        <v>6.3109704587466133</v>
      </c>
      <c r="K32" s="295">
        <v>9.5645115588915353</v>
      </c>
      <c r="L32" s="295">
        <v>12.016569901641081</v>
      </c>
      <c r="M32" s="295">
        <v>11.547706662596831</v>
      </c>
      <c r="N32" s="295">
        <v>15.39197396152071</v>
      </c>
      <c r="O32" s="295">
        <v>18.826406688314488</v>
      </c>
      <c r="P32" s="295">
        <v>19.571734526334541</v>
      </c>
      <c r="Q32" s="295">
        <v>18.98108037886831</v>
      </c>
      <c r="R32" s="295">
        <v>21.086154376401758</v>
      </c>
      <c r="S32" s="295">
        <v>26.12756682817075</v>
      </c>
      <c r="T32" s="295">
        <v>30.574562207942641</v>
      </c>
      <c r="U32" s="295">
        <v>26.80439143984395</v>
      </c>
      <c r="V32" s="295">
        <v>59.133553421647697</v>
      </c>
      <c r="W32" s="295">
        <v>66.609538890562106</v>
      </c>
      <c r="X32" s="295">
        <v>71.151183770928327</v>
      </c>
      <c r="Y32" s="295">
        <v>77.563446021564502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19.77947054266221</v>
      </c>
      <c r="C33" s="261">
        <f t="shared" si="0"/>
        <v>15.234563236501034</v>
      </c>
      <c r="D33" s="261">
        <f t="shared" si="0"/>
        <v>14.529495423450848</v>
      </c>
      <c r="E33" s="261">
        <f t="shared" si="0"/>
        <v>15.05594385899324</v>
      </c>
      <c r="F33" s="261">
        <f t="shared" si="0"/>
        <v>28.380382927192301</v>
      </c>
      <c r="G33" s="261">
        <f t="shared" si="0"/>
        <v>43.897784398500022</v>
      </c>
      <c r="H33" s="261">
        <f t="shared" si="0"/>
        <v>80.642614624980723</v>
      </c>
      <c r="I33" s="261">
        <f t="shared" si="0"/>
        <v>65.39668583205227</v>
      </c>
      <c r="J33" s="261">
        <f t="shared" si="0"/>
        <v>40.052761088270394</v>
      </c>
      <c r="K33" s="261">
        <f t="shared" si="0"/>
        <v>35.904077261649896</v>
      </c>
      <c r="L33" s="261">
        <f t="shared" si="0"/>
        <v>44.008153126004792</v>
      </c>
      <c r="M33" s="261">
        <f t="shared" si="0"/>
        <v>43.543042933792073</v>
      </c>
      <c r="N33" s="261">
        <f t="shared" si="0"/>
        <v>43.522052478495205</v>
      </c>
      <c r="O33" s="261">
        <f t="shared" si="0"/>
        <v>35.400579885732874</v>
      </c>
      <c r="P33" s="261">
        <f t="shared" si="0"/>
        <v>38.802461572252184</v>
      </c>
      <c r="Q33" s="261">
        <f t="shared" si="0"/>
        <v>44.417422877244491</v>
      </c>
      <c r="R33" s="261">
        <f t="shared" si="0"/>
        <v>38.038814876897938</v>
      </c>
      <c r="S33" s="261">
        <f t="shared" si="0"/>
        <v>44.892197792788778</v>
      </c>
      <c r="T33" s="261">
        <f t="shared" si="0"/>
        <v>37.897802446427178</v>
      </c>
      <c r="U33" s="261">
        <f t="shared" si="0"/>
        <v>38.532618990681293</v>
      </c>
      <c r="V33" s="261">
        <f t="shared" si="0"/>
        <v>35.479438339221289</v>
      </c>
      <c r="W33" s="261">
        <f t="shared" si="0"/>
        <v>35.917444276328986</v>
      </c>
      <c r="X33" s="261">
        <f t="shared" si="0"/>
        <v>26.073923169788689</v>
      </c>
      <c r="Y33" s="261">
        <f t="shared" si="0"/>
        <v>25.490682176595612</v>
      </c>
      <c r="DA33" s="70"/>
    </row>
    <row r="34" spans="1:105" ht="12" customHeight="1" x14ac:dyDescent="0.25">
      <c r="A34" s="60" t="s">
        <v>1471</v>
      </c>
      <c r="B34" s="262">
        <v>16.783526332726449</v>
      </c>
      <c r="C34" s="262">
        <v>12.758051389826569</v>
      </c>
      <c r="D34" s="262">
        <v>12.67661380104744</v>
      </c>
      <c r="E34" s="262">
        <v>13.188046899543849</v>
      </c>
      <c r="F34" s="262">
        <v>26.14573399759152</v>
      </c>
      <c r="G34" s="262">
        <v>35.810128138181348</v>
      </c>
      <c r="H34" s="262">
        <v>73.175482670443685</v>
      </c>
      <c r="I34" s="262">
        <v>55.956323917500569</v>
      </c>
      <c r="J34" s="262">
        <v>37.58879724322459</v>
      </c>
      <c r="K34" s="262">
        <v>33.938923683503411</v>
      </c>
      <c r="L34" s="262">
        <v>40.291538219304982</v>
      </c>
      <c r="M34" s="262">
        <v>40.042613312470031</v>
      </c>
      <c r="N34" s="262">
        <v>40.388843629142983</v>
      </c>
      <c r="O34" s="262">
        <v>33.433061319769017</v>
      </c>
      <c r="P34" s="262">
        <v>36.879276197184012</v>
      </c>
      <c r="Q34" s="262">
        <v>42.028267214705338</v>
      </c>
      <c r="R34" s="262">
        <v>35.88956741672866</v>
      </c>
      <c r="S34" s="262">
        <v>42.204856562961567</v>
      </c>
      <c r="T34" s="262">
        <v>36.022133372676862</v>
      </c>
      <c r="U34" s="262">
        <v>37.043154862101161</v>
      </c>
      <c r="V34" s="262">
        <v>33.486788802893336</v>
      </c>
      <c r="W34" s="262">
        <v>33.850673178718758</v>
      </c>
      <c r="X34" s="262">
        <v>24.099095435853261</v>
      </c>
      <c r="Y34" s="262">
        <v>23.407022896727639</v>
      </c>
      <c r="DA34" s="72" t="s">
        <v>1607</v>
      </c>
    </row>
    <row r="35" spans="1:105" ht="12" customHeight="1" x14ac:dyDescent="0.25">
      <c r="A35" s="60" t="s">
        <v>1473</v>
      </c>
      <c r="B35" s="262">
        <v>2.9959442099357592</v>
      </c>
      <c r="C35" s="262">
        <v>2.4765118466744638</v>
      </c>
      <c r="D35" s="262">
        <v>1.852881622403409</v>
      </c>
      <c r="E35" s="262">
        <v>1.867896959449391</v>
      </c>
      <c r="F35" s="262">
        <v>2.234648929600779</v>
      </c>
      <c r="G35" s="262">
        <v>8.0876562603186741</v>
      </c>
      <c r="H35" s="262">
        <v>7.4671319545370416</v>
      </c>
      <c r="I35" s="262">
        <v>9.4403619145516995</v>
      </c>
      <c r="J35" s="262">
        <v>2.4639638450458028</v>
      </c>
      <c r="K35" s="262">
        <v>1.9651535781464839</v>
      </c>
      <c r="L35" s="262">
        <v>3.7166149066998111</v>
      </c>
      <c r="M35" s="262">
        <v>3.5004296213220409</v>
      </c>
      <c r="N35" s="262">
        <v>3.1332088493522212</v>
      </c>
      <c r="O35" s="262">
        <v>1.9675185659638601</v>
      </c>
      <c r="P35" s="262">
        <v>1.923185375068174</v>
      </c>
      <c r="Q35" s="262">
        <v>2.389155662539153</v>
      </c>
      <c r="R35" s="262">
        <v>2.1492474601692768</v>
      </c>
      <c r="S35" s="262">
        <v>2.6873412298272128</v>
      </c>
      <c r="T35" s="262">
        <v>1.8756690737503181</v>
      </c>
      <c r="U35" s="262">
        <v>1.489464128580128</v>
      </c>
      <c r="V35" s="262">
        <v>1.9926495363279559</v>
      </c>
      <c r="W35" s="262">
        <v>2.0667710976102271</v>
      </c>
      <c r="X35" s="262">
        <v>1.9748277339354261</v>
      </c>
      <c r="Y35" s="262">
        <v>2.0836592798679749</v>
      </c>
      <c r="DA35" s="72" t="s">
        <v>1608</v>
      </c>
    </row>
    <row r="36" spans="1:105" ht="12" customHeight="1" x14ac:dyDescent="0.25">
      <c r="A36" s="64" t="s">
        <v>28</v>
      </c>
      <c r="B36" s="229">
        <v>3.526315011463361E-3</v>
      </c>
      <c r="C36" s="229">
        <v>7.4464791176765818E-3</v>
      </c>
      <c r="D36" s="229">
        <v>4.8488363937729444E-3</v>
      </c>
      <c r="E36" s="229">
        <v>8.8413269032740927E-3</v>
      </c>
      <c r="F36" s="229">
        <v>3.299889452419049E-2</v>
      </c>
      <c r="G36" s="229">
        <v>1.152399170330104E-2</v>
      </c>
      <c r="H36" s="229">
        <v>1.6244742635718481E-2</v>
      </c>
      <c r="I36" s="229">
        <v>1.354619803732612E-2</v>
      </c>
      <c r="J36" s="229">
        <v>7.0219829821729043E-2</v>
      </c>
      <c r="K36" s="229">
        <v>8.905998752609591E-2</v>
      </c>
      <c r="L36" s="229">
        <v>2.8812636572568041E-2</v>
      </c>
      <c r="M36" s="229">
        <v>8.8442416532644227E-3</v>
      </c>
      <c r="N36" s="229">
        <v>0.14807919670132319</v>
      </c>
      <c r="O36" s="229">
        <v>0.1146325222552665</v>
      </c>
      <c r="P36" s="229">
        <v>9.2383119448716369E-2</v>
      </c>
      <c r="Q36" s="229">
        <v>7.5547205862026831E-2</v>
      </c>
      <c r="R36" s="229">
        <v>6.798813045371406E-2</v>
      </c>
      <c r="S36" s="229">
        <v>5.2011258148349372E-2</v>
      </c>
      <c r="T36" s="229">
        <v>7.8525393237047311E-2</v>
      </c>
      <c r="U36" s="229">
        <v>0.1131079233392436</v>
      </c>
      <c r="V36" s="229">
        <v>9.2758995485154136E-2</v>
      </c>
      <c r="W36" s="229">
        <v>0.14999903662273981</v>
      </c>
      <c r="X36" s="229">
        <v>0.12675324768259391</v>
      </c>
      <c r="Y36" s="229">
        <v>9.6892781944140541E-2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0</v>
      </c>
      <c r="C38" s="229">
        <v>1.443512131333431E-3</v>
      </c>
      <c r="D38" s="229">
        <v>0</v>
      </c>
      <c r="E38" s="229">
        <v>0</v>
      </c>
      <c r="F38" s="229">
        <v>0</v>
      </c>
      <c r="G38" s="229">
        <v>0</v>
      </c>
      <c r="H38" s="229">
        <v>1.6089110565887819E-2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3.4665252379672418E-4</v>
      </c>
      <c r="T38" s="229">
        <v>5.2356187720496445E-4</v>
      </c>
      <c r="U38" s="229">
        <v>5.6980304830903073E-4</v>
      </c>
      <c r="V38" s="229">
        <v>2.353465185714414E-4</v>
      </c>
      <c r="W38" s="229">
        <v>7.2734312072022546E-4</v>
      </c>
      <c r="X38" s="229">
        <v>4.9073339583117462E-4</v>
      </c>
      <c r="Y38" s="229">
        <v>1.206800217688577E-4</v>
      </c>
      <c r="DA38" s="73" t="s">
        <v>1611</v>
      </c>
    </row>
    <row r="39" spans="1:105" ht="12" customHeight="1" x14ac:dyDescent="0.25">
      <c r="A39" s="64" t="s">
        <v>159</v>
      </c>
      <c r="B39" s="229">
        <v>8.101300213234016E-3</v>
      </c>
      <c r="C39" s="229">
        <v>6.9532664723056968E-3</v>
      </c>
      <c r="D39" s="229">
        <v>7.8340064459052154E-4</v>
      </c>
      <c r="E39" s="229">
        <v>4.493274593205982E-3</v>
      </c>
      <c r="F39" s="229">
        <v>1.4341524229440839E-2</v>
      </c>
      <c r="G39" s="229">
        <v>3.394703833152133E-3</v>
      </c>
      <c r="H39" s="229">
        <v>6.1453553489146428E-3</v>
      </c>
      <c r="I39" s="229">
        <v>4.7319384786611131E-3</v>
      </c>
      <c r="J39" s="229">
        <v>1.538122305365658E-2</v>
      </c>
      <c r="K39" s="229">
        <v>3.3146902947782241E-2</v>
      </c>
      <c r="L39" s="229">
        <v>3.5522583609279511E-3</v>
      </c>
      <c r="M39" s="229">
        <v>7.2844888962786522E-4</v>
      </c>
      <c r="N39" s="229">
        <v>2.5342007803153158E-2</v>
      </c>
      <c r="O39" s="229">
        <v>2.13718106750427E-2</v>
      </c>
      <c r="P39" s="229">
        <v>2.6398658021666199E-2</v>
      </c>
      <c r="Q39" s="229">
        <v>2.5809388255489219E-2</v>
      </c>
      <c r="R39" s="229">
        <v>2.7570518758378518E-2</v>
      </c>
      <c r="S39" s="229">
        <v>2.6094198392617372E-2</v>
      </c>
      <c r="T39" s="229">
        <v>3.8294967320090391E-2</v>
      </c>
      <c r="U39" s="229">
        <v>4.3854760012149552E-2</v>
      </c>
      <c r="V39" s="229">
        <v>2.5799812469925191E-2</v>
      </c>
      <c r="W39" s="229">
        <v>3.6368321330370643E-2</v>
      </c>
      <c r="X39" s="229">
        <v>3.3759960605875473E-2</v>
      </c>
      <c r="Y39" s="229">
        <v>1.145591938877394E-2</v>
      </c>
      <c r="DA39" s="73" t="s">
        <v>1612</v>
      </c>
    </row>
    <row r="40" spans="1:105" ht="12" customHeight="1" x14ac:dyDescent="0.25">
      <c r="A40" s="64" t="s">
        <v>32</v>
      </c>
      <c r="B40" s="229">
        <v>0.1142918938597616</v>
      </c>
      <c r="C40" s="229">
        <v>0.1237330122818813</v>
      </c>
      <c r="D40" s="229">
        <v>5.5756831890391538E-2</v>
      </c>
      <c r="E40" s="229">
        <v>9.6145138631948401E-3</v>
      </c>
      <c r="F40" s="229">
        <v>1.982150279620137E-2</v>
      </c>
      <c r="G40" s="229">
        <v>7.6097953365851061E-3</v>
      </c>
      <c r="H40" s="229">
        <v>2.2821906603600759E-2</v>
      </c>
      <c r="I40" s="229">
        <v>1.3428931584230381E-3</v>
      </c>
      <c r="J40" s="229">
        <v>6.9412707553448399E-3</v>
      </c>
      <c r="K40" s="229">
        <v>2.0175520969879712E-3</v>
      </c>
      <c r="L40" s="229">
        <v>5.3978843252040446E-3</v>
      </c>
      <c r="M40" s="229">
        <v>6.2038373799219542E-4</v>
      </c>
      <c r="N40" s="229">
        <v>0</v>
      </c>
      <c r="O40" s="229">
        <v>2.2512573952876971E-3</v>
      </c>
      <c r="P40" s="229">
        <v>2.4715449095562489E-3</v>
      </c>
      <c r="Q40" s="229">
        <v>1.9756740760579808E-3</v>
      </c>
      <c r="R40" s="229">
        <v>7.7431831465853721E-3</v>
      </c>
      <c r="S40" s="229">
        <v>0</v>
      </c>
      <c r="T40" s="229">
        <v>2.5874636352983052E-3</v>
      </c>
      <c r="U40" s="229">
        <v>2.914074821000296E-3</v>
      </c>
      <c r="V40" s="229">
        <v>1.8503058732981411E-3</v>
      </c>
      <c r="W40" s="229">
        <v>2.340887284849949E-3</v>
      </c>
      <c r="X40" s="229">
        <v>2.6435633751846592E-3</v>
      </c>
      <c r="Y40" s="229">
        <v>2.483003939459408E-3</v>
      </c>
      <c r="DA40" s="73" t="s">
        <v>1613</v>
      </c>
    </row>
    <row r="41" spans="1:105" ht="12" customHeight="1" x14ac:dyDescent="0.25">
      <c r="A41" s="64" t="s">
        <v>33</v>
      </c>
      <c r="B41" s="229">
        <v>0.12865701723632769</v>
      </c>
      <c r="C41" s="229">
        <v>0.17974252986587599</v>
      </c>
      <c r="D41" s="229">
        <v>0.31279044862105781</v>
      </c>
      <c r="E41" s="229">
        <v>0.29735384545199828</v>
      </c>
      <c r="F41" s="229">
        <v>0.46528236377225141</v>
      </c>
      <c r="G41" s="229">
        <v>0.1212983060616596</v>
      </c>
      <c r="H41" s="229">
        <v>7.970709414881462E-2</v>
      </c>
      <c r="I41" s="229">
        <v>6.2314335746816177E-2</v>
      </c>
      <c r="J41" s="229">
        <v>0.17400884119209181</v>
      </c>
      <c r="K41" s="229">
        <v>0.13018020056049351</v>
      </c>
      <c r="L41" s="229">
        <v>3.05883498183783E-2</v>
      </c>
      <c r="M41" s="229">
        <v>0.1205963856591539</v>
      </c>
      <c r="N41" s="229">
        <v>0.27805051157868571</v>
      </c>
      <c r="O41" s="229">
        <v>0.27536937361584279</v>
      </c>
      <c r="P41" s="229">
        <v>0.40088060515518842</v>
      </c>
      <c r="Q41" s="229">
        <v>0.39649612271036949</v>
      </c>
      <c r="R41" s="229">
        <v>0.36212551086661898</v>
      </c>
      <c r="S41" s="229">
        <v>0.3545517586512294</v>
      </c>
      <c r="T41" s="229">
        <v>0.46458728558001239</v>
      </c>
      <c r="U41" s="229">
        <v>0.56442329244993306</v>
      </c>
      <c r="V41" s="229">
        <v>0.47087268196094562</v>
      </c>
      <c r="W41" s="229">
        <v>0.35520468760839741</v>
      </c>
      <c r="X41" s="229">
        <v>0.32970838895293891</v>
      </c>
      <c r="Y41" s="229">
        <v>0.4058013131678202</v>
      </c>
      <c r="DA41" s="73" t="s">
        <v>1614</v>
      </c>
    </row>
    <row r="42" spans="1:105" ht="12" customHeight="1" x14ac:dyDescent="0.25">
      <c r="A42" s="64" t="s">
        <v>35</v>
      </c>
      <c r="B42" s="229">
        <v>0.36695499310085178</v>
      </c>
      <c r="C42" s="229">
        <v>0.38401373605562877</v>
      </c>
      <c r="D42" s="229">
        <v>0.62763764640126607</v>
      </c>
      <c r="E42" s="229">
        <v>0.56876659764704884</v>
      </c>
      <c r="F42" s="229">
        <v>0.60719134305902545</v>
      </c>
      <c r="G42" s="229">
        <v>0.2315374407003522</v>
      </c>
      <c r="H42" s="229">
        <v>0.28175451127723261</v>
      </c>
      <c r="I42" s="229">
        <v>0.15447872212897629</v>
      </c>
      <c r="J42" s="229">
        <v>0.22723046265026439</v>
      </c>
      <c r="K42" s="229">
        <v>0.27642914880869562</v>
      </c>
      <c r="L42" s="229">
        <v>0.1524715283984355</v>
      </c>
      <c r="M42" s="229">
        <v>0.2136639942503748</v>
      </c>
      <c r="N42" s="229">
        <v>0.29775880611380068</v>
      </c>
      <c r="O42" s="229">
        <v>0.33368464839559181</v>
      </c>
      <c r="P42" s="229">
        <v>0.3736938729899178</v>
      </c>
      <c r="Q42" s="229">
        <v>0.30174688681541728</v>
      </c>
      <c r="R42" s="229">
        <v>0.27915158196213929</v>
      </c>
      <c r="S42" s="229">
        <v>0.28643528456846029</v>
      </c>
      <c r="T42" s="229">
        <v>0.52205097505841314</v>
      </c>
      <c r="U42" s="229">
        <v>0.47702733674098402</v>
      </c>
      <c r="V42" s="229">
        <v>0.3600206292404064</v>
      </c>
      <c r="W42" s="229">
        <v>0.40287485619914681</v>
      </c>
      <c r="X42" s="229">
        <v>0.26123304516105228</v>
      </c>
      <c r="Y42" s="229">
        <v>0.23003392612545409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0.7324571805899609</v>
      </c>
      <c r="D43" s="229">
        <v>0.70027426922561975</v>
      </c>
      <c r="E43" s="229">
        <v>0.69559750560893174</v>
      </c>
      <c r="F43" s="229">
        <v>0.54657796287728089</v>
      </c>
      <c r="G43" s="229">
        <v>0.83482463397303031</v>
      </c>
      <c r="H43" s="229">
        <v>1.6955436365065071</v>
      </c>
      <c r="I43" s="229">
        <v>0.87022357756866187</v>
      </c>
      <c r="J43" s="229">
        <v>0.30324491622380773</v>
      </c>
      <c r="K43" s="229">
        <v>5.1238267264103562E-2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6.7426786785306598E-3</v>
      </c>
      <c r="C44" s="229">
        <v>9.192211612159917E-3</v>
      </c>
      <c r="D44" s="229">
        <v>6.4686774329457478E-3</v>
      </c>
      <c r="E44" s="229">
        <v>7.5780662564073594E-3</v>
      </c>
      <c r="F44" s="229">
        <v>5.8326748173233743E-3</v>
      </c>
      <c r="G44" s="229">
        <v>6.1336987532333107E-3</v>
      </c>
      <c r="H44" s="229">
        <v>4.9716287513781451E-3</v>
      </c>
      <c r="I44" s="229">
        <v>7.1762523546639321E-3</v>
      </c>
      <c r="J44" s="229">
        <v>2.456878390519291E-2</v>
      </c>
      <c r="K44" s="229">
        <v>4.3905854793498553E-2</v>
      </c>
      <c r="L44" s="229">
        <v>2.6549078033322439E-2</v>
      </c>
      <c r="M44" s="229">
        <v>3.242271142360123E-2</v>
      </c>
      <c r="N44" s="229">
        <v>6.732447098945768E-2</v>
      </c>
      <c r="O44" s="229">
        <v>0.1045521222529448</v>
      </c>
      <c r="P44" s="229">
        <v>0.1190740276123938</v>
      </c>
      <c r="Q44" s="229">
        <v>9.8946227286389632E-2</v>
      </c>
      <c r="R44" s="229">
        <v>0.1123453944696301</v>
      </c>
      <c r="S44" s="229">
        <v>0.124842766837113</v>
      </c>
      <c r="T44" s="229">
        <v>0.21126877742639999</v>
      </c>
      <c r="U44" s="229">
        <v>0.21107477150084411</v>
      </c>
      <c r="V44" s="229">
        <v>0.40188838959069467</v>
      </c>
      <c r="W44" s="229">
        <v>0.4512726008222408</v>
      </c>
      <c r="X44" s="229">
        <v>0.4637654682314547</v>
      </c>
      <c r="Y44" s="229">
        <v>0.49974670056194798</v>
      </c>
      <c r="DA44" s="73" t="s">
        <v>1617</v>
      </c>
    </row>
    <row r="45" spans="1:105" ht="12" customHeight="1" x14ac:dyDescent="0.25">
      <c r="A45" s="146" t="s">
        <v>39</v>
      </c>
      <c r="B45" s="325">
        <v>2.3676700118355898</v>
      </c>
      <c r="C45" s="325">
        <v>1.031529918547641</v>
      </c>
      <c r="D45" s="325">
        <v>0.14432151179376471</v>
      </c>
      <c r="E45" s="325">
        <v>0.27565182912532982</v>
      </c>
      <c r="F45" s="325">
        <v>0.54260266352506559</v>
      </c>
      <c r="G45" s="325">
        <v>6.8713336899573596</v>
      </c>
      <c r="H45" s="325">
        <v>5.3438539686989879</v>
      </c>
      <c r="I45" s="325">
        <v>8.3265479970781708</v>
      </c>
      <c r="J45" s="325">
        <v>1.6423685174437159</v>
      </c>
      <c r="K45" s="325">
        <v>1.339175664148827</v>
      </c>
      <c r="L45" s="325">
        <v>3.4692431711909739</v>
      </c>
      <c r="M45" s="325">
        <v>3.1235534557080271</v>
      </c>
      <c r="N45" s="325">
        <v>2.316653856165801</v>
      </c>
      <c r="O45" s="325">
        <v>1.1156568313738831</v>
      </c>
      <c r="P45" s="325">
        <v>0.90828354693073543</v>
      </c>
      <c r="Q45" s="325">
        <v>1.4886341575334019</v>
      </c>
      <c r="R45" s="325">
        <v>1.29232314051221</v>
      </c>
      <c r="S45" s="325">
        <v>1.843059310705647</v>
      </c>
      <c r="T45" s="325">
        <v>0.5578306496158516</v>
      </c>
      <c r="U45" s="325">
        <v>7.649216666766466E-2</v>
      </c>
      <c r="V45" s="325">
        <v>0.63922337518896066</v>
      </c>
      <c r="W45" s="325">
        <v>0.667983364621761</v>
      </c>
      <c r="X45" s="325">
        <v>0.75647332653049448</v>
      </c>
      <c r="Y45" s="325">
        <v>0.83712495471860981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163.93212264139331</v>
      </c>
      <c r="C48" s="223">
        <v>197.6227941384652</v>
      </c>
      <c r="D48" s="223">
        <v>232.7692273063187</v>
      </c>
      <c r="E48" s="223">
        <v>61.487511664979998</v>
      </c>
      <c r="F48" s="223">
        <v>112.4624541103608</v>
      </c>
      <c r="G48" s="223">
        <v>74.552021957258873</v>
      </c>
      <c r="H48" s="223">
        <v>22.07520683655283</v>
      </c>
      <c r="I48" s="223">
        <v>8.9931476686486924</v>
      </c>
      <c r="J48" s="223">
        <v>60.953446135915136</v>
      </c>
      <c r="K48" s="223">
        <v>15.015232507114019</v>
      </c>
      <c r="L48" s="223">
        <v>11.79172184601738</v>
      </c>
      <c r="M48" s="223">
        <v>17.455077285391329</v>
      </c>
      <c r="N48" s="223">
        <v>17.733118583507679</v>
      </c>
      <c r="O48" s="223">
        <v>36.487357581888261</v>
      </c>
      <c r="P48" s="223">
        <v>36.469471330285543</v>
      </c>
      <c r="Q48" s="223">
        <v>44.628335495140007</v>
      </c>
      <c r="R48" s="223">
        <v>93.390924210855133</v>
      </c>
      <c r="S48" s="223">
        <v>74.532731728353298</v>
      </c>
      <c r="T48" s="223">
        <v>109.32260975201019</v>
      </c>
      <c r="U48" s="223">
        <v>118.2905900738489</v>
      </c>
      <c r="V48" s="223">
        <v>133.94558438143079</v>
      </c>
      <c r="W48" s="223">
        <v>153.22847556857761</v>
      </c>
      <c r="X48" s="223">
        <v>110.0796894682334</v>
      </c>
      <c r="Y48" s="223">
        <v>87.597953966501194</v>
      </c>
      <c r="DA48" s="89" t="s">
        <v>1619</v>
      </c>
    </row>
    <row r="49" spans="1:105" ht="12" customHeight="1" x14ac:dyDescent="0.25">
      <c r="A49" s="55" t="s">
        <v>91</v>
      </c>
      <c r="B49" s="259">
        <v>1.063335316263234</v>
      </c>
      <c r="C49" s="259">
        <v>1.29217659625204</v>
      </c>
      <c r="D49" s="259">
        <v>1.515412507098352</v>
      </c>
      <c r="E49" s="259">
        <v>0.39877133680051929</v>
      </c>
      <c r="F49" s="259">
        <v>0.72651269408799091</v>
      </c>
      <c r="G49" s="259">
        <v>0.47503330351563477</v>
      </c>
      <c r="H49" s="259">
        <v>0.13807046881710811</v>
      </c>
      <c r="I49" s="259">
        <v>5.6279307393369032E-2</v>
      </c>
      <c r="J49" s="259">
        <v>0.38512746889339539</v>
      </c>
      <c r="K49" s="259">
        <v>9.4505239728401247E-2</v>
      </c>
      <c r="L49" s="259">
        <v>7.3204649476861408E-2</v>
      </c>
      <c r="M49" s="259">
        <v>0.1095798335268995</v>
      </c>
      <c r="N49" s="259">
        <v>0.1128511686003166</v>
      </c>
      <c r="O49" s="259">
        <v>0.2320010180607314</v>
      </c>
      <c r="P49" s="259">
        <v>0.23250042692590639</v>
      </c>
      <c r="Q49" s="259">
        <v>0.28391681556976062</v>
      </c>
      <c r="R49" s="259">
        <v>0.59481165749656395</v>
      </c>
      <c r="S49" s="259">
        <v>0.47317609875905281</v>
      </c>
      <c r="T49" s="259">
        <v>0.69750890731341841</v>
      </c>
      <c r="U49" s="259">
        <v>0.7552534588993437</v>
      </c>
      <c r="V49" s="259">
        <v>0.85448209622933768</v>
      </c>
      <c r="W49" s="259">
        <v>0.97504495417760506</v>
      </c>
      <c r="X49" s="259">
        <v>0.70418696670235259</v>
      </c>
      <c r="Y49" s="259">
        <v>0.56173555599925939</v>
      </c>
      <c r="DA49" s="67" t="s">
        <v>1620</v>
      </c>
    </row>
    <row r="50" spans="1:105" ht="12" customHeight="1" x14ac:dyDescent="0.25">
      <c r="A50" s="173" t="s">
        <v>92</v>
      </c>
      <c r="B50" s="224">
        <v>0.30905497270411092</v>
      </c>
      <c r="C50" s="224">
        <v>0.37556695106015192</v>
      </c>
      <c r="D50" s="224">
        <v>0.44044974699289302</v>
      </c>
      <c r="E50" s="224">
        <v>0.11590160011158419</v>
      </c>
      <c r="F50" s="224">
        <v>0.21115856626450091</v>
      </c>
      <c r="G50" s="224">
        <v>0.13806689423943139</v>
      </c>
      <c r="H50" s="224">
        <v>4.0129735483131111E-2</v>
      </c>
      <c r="I50" s="224">
        <v>1.6357398784973779E-2</v>
      </c>
      <c r="J50" s="224">
        <v>0.1119360540047992</v>
      </c>
      <c r="K50" s="224">
        <v>2.7467642462301212E-2</v>
      </c>
      <c r="L50" s="224">
        <v>2.1276694754568521E-2</v>
      </c>
      <c r="M50" s="224">
        <v>3.1849024424947428E-2</v>
      </c>
      <c r="N50" s="224">
        <v>3.2799827390256497E-2</v>
      </c>
      <c r="O50" s="224">
        <v>6.7430346013576142E-2</v>
      </c>
      <c r="P50" s="224">
        <v>6.7575497586023867E-2</v>
      </c>
      <c r="Q50" s="224">
        <v>8.2519504754630449E-2</v>
      </c>
      <c r="R50" s="224">
        <v>0.17288008567015331</v>
      </c>
      <c r="S50" s="224">
        <v>0.13752710367988469</v>
      </c>
      <c r="T50" s="224">
        <v>0.2027287093860218</v>
      </c>
      <c r="U50" s="224">
        <v>0.21951197665952329</v>
      </c>
      <c r="V50" s="224">
        <v>0.24835245936751571</v>
      </c>
      <c r="W50" s="224">
        <v>0.28339366434063018</v>
      </c>
      <c r="X50" s="224">
        <v>0.20466966576224399</v>
      </c>
      <c r="Y50" s="224">
        <v>0.16326662368025999</v>
      </c>
      <c r="DA50" s="177" t="s">
        <v>1621</v>
      </c>
    </row>
    <row r="51" spans="1:105" ht="12" customHeight="1" x14ac:dyDescent="0.25">
      <c r="A51" s="173" t="s">
        <v>93</v>
      </c>
      <c r="B51" s="224">
        <v>2.059873226775971</v>
      </c>
      <c r="C51" s="224">
        <v>1.996688354339641</v>
      </c>
      <c r="D51" s="224">
        <v>2.2835637779219171</v>
      </c>
      <c r="E51" s="224">
        <v>0.6559368324394721</v>
      </c>
      <c r="F51" s="224">
        <v>1.781242682325354</v>
      </c>
      <c r="G51" s="224">
        <v>1.3356652824254629</v>
      </c>
      <c r="H51" s="224">
        <v>0.64754898821961748</v>
      </c>
      <c r="I51" s="224">
        <v>0.2388294672844658</v>
      </c>
      <c r="J51" s="224">
        <v>1.603149528201258</v>
      </c>
      <c r="K51" s="224">
        <v>0.38666522624332672</v>
      </c>
      <c r="L51" s="224">
        <v>0.35265596286655071</v>
      </c>
      <c r="M51" s="224">
        <v>0.47337810754718818</v>
      </c>
      <c r="N51" s="224">
        <v>0.38699119264899151</v>
      </c>
      <c r="O51" s="224">
        <v>0.80940158885205582</v>
      </c>
      <c r="P51" s="224">
        <v>0.82217468693048279</v>
      </c>
      <c r="Q51" s="224">
        <v>1.071066436522228</v>
      </c>
      <c r="R51" s="224">
        <v>2.1276334828196708</v>
      </c>
      <c r="S51" s="224">
        <v>1.7615887428398851</v>
      </c>
      <c r="T51" s="224">
        <v>2.2171118792658562</v>
      </c>
      <c r="U51" s="224">
        <v>2.5840596118817309</v>
      </c>
      <c r="V51" s="224">
        <v>2.5168099844618781</v>
      </c>
      <c r="W51" s="224">
        <v>2.812883398517021</v>
      </c>
      <c r="X51" s="224">
        <v>1.6518617505366959</v>
      </c>
      <c r="Y51" s="224">
        <v>1.241623763829625</v>
      </c>
      <c r="DA51" s="177" t="s">
        <v>1622</v>
      </c>
    </row>
    <row r="52" spans="1:105" ht="12" customHeight="1" x14ac:dyDescent="0.25">
      <c r="A52" s="173" t="s">
        <v>94</v>
      </c>
      <c r="B52" s="224">
        <v>0.86730482383348706</v>
      </c>
      <c r="C52" s="224">
        <v>1.0539582181023821</v>
      </c>
      <c r="D52" s="224">
        <v>1.236039617420768</v>
      </c>
      <c r="E52" s="224">
        <v>0.32525610569300423</v>
      </c>
      <c r="F52" s="224">
        <v>0.59257691766798304</v>
      </c>
      <c r="G52" s="224">
        <v>0.38745884700652122</v>
      </c>
      <c r="H52" s="224">
        <v>0.11261657710650549</v>
      </c>
      <c r="I52" s="224">
        <v>4.5903972188010268E-2</v>
      </c>
      <c r="J52" s="224">
        <v>0.31412754420293698</v>
      </c>
      <c r="K52" s="224">
        <v>7.7082787565095512E-2</v>
      </c>
      <c r="L52" s="224">
        <v>5.9709053811398093E-2</v>
      </c>
      <c r="M52" s="224">
        <v>8.937831440296394E-2</v>
      </c>
      <c r="N52" s="224">
        <v>9.2046564621080462E-2</v>
      </c>
      <c r="O52" s="224">
        <v>0.18923062087833489</v>
      </c>
      <c r="P52" s="224">
        <v>0.18963796154614379</v>
      </c>
      <c r="Q52" s="224">
        <v>0.23157551521606509</v>
      </c>
      <c r="R52" s="224">
        <v>0.48515554024112972</v>
      </c>
      <c r="S52" s="224">
        <v>0.38594402602804501</v>
      </c>
      <c r="T52" s="224">
        <v>0.5689201051890892</v>
      </c>
      <c r="U52" s="224">
        <v>0.61601919742706035</v>
      </c>
      <c r="V52" s="224">
        <v>0.69695460369303897</v>
      </c>
      <c r="W52" s="224">
        <v>0.79529117417500561</v>
      </c>
      <c r="X52" s="224">
        <v>0.57436703527152377</v>
      </c>
      <c r="Y52" s="224">
        <v>0.45817716197844771</v>
      </c>
      <c r="DA52" s="177" t="s">
        <v>1623</v>
      </c>
    </row>
    <row r="53" spans="1:105" ht="12" customHeight="1" x14ac:dyDescent="0.25">
      <c r="A53" s="56" t="s">
        <v>95</v>
      </c>
      <c r="B53" s="260">
        <v>1.737846149317813</v>
      </c>
      <c r="C53" s="260">
        <v>2.0518605375384218</v>
      </c>
      <c r="D53" s="260">
        <v>2.4226352673759162</v>
      </c>
      <c r="E53" s="260">
        <v>0.63992973122656494</v>
      </c>
      <c r="F53" s="260">
        <v>1.287068285418105</v>
      </c>
      <c r="G53" s="260">
        <v>0.8711699875566371</v>
      </c>
      <c r="H53" s="260">
        <v>0.40826728330422618</v>
      </c>
      <c r="I53" s="260">
        <v>0.14745168710720999</v>
      </c>
      <c r="J53" s="260">
        <v>1.1006779445673911</v>
      </c>
      <c r="K53" s="260">
        <v>0.25506312058031888</v>
      </c>
      <c r="L53" s="260">
        <v>0.23264387243975451</v>
      </c>
      <c r="M53" s="260">
        <v>0.30876837834568638</v>
      </c>
      <c r="N53" s="260">
        <v>0.26823444103255473</v>
      </c>
      <c r="O53" s="260">
        <v>0.55818183595030124</v>
      </c>
      <c r="P53" s="260">
        <v>0.57031931966784666</v>
      </c>
      <c r="Q53" s="260">
        <v>0.76333977662350372</v>
      </c>
      <c r="R53" s="260">
        <v>1.5280811738146769</v>
      </c>
      <c r="S53" s="260">
        <v>1.253031919306933</v>
      </c>
      <c r="T53" s="260">
        <v>1.5341463586513671</v>
      </c>
      <c r="U53" s="260">
        <v>1.8368390480953229</v>
      </c>
      <c r="V53" s="260">
        <v>1.8620702564229299</v>
      </c>
      <c r="W53" s="260">
        <v>2.075930542148944</v>
      </c>
      <c r="X53" s="260">
        <v>1.297047335272413</v>
      </c>
      <c r="Y53" s="260">
        <v>1.0041127617275769</v>
      </c>
      <c r="DA53" s="68" t="s">
        <v>1624</v>
      </c>
    </row>
    <row r="54" spans="1:105" ht="12" customHeight="1" x14ac:dyDescent="0.25">
      <c r="A54" s="37" t="s">
        <v>159</v>
      </c>
      <c r="B54" s="226">
        <v>2.682287743113641E-2</v>
      </c>
      <c r="C54" s="226">
        <v>2.965976286036142E-2</v>
      </c>
      <c r="D54" s="226">
        <v>2.5391033942609039E-3</v>
      </c>
      <c r="E54" s="226">
        <v>4.1395838279521856E-3</v>
      </c>
      <c r="F54" s="226">
        <v>1.6410698290817621E-2</v>
      </c>
      <c r="G54" s="226">
        <v>5.4583452438838158E-3</v>
      </c>
      <c r="H54" s="226">
        <v>9.6135602215512736E-4</v>
      </c>
      <c r="I54" s="226">
        <v>6.3659439962869893E-4</v>
      </c>
      <c r="J54" s="226">
        <v>9.1104911701425702E-3</v>
      </c>
      <c r="K54" s="226">
        <v>4.3943852843010417E-3</v>
      </c>
      <c r="L54" s="226">
        <v>4.6705594056549731E-4</v>
      </c>
      <c r="M54" s="226">
        <v>1.3935155836055209E-4</v>
      </c>
      <c r="N54" s="226">
        <v>4.7902646264261538E-3</v>
      </c>
      <c r="O54" s="226">
        <v>7.5012323899271011E-3</v>
      </c>
      <c r="P54" s="226">
        <v>7.8886021359569208E-3</v>
      </c>
      <c r="Q54" s="226">
        <v>8.9769725014161913E-3</v>
      </c>
      <c r="R54" s="226">
        <v>2.267214573964025E-2</v>
      </c>
      <c r="S54" s="226">
        <v>1.584081069852095E-2</v>
      </c>
      <c r="T54" s="226">
        <v>2.9494251710016749E-2</v>
      </c>
      <c r="U54" s="226">
        <v>3.1562785521484657E-2</v>
      </c>
      <c r="V54" s="226">
        <v>3.1282851612377371E-2</v>
      </c>
      <c r="W54" s="226">
        <v>4.8144091211226467E-2</v>
      </c>
      <c r="X54" s="226">
        <v>5.7574910965199143E-2</v>
      </c>
      <c r="Y54" s="226">
        <v>1.875350769397973E-2</v>
      </c>
      <c r="DA54" s="69" t="s">
        <v>1625</v>
      </c>
    </row>
    <row r="55" spans="1:105" ht="12" customHeight="1" x14ac:dyDescent="0.25">
      <c r="A55" s="37" t="s">
        <v>35</v>
      </c>
      <c r="B55" s="226">
        <v>1.271496452440108</v>
      </c>
      <c r="C55" s="226">
        <v>1.714262294546447</v>
      </c>
      <c r="D55" s="226">
        <v>2.1289093003325301</v>
      </c>
      <c r="E55" s="226">
        <v>0.54837736136879778</v>
      </c>
      <c r="F55" s="226">
        <v>0.72712492789346217</v>
      </c>
      <c r="G55" s="226">
        <v>0.38961175535719789</v>
      </c>
      <c r="H55" s="226">
        <v>4.612749193473311E-2</v>
      </c>
      <c r="I55" s="226">
        <v>2.1749240960593819E-2</v>
      </c>
      <c r="J55" s="226">
        <v>0.14085400063396419</v>
      </c>
      <c r="K55" s="226">
        <v>3.8352239080109499E-2</v>
      </c>
      <c r="L55" s="226">
        <v>2.0979968004050609E-2</v>
      </c>
      <c r="M55" s="226">
        <v>4.2775569427393023E-2</v>
      </c>
      <c r="N55" s="226">
        <v>5.8902647074096072E-2</v>
      </c>
      <c r="O55" s="226">
        <v>0.1225686044604589</v>
      </c>
      <c r="P55" s="226">
        <v>0.1168653846100466</v>
      </c>
      <c r="Q55" s="226">
        <v>0.1098365023381225</v>
      </c>
      <c r="R55" s="226">
        <v>0.24023677702986959</v>
      </c>
      <c r="S55" s="226">
        <v>0.18197497661222689</v>
      </c>
      <c r="T55" s="226">
        <v>0.42078505138405559</v>
      </c>
      <c r="U55" s="226">
        <v>0.35929697899668239</v>
      </c>
      <c r="V55" s="226">
        <v>0.45816517996142919</v>
      </c>
      <c r="W55" s="226">
        <v>0.5581380281051348</v>
      </c>
      <c r="X55" s="226">
        <v>0.46624175990166988</v>
      </c>
      <c r="Y55" s="226">
        <v>0.39409068201747671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1628</v>
      </c>
    </row>
    <row r="58" spans="1:105" ht="12" customHeight="1" x14ac:dyDescent="0.25">
      <c r="A58" s="37" t="s">
        <v>40</v>
      </c>
      <c r="B58" s="226">
        <v>0.43952681944656891</v>
      </c>
      <c r="C58" s="226">
        <v>0.30793848013161368</v>
      </c>
      <c r="D58" s="226">
        <v>0.29118686364912472</v>
      </c>
      <c r="E58" s="226">
        <v>8.7412786029814921E-2</v>
      </c>
      <c r="F58" s="226">
        <v>0.54353265923382477</v>
      </c>
      <c r="G58" s="226">
        <v>0.47609988695555538</v>
      </c>
      <c r="H58" s="226">
        <v>0.36117843534733801</v>
      </c>
      <c r="I58" s="226">
        <v>0.12506585174698751</v>
      </c>
      <c r="J58" s="226">
        <v>0.95071345276328423</v>
      </c>
      <c r="K58" s="226">
        <v>0.21231649621590831</v>
      </c>
      <c r="L58" s="226">
        <v>0.2111968484951384</v>
      </c>
      <c r="M58" s="226">
        <v>0.26585345735993282</v>
      </c>
      <c r="N58" s="226">
        <v>0.20454152933203251</v>
      </c>
      <c r="O58" s="226">
        <v>0.42811199909991521</v>
      </c>
      <c r="P58" s="226">
        <v>0.44556533292184308</v>
      </c>
      <c r="Q58" s="226">
        <v>0.64452630178396497</v>
      </c>
      <c r="R58" s="226">
        <v>1.265172251045168</v>
      </c>
      <c r="S58" s="226">
        <v>1.055216131996185</v>
      </c>
      <c r="T58" s="226">
        <v>1.083867055557294</v>
      </c>
      <c r="U58" s="226">
        <v>1.4459792835771561</v>
      </c>
      <c r="V58" s="226">
        <v>1.372622224849124</v>
      </c>
      <c r="W58" s="226">
        <v>1.469648422832583</v>
      </c>
      <c r="X58" s="226">
        <v>0.77323066440554444</v>
      </c>
      <c r="Y58" s="226">
        <v>0.59126857201612015</v>
      </c>
      <c r="DA58" s="69" t="s">
        <v>1629</v>
      </c>
    </row>
    <row r="59" spans="1:105" ht="12" customHeight="1" x14ac:dyDescent="0.25">
      <c r="A59" s="57" t="s">
        <v>1496</v>
      </c>
      <c r="B59" s="261">
        <v>7.4602298162159117</v>
      </c>
      <c r="C59" s="261">
        <v>7.2313935639864111</v>
      </c>
      <c r="D59" s="261">
        <v>8.2703684682322169</v>
      </c>
      <c r="E59" s="261">
        <v>2.3756022707174962</v>
      </c>
      <c r="F59" s="261">
        <v>6.4511153384903164</v>
      </c>
      <c r="G59" s="261">
        <v>4.8373704919844558</v>
      </c>
      <c r="H59" s="261">
        <v>2.345224068443041</v>
      </c>
      <c r="I59" s="261">
        <v>0.86496716869086843</v>
      </c>
      <c r="J59" s="261">
        <v>5.8061164904107168</v>
      </c>
      <c r="K59" s="261">
        <v>1.4003830003796951</v>
      </c>
      <c r="L59" s="261">
        <v>1.2772118666550869</v>
      </c>
      <c r="M59" s="261">
        <v>1.714430493275924</v>
      </c>
      <c r="N59" s="261">
        <v>1.4015635508461091</v>
      </c>
      <c r="O59" s="261">
        <v>2.931404606825041</v>
      </c>
      <c r="P59" s="261">
        <v>2.9776648552187122</v>
      </c>
      <c r="Q59" s="261">
        <v>3.8790745279977772</v>
      </c>
      <c r="R59" s="261">
        <v>7.7056367062713944</v>
      </c>
      <c r="S59" s="261">
        <v>6.3799347903625661</v>
      </c>
      <c r="T59" s="261">
        <v>8.0297000478391709</v>
      </c>
      <c r="U59" s="261">
        <v>9.3586723264577056</v>
      </c>
      <c r="V59" s="261">
        <v>9.115114776854405</v>
      </c>
      <c r="W59" s="261">
        <v>10.187401984926961</v>
      </c>
      <c r="X59" s="261">
        <v>5.9825372374533679</v>
      </c>
      <c r="Y59" s="261">
        <v>4.4967809198344444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23.875826103669588</v>
      </c>
      <c r="C60" s="261">
        <f t="shared" si="1"/>
        <v>28.216412303965271</v>
      </c>
      <c r="D60" s="261">
        <f t="shared" si="1"/>
        <v>31.070645763023386</v>
      </c>
      <c r="E60" s="261">
        <f t="shared" si="1"/>
        <v>8.2791801843007669</v>
      </c>
      <c r="F60" s="261">
        <f t="shared" si="1"/>
        <v>13.796048160568889</v>
      </c>
      <c r="G60" s="261">
        <f t="shared" si="1"/>
        <v>13.14558062236129</v>
      </c>
      <c r="H60" s="261">
        <f t="shared" si="1"/>
        <v>3.0202847077762502</v>
      </c>
      <c r="I60" s="261">
        <f t="shared" si="1"/>
        <v>1.5478363454524375</v>
      </c>
      <c r="J60" s="261">
        <f t="shared" si="1"/>
        <v>6.8835563009117688</v>
      </c>
      <c r="K60" s="261">
        <f t="shared" si="1"/>
        <v>1.6291709089214843</v>
      </c>
      <c r="L60" s="261">
        <f t="shared" si="1"/>
        <v>1.5251154095552315</v>
      </c>
      <c r="M60" s="261">
        <f t="shared" si="1"/>
        <v>2.2280616417747043</v>
      </c>
      <c r="N60" s="261">
        <f t="shared" si="1"/>
        <v>2.0886655800799572</v>
      </c>
      <c r="O60" s="261">
        <f t="shared" si="1"/>
        <v>3.9971339037532205</v>
      </c>
      <c r="P60" s="261">
        <f t="shared" si="1"/>
        <v>3.9053178833427191</v>
      </c>
      <c r="Q60" s="261">
        <f t="shared" si="1"/>
        <v>4.8098512626961361</v>
      </c>
      <c r="R60" s="261">
        <f t="shared" si="1"/>
        <v>10.110868653591663</v>
      </c>
      <c r="S60" s="261">
        <f t="shared" si="1"/>
        <v>8.261248615098097</v>
      </c>
      <c r="T60" s="261">
        <f t="shared" si="1"/>
        <v>11.704074097644689</v>
      </c>
      <c r="U60" s="261">
        <f t="shared" si="1"/>
        <v>11.800566305459018</v>
      </c>
      <c r="V60" s="261">
        <f t="shared" si="1"/>
        <v>14.158525909382513</v>
      </c>
      <c r="W60" s="261">
        <f t="shared" si="1"/>
        <v>16.282732924309144</v>
      </c>
      <c r="X60" s="261">
        <f t="shared" si="1"/>
        <v>12.197343131662279</v>
      </c>
      <c r="Y60" s="261">
        <f t="shared" si="1"/>
        <v>9.7778135082210405</v>
      </c>
      <c r="DA60" s="70"/>
    </row>
    <row r="61" spans="1:105" ht="12" customHeight="1" x14ac:dyDescent="0.25">
      <c r="A61" s="60" t="s">
        <v>1499</v>
      </c>
      <c r="B61" s="262">
        <v>15.26391999769079</v>
      </c>
      <c r="C61" s="262">
        <v>19.14028489381133</v>
      </c>
      <c r="D61" s="262">
        <v>23.25572289728014</v>
      </c>
      <c r="E61" s="262">
        <v>6.1038990417081749</v>
      </c>
      <c r="F61" s="262">
        <v>10.231279301968881</v>
      </c>
      <c r="G61" s="262">
        <v>6.0802175616347318</v>
      </c>
      <c r="H61" s="262">
        <v>1.4727002538816441</v>
      </c>
      <c r="I61" s="262">
        <v>0.60409314736019371</v>
      </c>
      <c r="J61" s="262">
        <v>4.4224311086257773</v>
      </c>
      <c r="K61" s="262">
        <v>1.104822114589467</v>
      </c>
      <c r="L61" s="262">
        <v>0.763173975450403</v>
      </c>
      <c r="M61" s="262">
        <v>1.258812095948014</v>
      </c>
      <c r="N61" s="262">
        <v>1.3842591002863101</v>
      </c>
      <c r="O61" s="262">
        <v>2.8816307467988742</v>
      </c>
      <c r="P61" s="262">
        <v>2.9012845216140408</v>
      </c>
      <c r="Q61" s="262">
        <v>3.38393332681862</v>
      </c>
      <c r="R61" s="262">
        <v>7.1325716116759841</v>
      </c>
      <c r="S61" s="262">
        <v>5.6330108091448654</v>
      </c>
      <c r="T61" s="262">
        <v>9.0008314505440268</v>
      </c>
      <c r="U61" s="262">
        <v>9.395609783535944</v>
      </c>
      <c r="V61" s="262">
        <v>10.720858592425669</v>
      </c>
      <c r="W61" s="262">
        <v>12.34105165101257</v>
      </c>
      <c r="X61" s="262">
        <v>9.0618895382792939</v>
      </c>
      <c r="Y61" s="262">
        <v>7.2010521750859544</v>
      </c>
      <c r="DA61" s="72" t="s">
        <v>1631</v>
      </c>
    </row>
    <row r="62" spans="1:105" ht="12" customHeight="1" x14ac:dyDescent="0.25">
      <c r="A62" s="59" t="s">
        <v>28</v>
      </c>
      <c r="B62" s="230">
        <v>0.1098130405548393</v>
      </c>
      <c r="C62" s="230">
        <v>0.27368015392350198</v>
      </c>
      <c r="D62" s="230">
        <v>0.1647544422616927</v>
      </c>
      <c r="E62" s="230">
        <v>9.1881008215150356E-2</v>
      </c>
      <c r="F62" s="230">
        <v>0.50432844737243854</v>
      </c>
      <c r="G62" s="230">
        <v>0.27776940282628482</v>
      </c>
      <c r="H62" s="230">
        <v>7.0226287442836349E-2</v>
      </c>
      <c r="I62" s="230">
        <v>4.7352888690614742E-2</v>
      </c>
      <c r="J62" s="230">
        <v>0.9776194688096983</v>
      </c>
      <c r="K62" s="230">
        <v>0.24744266002410631</v>
      </c>
      <c r="L62" s="230">
        <v>0.1163414315167829</v>
      </c>
      <c r="M62" s="230">
        <v>5.0095887519887833E-2</v>
      </c>
      <c r="N62" s="230">
        <v>0.4377734859216208</v>
      </c>
      <c r="O62" s="230">
        <v>0.70456290320953696</v>
      </c>
      <c r="P62" s="230">
        <v>0.54543282454315167</v>
      </c>
      <c r="Q62" s="230">
        <v>0.63578930005607459</v>
      </c>
      <c r="R62" s="230">
        <v>1.2774773565374811</v>
      </c>
      <c r="S62" s="230">
        <v>0.80933616498705174</v>
      </c>
      <c r="T62" s="230">
        <v>1.1095839005068191</v>
      </c>
      <c r="U62" s="230">
        <v>1.6797583480200351</v>
      </c>
      <c r="V62" s="230">
        <v>2.0742417131788482</v>
      </c>
      <c r="W62" s="230">
        <v>3.1468043949889468</v>
      </c>
      <c r="X62" s="230">
        <v>2.7220553062818791</v>
      </c>
      <c r="Y62" s="230">
        <v>2.0585394608386651</v>
      </c>
      <c r="DA62" s="71" t="s">
        <v>1632</v>
      </c>
    </row>
    <row r="63" spans="1:105" ht="12" customHeight="1" x14ac:dyDescent="0.25">
      <c r="A63" s="59" t="s">
        <v>31</v>
      </c>
      <c r="B63" s="295">
        <v>0</v>
      </c>
      <c r="C63" s="295">
        <v>5.2529748412109417E-2</v>
      </c>
      <c r="D63" s="295">
        <v>0</v>
      </c>
      <c r="E63" s="295">
        <v>0</v>
      </c>
      <c r="F63" s="295">
        <v>0</v>
      </c>
      <c r="G63" s="295">
        <v>0</v>
      </c>
      <c r="H63" s="295">
        <v>6.8867047477368173E-2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5.340949939511566E-3</v>
      </c>
      <c r="T63" s="295">
        <v>7.3250500459436452E-3</v>
      </c>
      <c r="U63" s="295">
        <v>8.3785931203856131E-3</v>
      </c>
      <c r="V63" s="295">
        <v>5.2303444519775574E-3</v>
      </c>
      <c r="W63" s="295">
        <v>1.51082153685652E-2</v>
      </c>
      <c r="X63" s="295">
        <v>1.043460506832098E-2</v>
      </c>
      <c r="Y63" s="295">
        <v>2.5386083503626689E-3</v>
      </c>
      <c r="DA63" s="122" t="s">
        <v>1633</v>
      </c>
    </row>
    <row r="64" spans="1:105" ht="12" customHeight="1" x14ac:dyDescent="0.25">
      <c r="A64" s="59" t="s">
        <v>159</v>
      </c>
      <c r="B64" s="295">
        <v>0.24513127673016419</v>
      </c>
      <c r="C64" s="295">
        <v>0.24830896114610629</v>
      </c>
      <c r="D64" s="295">
        <v>2.586394197600558E-2</v>
      </c>
      <c r="E64" s="295">
        <v>4.5371428556397732E-2</v>
      </c>
      <c r="F64" s="295">
        <v>0.21297105187118459</v>
      </c>
      <c r="G64" s="295">
        <v>7.9505019625019782E-2</v>
      </c>
      <c r="H64" s="295">
        <v>2.5813391325722308E-2</v>
      </c>
      <c r="I64" s="295">
        <v>1.6072348359060771E-2</v>
      </c>
      <c r="J64" s="295">
        <v>0.2080712755180667</v>
      </c>
      <c r="K64" s="295">
        <v>8.9484144945700547E-2</v>
      </c>
      <c r="L64" s="295">
        <v>1.3936930592847931E-2</v>
      </c>
      <c r="M64" s="295">
        <v>4.0091448777283129E-3</v>
      </c>
      <c r="N64" s="295">
        <v>7.2796016594207189E-2</v>
      </c>
      <c r="O64" s="295">
        <v>0.12763342778985171</v>
      </c>
      <c r="P64" s="295">
        <v>0.15144037905509261</v>
      </c>
      <c r="Q64" s="295">
        <v>0.2110491995206836</v>
      </c>
      <c r="R64" s="295">
        <v>0.50335714744617277</v>
      </c>
      <c r="S64" s="295">
        <v>0.39453609145571622</v>
      </c>
      <c r="T64" s="295">
        <v>0.52577861757964861</v>
      </c>
      <c r="U64" s="295">
        <v>0.63282220288431301</v>
      </c>
      <c r="V64" s="295">
        <v>0.56226282686794093</v>
      </c>
      <c r="W64" s="295">
        <v>0.74133708156633527</v>
      </c>
      <c r="X64" s="295">
        <v>0.70445129289801822</v>
      </c>
      <c r="Y64" s="295">
        <v>0.2364878921327303</v>
      </c>
      <c r="DA64" s="122" t="s">
        <v>1634</v>
      </c>
    </row>
    <row r="65" spans="1:105" ht="12" customHeight="1" x14ac:dyDescent="0.25">
      <c r="A65" s="59" t="s">
        <v>32</v>
      </c>
      <c r="B65" s="295">
        <v>3.5671554894640369</v>
      </c>
      <c r="C65" s="295">
        <v>4.5577627623513273</v>
      </c>
      <c r="D65" s="295">
        <v>1.898766199406553</v>
      </c>
      <c r="E65" s="295">
        <v>0.1001404258162836</v>
      </c>
      <c r="F65" s="295">
        <v>0.30361585938930241</v>
      </c>
      <c r="G65" s="295">
        <v>0.1838350193990585</v>
      </c>
      <c r="H65" s="295">
        <v>9.8880942800388338E-2</v>
      </c>
      <c r="I65" s="295">
        <v>4.7048341507801173E-3</v>
      </c>
      <c r="J65" s="295">
        <v>9.6855180448431166E-2</v>
      </c>
      <c r="K65" s="295">
        <v>5.6181134374455547E-3</v>
      </c>
      <c r="L65" s="295">
        <v>2.184483535926262E-2</v>
      </c>
      <c r="M65" s="295">
        <v>3.5218891315829219E-3</v>
      </c>
      <c r="N65" s="295">
        <v>0</v>
      </c>
      <c r="O65" s="295">
        <v>1.3867905623400669E-2</v>
      </c>
      <c r="P65" s="295">
        <v>1.46248343086766E-2</v>
      </c>
      <c r="Q65" s="295">
        <v>1.6664178536929541E-2</v>
      </c>
      <c r="R65" s="295">
        <v>0.14581877445486099</v>
      </c>
      <c r="S65" s="295">
        <v>0</v>
      </c>
      <c r="T65" s="295">
        <v>3.6643595635072509E-2</v>
      </c>
      <c r="U65" s="295">
        <v>4.3373880447449387E-2</v>
      </c>
      <c r="V65" s="295">
        <v>4.1468722312448449E-2</v>
      </c>
      <c r="W65" s="295">
        <v>4.9219316824459083E-2</v>
      </c>
      <c r="X65" s="295">
        <v>5.6898573184119283E-2</v>
      </c>
      <c r="Y65" s="295">
        <v>5.2871177185955853E-2</v>
      </c>
      <c r="DA65" s="122" t="s">
        <v>1635</v>
      </c>
    </row>
    <row r="66" spans="1:105" ht="12" customHeight="1" x14ac:dyDescent="0.25">
      <c r="A66" s="59" t="s">
        <v>35</v>
      </c>
      <c r="B66" s="295">
        <v>11.34182019094175</v>
      </c>
      <c r="C66" s="295">
        <v>14.008003267978291</v>
      </c>
      <c r="D66" s="295">
        <v>21.16633831363589</v>
      </c>
      <c r="E66" s="295">
        <v>5.8665061791203437</v>
      </c>
      <c r="F66" s="295">
        <v>9.2103639433359579</v>
      </c>
      <c r="G66" s="295">
        <v>5.5391081197843688</v>
      </c>
      <c r="H66" s="295">
        <v>1.2089125848353279</v>
      </c>
      <c r="I66" s="295">
        <v>0.53596307615973804</v>
      </c>
      <c r="J66" s="295">
        <v>3.1398851838495809</v>
      </c>
      <c r="K66" s="295">
        <v>0.76227719618221468</v>
      </c>
      <c r="L66" s="295">
        <v>0.61105077798150953</v>
      </c>
      <c r="M66" s="295">
        <v>1.2011851744188149</v>
      </c>
      <c r="N66" s="295">
        <v>0.87368959777048183</v>
      </c>
      <c r="O66" s="295">
        <v>2.0355665101760838</v>
      </c>
      <c r="P66" s="295">
        <v>2.1897864837071199</v>
      </c>
      <c r="Q66" s="295">
        <v>2.5204306487049331</v>
      </c>
      <c r="R66" s="295">
        <v>5.2059183332374692</v>
      </c>
      <c r="S66" s="295">
        <v>4.4237976027625852</v>
      </c>
      <c r="T66" s="295">
        <v>7.3215002867765433</v>
      </c>
      <c r="U66" s="295">
        <v>7.0312767590637604</v>
      </c>
      <c r="V66" s="295">
        <v>8.0376549856144575</v>
      </c>
      <c r="W66" s="295">
        <v>8.3885826422642609</v>
      </c>
      <c r="X66" s="295">
        <v>5.5680497608469564</v>
      </c>
      <c r="Y66" s="295">
        <v>4.8506150365782412</v>
      </c>
      <c r="DA66" s="122" t="s">
        <v>1636</v>
      </c>
    </row>
    <row r="67" spans="1:105" ht="12" customHeight="1" x14ac:dyDescent="0.25">
      <c r="A67" s="60" t="s">
        <v>1506</v>
      </c>
      <c r="B67" s="262">
        <v>8.6119061059787967</v>
      </c>
      <c r="C67" s="262">
        <v>9.0761274101539406</v>
      </c>
      <c r="D67" s="262">
        <v>7.8149228657432461</v>
      </c>
      <c r="E67" s="262">
        <v>2.1752811425925911</v>
      </c>
      <c r="F67" s="262">
        <v>3.5647688586000079</v>
      </c>
      <c r="G67" s="262">
        <v>7.0653630607265594</v>
      </c>
      <c r="H67" s="262">
        <v>1.547584453894606</v>
      </c>
      <c r="I67" s="262">
        <v>0.94374319809224383</v>
      </c>
      <c r="J67" s="262">
        <v>2.461125192285992</v>
      </c>
      <c r="K67" s="262">
        <v>0.52434879433201731</v>
      </c>
      <c r="L67" s="262">
        <v>0.76194143410482862</v>
      </c>
      <c r="M67" s="262">
        <v>0.96924954582669021</v>
      </c>
      <c r="N67" s="262">
        <v>0.7044064797936469</v>
      </c>
      <c r="O67" s="262">
        <v>1.1155031569543461</v>
      </c>
      <c r="P67" s="262">
        <v>1.0040333617286781</v>
      </c>
      <c r="Q67" s="262">
        <v>1.425917935877516</v>
      </c>
      <c r="R67" s="262">
        <v>2.9782970419156789</v>
      </c>
      <c r="S67" s="262">
        <v>2.6282378059532321</v>
      </c>
      <c r="T67" s="262">
        <v>2.7032426471006619</v>
      </c>
      <c r="U67" s="262">
        <v>2.4049565219230731</v>
      </c>
      <c r="V67" s="262">
        <v>3.4376673169568441</v>
      </c>
      <c r="W67" s="262">
        <v>3.941681273296572</v>
      </c>
      <c r="X67" s="262">
        <v>3.135453593382985</v>
      </c>
      <c r="Y67" s="262">
        <v>2.5767613331350852</v>
      </c>
      <c r="DA67" s="72" t="s">
        <v>1637</v>
      </c>
    </row>
    <row r="68" spans="1:105" ht="12" customHeight="1" x14ac:dyDescent="0.25">
      <c r="A68" s="147" t="s">
        <v>28</v>
      </c>
      <c r="B68" s="229">
        <v>1.0132814335724169E-2</v>
      </c>
      <c r="C68" s="229">
        <v>2.7285292530250541E-2</v>
      </c>
      <c r="D68" s="229">
        <v>2.0450273345129121E-2</v>
      </c>
      <c r="E68" s="229">
        <v>1.0295576848355539E-2</v>
      </c>
      <c r="F68" s="229">
        <v>5.2634844768881153E-2</v>
      </c>
      <c r="G68" s="229">
        <v>1.006343857536778E-2</v>
      </c>
      <c r="H68" s="229">
        <v>3.3656702910452659E-3</v>
      </c>
      <c r="I68" s="229">
        <v>1.353654575093061E-3</v>
      </c>
      <c r="J68" s="229">
        <v>7.0117605281708059E-2</v>
      </c>
      <c r="K68" s="229">
        <v>2.3755894173767351E-2</v>
      </c>
      <c r="L68" s="229">
        <v>5.9043498870587742E-3</v>
      </c>
      <c r="M68" s="229">
        <v>2.447924713720618E-3</v>
      </c>
      <c r="N68" s="229">
        <v>3.315140834639338E-2</v>
      </c>
      <c r="O68" s="229">
        <v>6.4975174805956118E-2</v>
      </c>
      <c r="P68" s="229">
        <v>4.8219870096367481E-2</v>
      </c>
      <c r="Q68" s="229">
        <v>4.5075964944341428E-2</v>
      </c>
      <c r="R68" s="229">
        <v>9.3473322399346415E-2</v>
      </c>
      <c r="S68" s="229">
        <v>5.0826611567150397E-2</v>
      </c>
      <c r="T68" s="229">
        <v>0.1131566285963755</v>
      </c>
      <c r="U68" s="229">
        <v>0.18248018386315881</v>
      </c>
      <c r="V68" s="229">
        <v>0.15760151709836759</v>
      </c>
      <c r="W68" s="229">
        <v>0.28212442238264318</v>
      </c>
      <c r="X68" s="229">
        <v>0.1985444134718275</v>
      </c>
      <c r="Y68" s="229">
        <v>0.11845930866011541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0</v>
      </c>
      <c r="C70" s="229">
        <v>5.2892984928811998E-3</v>
      </c>
      <c r="D70" s="229">
        <v>0</v>
      </c>
      <c r="E70" s="229">
        <v>0</v>
      </c>
      <c r="F70" s="229">
        <v>0</v>
      </c>
      <c r="G70" s="229">
        <v>0</v>
      </c>
      <c r="H70" s="229">
        <v>3.333425629156242E-3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3.3875691154276792E-4</v>
      </c>
      <c r="T70" s="229">
        <v>7.5446291249073956E-4</v>
      </c>
      <c r="U70" s="229">
        <v>9.192792330680558E-4</v>
      </c>
      <c r="V70" s="229">
        <v>4.0136432484797299E-4</v>
      </c>
      <c r="W70" s="229">
        <v>1.368017171492115E-3</v>
      </c>
      <c r="X70" s="229">
        <v>7.686775370862424E-4</v>
      </c>
      <c r="Y70" s="229">
        <v>1.4754114456191509E-4</v>
      </c>
      <c r="DA70" s="73" t="s">
        <v>1640</v>
      </c>
    </row>
    <row r="71" spans="1:105" ht="12" customHeight="1" x14ac:dyDescent="0.25">
      <c r="A71" s="147" t="s">
        <v>159</v>
      </c>
      <c r="B71" s="229">
        <v>2.3278967044012711E-2</v>
      </c>
      <c r="C71" s="229">
        <v>2.5478069130319438E-2</v>
      </c>
      <c r="D71" s="229">
        <v>3.3040416338239341E-3</v>
      </c>
      <c r="E71" s="229">
        <v>5.2323428803412392E-3</v>
      </c>
      <c r="F71" s="229">
        <v>2.2875429993947181E-2</v>
      </c>
      <c r="G71" s="229">
        <v>2.9644583566218871E-3</v>
      </c>
      <c r="H71" s="229">
        <v>1.2732266918332341E-3</v>
      </c>
      <c r="I71" s="229">
        <v>4.7285667558148828E-4</v>
      </c>
      <c r="J71" s="229">
        <v>1.5358831395123481E-2</v>
      </c>
      <c r="K71" s="229">
        <v>8.8416172120495944E-3</v>
      </c>
      <c r="L71" s="229">
        <v>7.2793672315699402E-4</v>
      </c>
      <c r="M71" s="229">
        <v>2.0162136105182269E-4</v>
      </c>
      <c r="N71" s="229">
        <v>5.6734724911720888E-3</v>
      </c>
      <c r="O71" s="229">
        <v>1.211381471166139E-2</v>
      </c>
      <c r="P71" s="229">
        <v>1.377892268759994E-2</v>
      </c>
      <c r="Q71" s="229">
        <v>1.5399419038263791E-2</v>
      </c>
      <c r="R71" s="229">
        <v>3.7905263336717628E-2</v>
      </c>
      <c r="S71" s="229">
        <v>2.5499857782229289E-2</v>
      </c>
      <c r="T71" s="229">
        <v>5.5183797438220217E-2</v>
      </c>
      <c r="U71" s="229">
        <v>7.0752113857572616E-2</v>
      </c>
      <c r="V71" s="229">
        <v>4.3967240767819278E-2</v>
      </c>
      <c r="W71" s="229">
        <v>6.8403050308669167E-2</v>
      </c>
      <c r="X71" s="229">
        <v>5.2881103244867791E-2</v>
      </c>
      <c r="Y71" s="229">
        <v>1.40057934515961E-2</v>
      </c>
      <c r="DA71" s="73" t="s">
        <v>1641</v>
      </c>
    </row>
    <row r="72" spans="1:105" ht="12" customHeight="1" x14ac:dyDescent="0.25">
      <c r="A72" s="147" t="s">
        <v>32</v>
      </c>
      <c r="B72" s="229">
        <v>0.32841607649756338</v>
      </c>
      <c r="C72" s="229">
        <v>0.45338090423781441</v>
      </c>
      <c r="D72" s="229">
        <v>0.23515795552130001</v>
      </c>
      <c r="E72" s="229">
        <v>1.11959400914636E-2</v>
      </c>
      <c r="F72" s="229">
        <v>3.1616262841750342E-2</v>
      </c>
      <c r="G72" s="229">
        <v>6.6453282779531941E-3</v>
      </c>
      <c r="H72" s="229">
        <v>4.7283613390007757E-3</v>
      </c>
      <c r="I72" s="229">
        <v>1.341936285555244E-4</v>
      </c>
      <c r="J72" s="229">
        <v>6.9311658004919466E-3</v>
      </c>
      <c r="K72" s="229">
        <v>5.3816259621712582E-4</v>
      </c>
      <c r="L72" s="229">
        <v>1.106146521010111E-3</v>
      </c>
      <c r="M72" s="229">
        <v>1.7171089888310949E-4</v>
      </c>
      <c r="N72" s="229">
        <v>0</v>
      </c>
      <c r="O72" s="229">
        <v>1.276041387855786E-3</v>
      </c>
      <c r="P72" s="229">
        <v>1.2900362662282519E-3</v>
      </c>
      <c r="Q72" s="229">
        <v>1.1788048860003791E-3</v>
      </c>
      <c r="R72" s="229">
        <v>1.064569726844756E-2</v>
      </c>
      <c r="S72" s="229">
        <v>0</v>
      </c>
      <c r="T72" s="229">
        <v>3.7285857417132138E-3</v>
      </c>
      <c r="U72" s="229">
        <v>4.701358608912215E-3</v>
      </c>
      <c r="V72" s="229">
        <v>3.143749144787566E-3</v>
      </c>
      <c r="W72" s="229">
        <v>4.4028380979684659E-3</v>
      </c>
      <c r="X72" s="229">
        <v>4.1408385930747143E-3</v>
      </c>
      <c r="Y72" s="229">
        <v>3.0356743213160661E-3</v>
      </c>
      <c r="DA72" s="73" t="s">
        <v>1642</v>
      </c>
    </row>
    <row r="73" spans="1:105" ht="12" customHeight="1" x14ac:dyDescent="0.25">
      <c r="A73" s="147" t="s">
        <v>33</v>
      </c>
      <c r="B73" s="229">
        <v>0.3696940473003224</v>
      </c>
      <c r="C73" s="229">
        <v>0.65861025459344158</v>
      </c>
      <c r="D73" s="229">
        <v>1.3192134472223089</v>
      </c>
      <c r="E73" s="229">
        <v>0.34626356433799371</v>
      </c>
      <c r="F73" s="229">
        <v>0.74214804295633663</v>
      </c>
      <c r="G73" s="229">
        <v>0.10592493328487999</v>
      </c>
      <c r="H73" s="229">
        <v>1.651413043456617E-2</v>
      </c>
      <c r="I73" s="229">
        <v>6.2269933929161008E-3</v>
      </c>
      <c r="J73" s="229">
        <v>0.1737555228090138</v>
      </c>
      <c r="K73" s="229">
        <v>3.4724315081772608E-2</v>
      </c>
      <c r="L73" s="229">
        <v>6.2682330143783594E-3</v>
      </c>
      <c r="M73" s="229">
        <v>3.3378879096034507E-2</v>
      </c>
      <c r="N73" s="229">
        <v>6.2248892860088202E-2</v>
      </c>
      <c r="O73" s="229">
        <v>0.1560828710289851</v>
      </c>
      <c r="P73" s="229">
        <v>0.2092418054303421</v>
      </c>
      <c r="Q73" s="229">
        <v>0.2365732143754021</v>
      </c>
      <c r="R73" s="229">
        <v>0.49786741303774712</v>
      </c>
      <c r="S73" s="229">
        <v>0.34647622762780628</v>
      </c>
      <c r="T73" s="229">
        <v>0.66947937167633675</v>
      </c>
      <c r="U73" s="229">
        <v>0.91059992211153995</v>
      </c>
      <c r="V73" s="229">
        <v>0.80003290946697858</v>
      </c>
      <c r="W73" s="229">
        <v>0.6680837395720598</v>
      </c>
      <c r="X73" s="229">
        <v>0.51645034662407174</v>
      </c>
      <c r="Y73" s="229">
        <v>0.49612511940198217</v>
      </c>
      <c r="DA73" s="73" t="s">
        <v>1643</v>
      </c>
    </row>
    <row r="74" spans="1:105" ht="12" customHeight="1" x14ac:dyDescent="0.25">
      <c r="A74" s="147" t="s">
        <v>35</v>
      </c>
      <c r="B74" s="229">
        <v>1.0544397770960481</v>
      </c>
      <c r="C74" s="229">
        <v>1.407098167916641</v>
      </c>
      <c r="D74" s="229">
        <v>2.6471013637587428</v>
      </c>
      <c r="E74" s="229">
        <v>0.66231916079071929</v>
      </c>
      <c r="F74" s="229">
        <v>0.96849977999995662</v>
      </c>
      <c r="G74" s="229">
        <v>0.20219233685480789</v>
      </c>
      <c r="H74" s="229">
        <v>5.8375365448306987E-2</v>
      </c>
      <c r="I74" s="229">
        <v>1.5436864896572471E-2</v>
      </c>
      <c r="J74" s="229">
        <v>0.22689966535864239</v>
      </c>
      <c r="K74" s="229">
        <v>7.3734813894059642E-2</v>
      </c>
      <c r="L74" s="229">
        <v>3.1244806396374281E-2</v>
      </c>
      <c r="M74" s="229">
        <v>5.9138295001776697E-2</v>
      </c>
      <c r="N74" s="229">
        <v>6.6661111014285887E-2</v>
      </c>
      <c r="O74" s="229">
        <v>0.18913671210415589</v>
      </c>
      <c r="P74" s="229">
        <v>0.19505154317055981</v>
      </c>
      <c r="Q74" s="229">
        <v>0.1800401740468949</v>
      </c>
      <c r="R74" s="229">
        <v>0.3837909006307908</v>
      </c>
      <c r="S74" s="229">
        <v>0.27991122434228882</v>
      </c>
      <c r="T74" s="229">
        <v>0.75228567292535875</v>
      </c>
      <c r="U74" s="229">
        <v>0.76960157649756655</v>
      </c>
      <c r="V74" s="229">
        <v>0.61530896766356624</v>
      </c>
      <c r="W74" s="229">
        <v>0.75774377393863768</v>
      </c>
      <c r="X74" s="229">
        <v>0.40919158032810699</v>
      </c>
      <c r="Y74" s="229">
        <v>0.28123518914858903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2.6838601334203909</v>
      </c>
      <c r="D75" s="229">
        <v>2.9534509022857032</v>
      </c>
      <c r="E75" s="229">
        <v>0.81001162527641923</v>
      </c>
      <c r="F75" s="229">
        <v>0.87181848498128423</v>
      </c>
      <c r="G75" s="229">
        <v>0.72901878459223146</v>
      </c>
      <c r="H75" s="229">
        <v>0.351291551520995</v>
      </c>
      <c r="I75" s="229">
        <v>8.6960350342123877E-2</v>
      </c>
      <c r="J75" s="229">
        <v>0.3028034587017176</v>
      </c>
      <c r="K75" s="229">
        <v>1.366731445382912E-2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1.9374988040743581E-2</v>
      </c>
      <c r="C76" s="229">
        <v>3.3681982971303419E-2</v>
      </c>
      <c r="D76" s="229">
        <v>2.7282055104003E-2</v>
      </c>
      <c r="E76" s="229">
        <v>8.8245310187410383E-3</v>
      </c>
      <c r="F76" s="229">
        <v>9.3034005539829271E-3</v>
      </c>
      <c r="G76" s="229">
        <v>5.3563124854812232E-3</v>
      </c>
      <c r="H76" s="229">
        <v>1.030047909151121E-3</v>
      </c>
      <c r="I76" s="229">
        <v>7.1711389462534799E-4</v>
      </c>
      <c r="J76" s="229">
        <v>2.4533017190292571E-2</v>
      </c>
      <c r="K76" s="229">
        <v>1.171146402617142E-2</v>
      </c>
      <c r="L76" s="229">
        <v>5.4404964118002826E-3</v>
      </c>
      <c r="M76" s="229">
        <v>8.9740149230737361E-3</v>
      </c>
      <c r="N76" s="229">
        <v>1.507234695484057E-2</v>
      </c>
      <c r="O76" s="229">
        <v>5.926147559233947E-2</v>
      </c>
      <c r="P76" s="229">
        <v>6.2151334330166771E-2</v>
      </c>
      <c r="Q76" s="229">
        <v>5.9037215495192363E-2</v>
      </c>
      <c r="R76" s="229">
        <v>0.15445780325568309</v>
      </c>
      <c r="S76" s="229">
        <v>0.12199925637060639</v>
      </c>
      <c r="T76" s="229">
        <v>0.30444244333908899</v>
      </c>
      <c r="U76" s="229">
        <v>0.34053284664085548</v>
      </c>
      <c r="V76" s="229">
        <v>0.6853879255636548</v>
      </c>
      <c r="W76" s="229">
        <v>0.84877226354657087</v>
      </c>
      <c r="X76" s="229">
        <v>0.72643537394068736</v>
      </c>
      <c r="Y76" s="229">
        <v>0.61098099843878073</v>
      </c>
      <c r="DA76" s="73" t="s">
        <v>1646</v>
      </c>
    </row>
    <row r="77" spans="1:105" ht="12" customHeight="1" x14ac:dyDescent="0.25">
      <c r="A77" s="147" t="s">
        <v>39</v>
      </c>
      <c r="B77" s="229">
        <v>6.8065694356643824</v>
      </c>
      <c r="C77" s="229">
        <v>3.7814433068608979</v>
      </c>
      <c r="D77" s="229">
        <v>0.60896282687223469</v>
      </c>
      <c r="E77" s="229">
        <v>0.32113840134855748</v>
      </c>
      <c r="F77" s="229">
        <v>0.86587261250386915</v>
      </c>
      <c r="G77" s="229">
        <v>6.0031974682992164</v>
      </c>
      <c r="H77" s="229">
        <v>1.107672674630551</v>
      </c>
      <c r="I77" s="229">
        <v>0.83244117068677592</v>
      </c>
      <c r="J77" s="229">
        <v>1.640725925749003</v>
      </c>
      <c r="K77" s="229">
        <v>0.35737521289415047</v>
      </c>
      <c r="L77" s="229">
        <v>0.71124946515104981</v>
      </c>
      <c r="M77" s="229">
        <v>0.86493709983214973</v>
      </c>
      <c r="N77" s="229">
        <v>0.52159924812686675</v>
      </c>
      <c r="O77" s="229">
        <v>0.63265706732339222</v>
      </c>
      <c r="P77" s="229">
        <v>0.47429984974741363</v>
      </c>
      <c r="Q77" s="229">
        <v>0.88861314309142159</v>
      </c>
      <c r="R77" s="229">
        <v>1.800156641986947</v>
      </c>
      <c r="S77" s="229">
        <v>1.803185871351608</v>
      </c>
      <c r="T77" s="229">
        <v>0.80421168447107805</v>
      </c>
      <c r="U77" s="229">
        <v>0.12536924111039871</v>
      </c>
      <c r="V77" s="229">
        <v>1.1318236429268209</v>
      </c>
      <c r="W77" s="229">
        <v>1.3107831682785309</v>
      </c>
      <c r="X77" s="229">
        <v>1.2270412596432621</v>
      </c>
      <c r="Y77" s="229">
        <v>1.0527717085681441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110.45939412267704</v>
      </c>
      <c r="C79" s="261">
        <f t="shared" si="2"/>
        <v>137.34847022250327</v>
      </c>
      <c r="D79" s="261">
        <f t="shared" si="2"/>
        <v>164.10933044441458</v>
      </c>
      <c r="E79" s="261">
        <f t="shared" si="2"/>
        <v>42.868979222599393</v>
      </c>
      <c r="F79" s="261">
        <f t="shared" si="2"/>
        <v>75.369421685485179</v>
      </c>
      <c r="G79" s="261">
        <f t="shared" si="2"/>
        <v>45.075936197318683</v>
      </c>
      <c r="H79" s="261">
        <f t="shared" si="2"/>
        <v>12.178135132026494</v>
      </c>
      <c r="I79" s="261">
        <f t="shared" si="2"/>
        <v>4.8664822615190335</v>
      </c>
      <c r="J79" s="261">
        <f t="shared" si="2"/>
        <v>36.425761426373434</v>
      </c>
      <c r="K79" s="261">
        <f t="shared" si="2"/>
        <v>9.115930377584986</v>
      </c>
      <c r="L79" s="261">
        <f t="shared" si="2"/>
        <v>6.5373094018303668</v>
      </c>
      <c r="M79" s="261">
        <f t="shared" si="2"/>
        <v>10.068555475000197</v>
      </c>
      <c r="N79" s="261">
        <f t="shared" si="2"/>
        <v>11.16218229829626</v>
      </c>
      <c r="O79" s="261">
        <f t="shared" si="2"/>
        <v>23.134431100327184</v>
      </c>
      <c r="P79" s="261">
        <f t="shared" si="2"/>
        <v>23.078614688068281</v>
      </c>
      <c r="Q79" s="261">
        <f t="shared" si="2"/>
        <v>27.704212896438342</v>
      </c>
      <c r="R79" s="261">
        <f t="shared" si="2"/>
        <v>58.907276074121832</v>
      </c>
      <c r="S79" s="261">
        <f t="shared" si="2"/>
        <v>46.298376432153994</v>
      </c>
      <c r="T79" s="261">
        <f t="shared" si="2"/>
        <v>71.230626957605352</v>
      </c>
      <c r="U79" s="261">
        <f t="shared" si="2"/>
        <v>76.425140617232188</v>
      </c>
      <c r="V79" s="261">
        <f t="shared" si="2"/>
        <v>89.295638745276335</v>
      </c>
      <c r="W79" s="261">
        <f t="shared" si="2"/>
        <v>102.62781398359517</v>
      </c>
      <c r="X79" s="261">
        <f t="shared" si="2"/>
        <v>76.350400252960526</v>
      </c>
      <c r="Y79" s="261">
        <f t="shared" si="2"/>
        <v>61.318310134829247</v>
      </c>
      <c r="DA79" s="70"/>
    </row>
    <row r="80" spans="1:105" ht="12" customHeight="1" x14ac:dyDescent="0.25">
      <c r="A80" s="60" t="s">
        <v>1521</v>
      </c>
      <c r="B80" s="262">
        <v>102.449247280799</v>
      </c>
      <c r="C80" s="262">
        <v>129.584027873417</v>
      </c>
      <c r="D80" s="262">
        <v>155.22932708004359</v>
      </c>
      <c r="E80" s="262">
        <v>40.318263829759367</v>
      </c>
      <c r="F80" s="262">
        <v>68.442774326327779</v>
      </c>
      <c r="G80" s="262">
        <v>39.881987897610983</v>
      </c>
      <c r="H80" s="262">
        <v>9.6600372143856532</v>
      </c>
      <c r="I80" s="262">
        <v>3.9377556397791511</v>
      </c>
      <c r="J80" s="262">
        <v>30.191657810939532</v>
      </c>
      <c r="K80" s="262">
        <v>7.6123207376341222</v>
      </c>
      <c r="L80" s="262">
        <v>5.1659502276319316</v>
      </c>
      <c r="M80" s="262">
        <v>8.2277489127836816</v>
      </c>
      <c r="N80" s="262">
        <v>9.657305085787554</v>
      </c>
      <c r="O80" s="262">
        <v>19.98694343143702</v>
      </c>
      <c r="P80" s="262">
        <v>19.88145678224123</v>
      </c>
      <c r="Q80" s="262">
        <v>23.53919957308047</v>
      </c>
      <c r="R80" s="262">
        <v>50.633632627745072</v>
      </c>
      <c r="S80" s="262">
        <v>39.448156563413761</v>
      </c>
      <c r="T80" s="262">
        <v>62.609032440554429</v>
      </c>
      <c r="U80" s="262">
        <v>66.376611091104124</v>
      </c>
      <c r="V80" s="262">
        <v>79.508620162488072</v>
      </c>
      <c r="W80" s="262">
        <v>91.689466526908319</v>
      </c>
      <c r="X80" s="262">
        <v>69.926871361820801</v>
      </c>
      <c r="Y80" s="262">
        <v>56.490057336861177</v>
      </c>
      <c r="DA80" s="72" t="s">
        <v>1649</v>
      </c>
    </row>
    <row r="81" spans="1:105" ht="12" customHeight="1" x14ac:dyDescent="0.25">
      <c r="A81" s="59" t="s">
        <v>28</v>
      </c>
      <c r="B81" s="230">
        <v>0.70258880977202109</v>
      </c>
      <c r="C81" s="230">
        <v>1.6477048479898351</v>
      </c>
      <c r="D81" s="230">
        <v>0.91838318141071429</v>
      </c>
      <c r="E81" s="230">
        <v>0.48951005253171592</v>
      </c>
      <c r="F81" s="230">
        <v>2.4011601711277009</v>
      </c>
      <c r="G81" s="230">
        <v>1.4729385239769499</v>
      </c>
      <c r="H81" s="230">
        <v>0.45009964173486011</v>
      </c>
      <c r="I81" s="230">
        <v>0.26665949657066029</v>
      </c>
      <c r="J81" s="230">
        <v>4.82709722120289</v>
      </c>
      <c r="K81" s="230">
        <v>1.386941762216586</v>
      </c>
      <c r="L81" s="230">
        <v>0.71622527449522189</v>
      </c>
      <c r="M81" s="230">
        <v>0.23366354064021269</v>
      </c>
      <c r="N81" s="230">
        <v>2.0312802093537399</v>
      </c>
      <c r="O81" s="230">
        <v>3.135656807217869</v>
      </c>
      <c r="P81" s="230">
        <v>2.1241480961072359</v>
      </c>
      <c r="Q81" s="230">
        <v>2.3174651125649879</v>
      </c>
      <c r="R81" s="230">
        <v>4.7019312159668516</v>
      </c>
      <c r="S81" s="230">
        <v>2.8508424941272521</v>
      </c>
      <c r="T81" s="230">
        <v>4.3888568056654513</v>
      </c>
      <c r="U81" s="230">
        <v>6.2105750959891024</v>
      </c>
      <c r="V81" s="230">
        <v>6.219856685071381</v>
      </c>
      <c r="W81" s="230">
        <v>11.160525087313539</v>
      </c>
      <c r="X81" s="230">
        <v>8.1637157998256082</v>
      </c>
      <c r="Y81" s="230">
        <v>4.9274569421957999</v>
      </c>
      <c r="DA81" s="71" t="s">
        <v>1650</v>
      </c>
    </row>
    <row r="82" spans="1:105" ht="12" customHeight="1" x14ac:dyDescent="0.25">
      <c r="A82" s="59" t="s">
        <v>31</v>
      </c>
      <c r="B82" s="295">
        <v>0</v>
      </c>
      <c r="C82" s="295">
        <v>0.26185070188637438</v>
      </c>
      <c r="D82" s="295">
        <v>0</v>
      </c>
      <c r="E82" s="295">
        <v>0</v>
      </c>
      <c r="F82" s="295">
        <v>0</v>
      </c>
      <c r="G82" s="295">
        <v>0</v>
      </c>
      <c r="H82" s="295">
        <v>0.36545400775804793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1.5576686933889011E-2</v>
      </c>
      <c r="T82" s="295">
        <v>2.3989111797982299E-2</v>
      </c>
      <c r="U82" s="295">
        <v>2.5648880707557772E-2</v>
      </c>
      <c r="V82" s="295">
        <v>1.298564759182037E-2</v>
      </c>
      <c r="W82" s="295">
        <v>4.4364986588862863E-2</v>
      </c>
      <c r="X82" s="295">
        <v>2.5910706588612938E-2</v>
      </c>
      <c r="Y82" s="295">
        <v>5.0312008276018564E-3</v>
      </c>
      <c r="DA82" s="122" t="s">
        <v>1651</v>
      </c>
    </row>
    <row r="83" spans="1:105" ht="12" customHeight="1" x14ac:dyDescent="0.25">
      <c r="A83" s="59" t="s">
        <v>159</v>
      </c>
      <c r="B83" s="295">
        <v>1.3674052423097811</v>
      </c>
      <c r="C83" s="295">
        <v>1.303405978273994</v>
      </c>
      <c r="D83" s="295">
        <v>0.12569925606678459</v>
      </c>
      <c r="E83" s="295">
        <v>0.21075093883347951</v>
      </c>
      <c r="F83" s="295">
        <v>0.88405532125166419</v>
      </c>
      <c r="G83" s="295">
        <v>0.36757500062551662</v>
      </c>
      <c r="H83" s="295">
        <v>0.14424648010791269</v>
      </c>
      <c r="I83" s="295">
        <v>7.8911648440960463E-2</v>
      </c>
      <c r="J83" s="295">
        <v>0.89573498152988729</v>
      </c>
      <c r="K83" s="295">
        <v>0.43730147668209768</v>
      </c>
      <c r="L83" s="295">
        <v>7.4805508264978546E-2</v>
      </c>
      <c r="M83" s="295">
        <v>1.6303912283899252E-2</v>
      </c>
      <c r="N83" s="295">
        <v>0.29449586379131792</v>
      </c>
      <c r="O83" s="295">
        <v>0.49524988741819198</v>
      </c>
      <c r="P83" s="295">
        <v>0.51420513771222387</v>
      </c>
      <c r="Q83" s="295">
        <v>0.67071018460221299</v>
      </c>
      <c r="R83" s="295">
        <v>1.615289990967909</v>
      </c>
      <c r="S83" s="295">
        <v>1.211664031464093</v>
      </c>
      <c r="T83" s="295">
        <v>1.813198647744338</v>
      </c>
      <c r="U83" s="295">
        <v>2.03994246729102</v>
      </c>
      <c r="V83" s="295">
        <v>1.469980547272892</v>
      </c>
      <c r="W83" s="295">
        <v>2.292354636366658</v>
      </c>
      <c r="X83" s="295">
        <v>1.8420147547553449</v>
      </c>
      <c r="Y83" s="295">
        <v>0.49354158709350537</v>
      </c>
      <c r="DA83" s="122" t="s">
        <v>1652</v>
      </c>
    </row>
    <row r="84" spans="1:105" ht="12" customHeight="1" x14ac:dyDescent="0.25">
      <c r="A84" s="59" t="s">
        <v>32</v>
      </c>
      <c r="B84" s="295">
        <v>19.796719497055211</v>
      </c>
      <c r="C84" s="295">
        <v>23.80190444567468</v>
      </c>
      <c r="D84" s="295">
        <v>9.1808344888550497</v>
      </c>
      <c r="E84" s="295">
        <v>0.46277423759036213</v>
      </c>
      <c r="F84" s="295">
        <v>1.25388005927494</v>
      </c>
      <c r="G84" s="295">
        <v>0.84557539792478598</v>
      </c>
      <c r="H84" s="295">
        <v>0.54972493116592336</v>
      </c>
      <c r="I84" s="295">
        <v>2.2981521265604609E-2</v>
      </c>
      <c r="J84" s="295">
        <v>0.41482310336166839</v>
      </c>
      <c r="K84" s="295">
        <v>2.7314800387052311E-2</v>
      </c>
      <c r="L84" s="295">
        <v>0.1166508459382147</v>
      </c>
      <c r="M84" s="295">
        <v>1.4249132856862169E-2</v>
      </c>
      <c r="N84" s="295">
        <v>0</v>
      </c>
      <c r="O84" s="295">
        <v>5.3535702484171693E-2</v>
      </c>
      <c r="P84" s="295">
        <v>4.9403572378289962E-2</v>
      </c>
      <c r="Q84" s="295">
        <v>5.268752251710758E-2</v>
      </c>
      <c r="R84" s="295">
        <v>0.46554362286455558</v>
      </c>
      <c r="S84" s="295">
        <v>0</v>
      </c>
      <c r="T84" s="295">
        <v>0.1257225624673266</v>
      </c>
      <c r="U84" s="295">
        <v>0.13910321411139009</v>
      </c>
      <c r="V84" s="295">
        <v>0.1078612741690724</v>
      </c>
      <c r="W84" s="295">
        <v>0.1514168958950968</v>
      </c>
      <c r="X84" s="295">
        <v>0.14801856376784969</v>
      </c>
      <c r="Y84" s="295">
        <v>0.1097757717570554</v>
      </c>
      <c r="DA84" s="122" t="s">
        <v>1653</v>
      </c>
    </row>
    <row r="85" spans="1:105" ht="12" customHeight="1" x14ac:dyDescent="0.25">
      <c r="A85" s="59" t="s">
        <v>33</v>
      </c>
      <c r="B85" s="295">
        <v>21.74159746048516</v>
      </c>
      <c r="C85" s="295">
        <v>33.73316908595794</v>
      </c>
      <c r="D85" s="295">
        <v>50.247877730219066</v>
      </c>
      <c r="E85" s="295">
        <v>13.963541336963919</v>
      </c>
      <c r="F85" s="295">
        <v>28.715486638014781</v>
      </c>
      <c r="G85" s="295">
        <v>13.14965230582696</v>
      </c>
      <c r="H85" s="295">
        <v>1.873141811382838</v>
      </c>
      <c r="I85" s="295">
        <v>1.0404122425621201</v>
      </c>
      <c r="J85" s="295">
        <v>10.145546313194419</v>
      </c>
      <c r="K85" s="295">
        <v>1.719484959227342</v>
      </c>
      <c r="L85" s="295">
        <v>0.64491212036782808</v>
      </c>
      <c r="M85" s="295">
        <v>2.702355584376837</v>
      </c>
      <c r="N85" s="295">
        <v>3.2350227225011392</v>
      </c>
      <c r="O85" s="295">
        <v>6.3887245176810223</v>
      </c>
      <c r="P85" s="295">
        <v>7.817809160758495</v>
      </c>
      <c r="Q85" s="295">
        <v>10.31600616027222</v>
      </c>
      <c r="R85" s="295">
        <v>21.241253549307419</v>
      </c>
      <c r="S85" s="295">
        <v>16.482889900066699</v>
      </c>
      <c r="T85" s="295">
        <v>22.02350621771501</v>
      </c>
      <c r="U85" s="295">
        <v>26.285822203074272</v>
      </c>
      <c r="V85" s="295">
        <v>26.779698668755842</v>
      </c>
      <c r="W85" s="295">
        <v>22.41572016560362</v>
      </c>
      <c r="X85" s="295">
        <v>18.010950330185231</v>
      </c>
      <c r="Y85" s="295">
        <v>17.503411789423609</v>
      </c>
      <c r="DA85" s="122" t="s">
        <v>1654</v>
      </c>
    </row>
    <row r="86" spans="1:105" ht="12" customHeight="1" x14ac:dyDescent="0.25">
      <c r="A86" s="59" t="s">
        <v>35</v>
      </c>
      <c r="B86" s="295">
        <v>57.559540050941052</v>
      </c>
      <c r="C86" s="295">
        <v>66.895914284502894</v>
      </c>
      <c r="D86" s="295">
        <v>93.587913974019969</v>
      </c>
      <c r="E86" s="295">
        <v>24.79149064374413</v>
      </c>
      <c r="F86" s="295">
        <v>34.78337363192562</v>
      </c>
      <c r="G86" s="295">
        <v>23.298464717737961</v>
      </c>
      <c r="H86" s="295">
        <v>6.1459794157238452</v>
      </c>
      <c r="I86" s="295">
        <v>2.394047117730207</v>
      </c>
      <c r="J86" s="295">
        <v>12.29751092185524</v>
      </c>
      <c r="K86" s="295">
        <v>3.3890956248339141</v>
      </c>
      <c r="L86" s="295">
        <v>2.9838692295681359</v>
      </c>
      <c r="M86" s="295">
        <v>4.4441231652690663</v>
      </c>
      <c r="N86" s="295">
        <v>3.215620530653994</v>
      </c>
      <c r="O86" s="295">
        <v>7.1859020520839101</v>
      </c>
      <c r="P86" s="295">
        <v>6.7644507332209312</v>
      </c>
      <c r="Q86" s="295">
        <v>7.2872217870792566</v>
      </c>
      <c r="R86" s="295">
        <v>15.19874248818823</v>
      </c>
      <c r="S86" s="295">
        <v>12.3602362189303</v>
      </c>
      <c r="T86" s="295">
        <v>22.97093081041962</v>
      </c>
      <c r="U86" s="295">
        <v>20.620844497239489</v>
      </c>
      <c r="V86" s="295">
        <v>19.11778705256533</v>
      </c>
      <c r="W86" s="295">
        <v>23.598843093160738</v>
      </c>
      <c r="X86" s="295">
        <v>13.24589431466252</v>
      </c>
      <c r="Y86" s="295">
        <v>9.2097469040684476</v>
      </c>
      <c r="DA86" s="122" t="s">
        <v>1655</v>
      </c>
    </row>
    <row r="87" spans="1:105" ht="12" customHeight="1" x14ac:dyDescent="0.25">
      <c r="A87" s="59" t="s">
        <v>38</v>
      </c>
      <c r="B87" s="295">
        <v>1.281396220235735</v>
      </c>
      <c r="C87" s="295">
        <v>1.940078529131285</v>
      </c>
      <c r="D87" s="295">
        <v>1.1686184494720371</v>
      </c>
      <c r="E87" s="295">
        <v>0.40019662009577289</v>
      </c>
      <c r="F87" s="295">
        <v>0.40481850473306658</v>
      </c>
      <c r="G87" s="295">
        <v>0.74778195151880078</v>
      </c>
      <c r="H87" s="295">
        <v>0.13139092651222689</v>
      </c>
      <c r="I87" s="295">
        <v>0.13474361320959771</v>
      </c>
      <c r="J87" s="295">
        <v>1.610945269795431</v>
      </c>
      <c r="K87" s="295">
        <v>0.6521821142871308</v>
      </c>
      <c r="L87" s="295">
        <v>0.62948724899755271</v>
      </c>
      <c r="M87" s="295">
        <v>0.81705357735680495</v>
      </c>
      <c r="N87" s="295">
        <v>0.8808857594873627</v>
      </c>
      <c r="O87" s="295">
        <v>2.7278744645518498</v>
      </c>
      <c r="P87" s="295">
        <v>2.6114400820640582</v>
      </c>
      <c r="Q87" s="295">
        <v>2.8951088060446799</v>
      </c>
      <c r="R87" s="295">
        <v>7.4108717604501004</v>
      </c>
      <c r="S87" s="295">
        <v>6.5269472318915271</v>
      </c>
      <c r="T87" s="295">
        <v>11.2628282847447</v>
      </c>
      <c r="U87" s="295">
        <v>11.054674732691289</v>
      </c>
      <c r="V87" s="295">
        <v>25.800450287061739</v>
      </c>
      <c r="W87" s="295">
        <v>32.02624166197981</v>
      </c>
      <c r="X87" s="295">
        <v>28.490366892035631</v>
      </c>
      <c r="Y87" s="295">
        <v>24.24109314149516</v>
      </c>
      <c r="DA87" s="122" t="s">
        <v>1656</v>
      </c>
    </row>
    <row r="88" spans="1:105" ht="12" customHeight="1" x14ac:dyDescent="0.25">
      <c r="A88" s="60" t="s">
        <v>1530</v>
      </c>
      <c r="B88" s="262">
        <v>8.0101468418780417</v>
      </c>
      <c r="C88" s="262">
        <v>7.7644423490862744</v>
      </c>
      <c r="D88" s="262">
        <v>8.8800033643709817</v>
      </c>
      <c r="E88" s="262">
        <v>2.550715392840027</v>
      </c>
      <c r="F88" s="262">
        <v>6.9266473591573927</v>
      </c>
      <c r="G88" s="262">
        <v>5.1939482997076976</v>
      </c>
      <c r="H88" s="262">
        <v>2.5180979176408398</v>
      </c>
      <c r="I88" s="262">
        <v>0.92872662173988252</v>
      </c>
      <c r="J88" s="262">
        <v>6.2341036154338996</v>
      </c>
      <c r="K88" s="262">
        <v>1.5036096399508641</v>
      </c>
      <c r="L88" s="262">
        <v>1.371359174198435</v>
      </c>
      <c r="M88" s="262">
        <v>1.8408065622165151</v>
      </c>
      <c r="N88" s="262">
        <v>1.504877212508706</v>
      </c>
      <c r="O88" s="262">
        <v>3.1474876688901658</v>
      </c>
      <c r="P88" s="262">
        <v>3.1971579058270501</v>
      </c>
      <c r="Q88" s="262">
        <v>4.1650133233578739</v>
      </c>
      <c r="R88" s="262">
        <v>8.2736434463767612</v>
      </c>
      <c r="S88" s="262">
        <v>6.8502198687402336</v>
      </c>
      <c r="T88" s="262">
        <v>8.6215945170509212</v>
      </c>
      <c r="U88" s="262">
        <v>10.048529526128069</v>
      </c>
      <c r="V88" s="262">
        <v>9.7870185827882583</v>
      </c>
      <c r="W88" s="262">
        <v>10.938347456686859</v>
      </c>
      <c r="X88" s="262">
        <v>6.4235288911397186</v>
      </c>
      <c r="Y88" s="262">
        <v>4.8282527979680676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16.099258109936162</v>
      </c>
      <c r="C89" s="261">
        <f t="shared" si="3"/>
        <v>18.056267390717593</v>
      </c>
      <c r="D89" s="261">
        <f t="shared" si="3"/>
        <v>21.420781713838622</v>
      </c>
      <c r="E89" s="261">
        <f t="shared" si="3"/>
        <v>5.8279543810911951</v>
      </c>
      <c r="F89" s="261">
        <f t="shared" si="3"/>
        <v>12.247309780052518</v>
      </c>
      <c r="G89" s="261">
        <f t="shared" si="3"/>
        <v>8.2857403308507731</v>
      </c>
      <c r="H89" s="261">
        <f t="shared" si="3"/>
        <v>3.184929875376461</v>
      </c>
      <c r="I89" s="261">
        <f t="shared" si="3"/>
        <v>1.2090400602283253</v>
      </c>
      <c r="J89" s="261">
        <f t="shared" si="3"/>
        <v>8.3229933783494356</v>
      </c>
      <c r="K89" s="261">
        <f t="shared" si="3"/>
        <v>2.0289642036484055</v>
      </c>
      <c r="L89" s="261">
        <f t="shared" si="3"/>
        <v>1.7125949346275637</v>
      </c>
      <c r="M89" s="261">
        <f t="shared" si="3"/>
        <v>2.431076017092821</v>
      </c>
      <c r="N89" s="261">
        <f t="shared" si="3"/>
        <v>2.1877839599921582</v>
      </c>
      <c r="O89" s="261">
        <f t="shared" si="3"/>
        <v>4.5681425612278197</v>
      </c>
      <c r="P89" s="261">
        <f t="shared" si="3"/>
        <v>4.6256660109994314</v>
      </c>
      <c r="Q89" s="261">
        <f t="shared" si="3"/>
        <v>5.8027787593215585</v>
      </c>
      <c r="R89" s="261">
        <f t="shared" si="3"/>
        <v>11.758580836828042</v>
      </c>
      <c r="S89" s="261">
        <f t="shared" si="3"/>
        <v>9.5819040001248368</v>
      </c>
      <c r="T89" s="261">
        <f t="shared" si="3"/>
        <v>13.13779268911518</v>
      </c>
      <c r="U89" s="261">
        <f t="shared" si="3"/>
        <v>14.694527531737005</v>
      </c>
      <c r="V89" s="261">
        <f t="shared" si="3"/>
        <v>15.197635549742808</v>
      </c>
      <c r="W89" s="261">
        <f t="shared" si="3"/>
        <v>17.18798294238708</v>
      </c>
      <c r="X89" s="261">
        <f t="shared" si="3"/>
        <v>11.117276092611952</v>
      </c>
      <c r="Y89" s="261">
        <f t="shared" si="3"/>
        <v>8.5761335364012794</v>
      </c>
      <c r="DA89" s="70"/>
    </row>
    <row r="90" spans="1:105" ht="12" customHeight="1" x14ac:dyDescent="0.25">
      <c r="A90" s="60" t="s">
        <v>1533</v>
      </c>
      <c r="B90" s="262">
        <v>8.6106124567495197</v>
      </c>
      <c r="C90" s="262">
        <v>10.797329621572951</v>
      </c>
      <c r="D90" s="262">
        <v>13.118911609883289</v>
      </c>
      <c r="E90" s="262">
        <v>3.4433034981331931</v>
      </c>
      <c r="F90" s="262">
        <v>5.7716222975057994</v>
      </c>
      <c r="G90" s="262">
        <v>3.4299444103401799</v>
      </c>
      <c r="H90" s="262">
        <v>0.83077290453893182</v>
      </c>
      <c r="I90" s="262">
        <v>0.34077825227619352</v>
      </c>
      <c r="J90" s="262">
        <v>2.4947615290705571</v>
      </c>
      <c r="K90" s="262">
        <v>0.62324717790814055</v>
      </c>
      <c r="L90" s="262">
        <v>0.43051819851482759</v>
      </c>
      <c r="M90" s="262">
        <v>0.71011529906581983</v>
      </c>
      <c r="N90" s="262">
        <v>0.78088188709698447</v>
      </c>
      <c r="O90" s="262">
        <v>1.625572304355146</v>
      </c>
      <c r="P90" s="262">
        <v>1.6366593015531929</v>
      </c>
      <c r="Q90" s="262">
        <v>1.9089289292083811</v>
      </c>
      <c r="R90" s="262">
        <v>4.0235935446102049</v>
      </c>
      <c r="S90" s="262">
        <v>3.1776681907115192</v>
      </c>
      <c r="T90" s="262">
        <v>5.0775077058109774</v>
      </c>
      <c r="U90" s="262">
        <v>5.3002082461852238</v>
      </c>
      <c r="V90" s="262">
        <v>6.0478015186764793</v>
      </c>
      <c r="W90" s="262">
        <v>6.9617773869146529</v>
      </c>
      <c r="X90" s="262">
        <v>5.1119515138837501</v>
      </c>
      <c r="Y90" s="262">
        <v>4.0622244855763734</v>
      </c>
      <c r="DA90" s="72" t="s">
        <v>1658</v>
      </c>
    </row>
    <row r="91" spans="1:105" ht="12" customHeight="1" x14ac:dyDescent="0.25">
      <c r="A91" s="59" t="s">
        <v>28</v>
      </c>
      <c r="B91" s="230">
        <v>6.1947228173240471E-2</v>
      </c>
      <c r="C91" s="230">
        <v>0.1543871916843999</v>
      </c>
      <c r="D91" s="230">
        <v>9.2940519411656347E-2</v>
      </c>
      <c r="E91" s="230">
        <v>5.183149243416952E-2</v>
      </c>
      <c r="F91" s="230">
        <v>0.28449944784139553</v>
      </c>
      <c r="G91" s="230">
        <v>0.1566939999974922</v>
      </c>
      <c r="H91" s="230">
        <v>3.9615730791175537E-2</v>
      </c>
      <c r="I91" s="230">
        <v>2.671249412235948E-2</v>
      </c>
      <c r="J91" s="230">
        <v>0.55149020548896655</v>
      </c>
      <c r="K91" s="230">
        <v>0.13958621710917909</v>
      </c>
      <c r="L91" s="230">
        <v>6.5629994104138084E-2</v>
      </c>
      <c r="M91" s="230">
        <v>2.8259862026001649E-2</v>
      </c>
      <c r="N91" s="230">
        <v>0.24695476861000579</v>
      </c>
      <c r="O91" s="230">
        <v>0.39745478958599428</v>
      </c>
      <c r="P91" s="230">
        <v>0.30768706033848803</v>
      </c>
      <c r="Q91" s="230">
        <v>0.35865854038537381</v>
      </c>
      <c r="R91" s="230">
        <v>0.72064466015815154</v>
      </c>
      <c r="S91" s="230">
        <v>0.45655900089817592</v>
      </c>
      <c r="T91" s="230">
        <v>0.6259333747135829</v>
      </c>
      <c r="U91" s="230">
        <v>0.94757756578771823</v>
      </c>
      <c r="V91" s="230">
        <v>1.1701117102624541</v>
      </c>
      <c r="W91" s="230">
        <v>1.7751608450873171</v>
      </c>
      <c r="X91" s="230">
        <v>1.5355533396255869</v>
      </c>
      <c r="Y91" s="230">
        <v>1.1612538277774931</v>
      </c>
      <c r="DA91" s="71" t="s">
        <v>1659</v>
      </c>
    </row>
    <row r="92" spans="1:105" ht="12" customHeight="1" x14ac:dyDescent="0.25">
      <c r="A92" s="59" t="s">
        <v>31</v>
      </c>
      <c r="B92" s="295">
        <v>0</v>
      </c>
      <c r="C92" s="295">
        <v>2.963284045616435E-2</v>
      </c>
      <c r="D92" s="295">
        <v>0</v>
      </c>
      <c r="E92" s="295">
        <v>0</v>
      </c>
      <c r="F92" s="295">
        <v>0</v>
      </c>
      <c r="G92" s="295">
        <v>0</v>
      </c>
      <c r="H92" s="295">
        <v>3.8848962583523591E-2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3.0129121540856708E-3</v>
      </c>
      <c r="T92" s="295">
        <v>4.1321735950829198E-3</v>
      </c>
      <c r="U92" s="295">
        <v>4.7264934763378407E-3</v>
      </c>
      <c r="V92" s="295">
        <v>2.9505178943614778E-3</v>
      </c>
      <c r="W92" s="295">
        <v>8.5227770763672064E-3</v>
      </c>
      <c r="X92" s="295">
        <v>5.8863214951427349E-3</v>
      </c>
      <c r="Y92" s="295">
        <v>1.4320680852459981E-3</v>
      </c>
      <c r="DA92" s="122" t="s">
        <v>1660</v>
      </c>
    </row>
    <row r="93" spans="1:105" ht="12" customHeight="1" x14ac:dyDescent="0.25">
      <c r="A93" s="59" t="s">
        <v>159</v>
      </c>
      <c r="B93" s="295">
        <v>0.13828233017933719</v>
      </c>
      <c r="C93" s="295">
        <v>0.14007491092004271</v>
      </c>
      <c r="D93" s="295">
        <v>1.459024817955888E-2</v>
      </c>
      <c r="E93" s="295">
        <v>2.559472193036539E-2</v>
      </c>
      <c r="F93" s="295">
        <v>0.1201402518125422</v>
      </c>
      <c r="G93" s="295">
        <v>4.4850006581591002E-2</v>
      </c>
      <c r="H93" s="295">
        <v>1.456173177885108E-2</v>
      </c>
      <c r="I93" s="295">
        <v>9.0666593516398938E-3</v>
      </c>
      <c r="J93" s="295">
        <v>0.1173762124761315</v>
      </c>
      <c r="K93" s="295">
        <v>5.0479384933070692E-2</v>
      </c>
      <c r="L93" s="295">
        <v>7.8620372872620498E-3</v>
      </c>
      <c r="M93" s="295">
        <v>2.261620398318617E-3</v>
      </c>
      <c r="N93" s="295">
        <v>4.1065354599778683E-2</v>
      </c>
      <c r="O93" s="295">
        <v>7.199998318853873E-2</v>
      </c>
      <c r="P93" s="295">
        <v>8.5429851214099975E-2</v>
      </c>
      <c r="Q93" s="295">
        <v>0.11905610528977741</v>
      </c>
      <c r="R93" s="295">
        <v>0.28395152258722711</v>
      </c>
      <c r="S93" s="295">
        <v>0.22256388819122511</v>
      </c>
      <c r="T93" s="295">
        <v>0.29659981935890489</v>
      </c>
      <c r="U93" s="295">
        <v>0.35698475515383271</v>
      </c>
      <c r="V93" s="295">
        <v>0.31718112396610632</v>
      </c>
      <c r="W93" s="295">
        <v>0.41819967021257543</v>
      </c>
      <c r="X93" s="295">
        <v>0.39739182848957832</v>
      </c>
      <c r="Y93" s="295">
        <v>0.13340646375089679</v>
      </c>
      <c r="DA93" s="122" t="s">
        <v>1661</v>
      </c>
    </row>
    <row r="94" spans="1:105" ht="12" customHeight="1" x14ac:dyDescent="0.25">
      <c r="A94" s="59" t="s">
        <v>32</v>
      </c>
      <c r="B94" s="295">
        <v>2.012287374238614</v>
      </c>
      <c r="C94" s="295">
        <v>2.571104200123473</v>
      </c>
      <c r="D94" s="295">
        <v>1.0711232692216981</v>
      </c>
      <c r="E94" s="295">
        <v>5.649075716384399E-2</v>
      </c>
      <c r="F94" s="295">
        <v>0.1712743843861699</v>
      </c>
      <c r="G94" s="295">
        <v>0.103704166967843</v>
      </c>
      <c r="H94" s="295">
        <v>5.5780263388498431E-2</v>
      </c>
      <c r="I94" s="295">
        <v>2.654069436407989E-3</v>
      </c>
      <c r="J94" s="295">
        <v>5.4637499632869783E-2</v>
      </c>
      <c r="K94" s="295">
        <v>3.1692643537976528E-3</v>
      </c>
      <c r="L94" s="295">
        <v>1.232300821077191E-2</v>
      </c>
      <c r="M94" s="295">
        <v>1.986751924295102E-3</v>
      </c>
      <c r="N94" s="295">
        <v>0</v>
      </c>
      <c r="O94" s="295">
        <v>7.8230992384620574E-3</v>
      </c>
      <c r="P94" s="295">
        <v>8.2500943725622045E-3</v>
      </c>
      <c r="Q94" s="295">
        <v>9.4005198738784899E-3</v>
      </c>
      <c r="R94" s="295">
        <v>8.2258617441583068E-2</v>
      </c>
      <c r="S94" s="295">
        <v>0</v>
      </c>
      <c r="T94" s="295">
        <v>2.0671216901240429E-2</v>
      </c>
      <c r="U94" s="295">
        <v>2.4467874263942271E-2</v>
      </c>
      <c r="V94" s="295">
        <v>2.339314520536501E-2</v>
      </c>
      <c r="W94" s="295">
        <v>2.776537499053355E-2</v>
      </c>
      <c r="X94" s="295">
        <v>3.2097361824784947E-2</v>
      </c>
      <c r="Y94" s="295">
        <v>2.9825445688216139E-2</v>
      </c>
      <c r="DA94" s="122" t="s">
        <v>1662</v>
      </c>
    </row>
    <row r="95" spans="1:105" ht="12" customHeight="1" x14ac:dyDescent="0.25">
      <c r="A95" s="59" t="s">
        <v>35</v>
      </c>
      <c r="B95" s="295">
        <v>6.3980955241583279</v>
      </c>
      <c r="C95" s="295">
        <v>7.9021304783888739</v>
      </c>
      <c r="D95" s="295">
        <v>11.940257573070379</v>
      </c>
      <c r="E95" s="295">
        <v>3.3093865266048139</v>
      </c>
      <c r="F95" s="295">
        <v>5.195708213465692</v>
      </c>
      <c r="G95" s="295">
        <v>3.124696236793254</v>
      </c>
      <c r="H95" s="295">
        <v>0.68196621599688312</v>
      </c>
      <c r="I95" s="295">
        <v>0.30234502936578611</v>
      </c>
      <c r="J95" s="295">
        <v>1.7712576114725891</v>
      </c>
      <c r="K95" s="295">
        <v>0.43001231151209313</v>
      </c>
      <c r="L95" s="295">
        <v>0.34470315891265563</v>
      </c>
      <c r="M95" s="295">
        <v>0.67760706471720444</v>
      </c>
      <c r="N95" s="295">
        <v>0.49286176388719999</v>
      </c>
      <c r="O95" s="295">
        <v>1.14829443234215</v>
      </c>
      <c r="P95" s="295">
        <v>1.235292295628043</v>
      </c>
      <c r="Q95" s="295">
        <v>1.4218137636593511</v>
      </c>
      <c r="R95" s="295">
        <v>2.9367387444232431</v>
      </c>
      <c r="S95" s="295">
        <v>2.4955323894680328</v>
      </c>
      <c r="T95" s="295">
        <v>4.1301711212421663</v>
      </c>
      <c r="U95" s="295">
        <v>3.966451557503393</v>
      </c>
      <c r="V95" s="295">
        <v>4.5341650213481923</v>
      </c>
      <c r="W95" s="295">
        <v>4.7321287195478599</v>
      </c>
      <c r="X95" s="295">
        <v>3.1410226624486568</v>
      </c>
      <c r="Y95" s="295">
        <v>2.7363066802745211</v>
      </c>
      <c r="DA95" s="122" t="s">
        <v>1663</v>
      </c>
    </row>
    <row r="96" spans="1:105" ht="12" customHeight="1" x14ac:dyDescent="0.25">
      <c r="A96" s="61" t="s">
        <v>1540</v>
      </c>
      <c r="B96" s="263">
        <v>7.4886456531866434</v>
      </c>
      <c r="C96" s="263">
        <v>7.2589377691446444</v>
      </c>
      <c r="D96" s="263">
        <v>8.3018701039553306</v>
      </c>
      <c r="E96" s="263">
        <v>2.384650882958002</v>
      </c>
      <c r="F96" s="263">
        <v>6.4756874825467179</v>
      </c>
      <c r="G96" s="263">
        <v>4.8557959205105936</v>
      </c>
      <c r="H96" s="263">
        <v>2.3541569708375292</v>
      </c>
      <c r="I96" s="263">
        <v>0.8682618079521317</v>
      </c>
      <c r="J96" s="263">
        <v>5.8282318492788781</v>
      </c>
      <c r="K96" s="263">
        <v>1.4057170257402649</v>
      </c>
      <c r="L96" s="263">
        <v>1.2820767361127361</v>
      </c>
      <c r="M96" s="263">
        <v>1.720960718027001</v>
      </c>
      <c r="N96" s="263">
        <v>1.406902072895174</v>
      </c>
      <c r="O96" s="263">
        <v>2.9425702568726742</v>
      </c>
      <c r="P96" s="263">
        <v>2.989006709446238</v>
      </c>
      <c r="Q96" s="263">
        <v>3.8938498301131772</v>
      </c>
      <c r="R96" s="263">
        <v>7.7349872922178378</v>
      </c>
      <c r="S96" s="263">
        <v>6.4042358094133176</v>
      </c>
      <c r="T96" s="263">
        <v>8.0602849833042018</v>
      </c>
      <c r="U96" s="263">
        <v>9.3943192855517825</v>
      </c>
      <c r="V96" s="263">
        <v>9.1498340310663284</v>
      </c>
      <c r="W96" s="263">
        <v>10.226205555472429</v>
      </c>
      <c r="X96" s="263">
        <v>6.0053245787282021</v>
      </c>
      <c r="Y96" s="263">
        <v>4.5139090508249069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33.518561111955798</v>
      </c>
      <c r="C99" s="223">
        <v>34.872055322744323</v>
      </c>
      <c r="D99" s="223">
        <v>36.1870988361106</v>
      </c>
      <c r="E99" s="223">
        <v>37.308019663324771</v>
      </c>
      <c r="F99" s="223">
        <v>37.989672606560212</v>
      </c>
      <c r="G99" s="223">
        <v>20.47031259087289</v>
      </c>
      <c r="H99" s="223">
        <v>13.529265511065811</v>
      </c>
      <c r="I99" s="223">
        <v>2.8137617774129562</v>
      </c>
      <c r="J99" s="223">
        <v>4.4405730241155688</v>
      </c>
      <c r="K99" s="223">
        <v>24.623858400324881</v>
      </c>
      <c r="L99" s="223">
        <v>21.151042151324759</v>
      </c>
      <c r="M99" s="223">
        <v>20.20794879733003</v>
      </c>
      <c r="N99" s="223">
        <v>23.1688315302966</v>
      </c>
      <c r="O99" s="223">
        <v>20.445854010508</v>
      </c>
      <c r="P99" s="223">
        <v>20.067463365542459</v>
      </c>
      <c r="Q99" s="223">
        <v>36.920468868008903</v>
      </c>
      <c r="R99" s="223">
        <v>40.396846249495617</v>
      </c>
      <c r="S99" s="223">
        <v>42.184946158080763</v>
      </c>
      <c r="T99" s="223">
        <v>40.284727667098913</v>
      </c>
      <c r="U99" s="223">
        <v>33.461391117379272</v>
      </c>
      <c r="V99" s="223">
        <v>46.421588020173161</v>
      </c>
      <c r="W99" s="223">
        <v>51.466578233206988</v>
      </c>
      <c r="X99" s="223">
        <v>47.196345207087553</v>
      </c>
      <c r="Y99" s="223">
        <v>44.018079625059457</v>
      </c>
      <c r="DA99" s="89" t="s">
        <v>1665</v>
      </c>
    </row>
    <row r="100" spans="1:105" ht="12" customHeight="1" x14ac:dyDescent="0.25">
      <c r="A100" s="55" t="s">
        <v>91</v>
      </c>
      <c r="B100" s="259">
        <v>0.27634385456054922</v>
      </c>
      <c r="C100" s="259">
        <v>0.29163714581760242</v>
      </c>
      <c r="D100" s="259">
        <v>0.2972366896336513</v>
      </c>
      <c r="E100" s="259">
        <v>0.30339110647698508</v>
      </c>
      <c r="F100" s="259">
        <v>0.30397972024870401</v>
      </c>
      <c r="G100" s="259">
        <v>0.16156363086925679</v>
      </c>
      <c r="H100" s="259">
        <v>0.1028010550743247</v>
      </c>
      <c r="I100" s="259">
        <v>2.1480717639448151E-2</v>
      </c>
      <c r="J100" s="259">
        <v>3.4594714540934039E-2</v>
      </c>
      <c r="K100" s="259">
        <v>0.1924207984462499</v>
      </c>
      <c r="L100" s="259">
        <v>0.1610840408069866</v>
      </c>
      <c r="M100" s="259">
        <v>0.15391626678297979</v>
      </c>
      <c r="N100" s="259">
        <v>0.18536003452935271</v>
      </c>
      <c r="O100" s="259">
        <v>0.1622803914577976</v>
      </c>
      <c r="P100" s="259">
        <v>0.15826747547016309</v>
      </c>
      <c r="Q100" s="259">
        <v>0.2800244333591142</v>
      </c>
      <c r="R100" s="259">
        <v>0.30925893314420477</v>
      </c>
      <c r="S100" s="259">
        <v>0.32506811340726982</v>
      </c>
      <c r="T100" s="259">
        <v>0.31630554076191619</v>
      </c>
      <c r="U100" s="259">
        <v>0.26429872666205051</v>
      </c>
      <c r="V100" s="259">
        <v>0.36876950625618299</v>
      </c>
      <c r="W100" s="259">
        <v>0.4132753670722934</v>
      </c>
      <c r="X100" s="259">
        <v>0.38889951608209611</v>
      </c>
      <c r="Y100" s="259">
        <v>0.36172902372994598</v>
      </c>
      <c r="DA100" s="67" t="s">
        <v>1666</v>
      </c>
    </row>
    <row r="101" spans="1:105" ht="12" customHeight="1" x14ac:dyDescent="0.25">
      <c r="A101" s="173" t="s">
        <v>92</v>
      </c>
      <c r="B101" s="224">
        <v>8.0420943811183629E-2</v>
      </c>
      <c r="C101" s="224">
        <v>8.4871561751746746E-2</v>
      </c>
      <c r="D101" s="224">
        <v>8.6501127928692689E-2</v>
      </c>
      <c r="E101" s="224">
        <v>8.8292171959454352E-2</v>
      </c>
      <c r="F101" s="224">
        <v>8.8463468965994149E-2</v>
      </c>
      <c r="G101" s="224">
        <v>4.7017870908435268E-2</v>
      </c>
      <c r="H101" s="224">
        <v>2.9916923200661281E-2</v>
      </c>
      <c r="I101" s="224">
        <v>6.2512683303672014E-3</v>
      </c>
      <c r="J101" s="224">
        <v>1.006767311212562E-2</v>
      </c>
      <c r="K101" s="224">
        <v>5.5997851823255708E-2</v>
      </c>
      <c r="L101" s="224">
        <v>4.6878301727453983E-2</v>
      </c>
      <c r="M101" s="224">
        <v>4.4792352854255452E-2</v>
      </c>
      <c r="N101" s="224">
        <v>5.3943044781760867E-2</v>
      </c>
      <c r="O101" s="224">
        <v>4.7226460902624869E-2</v>
      </c>
      <c r="P101" s="224">
        <v>4.6058631454513013E-2</v>
      </c>
      <c r="Q101" s="224">
        <v>8.3251310114398791E-2</v>
      </c>
      <c r="R101" s="224">
        <v>9.2614372844863305E-2</v>
      </c>
      <c r="S101" s="224">
        <v>9.583615653589235E-2</v>
      </c>
      <c r="T101" s="224">
        <v>9.2716142010929037E-2</v>
      </c>
      <c r="U101" s="224">
        <v>7.6915598792876252E-2</v>
      </c>
      <c r="V101" s="224">
        <v>0.1079392895193609</v>
      </c>
      <c r="W101" s="224">
        <v>0.12082237229119649</v>
      </c>
      <c r="X101" s="224">
        <v>0.1131766298214604</v>
      </c>
      <c r="Y101" s="224">
        <v>0.10550734528731021</v>
      </c>
      <c r="DA101" s="177" t="s">
        <v>1667</v>
      </c>
    </row>
    <row r="102" spans="1:105" ht="12" customHeight="1" x14ac:dyDescent="0.25">
      <c r="A102" s="173" t="s">
        <v>93</v>
      </c>
      <c r="B102" s="224">
        <v>0.781514906767666</v>
      </c>
      <c r="C102" s="224">
        <v>0.67691805273617556</v>
      </c>
      <c r="D102" s="224">
        <v>0.67193183307120319</v>
      </c>
      <c r="E102" s="224">
        <v>0.74078312963237258</v>
      </c>
      <c r="F102" s="224">
        <v>1.0469573517992889</v>
      </c>
      <c r="G102" s="224">
        <v>0.64817279420303531</v>
      </c>
      <c r="H102" s="224">
        <v>0.59709037303578683</v>
      </c>
      <c r="I102" s="224">
        <v>0.1189836223676335</v>
      </c>
      <c r="J102" s="224">
        <v>0.18056560370764049</v>
      </c>
      <c r="K102" s="224">
        <v>0.98640471777798044</v>
      </c>
      <c r="L102" s="224">
        <v>0.95074041222340311</v>
      </c>
      <c r="M102" s="224">
        <v>0.83590941431173504</v>
      </c>
      <c r="N102" s="224">
        <v>0.83327802145959162</v>
      </c>
      <c r="O102" s="224">
        <v>0.73724136631351167</v>
      </c>
      <c r="P102" s="224">
        <v>0.72682913290011253</v>
      </c>
      <c r="Q102" s="224">
        <v>1.363320093902004</v>
      </c>
      <c r="R102" s="224">
        <v>1.4536233996439949</v>
      </c>
      <c r="S102" s="224">
        <v>1.574235987635489</v>
      </c>
      <c r="T102" s="224">
        <v>1.3385800348515571</v>
      </c>
      <c r="U102" s="224">
        <v>1.1933806869585351</v>
      </c>
      <c r="V102" s="224">
        <v>1.510759868492773</v>
      </c>
      <c r="W102" s="224">
        <v>1.646837861529814</v>
      </c>
      <c r="X102" s="224">
        <v>1.3357202998478159</v>
      </c>
      <c r="Y102" s="224">
        <v>1.19862453950291</v>
      </c>
      <c r="DA102" s="177" t="s">
        <v>1668</v>
      </c>
    </row>
    <row r="103" spans="1:105" ht="12" customHeight="1" x14ac:dyDescent="0.25">
      <c r="A103" s="173" t="s">
        <v>94</v>
      </c>
      <c r="B103" s="224">
        <v>0.24573224566378529</v>
      </c>
      <c r="C103" s="224">
        <v>0.25933144369973299</v>
      </c>
      <c r="D103" s="224">
        <v>0.26431070578174531</v>
      </c>
      <c r="E103" s="224">
        <v>0.26978337559764709</v>
      </c>
      <c r="F103" s="224">
        <v>0.2703067864915969</v>
      </c>
      <c r="G103" s="224">
        <v>0.1436666427564737</v>
      </c>
      <c r="H103" s="224">
        <v>9.1413410152333521E-2</v>
      </c>
      <c r="I103" s="224">
        <v>1.9101220804802511E-2</v>
      </c>
      <c r="J103" s="224">
        <v>3.0762532808120351E-2</v>
      </c>
      <c r="K103" s="224">
        <v>0.17110565020455459</v>
      </c>
      <c r="L103" s="224">
        <v>0.1432401786211048</v>
      </c>
      <c r="M103" s="224">
        <v>0.13686640486691479</v>
      </c>
      <c r="N103" s="224">
        <v>0.1648270326606249</v>
      </c>
      <c r="O103" s="224">
        <v>0.14430400518056499</v>
      </c>
      <c r="P103" s="224">
        <v>0.14073561442018551</v>
      </c>
      <c r="Q103" s="224">
        <v>0.25501224588947091</v>
      </c>
      <c r="R103" s="224">
        <v>0.2829901856579119</v>
      </c>
      <c r="S103" s="224">
        <v>0.29283458817199243</v>
      </c>
      <c r="T103" s="224">
        <v>0.28330114900317399</v>
      </c>
      <c r="U103" s="224">
        <v>0.23502140017560741</v>
      </c>
      <c r="V103" s="224">
        <v>0.32981662178972693</v>
      </c>
      <c r="W103" s="224">
        <v>0.36918185067871379</v>
      </c>
      <c r="X103" s="224">
        <v>0.34581970920389632</v>
      </c>
      <c r="Y103" s="224">
        <v>0.32238563317967078</v>
      </c>
      <c r="DA103" s="177" t="s">
        <v>1669</v>
      </c>
    </row>
    <row r="104" spans="1:105" ht="12" customHeight="1" x14ac:dyDescent="0.25">
      <c r="A104" s="56" t="s">
        <v>95</v>
      </c>
      <c r="B104" s="260">
        <v>0.38656520300008168</v>
      </c>
      <c r="C104" s="260">
        <v>0.40783858306060011</v>
      </c>
      <c r="D104" s="260">
        <v>0.41794079531229988</v>
      </c>
      <c r="E104" s="260">
        <v>0.4237171200832105</v>
      </c>
      <c r="F104" s="260">
        <v>0.4435291268147481</v>
      </c>
      <c r="G104" s="260">
        <v>0.24786244236478999</v>
      </c>
      <c r="H104" s="260">
        <v>0.22071237171656111</v>
      </c>
      <c r="I104" s="260">
        <v>4.3068890240195362E-2</v>
      </c>
      <c r="J104" s="260">
        <v>7.2683513970078412E-2</v>
      </c>
      <c r="K104" s="260">
        <v>0.38148929142637911</v>
      </c>
      <c r="L104" s="260">
        <v>0.36771978705529412</v>
      </c>
      <c r="M104" s="260">
        <v>0.31966752823829109</v>
      </c>
      <c r="N104" s="260">
        <v>0.33862424102341809</v>
      </c>
      <c r="O104" s="260">
        <v>0.29808217147170712</v>
      </c>
      <c r="P104" s="260">
        <v>0.29559764329322058</v>
      </c>
      <c r="Q104" s="260">
        <v>0.59339152515952542</v>
      </c>
      <c r="R104" s="260">
        <v>0.63244960457734201</v>
      </c>
      <c r="S104" s="260">
        <v>0.66889479492553161</v>
      </c>
      <c r="T104" s="260">
        <v>0.55088492820553459</v>
      </c>
      <c r="U104" s="260">
        <v>0.49735013356387792</v>
      </c>
      <c r="V104" s="260">
        <v>0.66044772334258173</v>
      </c>
      <c r="W104" s="260">
        <v>0.71855782163178583</v>
      </c>
      <c r="X104" s="260">
        <v>0.6149110731966585</v>
      </c>
      <c r="Y104" s="260">
        <v>0.57071917275653272</v>
      </c>
      <c r="DA104" s="68" t="s">
        <v>1670</v>
      </c>
    </row>
    <row r="105" spans="1:105" ht="12" customHeight="1" x14ac:dyDescent="0.25">
      <c r="A105" s="37" t="s">
        <v>159</v>
      </c>
      <c r="B105" s="226">
        <v>5.9664608764612454E-3</v>
      </c>
      <c r="C105" s="226">
        <v>5.895330329514027E-3</v>
      </c>
      <c r="D105" s="226">
        <v>4.3803328807600462E-4</v>
      </c>
      <c r="E105" s="226">
        <v>2.7409455325055538E-3</v>
      </c>
      <c r="F105" s="226">
        <v>5.6551954280981724E-3</v>
      </c>
      <c r="G105" s="226">
        <v>1.5529905790416371E-3</v>
      </c>
      <c r="H105" s="226">
        <v>5.197163142649998E-4</v>
      </c>
      <c r="I105" s="226">
        <v>1.859416793596718E-4</v>
      </c>
      <c r="J105" s="226">
        <v>6.0161331977956316E-4</v>
      </c>
      <c r="K105" s="226">
        <v>6.5725335930507988E-3</v>
      </c>
      <c r="L105" s="226">
        <v>7.3823440611843385E-4</v>
      </c>
      <c r="M105" s="226">
        <v>1.44270499640994E-4</v>
      </c>
      <c r="N105" s="226">
        <v>6.0473208331513831E-3</v>
      </c>
      <c r="O105" s="226">
        <v>4.0058337543295826E-3</v>
      </c>
      <c r="P105" s="226">
        <v>4.0886782541836413E-3</v>
      </c>
      <c r="Q105" s="226">
        <v>6.9783595288233002E-3</v>
      </c>
      <c r="R105" s="226">
        <v>9.3836570030895183E-3</v>
      </c>
      <c r="S105" s="226">
        <v>8.4561579480768711E-3</v>
      </c>
      <c r="T105" s="226">
        <v>1.05908661478894E-2</v>
      </c>
      <c r="U105" s="226">
        <v>8.54607027819663E-3</v>
      </c>
      <c r="V105" s="226">
        <v>1.1095547042756591E-2</v>
      </c>
      <c r="W105" s="226">
        <v>1.666448496362978E-2</v>
      </c>
      <c r="X105" s="226">
        <v>2.7295418854838511E-2</v>
      </c>
      <c r="Y105" s="226">
        <v>1.0659147862015911E-2</v>
      </c>
      <c r="DA105" s="69" t="s">
        <v>1671</v>
      </c>
    </row>
    <row r="106" spans="1:105" ht="12" customHeight="1" x14ac:dyDescent="0.25">
      <c r="A106" s="37" t="s">
        <v>35</v>
      </c>
      <c r="B106" s="226">
        <v>0.28283072379240087</v>
      </c>
      <c r="C106" s="226">
        <v>0.34073578218955552</v>
      </c>
      <c r="D106" s="226">
        <v>0.36726867560731652</v>
      </c>
      <c r="E106" s="226">
        <v>0.36309748545774612</v>
      </c>
      <c r="F106" s="226">
        <v>0.25057029841199091</v>
      </c>
      <c r="G106" s="226">
        <v>0.1108510653904842</v>
      </c>
      <c r="H106" s="226">
        <v>2.4936869944254231E-2</v>
      </c>
      <c r="I106" s="226">
        <v>6.3526955175379112E-3</v>
      </c>
      <c r="J106" s="226">
        <v>9.3013253998143943E-3</v>
      </c>
      <c r="K106" s="226">
        <v>5.7362148153750007E-2</v>
      </c>
      <c r="L106" s="226">
        <v>3.316119735272282E-2</v>
      </c>
      <c r="M106" s="226">
        <v>4.4285495234655289E-2</v>
      </c>
      <c r="N106" s="226">
        <v>7.4359817788332727E-2</v>
      </c>
      <c r="O106" s="226">
        <v>6.5454504999484381E-2</v>
      </c>
      <c r="P106" s="226">
        <v>6.0571562424721358E-2</v>
      </c>
      <c r="Q106" s="226">
        <v>8.5382750429829374E-2</v>
      </c>
      <c r="R106" s="226">
        <v>9.9430355691236871E-2</v>
      </c>
      <c r="S106" s="226">
        <v>9.7142070195577968E-2</v>
      </c>
      <c r="T106" s="226">
        <v>0.15109649839761141</v>
      </c>
      <c r="U106" s="226">
        <v>9.728473525124251E-2</v>
      </c>
      <c r="V106" s="226">
        <v>0.16250415309337399</v>
      </c>
      <c r="W106" s="226">
        <v>0.19319261290405509</v>
      </c>
      <c r="X106" s="226">
        <v>0.22103836394684909</v>
      </c>
      <c r="Y106" s="226">
        <v>0.22399387459741621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1674</v>
      </c>
    </row>
    <row r="109" spans="1:105" ht="12" customHeight="1" x14ac:dyDescent="0.25">
      <c r="A109" s="37" t="s">
        <v>40</v>
      </c>
      <c r="B109" s="226">
        <v>9.7768018331219508E-2</v>
      </c>
      <c r="C109" s="226">
        <v>6.1207470541530598E-2</v>
      </c>
      <c r="D109" s="226">
        <v>5.0234086416907429E-2</v>
      </c>
      <c r="E109" s="226">
        <v>5.7878689092958867E-2</v>
      </c>
      <c r="F109" s="226">
        <v>0.18730363297465899</v>
      </c>
      <c r="G109" s="226">
        <v>0.13545838639526411</v>
      </c>
      <c r="H109" s="226">
        <v>0.19525578545804179</v>
      </c>
      <c r="I109" s="226">
        <v>3.6530253043297767E-2</v>
      </c>
      <c r="J109" s="226">
        <v>6.2780575250484458E-2</v>
      </c>
      <c r="K109" s="226">
        <v>0.31755460967957833</v>
      </c>
      <c r="L109" s="226">
        <v>0.33382035529645282</v>
      </c>
      <c r="M109" s="226">
        <v>0.27523776250399479</v>
      </c>
      <c r="N109" s="226">
        <v>0.25821710240193402</v>
      </c>
      <c r="O109" s="226">
        <v>0.22862183271789319</v>
      </c>
      <c r="P109" s="226">
        <v>0.23093740261431561</v>
      </c>
      <c r="Q109" s="226">
        <v>0.50103041520087277</v>
      </c>
      <c r="R109" s="226">
        <v>0.52363559188301567</v>
      </c>
      <c r="S109" s="226">
        <v>0.56329656678187678</v>
      </c>
      <c r="T109" s="226">
        <v>0.38919756366003377</v>
      </c>
      <c r="U109" s="226">
        <v>0.39151932803443878</v>
      </c>
      <c r="V109" s="226">
        <v>0.4868480232064511</v>
      </c>
      <c r="W109" s="226">
        <v>0.50870072376410091</v>
      </c>
      <c r="X109" s="226">
        <v>0.36657729039497078</v>
      </c>
      <c r="Y109" s="226">
        <v>0.33606615029710057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23.888523791439354</v>
      </c>
      <c r="C110" s="261">
        <f t="shared" si="4"/>
        <v>25.896518792298849</v>
      </c>
      <c r="D110" s="261">
        <f t="shared" si="4"/>
        <v>27.125642001494253</v>
      </c>
      <c r="E110" s="261">
        <f t="shared" si="4"/>
        <v>27.605722861851451</v>
      </c>
      <c r="F110" s="261">
        <f t="shared" si="4"/>
        <v>25.837366334119132</v>
      </c>
      <c r="G110" s="261">
        <f t="shared" si="4"/>
        <v>13.266207758396032</v>
      </c>
      <c r="H110" s="261">
        <f t="shared" si="4"/>
        <v>7.4140143372797436</v>
      </c>
      <c r="I110" s="261">
        <f t="shared" si="4"/>
        <v>1.5846839101329102</v>
      </c>
      <c r="J110" s="261">
        <f t="shared" si="4"/>
        <v>2.5511187980602061</v>
      </c>
      <c r="K110" s="261">
        <f t="shared" si="4"/>
        <v>14.280537973916431</v>
      </c>
      <c r="L110" s="261">
        <f t="shared" si="4"/>
        <v>11.435014140817252</v>
      </c>
      <c r="M110" s="261">
        <f t="shared" si="4"/>
        <v>11.516561773898559</v>
      </c>
      <c r="N110" s="261">
        <f t="shared" si="4"/>
        <v>14.182942929061177</v>
      </c>
      <c r="O110" s="261">
        <f t="shared" si="4"/>
        <v>12.504618822914477</v>
      </c>
      <c r="P110" s="261">
        <f t="shared" si="4"/>
        <v>12.247344295540067</v>
      </c>
      <c r="Q110" s="261">
        <f t="shared" si="4"/>
        <v>22.024044256419636</v>
      </c>
      <c r="R110" s="261">
        <f t="shared" si="4"/>
        <v>24.372230460364278</v>
      </c>
      <c r="S110" s="261">
        <f t="shared" si="4"/>
        <v>25.150038524641136</v>
      </c>
      <c r="T110" s="261">
        <f t="shared" si="4"/>
        <v>25.428844630790614</v>
      </c>
      <c r="U110" s="261">
        <f t="shared" si="4"/>
        <v>20.560995319355619</v>
      </c>
      <c r="V110" s="261">
        <f t="shared" si="4"/>
        <v>29.588762328564876</v>
      </c>
      <c r="W110" s="261">
        <f t="shared" si="4"/>
        <v>33.021687524804086</v>
      </c>
      <c r="X110" s="261">
        <f t="shared" si="4"/>
        <v>31.745577077821256</v>
      </c>
      <c r="Y110" s="261">
        <f t="shared" si="4"/>
        <v>29.942732263965244</v>
      </c>
      <c r="DA110" s="70"/>
    </row>
    <row r="111" spans="1:105" ht="12" customHeight="1" x14ac:dyDescent="0.25">
      <c r="A111" s="60" t="s">
        <v>1554</v>
      </c>
      <c r="B111" s="262">
        <v>20.465742407824312</v>
      </c>
      <c r="C111" s="262">
        <v>22.93183764664909</v>
      </c>
      <c r="D111" s="262">
        <v>24.18279887799364</v>
      </c>
      <c r="E111" s="262">
        <v>24.361333428655961</v>
      </c>
      <c r="F111" s="262">
        <v>21.252033281421721</v>
      </c>
      <c r="G111" s="262">
        <v>10.427421506013721</v>
      </c>
      <c r="H111" s="262">
        <v>4.7989524933343644</v>
      </c>
      <c r="I111" s="262">
        <v>1.063574301002844</v>
      </c>
      <c r="J111" s="262">
        <v>1.7603001181607869</v>
      </c>
      <c r="K111" s="262">
        <v>9.9604057851592991</v>
      </c>
      <c r="L111" s="262">
        <v>7.2710800233376718</v>
      </c>
      <c r="M111" s="262">
        <v>7.85555011958684</v>
      </c>
      <c r="N111" s="262">
        <v>10.533455920523069</v>
      </c>
      <c r="O111" s="262">
        <v>9.2757411623646373</v>
      </c>
      <c r="P111" s="262">
        <v>9.064068834488431</v>
      </c>
      <c r="Q111" s="262">
        <v>15.849787953575181</v>
      </c>
      <c r="R111" s="262">
        <v>17.794083788680481</v>
      </c>
      <c r="S111" s="262">
        <v>18.125343975676049</v>
      </c>
      <c r="T111" s="262">
        <v>19.481693951608101</v>
      </c>
      <c r="U111" s="262">
        <v>15.334375630447081</v>
      </c>
      <c r="V111" s="262">
        <v>22.920386804053599</v>
      </c>
      <c r="W111" s="262">
        <v>25.748448359319411</v>
      </c>
      <c r="X111" s="262">
        <v>25.89555612947488</v>
      </c>
      <c r="Y111" s="262">
        <v>24.67095287237855</v>
      </c>
      <c r="DA111" s="72" t="s">
        <v>1676</v>
      </c>
    </row>
    <row r="112" spans="1:105" ht="12" customHeight="1" x14ac:dyDescent="0.25">
      <c r="A112" s="59" t="s">
        <v>28</v>
      </c>
      <c r="B112" s="230">
        <v>0.1472364504894749</v>
      </c>
      <c r="C112" s="230">
        <v>0.32789422371204668</v>
      </c>
      <c r="D112" s="230">
        <v>0.1713222830814046</v>
      </c>
      <c r="E112" s="230">
        <v>0.36670722461096861</v>
      </c>
      <c r="F112" s="230">
        <v>1.0475723154448791</v>
      </c>
      <c r="G112" s="230">
        <v>0.47636759957725211</v>
      </c>
      <c r="H112" s="230">
        <v>0.22883992606991149</v>
      </c>
      <c r="I112" s="230">
        <v>8.3370115535438605E-2</v>
      </c>
      <c r="J112" s="230">
        <v>0.38913068947652868</v>
      </c>
      <c r="K112" s="230">
        <v>2.2307928759329081</v>
      </c>
      <c r="L112" s="230">
        <v>1.108433837892528</v>
      </c>
      <c r="M112" s="230">
        <v>0.31262072907020733</v>
      </c>
      <c r="N112" s="230">
        <v>3.3312171949423051</v>
      </c>
      <c r="O112" s="230">
        <v>2.267932187368479</v>
      </c>
      <c r="P112" s="230">
        <v>1.704017868436503</v>
      </c>
      <c r="Q112" s="230">
        <v>2.9791107662025782</v>
      </c>
      <c r="R112" s="230">
        <v>3.1870046818960192</v>
      </c>
      <c r="S112" s="230">
        <v>2.6042017101280441</v>
      </c>
      <c r="T112" s="230">
        <v>2.401619681701614</v>
      </c>
      <c r="U112" s="230">
        <v>2.7414980049570241</v>
      </c>
      <c r="V112" s="230">
        <v>4.4345722855397893</v>
      </c>
      <c r="W112" s="230">
        <v>6.5655126283021641</v>
      </c>
      <c r="X112" s="230">
        <v>7.7786355344099736</v>
      </c>
      <c r="Y112" s="230">
        <v>7.0525985355294347</v>
      </c>
      <c r="DA112" s="71" t="s">
        <v>1677</v>
      </c>
    </row>
    <row r="113" spans="1:105" ht="12" customHeight="1" x14ac:dyDescent="0.25">
      <c r="A113" s="59" t="s">
        <v>31</v>
      </c>
      <c r="B113" s="295">
        <v>0</v>
      </c>
      <c r="C113" s="295">
        <v>6.2935513702583545E-2</v>
      </c>
      <c r="D113" s="295">
        <v>0</v>
      </c>
      <c r="E113" s="295">
        <v>0</v>
      </c>
      <c r="F113" s="295">
        <v>0</v>
      </c>
      <c r="G113" s="295">
        <v>0</v>
      </c>
      <c r="H113" s="295">
        <v>0.22441069615423079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1.7185579451286251E-2</v>
      </c>
      <c r="T113" s="295">
        <v>1.58545778753208E-2</v>
      </c>
      <c r="U113" s="295">
        <v>1.3674524285566951E-2</v>
      </c>
      <c r="V113" s="295">
        <v>1.1182081819683561E-2</v>
      </c>
      <c r="W113" s="295">
        <v>3.1521876272761457E-2</v>
      </c>
      <c r="X113" s="295">
        <v>2.9818273561400901E-2</v>
      </c>
      <c r="Y113" s="295">
        <v>8.6973244257151239E-3</v>
      </c>
      <c r="DA113" s="122" t="s">
        <v>1678</v>
      </c>
    </row>
    <row r="114" spans="1:105" ht="12" customHeight="1" x14ac:dyDescent="0.25">
      <c r="A114" s="59" t="s">
        <v>159</v>
      </c>
      <c r="B114" s="295">
        <v>0.3286700642049753</v>
      </c>
      <c r="C114" s="295">
        <v>0.29749718015178128</v>
      </c>
      <c r="D114" s="295">
        <v>2.689499310601912E-2</v>
      </c>
      <c r="E114" s="295">
        <v>0.18108236909625031</v>
      </c>
      <c r="F114" s="295">
        <v>0.4423755572262425</v>
      </c>
      <c r="G114" s="295">
        <v>0.13634912617355099</v>
      </c>
      <c r="H114" s="295">
        <v>8.411571759934415E-2</v>
      </c>
      <c r="I114" s="295">
        <v>2.8297186859611599E-2</v>
      </c>
      <c r="J114" s="295">
        <v>8.2820485358364879E-2</v>
      </c>
      <c r="K114" s="295">
        <v>0.80673475234371095</v>
      </c>
      <c r="L114" s="295">
        <v>0.13278301000829379</v>
      </c>
      <c r="M114" s="295">
        <v>2.5018855971479521E-2</v>
      </c>
      <c r="N114" s="295">
        <v>0.55393793822713511</v>
      </c>
      <c r="O114" s="295">
        <v>0.41084189608928162</v>
      </c>
      <c r="P114" s="295">
        <v>0.47312354574336568</v>
      </c>
      <c r="Q114" s="295">
        <v>0.98891085841654069</v>
      </c>
      <c r="R114" s="295">
        <v>1.255757354419855</v>
      </c>
      <c r="S114" s="295">
        <v>1.2694991383372169</v>
      </c>
      <c r="T114" s="295">
        <v>1.1380124347698131</v>
      </c>
      <c r="U114" s="295">
        <v>1.032815707536022</v>
      </c>
      <c r="V114" s="295">
        <v>1.2020755022791501</v>
      </c>
      <c r="W114" s="295">
        <v>1.5467303841964859</v>
      </c>
      <c r="X114" s="295">
        <v>2.01306338139117</v>
      </c>
      <c r="Y114" s="295">
        <v>0.8102123828348865</v>
      </c>
      <c r="DA114" s="122" t="s">
        <v>1679</v>
      </c>
    </row>
    <row r="115" spans="1:105" ht="12" customHeight="1" x14ac:dyDescent="0.25">
      <c r="A115" s="59" t="s">
        <v>32</v>
      </c>
      <c r="B115" s="295">
        <v>4.782813680042346</v>
      </c>
      <c r="C115" s="295">
        <v>5.4606227795479434</v>
      </c>
      <c r="D115" s="295">
        <v>1.974459418844869</v>
      </c>
      <c r="E115" s="295">
        <v>0.39967147004373799</v>
      </c>
      <c r="F115" s="295">
        <v>0.63065958401382038</v>
      </c>
      <c r="G115" s="295">
        <v>0.31527247428376681</v>
      </c>
      <c r="H115" s="295">
        <v>0.3222142087260837</v>
      </c>
      <c r="I115" s="295">
        <v>8.2833925779771337E-3</v>
      </c>
      <c r="J115" s="295">
        <v>3.8552140530875773E-2</v>
      </c>
      <c r="K115" s="295">
        <v>5.0649501711691552E-2</v>
      </c>
      <c r="L115" s="295">
        <v>0.2081249506707756</v>
      </c>
      <c r="M115" s="295">
        <v>2.1978162330845909E-2</v>
      </c>
      <c r="N115" s="295">
        <v>0</v>
      </c>
      <c r="O115" s="295">
        <v>4.4639689928927549E-2</v>
      </c>
      <c r="P115" s="295">
        <v>4.5690280935661798E-2</v>
      </c>
      <c r="Q115" s="295">
        <v>7.808315378209453E-2</v>
      </c>
      <c r="R115" s="295">
        <v>0.36378344752472852</v>
      </c>
      <c r="S115" s="295">
        <v>0</v>
      </c>
      <c r="T115" s="295">
        <v>7.9312596771914545E-2</v>
      </c>
      <c r="U115" s="295">
        <v>7.0789591165948282E-2</v>
      </c>
      <c r="V115" s="295">
        <v>8.8656999574896339E-2</v>
      </c>
      <c r="W115" s="295">
        <v>0.1026914944830965</v>
      </c>
      <c r="X115" s="295">
        <v>0.1625952500692448</v>
      </c>
      <c r="Y115" s="295">
        <v>0.1811377405616873</v>
      </c>
      <c r="DA115" s="122" t="s">
        <v>1680</v>
      </c>
    </row>
    <row r="116" spans="1:105" ht="12" customHeight="1" x14ac:dyDescent="0.25">
      <c r="A116" s="59" t="s">
        <v>35</v>
      </c>
      <c r="B116" s="295">
        <v>15.207022213087511</v>
      </c>
      <c r="C116" s="295">
        <v>16.782887949534739</v>
      </c>
      <c r="D116" s="295">
        <v>22.01012218296135</v>
      </c>
      <c r="E116" s="295">
        <v>23.413872364905</v>
      </c>
      <c r="F116" s="295">
        <v>19.13142582473678</v>
      </c>
      <c r="G116" s="295">
        <v>9.4994323059791537</v>
      </c>
      <c r="H116" s="295">
        <v>3.9393719447847939</v>
      </c>
      <c r="I116" s="295">
        <v>0.94362360602981721</v>
      </c>
      <c r="J116" s="295">
        <v>1.2497968027950179</v>
      </c>
      <c r="K116" s="295">
        <v>6.8722286551709884</v>
      </c>
      <c r="L116" s="295">
        <v>5.8217382247660741</v>
      </c>
      <c r="M116" s="295">
        <v>7.4959323722143072</v>
      </c>
      <c r="N116" s="295">
        <v>6.6483007873536293</v>
      </c>
      <c r="O116" s="295">
        <v>6.5523273889779494</v>
      </c>
      <c r="P116" s="295">
        <v>6.8412371393728986</v>
      </c>
      <c r="Q116" s="295">
        <v>11.803683175173971</v>
      </c>
      <c r="R116" s="295">
        <v>12.98753830483988</v>
      </c>
      <c r="S116" s="295">
        <v>14.234457547759501</v>
      </c>
      <c r="T116" s="295">
        <v>15.84689466048944</v>
      </c>
      <c r="U116" s="295">
        <v>11.47559780250252</v>
      </c>
      <c r="V116" s="295">
        <v>17.183899934840081</v>
      </c>
      <c r="W116" s="295">
        <v>17.5019919760649</v>
      </c>
      <c r="X116" s="295">
        <v>15.91144369004309</v>
      </c>
      <c r="Y116" s="295">
        <v>16.61830688902683</v>
      </c>
      <c r="DA116" s="122" t="s">
        <v>1681</v>
      </c>
    </row>
    <row r="117" spans="1:105" ht="12" customHeight="1" x14ac:dyDescent="0.25">
      <c r="A117" s="60" t="s">
        <v>1561</v>
      </c>
      <c r="B117" s="262">
        <v>3.4227813836150438</v>
      </c>
      <c r="C117" s="262">
        <v>2.964681145649759</v>
      </c>
      <c r="D117" s="262">
        <v>2.9428431235006109</v>
      </c>
      <c r="E117" s="262">
        <v>3.244389433195491</v>
      </c>
      <c r="F117" s="262">
        <v>4.5853330526974094</v>
      </c>
      <c r="G117" s="262">
        <v>2.8387862523823122</v>
      </c>
      <c r="H117" s="262">
        <v>2.6150618439453792</v>
      </c>
      <c r="I117" s="262">
        <v>0.52110960913006621</v>
      </c>
      <c r="J117" s="262">
        <v>0.79081867989941923</v>
      </c>
      <c r="K117" s="262">
        <v>4.3201321887571327</v>
      </c>
      <c r="L117" s="262">
        <v>4.163934117479581</v>
      </c>
      <c r="M117" s="262">
        <v>3.6610116543117188</v>
      </c>
      <c r="N117" s="262">
        <v>3.6494870085381068</v>
      </c>
      <c r="O117" s="262">
        <v>3.228877660549839</v>
      </c>
      <c r="P117" s="262">
        <v>3.1832754610516369</v>
      </c>
      <c r="Q117" s="262">
        <v>6.174256302844455</v>
      </c>
      <c r="R117" s="262">
        <v>6.5781466716837977</v>
      </c>
      <c r="S117" s="262">
        <v>7.0246945489650869</v>
      </c>
      <c r="T117" s="262">
        <v>5.9471506791825144</v>
      </c>
      <c r="U117" s="262">
        <v>5.2266196889085403</v>
      </c>
      <c r="V117" s="262">
        <v>6.6683755245112764</v>
      </c>
      <c r="W117" s="262">
        <v>7.2732391654846724</v>
      </c>
      <c r="X117" s="262">
        <v>5.8500209483463772</v>
      </c>
      <c r="Y117" s="262">
        <v>5.2717793915866942</v>
      </c>
      <c r="DA117" s="72" t="s">
        <v>1682</v>
      </c>
    </row>
    <row r="118" spans="1:105" ht="12" customHeight="1" x14ac:dyDescent="0.25">
      <c r="A118" s="57" t="s">
        <v>1563</v>
      </c>
      <c r="B118" s="261">
        <v>2.743749453618463</v>
      </c>
      <c r="C118" s="261">
        <v>2.3765298924637199</v>
      </c>
      <c r="D118" s="261">
        <v>2.3590242283197389</v>
      </c>
      <c r="E118" s="261">
        <v>2.6007479698437019</v>
      </c>
      <c r="F118" s="261">
        <v>3.6756671396609888</v>
      </c>
      <c r="G118" s="261">
        <v>2.275610784316918</v>
      </c>
      <c r="H118" s="261">
        <v>2.0962701678380391</v>
      </c>
      <c r="I118" s="261">
        <v>0.41772875479877758</v>
      </c>
      <c r="J118" s="261">
        <v>0.63393132008729591</v>
      </c>
      <c r="K118" s="261">
        <v>3.4630784160520158</v>
      </c>
      <c r="L118" s="261">
        <v>3.337867856366374</v>
      </c>
      <c r="M118" s="261">
        <v>2.9347181722717761</v>
      </c>
      <c r="N118" s="261">
        <v>2.9254798549501211</v>
      </c>
      <c r="O118" s="261">
        <v>2.5883135158277661</v>
      </c>
      <c r="P118" s="261">
        <v>2.5517581545780099</v>
      </c>
      <c r="Q118" s="261">
        <v>4.9257476491053227</v>
      </c>
      <c r="R118" s="261">
        <v>5.2731344229738442</v>
      </c>
      <c r="S118" s="261">
        <v>5.6310934501469383</v>
      </c>
      <c r="T118" s="261">
        <v>4.767319205575328</v>
      </c>
      <c r="U118" s="261">
        <v>4.1897314810589039</v>
      </c>
      <c r="V118" s="261">
        <v>5.3454631340130927</v>
      </c>
      <c r="W118" s="261">
        <v>5.8303302927451579</v>
      </c>
      <c r="X118" s="261">
        <v>4.6894586541572609</v>
      </c>
      <c r="Y118" s="261">
        <v>4.2259321306656563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2.5994345047762422</v>
      </c>
      <c r="C119" s="261">
        <f t="shared" si="5"/>
        <v>2.69890850509233</v>
      </c>
      <c r="D119" s="261">
        <f t="shared" si="5"/>
        <v>2.8010644485971454</v>
      </c>
      <c r="E119" s="261">
        <f t="shared" si="5"/>
        <v>2.8904515247668723</v>
      </c>
      <c r="F119" s="261">
        <f t="shared" si="5"/>
        <v>2.952470335847583</v>
      </c>
      <c r="G119" s="261">
        <f t="shared" si="5"/>
        <v>1.5932616315262709</v>
      </c>
      <c r="H119" s="261">
        <f t="shared" si="5"/>
        <v>1.0545700436314189</v>
      </c>
      <c r="I119" s="261">
        <f t="shared" si="5"/>
        <v>0.21936685130472788</v>
      </c>
      <c r="J119" s="261">
        <f t="shared" si="5"/>
        <v>0.34547424692859596</v>
      </c>
      <c r="K119" s="261">
        <f t="shared" si="5"/>
        <v>1.9168552045892788</v>
      </c>
      <c r="L119" s="261">
        <f t="shared" si="5"/>
        <v>1.6473587927828488</v>
      </c>
      <c r="M119" s="261">
        <f t="shared" si="5"/>
        <v>1.5741044064579759</v>
      </c>
      <c r="N119" s="261">
        <f t="shared" si="5"/>
        <v>1.8014362997267304</v>
      </c>
      <c r="O119" s="261">
        <f t="shared" si="5"/>
        <v>1.5900604367103224</v>
      </c>
      <c r="P119" s="261">
        <f t="shared" si="5"/>
        <v>1.5606702812518187</v>
      </c>
      <c r="Q119" s="261">
        <f t="shared" si="5"/>
        <v>2.8783036553500141</v>
      </c>
      <c r="R119" s="261">
        <f t="shared" si="5"/>
        <v>3.1445848396473437</v>
      </c>
      <c r="S119" s="261">
        <f t="shared" si="5"/>
        <v>3.2827024297894383</v>
      </c>
      <c r="T119" s="261">
        <f t="shared" si="5"/>
        <v>3.1346961148893091</v>
      </c>
      <c r="U119" s="261">
        <f t="shared" si="5"/>
        <v>2.6013200963022154</v>
      </c>
      <c r="V119" s="261">
        <f t="shared" si="5"/>
        <v>3.6073372893945139</v>
      </c>
      <c r="W119" s="261">
        <f t="shared" si="5"/>
        <v>3.9989241132953479</v>
      </c>
      <c r="X119" s="261">
        <f t="shared" si="5"/>
        <v>3.6621077718197119</v>
      </c>
      <c r="Y119" s="261">
        <f t="shared" si="5"/>
        <v>3.4148724422933174</v>
      </c>
      <c r="DA119" s="70"/>
    </row>
    <row r="120" spans="1:105" ht="12" customHeight="1" x14ac:dyDescent="0.25">
      <c r="A120" s="60" t="s">
        <v>1566</v>
      </c>
      <c r="B120" s="262">
        <v>1.758997511137858</v>
      </c>
      <c r="C120" s="262">
        <v>1.970954414575834</v>
      </c>
      <c r="D120" s="262">
        <v>2.0784725123128478</v>
      </c>
      <c r="E120" s="262">
        <v>2.0938172686382819</v>
      </c>
      <c r="F120" s="262">
        <v>1.8265779419928601</v>
      </c>
      <c r="G120" s="262">
        <v>0.89622003986775589</v>
      </c>
      <c r="H120" s="262">
        <v>0.41246221728153548</v>
      </c>
      <c r="I120" s="262">
        <v>9.1412493673278694E-2</v>
      </c>
      <c r="J120" s="262">
        <v>0.1512949525601732</v>
      </c>
      <c r="K120" s="262">
        <v>0.85608079281404881</v>
      </c>
      <c r="L120" s="262">
        <v>0.62493758640514585</v>
      </c>
      <c r="M120" s="262">
        <v>0.67517184735449409</v>
      </c>
      <c r="N120" s="262">
        <v>0.90533352656665966</v>
      </c>
      <c r="O120" s="262">
        <v>0.79723497410582911</v>
      </c>
      <c r="P120" s="262">
        <v>0.77904207934093339</v>
      </c>
      <c r="Q120" s="262">
        <v>1.3622636798039029</v>
      </c>
      <c r="R120" s="262">
        <v>1.529372767112577</v>
      </c>
      <c r="S120" s="262">
        <v>1.5578440452540181</v>
      </c>
      <c r="T120" s="262">
        <v>1.6744201354028061</v>
      </c>
      <c r="U120" s="262">
        <v>1.3179648229373431</v>
      </c>
      <c r="V120" s="262">
        <v>1.969970233145983</v>
      </c>
      <c r="W120" s="262">
        <v>2.21303755696588</v>
      </c>
      <c r="X120" s="262">
        <v>2.225681232255841</v>
      </c>
      <c r="Y120" s="262">
        <v>2.1204285598416601</v>
      </c>
      <c r="DA120" s="72" t="s">
        <v>1684</v>
      </c>
    </row>
    <row r="121" spans="1:105" ht="12" customHeight="1" x14ac:dyDescent="0.25">
      <c r="A121" s="59" t="s">
        <v>28</v>
      </c>
      <c r="B121" s="230">
        <v>1.265473515687093E-2</v>
      </c>
      <c r="C121" s="230">
        <v>2.8181979032701279E-2</v>
      </c>
      <c r="D121" s="230">
        <v>1.4724873573481231E-2</v>
      </c>
      <c r="E121" s="230">
        <v>3.1517893783338129E-2</v>
      </c>
      <c r="F121" s="230">
        <v>9.003714885515153E-2</v>
      </c>
      <c r="G121" s="230">
        <v>4.0943025928184822E-2</v>
      </c>
      <c r="H121" s="230">
        <v>1.9668422106791209E-2</v>
      </c>
      <c r="I121" s="230">
        <v>7.1655268012191372E-3</v>
      </c>
      <c r="J121" s="230">
        <v>3.3445154378317958E-2</v>
      </c>
      <c r="K121" s="230">
        <v>0.19173304532211211</v>
      </c>
      <c r="L121" s="230">
        <v>9.5268098428158338E-2</v>
      </c>
      <c r="M121" s="230">
        <v>2.6869246832421971E-2</v>
      </c>
      <c r="N121" s="230">
        <v>0.28631273853632372</v>
      </c>
      <c r="O121" s="230">
        <v>0.1949251091661077</v>
      </c>
      <c r="P121" s="230">
        <v>0.1464575840829658</v>
      </c>
      <c r="Q121" s="230">
        <v>0.25604975958023002</v>
      </c>
      <c r="R121" s="230">
        <v>0.27391790591953219</v>
      </c>
      <c r="S121" s="230">
        <v>0.22382693162721001</v>
      </c>
      <c r="T121" s="230">
        <v>0.20641533342068161</v>
      </c>
      <c r="U121" s="230">
        <v>0.23562732645678119</v>
      </c>
      <c r="V121" s="230">
        <v>0.38114432683581589</v>
      </c>
      <c r="W121" s="230">
        <v>0.56429520817737178</v>
      </c>
      <c r="X121" s="230">
        <v>0.66856116296297285</v>
      </c>
      <c r="Y121" s="230">
        <v>0.60615945533976834</v>
      </c>
      <c r="DA121" s="71" t="s">
        <v>1685</v>
      </c>
    </row>
    <row r="122" spans="1:105" ht="12" customHeight="1" x14ac:dyDescent="0.25">
      <c r="A122" s="59" t="s">
        <v>31</v>
      </c>
      <c r="B122" s="295">
        <v>0</v>
      </c>
      <c r="C122" s="295">
        <v>5.40920577221297E-3</v>
      </c>
      <c r="D122" s="295">
        <v>0</v>
      </c>
      <c r="E122" s="295">
        <v>0</v>
      </c>
      <c r="F122" s="295">
        <v>0</v>
      </c>
      <c r="G122" s="295">
        <v>0</v>
      </c>
      <c r="H122" s="295">
        <v>1.928773694801772E-2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1.477072801948164E-3</v>
      </c>
      <c r="T122" s="295">
        <v>1.3626753658430031E-3</v>
      </c>
      <c r="U122" s="295">
        <v>1.175303280232362E-3</v>
      </c>
      <c r="V122" s="295">
        <v>9.610818751751444E-4</v>
      </c>
      <c r="W122" s="295">
        <v>2.7092543629878242E-3</v>
      </c>
      <c r="X122" s="295">
        <v>2.5628324609851261E-3</v>
      </c>
      <c r="Y122" s="295">
        <v>7.4752098963888874E-4</v>
      </c>
      <c r="DA122" s="122" t="s">
        <v>1686</v>
      </c>
    </row>
    <row r="123" spans="1:105" ht="12" customHeight="1" x14ac:dyDescent="0.25">
      <c r="A123" s="59" t="s">
        <v>159</v>
      </c>
      <c r="B123" s="295">
        <v>2.824866127021344E-2</v>
      </c>
      <c r="C123" s="295">
        <v>2.55694022249323E-2</v>
      </c>
      <c r="D123" s="295">
        <v>2.311581226463153E-3</v>
      </c>
      <c r="E123" s="295">
        <v>1.5563737205520369E-2</v>
      </c>
      <c r="F123" s="295">
        <v>3.8021464779684301E-2</v>
      </c>
      <c r="G123" s="295">
        <v>1.1718987213158951E-2</v>
      </c>
      <c r="H123" s="295">
        <v>7.2296100945868731E-3</v>
      </c>
      <c r="I123" s="295">
        <v>2.4320975152716771E-3</v>
      </c>
      <c r="J123" s="295">
        <v>7.1182869750621696E-3</v>
      </c>
      <c r="K123" s="295">
        <v>6.9337549219738351E-2</v>
      </c>
      <c r="L123" s="295">
        <v>1.141248528744734E-2</v>
      </c>
      <c r="M123" s="295">
        <v>2.150330269402988E-3</v>
      </c>
      <c r="N123" s="295">
        <v>4.7610071271778139E-2</v>
      </c>
      <c r="O123" s="295">
        <v>3.5311197526649178E-2</v>
      </c>
      <c r="P123" s="295">
        <v>4.0664204739776708E-2</v>
      </c>
      <c r="Q123" s="295">
        <v>8.499529135219E-2</v>
      </c>
      <c r="R123" s="295">
        <v>0.1079303167703853</v>
      </c>
      <c r="S123" s="295">
        <v>0.1091114009073572</v>
      </c>
      <c r="T123" s="295">
        <v>9.7810331065182166E-2</v>
      </c>
      <c r="U123" s="295">
        <v>8.876884223488489E-2</v>
      </c>
      <c r="V123" s="295">
        <v>0.1033164482662713</v>
      </c>
      <c r="W123" s="295">
        <v>0.13293897880600539</v>
      </c>
      <c r="X123" s="295">
        <v>0.17301954686364421</v>
      </c>
      <c r="Y123" s="295">
        <v>6.9636445944652445E-2</v>
      </c>
      <c r="DA123" s="122" t="s">
        <v>1687</v>
      </c>
    </row>
    <row r="124" spans="1:105" ht="12" customHeight="1" x14ac:dyDescent="0.25">
      <c r="A124" s="59" t="s">
        <v>32</v>
      </c>
      <c r="B124" s="295">
        <v>0.41107511234062077</v>
      </c>
      <c r="C124" s="295">
        <v>0.46933170989269002</v>
      </c>
      <c r="D124" s="295">
        <v>0.16970159862185241</v>
      </c>
      <c r="E124" s="295">
        <v>3.4351117446439219E-2</v>
      </c>
      <c r="F124" s="295">
        <v>5.4204172834279238E-2</v>
      </c>
      <c r="G124" s="295">
        <v>2.7097160051394158E-2</v>
      </c>
      <c r="H124" s="295">
        <v>2.769379091694963E-2</v>
      </c>
      <c r="I124" s="295">
        <v>7.1194421575779807E-4</v>
      </c>
      <c r="J124" s="295">
        <v>3.3134942232499538E-3</v>
      </c>
      <c r="K124" s="295">
        <v>4.353242881488484E-3</v>
      </c>
      <c r="L124" s="295">
        <v>1.788800342252048E-2</v>
      </c>
      <c r="M124" s="295">
        <v>1.888987561211644E-3</v>
      </c>
      <c r="N124" s="295">
        <v>0</v>
      </c>
      <c r="O124" s="295">
        <v>3.8367092636194659E-3</v>
      </c>
      <c r="P124" s="295">
        <v>3.9270058641162489E-3</v>
      </c>
      <c r="Q124" s="295">
        <v>6.7111209760946193E-3</v>
      </c>
      <c r="R124" s="295">
        <v>3.1266599864195867E-2</v>
      </c>
      <c r="S124" s="295">
        <v>0</v>
      </c>
      <c r="T124" s="295">
        <v>6.8167896157210273E-3</v>
      </c>
      <c r="U124" s="295">
        <v>6.0842510471432734E-3</v>
      </c>
      <c r="V124" s="295">
        <v>7.6199259469606198E-3</v>
      </c>
      <c r="W124" s="295">
        <v>8.8261681209148395E-3</v>
      </c>
      <c r="X124" s="295">
        <v>1.3974799178811909E-2</v>
      </c>
      <c r="Y124" s="295">
        <v>1.556849629355885E-2</v>
      </c>
      <c r="DA124" s="122" t="s">
        <v>1688</v>
      </c>
    </row>
    <row r="125" spans="1:105" ht="12" customHeight="1" x14ac:dyDescent="0.25">
      <c r="A125" s="59" t="s">
        <v>35</v>
      </c>
      <c r="B125" s="295">
        <v>1.3070190023701529</v>
      </c>
      <c r="C125" s="295">
        <v>1.442462117653297</v>
      </c>
      <c r="D125" s="295">
        <v>1.891734458891051</v>
      </c>
      <c r="E125" s="295">
        <v>2.0123845202029851</v>
      </c>
      <c r="F125" s="295">
        <v>1.644315155523745</v>
      </c>
      <c r="G125" s="295">
        <v>0.81646086667501794</v>
      </c>
      <c r="H125" s="295">
        <v>0.3385826572151901</v>
      </c>
      <c r="I125" s="295">
        <v>8.1102925141030083E-2</v>
      </c>
      <c r="J125" s="295">
        <v>0.1074180169835431</v>
      </c>
      <c r="K125" s="295">
        <v>0.59065695539070984</v>
      </c>
      <c r="L125" s="295">
        <v>0.50036899926701972</v>
      </c>
      <c r="M125" s="295">
        <v>0.6442632826914575</v>
      </c>
      <c r="N125" s="295">
        <v>0.57141071675855781</v>
      </c>
      <c r="O125" s="295">
        <v>0.56316195814945269</v>
      </c>
      <c r="P125" s="295">
        <v>0.58799328465407463</v>
      </c>
      <c r="Q125" s="295">
        <v>1.0145075078953889</v>
      </c>
      <c r="R125" s="295">
        <v>1.1162579445584631</v>
      </c>
      <c r="S125" s="295">
        <v>1.2234286399175029</v>
      </c>
      <c r="T125" s="295">
        <v>1.3620150059353779</v>
      </c>
      <c r="U125" s="295">
        <v>0.98630909991830151</v>
      </c>
      <c r="V125" s="295">
        <v>1.4769284502217599</v>
      </c>
      <c r="W125" s="295">
        <v>1.5042679474986</v>
      </c>
      <c r="X125" s="295">
        <v>1.3675628907894271</v>
      </c>
      <c r="Y125" s="295">
        <v>1.4283166412740409</v>
      </c>
      <c r="DA125" s="122" t="s">
        <v>1689</v>
      </c>
    </row>
    <row r="126" spans="1:105" ht="12" customHeight="1" x14ac:dyDescent="0.25">
      <c r="A126" s="60" t="s">
        <v>1573</v>
      </c>
      <c r="B126" s="262">
        <v>0.84043699363838409</v>
      </c>
      <c r="C126" s="262">
        <v>0.72795409051649596</v>
      </c>
      <c r="D126" s="262">
        <v>0.72259193628429785</v>
      </c>
      <c r="E126" s="262">
        <v>0.79663425612859029</v>
      </c>
      <c r="F126" s="262">
        <v>1.125892393854723</v>
      </c>
      <c r="G126" s="262">
        <v>0.69704159165851498</v>
      </c>
      <c r="H126" s="262">
        <v>0.64210782634988339</v>
      </c>
      <c r="I126" s="262">
        <v>0.12795435763144919</v>
      </c>
      <c r="J126" s="262">
        <v>0.19417929436842279</v>
      </c>
      <c r="K126" s="262">
        <v>1.06077441177523</v>
      </c>
      <c r="L126" s="262">
        <v>1.022421206377703</v>
      </c>
      <c r="M126" s="262">
        <v>0.89893255910348169</v>
      </c>
      <c r="N126" s="262">
        <v>0.8961027731600707</v>
      </c>
      <c r="O126" s="262">
        <v>0.79282546260449338</v>
      </c>
      <c r="P126" s="262">
        <v>0.78162820191088533</v>
      </c>
      <c r="Q126" s="262">
        <v>1.5160399755461109</v>
      </c>
      <c r="R126" s="262">
        <v>1.615212072534767</v>
      </c>
      <c r="S126" s="262">
        <v>1.72485838453542</v>
      </c>
      <c r="T126" s="262">
        <v>1.460275979486503</v>
      </c>
      <c r="U126" s="262">
        <v>1.2833552733648721</v>
      </c>
      <c r="V126" s="262">
        <v>1.637367056248531</v>
      </c>
      <c r="W126" s="262">
        <v>1.7858865563294679</v>
      </c>
      <c r="X126" s="262">
        <v>1.4364265395638709</v>
      </c>
      <c r="Y126" s="262">
        <v>1.2944438824516571</v>
      </c>
      <c r="DA126" s="72" t="s">
        <v>1690</v>
      </c>
    </row>
    <row r="127" spans="1:105" ht="12" customHeight="1" x14ac:dyDescent="0.25">
      <c r="A127" s="132" t="s">
        <v>1575</v>
      </c>
      <c r="B127" s="316">
        <v>2.5162762083184762</v>
      </c>
      <c r="C127" s="316">
        <v>2.179501345823569</v>
      </c>
      <c r="D127" s="316">
        <v>2.163447005971868</v>
      </c>
      <c r="E127" s="316">
        <v>2.3851304031130751</v>
      </c>
      <c r="F127" s="316">
        <v>3.3709323426121802</v>
      </c>
      <c r="G127" s="316">
        <v>2.086949035531672</v>
      </c>
      <c r="H127" s="316">
        <v>1.9224768291369401</v>
      </c>
      <c r="I127" s="316">
        <v>0.38309654179409341</v>
      </c>
      <c r="J127" s="316">
        <v>0.58137462090057213</v>
      </c>
      <c r="K127" s="316">
        <v>3.1759684960887342</v>
      </c>
      <c r="L127" s="316">
        <v>3.0611386409240389</v>
      </c>
      <c r="M127" s="316">
        <v>2.691412477647539</v>
      </c>
      <c r="N127" s="316">
        <v>2.682940072103833</v>
      </c>
      <c r="O127" s="316">
        <v>2.3737268397292288</v>
      </c>
      <c r="P127" s="316">
        <v>2.340202136634367</v>
      </c>
      <c r="Q127" s="316">
        <v>4.5173736987094193</v>
      </c>
      <c r="R127" s="316">
        <v>4.8359600306418331</v>
      </c>
      <c r="S127" s="316">
        <v>5.1642421128270719</v>
      </c>
      <c r="T127" s="316">
        <v>4.3720799210105454</v>
      </c>
      <c r="U127" s="316">
        <v>3.842377674509585</v>
      </c>
      <c r="V127" s="316">
        <v>4.9022922588000508</v>
      </c>
      <c r="W127" s="316">
        <v>5.3469610291586029</v>
      </c>
      <c r="X127" s="316">
        <v>4.3006744751373942</v>
      </c>
      <c r="Y127" s="316">
        <v>3.8755770736788508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0.99999999999999978</v>
      </c>
      <c r="C132" s="232">
        <f t="shared" si="6"/>
        <v>1.0000000000000002</v>
      </c>
      <c r="D132" s="232">
        <f t="shared" si="6"/>
        <v>0.99999999999999978</v>
      </c>
      <c r="E132" s="232">
        <f t="shared" si="6"/>
        <v>1</v>
      </c>
      <c r="F132" s="232">
        <f t="shared" si="6"/>
        <v>0.99999999999999978</v>
      </c>
      <c r="G132" s="232">
        <f t="shared" si="6"/>
        <v>0.99999999999999989</v>
      </c>
      <c r="H132" s="232">
        <f t="shared" si="6"/>
        <v>1</v>
      </c>
      <c r="I132" s="232">
        <f t="shared" si="6"/>
        <v>0.99999999999999967</v>
      </c>
      <c r="J132" s="232">
        <f t="shared" si="6"/>
        <v>1</v>
      </c>
      <c r="K132" s="232">
        <f t="shared" si="6"/>
        <v>1</v>
      </c>
      <c r="L132" s="232">
        <f t="shared" si="6"/>
        <v>1</v>
      </c>
      <c r="M132" s="232">
        <f t="shared" si="6"/>
        <v>0.99999999999999978</v>
      </c>
      <c r="N132" s="232">
        <f t="shared" si="6"/>
        <v>0.99999999999999978</v>
      </c>
      <c r="O132" s="232">
        <f t="shared" si="6"/>
        <v>0.99999999999999989</v>
      </c>
      <c r="P132" s="232">
        <f t="shared" si="6"/>
        <v>0.99999999999999967</v>
      </c>
      <c r="Q132" s="232">
        <f t="shared" si="6"/>
        <v>1</v>
      </c>
      <c r="R132" s="232">
        <f t="shared" si="6"/>
        <v>1</v>
      </c>
      <c r="S132" s="232">
        <f t="shared" si="6"/>
        <v>0.99999999999999989</v>
      </c>
      <c r="T132" s="232">
        <f t="shared" si="6"/>
        <v>1.0000000000000002</v>
      </c>
      <c r="U132" s="232">
        <f t="shared" si="6"/>
        <v>0.99999999999999978</v>
      </c>
      <c r="V132" s="232">
        <f t="shared" si="6"/>
        <v>0.99999999999999989</v>
      </c>
      <c r="W132" s="232">
        <f t="shared" si="6"/>
        <v>0.99999999999999989</v>
      </c>
      <c r="X132" s="232">
        <f t="shared" si="6"/>
        <v>1</v>
      </c>
      <c r="Y132" s="232">
        <f t="shared" si="6"/>
        <v>0.99999999999999956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4.3494083638110151E-3</v>
      </c>
      <c r="C133" s="266">
        <f t="shared" si="7"/>
        <v>4.3880961085027747E-3</v>
      </c>
      <c r="D133" s="266">
        <f t="shared" si="7"/>
        <v>4.3550952065822901E-3</v>
      </c>
      <c r="E133" s="266">
        <f t="shared" si="7"/>
        <v>4.3361806499096099E-3</v>
      </c>
      <c r="F133" s="266">
        <f t="shared" si="7"/>
        <v>4.3164628155615593E-3</v>
      </c>
      <c r="G133" s="266">
        <f t="shared" si="7"/>
        <v>4.2488285145889648E-3</v>
      </c>
      <c r="H133" s="266">
        <f t="shared" si="7"/>
        <v>4.1120863170335791E-3</v>
      </c>
      <c r="I133" s="266">
        <f t="shared" si="7"/>
        <v>4.1319526090267764E-3</v>
      </c>
      <c r="J133" s="266">
        <f t="shared" si="7"/>
        <v>4.2143460478842034E-3</v>
      </c>
      <c r="K133" s="266">
        <f t="shared" si="7"/>
        <v>4.2112349489448406E-3</v>
      </c>
      <c r="L133" s="266">
        <f t="shared" si="7"/>
        <v>4.1225871091387627E-3</v>
      </c>
      <c r="M133" s="266">
        <f t="shared" si="7"/>
        <v>4.1747189725649713E-3</v>
      </c>
      <c r="N133" s="266">
        <f t="shared" si="7"/>
        <v>4.2772256399078662E-3</v>
      </c>
      <c r="O133" s="266">
        <f t="shared" si="7"/>
        <v>4.2847767279371E-3</v>
      </c>
      <c r="P133" s="266">
        <f t="shared" si="7"/>
        <v>4.2885548737410005E-3</v>
      </c>
      <c r="Q133" s="266">
        <f t="shared" si="7"/>
        <v>4.275809434444857E-3</v>
      </c>
      <c r="R133" s="266">
        <f t="shared" si="7"/>
        <v>4.2622415892394705E-3</v>
      </c>
      <c r="S133" s="266">
        <f t="shared" si="7"/>
        <v>4.2805178468917782E-3</v>
      </c>
      <c r="T133" s="266">
        <f t="shared" si="7"/>
        <v>4.3138971864527913E-3</v>
      </c>
      <c r="U133" s="266">
        <f t="shared" si="7"/>
        <v>4.2672747296820853E-3</v>
      </c>
      <c r="V133" s="266">
        <f t="shared" si="7"/>
        <v>4.2305664437794852E-3</v>
      </c>
      <c r="W133" s="266">
        <f t="shared" si="7"/>
        <v>4.2498520566701184E-3</v>
      </c>
      <c r="X133" s="266">
        <f t="shared" si="7"/>
        <v>4.340769415249416E-3</v>
      </c>
      <c r="Y133" s="266">
        <f t="shared" si="7"/>
        <v>4.3942727512380373E-3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4.5049319990756397E-4</v>
      </c>
      <c r="C134" s="267">
        <f t="shared" si="8"/>
        <v>4.5450031178245959E-4</v>
      </c>
      <c r="D134" s="267">
        <f t="shared" si="8"/>
        <v>4.5108221886902046E-4</v>
      </c>
      <c r="E134" s="267">
        <f t="shared" si="8"/>
        <v>4.4912312962111154E-4</v>
      </c>
      <c r="F134" s="267">
        <f t="shared" si="8"/>
        <v>4.4708084029169141E-4</v>
      </c>
      <c r="G134" s="267">
        <f t="shared" si="8"/>
        <v>4.4007556736258004E-4</v>
      </c>
      <c r="H134" s="267">
        <f t="shared" si="8"/>
        <v>4.2591239274516129E-4</v>
      </c>
      <c r="I134" s="267">
        <f t="shared" si="8"/>
        <v>4.2797005868537921E-4</v>
      </c>
      <c r="J134" s="267">
        <f t="shared" si="8"/>
        <v>4.3650402027682389E-4</v>
      </c>
      <c r="K134" s="267">
        <f t="shared" si="8"/>
        <v>4.3618178589476767E-4</v>
      </c>
      <c r="L134" s="267">
        <f t="shared" si="8"/>
        <v>4.2700002008233859E-4</v>
      </c>
      <c r="M134" s="267">
        <f t="shared" si="8"/>
        <v>4.3239961653490947E-4</v>
      </c>
      <c r="N134" s="267">
        <f t="shared" si="8"/>
        <v>4.4401371662294587E-4</v>
      </c>
      <c r="O134" s="267">
        <f t="shared" si="8"/>
        <v>4.4379893024496816E-4</v>
      </c>
      <c r="P134" s="267">
        <f t="shared" si="8"/>
        <v>4.4419025450117687E-4</v>
      </c>
      <c r="Q134" s="267">
        <f t="shared" si="8"/>
        <v>4.4287013616496341E-4</v>
      </c>
      <c r="R134" s="267">
        <f t="shared" si="8"/>
        <v>4.457720792483152E-4</v>
      </c>
      <c r="S134" s="267">
        <f t="shared" si="8"/>
        <v>4.4335781347927295E-4</v>
      </c>
      <c r="T134" s="267">
        <f t="shared" si="8"/>
        <v>4.4681510335224894E-4</v>
      </c>
      <c r="U134" s="267">
        <f t="shared" si="8"/>
        <v>4.4752901151687123E-4</v>
      </c>
      <c r="V134" s="267">
        <f t="shared" si="8"/>
        <v>4.5167399665296435E-4</v>
      </c>
      <c r="W134" s="267">
        <f t="shared" si="8"/>
        <v>4.5556614531170914E-4</v>
      </c>
      <c r="X134" s="267">
        <f t="shared" si="8"/>
        <v>4.6094285419648985E-4</v>
      </c>
      <c r="Y134" s="267">
        <f t="shared" si="8"/>
        <v>4.6271396531330993E-4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1.0402817537079331E-2</v>
      </c>
      <c r="C135" s="267">
        <f t="shared" si="9"/>
        <v>8.1884281648598265E-3</v>
      </c>
      <c r="D135" s="267">
        <f t="shared" si="9"/>
        <v>7.8120127929323119E-3</v>
      </c>
      <c r="E135" s="267">
        <f t="shared" si="9"/>
        <v>8.5574996779891437E-3</v>
      </c>
      <c r="F135" s="267">
        <f t="shared" si="9"/>
        <v>1.3046219710379654E-2</v>
      </c>
      <c r="G135" s="267">
        <f t="shared" si="9"/>
        <v>1.5984957725362701E-2</v>
      </c>
      <c r="H135" s="267">
        <f t="shared" si="9"/>
        <v>2.756107698298162E-2</v>
      </c>
      <c r="I135" s="267">
        <f t="shared" si="9"/>
        <v>2.5485011814485516E-2</v>
      </c>
      <c r="J135" s="267">
        <f t="shared" si="9"/>
        <v>2.3614284257784855E-2</v>
      </c>
      <c r="K135" s="267">
        <f t="shared" si="9"/>
        <v>2.2986395169493374E-2</v>
      </c>
      <c r="L135" s="267">
        <f t="shared" si="9"/>
        <v>2.8318401249691569E-2</v>
      </c>
      <c r="M135" s="267">
        <f t="shared" si="9"/>
        <v>2.4802868793308713E-2</v>
      </c>
      <c r="N135" s="267">
        <f t="shared" si="9"/>
        <v>1.9035737642555107E-2</v>
      </c>
      <c r="O135" s="267">
        <f t="shared" si="9"/>
        <v>1.9293333088056423E-2</v>
      </c>
      <c r="P135" s="267">
        <f t="shared" si="9"/>
        <v>1.9536223675257799E-2</v>
      </c>
      <c r="Q135" s="267">
        <f t="shared" si="9"/>
        <v>2.1013879893084966E-2</v>
      </c>
      <c r="R135" s="267">
        <f t="shared" si="9"/>
        <v>1.9580605432511552E-2</v>
      </c>
      <c r="S135" s="267">
        <f t="shared" si="9"/>
        <v>2.0725012805454395E-2</v>
      </c>
      <c r="T135" s="267">
        <f t="shared" si="9"/>
        <v>1.7264787817740712E-2</v>
      </c>
      <c r="U135" s="267">
        <f t="shared" si="9"/>
        <v>1.8448511884996646E-2</v>
      </c>
      <c r="V135" s="267">
        <f t="shared" si="9"/>
        <v>1.5352638674492613E-2</v>
      </c>
      <c r="W135" s="267">
        <f t="shared" si="9"/>
        <v>1.5101292804898563E-2</v>
      </c>
      <c r="X135" s="267">
        <f t="shared" si="9"/>
        <v>1.2207037156016958E-2</v>
      </c>
      <c r="Y135" s="267">
        <f t="shared" si="9"/>
        <v>1.1510515164710014E-2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8.5773834263663069E-4</v>
      </c>
      <c r="C136" s="267">
        <f t="shared" si="10"/>
        <v>8.6536787733113355E-4</v>
      </c>
      <c r="D136" s="267">
        <f t="shared" si="10"/>
        <v>8.5885983381093676E-4</v>
      </c>
      <c r="E136" s="267">
        <f t="shared" si="10"/>
        <v>8.5512973097048644E-4</v>
      </c>
      <c r="F136" s="267">
        <f t="shared" si="10"/>
        <v>8.5124121530596433E-4</v>
      </c>
      <c r="G136" s="267">
        <f t="shared" si="10"/>
        <v>8.3790318668940339E-4</v>
      </c>
      <c r="H136" s="267">
        <f t="shared" si="10"/>
        <v>8.109365245393184E-4</v>
      </c>
      <c r="I136" s="267">
        <f t="shared" si="10"/>
        <v>8.1485431724656555E-4</v>
      </c>
      <c r="J136" s="267">
        <f t="shared" si="10"/>
        <v>8.3110296666696166E-4</v>
      </c>
      <c r="K136" s="267">
        <f t="shared" si="10"/>
        <v>8.3048943291137538E-4</v>
      </c>
      <c r="L136" s="267">
        <f t="shared" si="10"/>
        <v>8.1300736527517884E-4</v>
      </c>
      <c r="M136" s="267">
        <f t="shared" si="10"/>
        <v>8.2328818841098856E-4</v>
      </c>
      <c r="N136" s="267">
        <f t="shared" si="10"/>
        <v>8.4540141667452818E-4</v>
      </c>
      <c r="O136" s="267">
        <f t="shared" si="10"/>
        <v>8.4499246374936674E-4</v>
      </c>
      <c r="P136" s="267">
        <f t="shared" si="10"/>
        <v>8.4573754451645238E-4</v>
      </c>
      <c r="Q136" s="267">
        <f t="shared" si="10"/>
        <v>8.4322404128483769E-4</v>
      </c>
      <c r="R136" s="267">
        <f t="shared" si="10"/>
        <v>8.4874933634201261E-4</v>
      </c>
      <c r="S136" s="267">
        <f t="shared" si="10"/>
        <v>8.4415257812269287E-4</v>
      </c>
      <c r="T136" s="267">
        <f t="shared" si="10"/>
        <v>8.5073525259207359E-4</v>
      </c>
      <c r="U136" s="267">
        <f t="shared" si="10"/>
        <v>8.5209453261237854E-4</v>
      </c>
      <c r="V136" s="267">
        <f t="shared" si="10"/>
        <v>8.6192954113871846E-4</v>
      </c>
      <c r="W136" s="267">
        <f t="shared" si="10"/>
        <v>8.6739722269104746E-4</v>
      </c>
      <c r="X136" s="267">
        <f t="shared" si="10"/>
        <v>8.7763446793385558E-4</v>
      </c>
      <c r="Y136" s="267">
        <f t="shared" si="10"/>
        <v>8.810066607089713E-4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5.4080408580366654E-3</v>
      </c>
      <c r="C137" s="268">
        <f t="shared" si="11"/>
        <v>5.1850893829212341E-3</v>
      </c>
      <c r="D137" s="268">
        <f t="shared" si="11"/>
        <v>5.1068839067013108E-3</v>
      </c>
      <c r="E137" s="268">
        <f t="shared" si="11"/>
        <v>5.144406888663848E-3</v>
      </c>
      <c r="F137" s="268">
        <f t="shared" si="11"/>
        <v>5.8087319220167591E-3</v>
      </c>
      <c r="G137" s="268">
        <f t="shared" si="11"/>
        <v>6.4244345578513924E-3</v>
      </c>
      <c r="H137" s="268">
        <f t="shared" si="11"/>
        <v>1.0707455639938178E-2</v>
      </c>
      <c r="I137" s="268">
        <f t="shared" si="11"/>
        <v>9.6953797715643945E-3</v>
      </c>
      <c r="J137" s="268">
        <f t="shared" si="11"/>
        <v>9.990314707321684E-3</v>
      </c>
      <c r="K137" s="268">
        <f t="shared" si="11"/>
        <v>9.3433274719200918E-3</v>
      </c>
      <c r="L137" s="268">
        <f t="shared" si="11"/>
        <v>1.1511376743285234E-2</v>
      </c>
      <c r="M137" s="268">
        <f t="shared" si="11"/>
        <v>9.968842017599483E-3</v>
      </c>
      <c r="N137" s="268">
        <f t="shared" si="11"/>
        <v>8.1665866908554614E-3</v>
      </c>
      <c r="O137" s="268">
        <f t="shared" si="11"/>
        <v>8.198550183288196E-3</v>
      </c>
      <c r="P137" s="268">
        <f t="shared" si="11"/>
        <v>8.3505052015855723E-3</v>
      </c>
      <c r="Q137" s="268">
        <f t="shared" si="11"/>
        <v>9.2283887012785584E-3</v>
      </c>
      <c r="R137" s="268">
        <f t="shared" si="11"/>
        <v>8.7691188070722226E-3</v>
      </c>
      <c r="S137" s="268">
        <f t="shared" si="11"/>
        <v>9.0838627825983922E-3</v>
      </c>
      <c r="T137" s="268">
        <f t="shared" si="11"/>
        <v>7.3613688626489211E-3</v>
      </c>
      <c r="U137" s="268">
        <f t="shared" si="11"/>
        <v>8.1994425419409135E-3</v>
      </c>
      <c r="V137" s="268">
        <f t="shared" si="11"/>
        <v>7.3502252034301123E-3</v>
      </c>
      <c r="W137" s="268">
        <f t="shared" si="11"/>
        <v>7.1476764976749008E-3</v>
      </c>
      <c r="X137" s="268">
        <f t="shared" si="11"/>
        <v>6.0984211721694763E-3</v>
      </c>
      <c r="Y137" s="268">
        <f t="shared" si="11"/>
        <v>5.8805442463561374E-3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4.0539751035605816E-2</v>
      </c>
      <c r="C138" s="269">
        <f t="shared" si="12"/>
        <v>3.1910281805207885E-2</v>
      </c>
      <c r="D138" s="269">
        <f t="shared" si="12"/>
        <v>3.0443392146754768E-2</v>
      </c>
      <c r="E138" s="269">
        <f t="shared" si="12"/>
        <v>3.3348552466330859E-2</v>
      </c>
      <c r="F138" s="269">
        <f t="shared" si="12"/>
        <v>5.0841081959714422E-2</v>
      </c>
      <c r="G138" s="269">
        <f t="shared" si="12"/>
        <v>6.2293335838208508E-2</v>
      </c>
      <c r="H138" s="269">
        <f t="shared" si="12"/>
        <v>0.10740544041849426</v>
      </c>
      <c r="I138" s="269">
        <f t="shared" si="12"/>
        <v>9.9315020225643785E-2</v>
      </c>
      <c r="J138" s="269">
        <f t="shared" si="12"/>
        <v>9.2024800135386969E-2</v>
      </c>
      <c r="K138" s="269">
        <f t="shared" si="12"/>
        <v>8.9577918103035503E-2</v>
      </c>
      <c r="L138" s="269">
        <f t="shared" si="12"/>
        <v>0.11035673098147991</v>
      </c>
      <c r="M138" s="269">
        <f t="shared" si="12"/>
        <v>9.6656710767594078E-2</v>
      </c>
      <c r="N138" s="269">
        <f t="shared" si="12"/>
        <v>7.4362782946051698E-2</v>
      </c>
      <c r="O138" s="269">
        <f t="shared" si="12"/>
        <v>7.5186065433616889E-2</v>
      </c>
      <c r="P138" s="269">
        <f t="shared" si="12"/>
        <v>7.6132609377018601E-2</v>
      </c>
      <c r="Q138" s="269">
        <f t="shared" si="12"/>
        <v>8.1891031551915933E-2</v>
      </c>
      <c r="R138" s="269">
        <f t="shared" si="12"/>
        <v>7.648787204872054E-2</v>
      </c>
      <c r="S138" s="269">
        <f t="shared" si="12"/>
        <v>8.0765317314096891E-2</v>
      </c>
      <c r="T138" s="269">
        <f t="shared" si="12"/>
        <v>6.7280830151931495E-2</v>
      </c>
      <c r="U138" s="269">
        <f t="shared" si="12"/>
        <v>7.2061636002275539E-2</v>
      </c>
      <c r="V138" s="269">
        <f t="shared" si="12"/>
        <v>6.0091918517748651E-2</v>
      </c>
      <c r="W138" s="269">
        <f t="shared" si="12"/>
        <v>5.9215014269462601E-2</v>
      </c>
      <c r="X138" s="269">
        <f t="shared" si="12"/>
        <v>4.7942552433390587E-2</v>
      </c>
      <c r="Y138" s="269">
        <f t="shared" si="12"/>
        <v>4.5270910502704341E-2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0.4450063649419948</v>
      </c>
      <c r="C139" s="269">
        <f t="shared" si="13"/>
        <v>0.45670784673161957</v>
      </c>
      <c r="D139" s="269">
        <f t="shared" si="13"/>
        <v>0.46311273796086855</v>
      </c>
      <c r="E139" s="269">
        <f t="shared" si="13"/>
        <v>0.45957636768854132</v>
      </c>
      <c r="F139" s="269">
        <f t="shared" si="13"/>
        <v>0.43564315388966074</v>
      </c>
      <c r="G139" s="269">
        <f t="shared" si="13"/>
        <v>0.41360544707441471</v>
      </c>
      <c r="H139" s="269">
        <f t="shared" si="13"/>
        <v>0.35417878530674035</v>
      </c>
      <c r="I139" s="269">
        <f t="shared" si="13"/>
        <v>0.36073089169848405</v>
      </c>
      <c r="J139" s="269">
        <f t="shared" si="13"/>
        <v>0.37210504274578793</v>
      </c>
      <c r="K139" s="269">
        <f t="shared" si="13"/>
        <v>0.37352921073576978</v>
      </c>
      <c r="L139" s="269">
        <f t="shared" si="13"/>
        <v>0.34380309475827592</v>
      </c>
      <c r="M139" s="269">
        <f t="shared" si="13"/>
        <v>0.36869255822384334</v>
      </c>
      <c r="N139" s="269">
        <f t="shared" si="13"/>
        <v>0.39198863814407581</v>
      </c>
      <c r="O139" s="269">
        <f t="shared" si="13"/>
        <v>0.39215407293003379</v>
      </c>
      <c r="P139" s="269">
        <f t="shared" si="13"/>
        <v>0.39351794604797552</v>
      </c>
      <c r="Q139" s="269">
        <f t="shared" si="13"/>
        <v>0.38599704530864137</v>
      </c>
      <c r="R139" s="269">
        <f t="shared" si="13"/>
        <v>0.39220423815106115</v>
      </c>
      <c r="S139" s="269">
        <f t="shared" si="13"/>
        <v>0.38646841240909069</v>
      </c>
      <c r="T139" s="269">
        <f t="shared" si="13"/>
        <v>0.40491925591106293</v>
      </c>
      <c r="U139" s="269">
        <f t="shared" si="13"/>
        <v>0.39839300505149827</v>
      </c>
      <c r="V139" s="269">
        <f t="shared" si="13"/>
        <v>0.40910196074831695</v>
      </c>
      <c r="W139" s="269">
        <f t="shared" si="13"/>
        <v>0.40490445653921014</v>
      </c>
      <c r="X139" s="269">
        <f t="shared" si="13"/>
        <v>0.41634235000143494</v>
      </c>
      <c r="Y139" s="269">
        <f t="shared" si="13"/>
        <v>0.42038584903807258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0.43175468069462686</v>
      </c>
      <c r="C140" s="269">
        <f t="shared" si="14"/>
        <v>0.44346518237495736</v>
      </c>
      <c r="D140" s="269">
        <f t="shared" si="14"/>
        <v>0.44314042454334729</v>
      </c>
      <c r="E140" s="269">
        <f t="shared" si="14"/>
        <v>0.43893932350629011</v>
      </c>
      <c r="F140" s="269">
        <f t="shared" si="14"/>
        <v>0.41831842597352509</v>
      </c>
      <c r="G140" s="269">
        <f t="shared" si="14"/>
        <v>0.39829829393623872</v>
      </c>
      <c r="H140" s="269">
        <f t="shared" si="14"/>
        <v>0.34309955034607209</v>
      </c>
      <c r="I140" s="269">
        <f t="shared" si="14"/>
        <v>0.35064163755358568</v>
      </c>
      <c r="J140" s="269">
        <f t="shared" si="14"/>
        <v>0.37111243801684685</v>
      </c>
      <c r="K140" s="269">
        <f t="shared" si="14"/>
        <v>0.37763359661800244</v>
      </c>
      <c r="L140" s="269">
        <f t="shared" si="14"/>
        <v>0.34616687818412289</v>
      </c>
      <c r="M140" s="269">
        <f t="shared" si="14"/>
        <v>0.35974318131010258</v>
      </c>
      <c r="N140" s="269">
        <f t="shared" si="14"/>
        <v>0.3981820081189914</v>
      </c>
      <c r="O140" s="269">
        <f t="shared" si="14"/>
        <v>0.39756430738777015</v>
      </c>
      <c r="P140" s="269">
        <f t="shared" si="14"/>
        <v>0.39422350528079636</v>
      </c>
      <c r="Q140" s="269">
        <f t="shared" si="14"/>
        <v>0.38538900549472777</v>
      </c>
      <c r="R140" s="269">
        <f t="shared" si="14"/>
        <v>0.39350319203996548</v>
      </c>
      <c r="S140" s="269">
        <f t="shared" si="14"/>
        <v>0.38728866707817033</v>
      </c>
      <c r="T140" s="269">
        <f t="shared" si="14"/>
        <v>0.40684447537643342</v>
      </c>
      <c r="U140" s="269">
        <f t="shared" si="14"/>
        <v>0.40126191694240476</v>
      </c>
      <c r="V140" s="269">
        <f t="shared" si="14"/>
        <v>0.42096174008257875</v>
      </c>
      <c r="W140" s="269">
        <f t="shared" si="14"/>
        <v>0.42753449418764111</v>
      </c>
      <c r="X140" s="269">
        <f t="shared" si="14"/>
        <v>0.44525143812104656</v>
      </c>
      <c r="Y140" s="269">
        <f t="shared" si="14"/>
        <v>0.4480295874059167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6.1230705026301117E-2</v>
      </c>
      <c r="C141" s="269">
        <f t="shared" si="15"/>
        <v>4.8835207242817945E-2</v>
      </c>
      <c r="D141" s="269">
        <f t="shared" si="15"/>
        <v>4.4719511390133256E-2</v>
      </c>
      <c r="E141" s="269">
        <f t="shared" si="15"/>
        <v>4.8793416261683556E-2</v>
      </c>
      <c r="F141" s="269">
        <f t="shared" si="15"/>
        <v>7.0727601673543972E-2</v>
      </c>
      <c r="G141" s="269">
        <f t="shared" si="15"/>
        <v>9.786672359928289E-2</v>
      </c>
      <c r="H141" s="269">
        <f t="shared" si="15"/>
        <v>0.15169875607145542</v>
      </c>
      <c r="I141" s="269">
        <f t="shared" si="15"/>
        <v>0.14875728195127749</v>
      </c>
      <c r="J141" s="269">
        <f t="shared" si="15"/>
        <v>0.12567116710204368</v>
      </c>
      <c r="K141" s="269">
        <f t="shared" si="15"/>
        <v>0.12145164573402778</v>
      </c>
      <c r="L141" s="269">
        <f t="shared" si="15"/>
        <v>0.15448092358864815</v>
      </c>
      <c r="M141" s="269">
        <f t="shared" si="15"/>
        <v>0.13470543211004074</v>
      </c>
      <c r="N141" s="269">
        <f t="shared" si="15"/>
        <v>0.10269760568426504</v>
      </c>
      <c r="O141" s="269">
        <f t="shared" si="15"/>
        <v>0.10203010285530305</v>
      </c>
      <c r="P141" s="269">
        <f t="shared" si="15"/>
        <v>0.1026607277446072</v>
      </c>
      <c r="Q141" s="269">
        <f t="shared" si="15"/>
        <v>0.11091874543845681</v>
      </c>
      <c r="R141" s="269">
        <f t="shared" si="15"/>
        <v>0.1038982105158394</v>
      </c>
      <c r="S141" s="269">
        <f t="shared" si="15"/>
        <v>0.11010069937209541</v>
      </c>
      <c r="T141" s="269">
        <f t="shared" si="15"/>
        <v>9.0717834337785616E-2</v>
      </c>
      <c r="U141" s="269">
        <f t="shared" si="15"/>
        <v>9.6068589303072383E-2</v>
      </c>
      <c r="V141" s="269">
        <f t="shared" si="15"/>
        <v>8.1597346791861536E-2</v>
      </c>
      <c r="W141" s="269">
        <f t="shared" si="15"/>
        <v>8.0524250276439752E-2</v>
      </c>
      <c r="X141" s="269">
        <f t="shared" si="15"/>
        <v>6.6478854378561672E-2</v>
      </c>
      <c r="Y141" s="269">
        <f t="shared" si="15"/>
        <v>6.3184600264979546E-2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5.1956251708748319E-2</v>
      </c>
      <c r="C142" s="318">
        <f t="shared" si="16"/>
        <v>4.0896616067333871E-2</v>
      </c>
      <c r="D142" s="318">
        <f t="shared" si="16"/>
        <v>3.9016631943686653E-2</v>
      </c>
      <c r="E142" s="318">
        <f t="shared" si="16"/>
        <v>4.2739921726240887E-2</v>
      </c>
      <c r="F142" s="318">
        <f t="shared" si="16"/>
        <v>6.515856619652155E-2</v>
      </c>
      <c r="G142" s="318">
        <f t="shared" si="16"/>
        <v>7.9835917930155237E-2</v>
      </c>
      <c r="H142" s="318">
        <f t="shared" si="16"/>
        <v>0.13765215510009021</v>
      </c>
      <c r="I142" s="318">
        <f t="shared" si="16"/>
        <v>0.12728337144377008</v>
      </c>
      <c r="J142" s="318">
        <f t="shared" si="16"/>
        <v>0.11794013424211865</v>
      </c>
      <c r="K142" s="318">
        <f t="shared" si="16"/>
        <v>0.11480417964134157</v>
      </c>
      <c r="L142" s="318">
        <f t="shared" si="16"/>
        <v>0.14143456597926563</v>
      </c>
      <c r="M142" s="318">
        <f t="shared" si="16"/>
        <v>0.12387644881119467</v>
      </c>
      <c r="N142" s="318">
        <f t="shared" si="16"/>
        <v>9.5304272221965289E-2</v>
      </c>
      <c r="O142" s="318">
        <f t="shared" si="16"/>
        <v>9.6359401349763146E-2</v>
      </c>
      <c r="P142" s="318">
        <f t="shared" si="16"/>
        <v>9.7572503900234628E-2</v>
      </c>
      <c r="Q142" s="318">
        <f t="shared" si="16"/>
        <v>0.10495256974477893</v>
      </c>
      <c r="R142" s="318">
        <f t="shared" si="16"/>
        <v>9.8027812981374696E-2</v>
      </c>
      <c r="S142" s="318">
        <f t="shared" si="16"/>
        <v>0.10350984030520047</v>
      </c>
      <c r="T142" s="318">
        <f t="shared" si="16"/>
        <v>8.622795299056174E-2</v>
      </c>
      <c r="U142" s="318">
        <f t="shared" si="16"/>
        <v>9.2355093532519431E-2</v>
      </c>
      <c r="V142" s="318">
        <f t="shared" si="16"/>
        <v>7.7014553972656982E-2</v>
      </c>
      <c r="W142" s="318">
        <f t="shared" si="16"/>
        <v>7.5890702526001427E-2</v>
      </c>
      <c r="X142" s="318">
        <f t="shared" si="16"/>
        <v>6.1443774521489969E-2</v>
      </c>
      <c r="Y142" s="318">
        <f t="shared" si="16"/>
        <v>5.8019764825316303E-2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9.2744533175527898E-3</v>
      </c>
      <c r="C143" s="326">
        <f t="shared" si="17"/>
        <v>7.9385911754840752E-3</v>
      </c>
      <c r="D143" s="326">
        <f t="shared" si="17"/>
        <v>5.7028794464466038E-3</v>
      </c>
      <c r="E143" s="326">
        <f t="shared" si="17"/>
        <v>6.0534945354426689E-3</v>
      </c>
      <c r="F143" s="326">
        <f t="shared" si="17"/>
        <v>5.5690354770224198E-3</v>
      </c>
      <c r="G143" s="326">
        <f t="shared" si="17"/>
        <v>1.8030805669127653E-2</v>
      </c>
      <c r="H143" s="326">
        <f t="shared" si="17"/>
        <v>1.4046600971365213E-2</v>
      </c>
      <c r="I143" s="326">
        <f t="shared" si="17"/>
        <v>2.1473910507507424E-2</v>
      </c>
      <c r="J143" s="326">
        <f t="shared" si="17"/>
        <v>7.7310328599250336E-3</v>
      </c>
      <c r="K143" s="326">
        <f t="shared" si="17"/>
        <v>6.6474660926862158E-3</v>
      </c>
      <c r="L143" s="326">
        <f t="shared" si="17"/>
        <v>1.304635760938253E-2</v>
      </c>
      <c r="M143" s="326">
        <f t="shared" si="17"/>
        <v>1.0828983298846072E-2</v>
      </c>
      <c r="N143" s="326">
        <f t="shared" si="17"/>
        <v>7.3933334622997464E-3</v>
      </c>
      <c r="O143" s="326">
        <f t="shared" si="17"/>
        <v>5.6707015055399018E-3</v>
      </c>
      <c r="P143" s="326">
        <f t="shared" si="17"/>
        <v>5.0882238443725747E-3</v>
      </c>
      <c r="Q143" s="326">
        <f t="shared" si="17"/>
        <v>5.9661756936778814E-3</v>
      </c>
      <c r="R143" s="326">
        <f t="shared" si="17"/>
        <v>5.8703975344646967E-3</v>
      </c>
      <c r="S143" s="326">
        <f t="shared" si="17"/>
        <v>6.5908590668949446E-3</v>
      </c>
      <c r="T143" s="326">
        <f t="shared" si="17"/>
        <v>4.4898813472238862E-3</v>
      </c>
      <c r="U143" s="326">
        <f t="shared" si="17"/>
        <v>3.7134957705529407E-3</v>
      </c>
      <c r="V143" s="326">
        <f t="shared" si="17"/>
        <v>4.5827928192045614E-3</v>
      </c>
      <c r="W143" s="326">
        <f t="shared" si="17"/>
        <v>4.6335477504383243E-3</v>
      </c>
      <c r="X143" s="326">
        <f t="shared" si="17"/>
        <v>5.0350798570717005E-3</v>
      </c>
      <c r="Y143" s="326">
        <f t="shared" si="17"/>
        <v>5.1648354396632403E-3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</v>
      </c>
      <c r="C146" s="232">
        <f t="shared" si="18"/>
        <v>1</v>
      </c>
      <c r="D146" s="232">
        <f t="shared" si="18"/>
        <v>0.99999999999999978</v>
      </c>
      <c r="E146" s="232">
        <f t="shared" si="18"/>
        <v>1</v>
      </c>
      <c r="F146" s="232">
        <f t="shared" si="18"/>
        <v>1.0000000000000002</v>
      </c>
      <c r="G146" s="232">
        <f t="shared" si="18"/>
        <v>1.0000000000000002</v>
      </c>
      <c r="H146" s="232">
        <f t="shared" si="18"/>
        <v>1</v>
      </c>
      <c r="I146" s="232">
        <f t="shared" si="18"/>
        <v>1.0000000000000002</v>
      </c>
      <c r="J146" s="232">
        <f t="shared" si="18"/>
        <v>0.99999999999999989</v>
      </c>
      <c r="K146" s="232">
        <f t="shared" si="18"/>
        <v>0.99999999999999978</v>
      </c>
      <c r="L146" s="232">
        <f t="shared" si="18"/>
        <v>1.0000000000000002</v>
      </c>
      <c r="M146" s="232">
        <f t="shared" si="18"/>
        <v>1</v>
      </c>
      <c r="N146" s="232">
        <f t="shared" si="18"/>
        <v>1.0000000000000004</v>
      </c>
      <c r="O146" s="232">
        <f t="shared" si="18"/>
        <v>1.0000000000000002</v>
      </c>
      <c r="P146" s="232">
        <f t="shared" si="18"/>
        <v>1</v>
      </c>
      <c r="Q146" s="232">
        <f t="shared" si="18"/>
        <v>1</v>
      </c>
      <c r="R146" s="232">
        <f t="shared" si="18"/>
        <v>1</v>
      </c>
      <c r="S146" s="232">
        <f t="shared" si="18"/>
        <v>1</v>
      </c>
      <c r="T146" s="232">
        <f t="shared" si="18"/>
        <v>0.99999999999999956</v>
      </c>
      <c r="U146" s="232">
        <f t="shared" si="18"/>
        <v>0.99999999999999989</v>
      </c>
      <c r="V146" s="232">
        <f t="shared" si="18"/>
        <v>0.99999999999999978</v>
      </c>
      <c r="W146" s="232">
        <f t="shared" si="18"/>
        <v>0.99999999999999978</v>
      </c>
      <c r="X146" s="232">
        <f t="shared" si="18"/>
        <v>0.99999999999999956</v>
      </c>
      <c r="Y146" s="232">
        <f t="shared" si="18"/>
        <v>0.99999999999999989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6.4864365758827728E-3</v>
      </c>
      <c r="C147" s="266">
        <f t="shared" si="19"/>
        <v>6.538600984189462E-3</v>
      </c>
      <c r="D147" s="266">
        <f t="shared" si="19"/>
        <v>6.5103644697162037E-3</v>
      </c>
      <c r="E147" s="266">
        <f t="shared" si="19"/>
        <v>6.4854037186162167E-3</v>
      </c>
      <c r="F147" s="266">
        <f t="shared" si="19"/>
        <v>6.4600465980855712E-3</v>
      </c>
      <c r="G147" s="266">
        <f t="shared" si="19"/>
        <v>6.3718366188374375E-3</v>
      </c>
      <c r="H147" s="266">
        <f t="shared" si="19"/>
        <v>6.2545492705638724E-3</v>
      </c>
      <c r="I147" s="266">
        <f t="shared" si="19"/>
        <v>6.2580210474655245E-3</v>
      </c>
      <c r="J147" s="266">
        <f t="shared" si="19"/>
        <v>6.3183871185007482E-3</v>
      </c>
      <c r="K147" s="266">
        <f t="shared" si="19"/>
        <v>6.2939577980977591E-3</v>
      </c>
      <c r="L147" s="266">
        <f t="shared" si="19"/>
        <v>6.208139102398016E-3</v>
      </c>
      <c r="M147" s="266">
        <f t="shared" si="19"/>
        <v>6.2778200139285605E-3</v>
      </c>
      <c r="N147" s="266">
        <f t="shared" si="19"/>
        <v>6.3638647691259169E-3</v>
      </c>
      <c r="O147" s="266">
        <f t="shared" si="19"/>
        <v>6.3583946176440295E-3</v>
      </c>
      <c r="P147" s="266">
        <f t="shared" si="19"/>
        <v>6.3752069455646262E-3</v>
      </c>
      <c r="Q147" s="266">
        <f t="shared" si="19"/>
        <v>6.3618060682697642E-3</v>
      </c>
      <c r="R147" s="266">
        <f t="shared" si="19"/>
        <v>6.3690520521417762E-3</v>
      </c>
      <c r="S147" s="266">
        <f t="shared" si="19"/>
        <v>6.3485677740032437E-3</v>
      </c>
      <c r="T147" s="266">
        <f t="shared" si="19"/>
        <v>6.3802804277693602E-3</v>
      </c>
      <c r="U147" s="266">
        <f t="shared" si="19"/>
        <v>6.3847298287026755E-3</v>
      </c>
      <c r="V147" s="266">
        <f t="shared" si="19"/>
        <v>6.3793226195203835E-3</v>
      </c>
      <c r="W147" s="266">
        <f t="shared" si="19"/>
        <v>6.3633404336860509E-3</v>
      </c>
      <c r="X147" s="266">
        <f t="shared" si="19"/>
        <v>6.3970653451522102E-3</v>
      </c>
      <c r="Y147" s="266">
        <f t="shared" si="19"/>
        <v>6.4126561245263303E-3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1.8852618249821508E-3</v>
      </c>
      <c r="C148" s="267">
        <f t="shared" si="20"/>
        <v>1.9004232416479723E-3</v>
      </c>
      <c r="D148" s="267">
        <f t="shared" si="20"/>
        <v>1.892216389983852E-3</v>
      </c>
      <c r="E148" s="267">
        <f t="shared" si="20"/>
        <v>1.8849616283560806E-3</v>
      </c>
      <c r="F148" s="267">
        <f t="shared" si="20"/>
        <v>1.8775916632344551E-3</v>
      </c>
      <c r="G148" s="267">
        <f t="shared" si="20"/>
        <v>1.8519537178828761E-3</v>
      </c>
      <c r="H148" s="267">
        <f t="shared" si="20"/>
        <v>1.8178645292094395E-3</v>
      </c>
      <c r="I148" s="267">
        <f t="shared" si="20"/>
        <v>1.8188735899442466E-3</v>
      </c>
      <c r="J148" s="267">
        <f t="shared" si="20"/>
        <v>1.8364187933722744E-3</v>
      </c>
      <c r="K148" s="267">
        <f t="shared" si="20"/>
        <v>1.8293184903588676E-3</v>
      </c>
      <c r="L148" s="267">
        <f t="shared" si="20"/>
        <v>1.8043755638413963E-3</v>
      </c>
      <c r="M148" s="267">
        <f t="shared" si="20"/>
        <v>1.8246280955514771E-3</v>
      </c>
      <c r="N148" s="267">
        <f t="shared" si="20"/>
        <v>1.8496367255312499E-3</v>
      </c>
      <c r="O148" s="267">
        <f t="shared" si="20"/>
        <v>1.8480468436839472E-3</v>
      </c>
      <c r="P148" s="267">
        <f t="shared" si="20"/>
        <v>1.8529332924523854E-3</v>
      </c>
      <c r="Q148" s="267">
        <f t="shared" si="20"/>
        <v>1.8490383707816475E-3</v>
      </c>
      <c r="R148" s="267">
        <f t="shared" si="20"/>
        <v>1.8511443925732015E-3</v>
      </c>
      <c r="S148" s="267">
        <f t="shared" si="20"/>
        <v>1.8451907033425886E-3</v>
      </c>
      <c r="T148" s="267">
        <f t="shared" si="20"/>
        <v>1.8544078836564188E-3</v>
      </c>
      <c r="U148" s="267">
        <f t="shared" si="20"/>
        <v>1.8557010876561002E-3</v>
      </c>
      <c r="V148" s="267">
        <f t="shared" si="20"/>
        <v>1.8541294997847307E-3</v>
      </c>
      <c r="W148" s="267">
        <f t="shared" si="20"/>
        <v>1.8494843291304362E-3</v>
      </c>
      <c r="X148" s="267">
        <f t="shared" si="20"/>
        <v>1.859286365640659E-3</v>
      </c>
      <c r="Y148" s="267">
        <f t="shared" si="20"/>
        <v>1.8638177752724186E-3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1.2565403250966308E-2</v>
      </c>
      <c r="C149" s="267">
        <f t="shared" si="21"/>
        <v>1.0103532656969992E-2</v>
      </c>
      <c r="D149" s="267">
        <f t="shared" si="21"/>
        <v>9.8104195487868431E-3</v>
      </c>
      <c r="E149" s="267">
        <f t="shared" si="21"/>
        <v>1.0667805781658565E-2</v>
      </c>
      <c r="F149" s="267">
        <f t="shared" si="21"/>
        <v>1.5838554266096653E-2</v>
      </c>
      <c r="G149" s="267">
        <f t="shared" si="21"/>
        <v>1.7915882726711393E-2</v>
      </c>
      <c r="H149" s="267">
        <f t="shared" si="21"/>
        <v>2.9333767652286964E-2</v>
      </c>
      <c r="I149" s="267">
        <f t="shared" si="21"/>
        <v>2.6556827051451303E-2</v>
      </c>
      <c r="J149" s="267">
        <f t="shared" si="21"/>
        <v>2.6301212315814355E-2</v>
      </c>
      <c r="K149" s="267">
        <f t="shared" si="21"/>
        <v>2.5751531057553043E-2</v>
      </c>
      <c r="L149" s="267">
        <f t="shared" si="21"/>
        <v>2.9907079514910645E-2</v>
      </c>
      <c r="M149" s="267">
        <f t="shared" si="21"/>
        <v>2.7119794418978157E-2</v>
      </c>
      <c r="N149" s="267">
        <f t="shared" si="21"/>
        <v>2.1823075891958716E-2</v>
      </c>
      <c r="O149" s="267">
        <f t="shared" si="21"/>
        <v>2.2183069492920194E-2</v>
      </c>
      <c r="P149" s="267">
        <f t="shared" si="21"/>
        <v>2.2544189891991105E-2</v>
      </c>
      <c r="Q149" s="267">
        <f t="shared" si="21"/>
        <v>2.3999694916671636E-2</v>
      </c>
      <c r="R149" s="267">
        <f t="shared" si="21"/>
        <v>2.2782015498807633E-2</v>
      </c>
      <c r="S149" s="267">
        <f t="shared" si="21"/>
        <v>2.3635102350203434E-2</v>
      </c>
      <c r="T149" s="267">
        <f t="shared" si="21"/>
        <v>2.0280451448197234E-2</v>
      </c>
      <c r="U149" s="267">
        <f t="shared" si="21"/>
        <v>2.1845014132303345E-2</v>
      </c>
      <c r="V149" s="267">
        <f t="shared" si="21"/>
        <v>1.8789794348837003E-2</v>
      </c>
      <c r="W149" s="267">
        <f t="shared" si="21"/>
        <v>1.8357445560163596E-2</v>
      </c>
      <c r="X149" s="267">
        <f t="shared" si="21"/>
        <v>1.5006053873483966E-2</v>
      </c>
      <c r="Y149" s="267">
        <f t="shared" si="21"/>
        <v>1.4174118316786726E-2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5.2906337687747976E-3</v>
      </c>
      <c r="C150" s="267">
        <f t="shared" si="22"/>
        <v>5.333181441427865E-3</v>
      </c>
      <c r="D150" s="267">
        <f t="shared" si="22"/>
        <v>5.3101504512629138E-3</v>
      </c>
      <c r="E150" s="267">
        <f t="shared" si="22"/>
        <v>5.289791323239589E-3</v>
      </c>
      <c r="F150" s="267">
        <f t="shared" si="22"/>
        <v>5.2691088982148651E-3</v>
      </c>
      <c r="G150" s="267">
        <f t="shared" si="22"/>
        <v>5.1971608124680201E-3</v>
      </c>
      <c r="H150" s="267">
        <f t="shared" si="22"/>
        <v>5.1014958971995397E-3</v>
      </c>
      <c r="I150" s="267">
        <f t="shared" si="22"/>
        <v>5.1043276369226774E-3</v>
      </c>
      <c r="J150" s="267">
        <f t="shared" si="22"/>
        <v>5.1535649600924858E-3</v>
      </c>
      <c r="K150" s="267">
        <f t="shared" si="22"/>
        <v>5.1336392912047614E-3</v>
      </c>
      <c r="L150" s="267">
        <f t="shared" si="22"/>
        <v>5.0636416454789982E-3</v>
      </c>
      <c r="M150" s="267">
        <f t="shared" si="22"/>
        <v>5.1204765777672781E-3</v>
      </c>
      <c r="N150" s="267">
        <f t="shared" si="22"/>
        <v>5.1906586079386212E-3</v>
      </c>
      <c r="O150" s="267">
        <f t="shared" si="22"/>
        <v>5.1861969026846142E-3</v>
      </c>
      <c r="P150" s="267">
        <f t="shared" si="22"/>
        <v>5.1999098047977926E-3</v>
      </c>
      <c r="Q150" s="267">
        <f t="shared" si="22"/>
        <v>5.1889794375432957E-3</v>
      </c>
      <c r="R150" s="267">
        <f t="shared" si="22"/>
        <v>5.1948895927591485E-3</v>
      </c>
      <c r="S150" s="267">
        <f t="shared" si="22"/>
        <v>5.1781816804284189E-3</v>
      </c>
      <c r="T150" s="267">
        <f t="shared" si="22"/>
        <v>5.2040479684819091E-3</v>
      </c>
      <c r="U150" s="267">
        <f t="shared" si="22"/>
        <v>5.2076771029925467E-3</v>
      </c>
      <c r="V150" s="267">
        <f t="shared" si="22"/>
        <v>5.2032667363513295E-3</v>
      </c>
      <c r="W150" s="267">
        <f t="shared" si="22"/>
        <v>5.1902309360186251E-3</v>
      </c>
      <c r="X150" s="267">
        <f t="shared" si="22"/>
        <v>5.2177385133092479E-3</v>
      </c>
      <c r="Y150" s="267">
        <f t="shared" si="22"/>
        <v>5.2304550646657989E-3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1.0601010475045251E-2</v>
      </c>
      <c r="C151" s="268">
        <f t="shared" si="23"/>
        <v>1.0382711905696352E-2</v>
      </c>
      <c r="D151" s="268">
        <f t="shared" si="23"/>
        <v>1.0407884647861061E-2</v>
      </c>
      <c r="E151" s="268">
        <f t="shared" si="23"/>
        <v>1.0407474849743102E-2</v>
      </c>
      <c r="F151" s="268">
        <f t="shared" si="23"/>
        <v>1.1444426458585805E-2</v>
      </c>
      <c r="G151" s="268">
        <f t="shared" si="23"/>
        <v>1.1685397185552985E-2</v>
      </c>
      <c r="H151" s="268">
        <f t="shared" si="23"/>
        <v>1.8494380882909972E-2</v>
      </c>
      <c r="I151" s="268">
        <f t="shared" si="23"/>
        <v>1.6396004217883151E-2</v>
      </c>
      <c r="J151" s="268">
        <f t="shared" si="23"/>
        <v>1.805768195801561E-2</v>
      </c>
      <c r="K151" s="268">
        <f t="shared" si="23"/>
        <v>1.6986957775011031E-2</v>
      </c>
      <c r="L151" s="268">
        <f t="shared" si="23"/>
        <v>1.9729423359687654E-2</v>
      </c>
      <c r="M151" s="268">
        <f t="shared" si="23"/>
        <v>1.7689316025206247E-2</v>
      </c>
      <c r="N151" s="268">
        <f t="shared" si="23"/>
        <v>1.5126185491254801E-2</v>
      </c>
      <c r="O151" s="268">
        <f t="shared" si="23"/>
        <v>1.5297951754866835E-2</v>
      </c>
      <c r="P151" s="268">
        <f t="shared" si="23"/>
        <v>1.5638266716365402E-2</v>
      </c>
      <c r="Q151" s="268">
        <f t="shared" si="23"/>
        <v>1.7104374791361666E-2</v>
      </c>
      <c r="R151" s="268">
        <f t="shared" si="23"/>
        <v>1.6362202073989786E-2</v>
      </c>
      <c r="S151" s="268">
        <f t="shared" si="23"/>
        <v>1.6811834079472791E-2</v>
      </c>
      <c r="T151" s="268">
        <f t="shared" si="23"/>
        <v>1.403320284917693E-2</v>
      </c>
      <c r="U151" s="268">
        <f t="shared" si="23"/>
        <v>1.5528192453419862E-2</v>
      </c>
      <c r="V151" s="268">
        <f t="shared" si="23"/>
        <v>1.3901691982024554E-2</v>
      </c>
      <c r="W151" s="268">
        <f t="shared" si="23"/>
        <v>1.3547942276694246E-2</v>
      </c>
      <c r="X151" s="268">
        <f t="shared" si="23"/>
        <v>1.1782803363073736E-2</v>
      </c>
      <c r="Y151" s="268">
        <f t="shared" si="23"/>
        <v>1.1462742179018989E-2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4.5508041352794536E-2</v>
      </c>
      <c r="C152" s="269">
        <f t="shared" si="24"/>
        <v>3.6591900218350855E-2</v>
      </c>
      <c r="D152" s="269">
        <f t="shared" si="24"/>
        <v>3.5530334331301497E-2</v>
      </c>
      <c r="E152" s="269">
        <f t="shared" si="24"/>
        <v>3.8635524619392139E-2</v>
      </c>
      <c r="F152" s="269">
        <f t="shared" si="24"/>
        <v>5.7362391649036552E-2</v>
      </c>
      <c r="G152" s="269">
        <f t="shared" si="24"/>
        <v>6.4885838975068305E-2</v>
      </c>
      <c r="H152" s="269">
        <f t="shared" si="24"/>
        <v>0.10623792047826906</v>
      </c>
      <c r="I152" s="269">
        <f t="shared" si="24"/>
        <v>9.6180692296008757E-2</v>
      </c>
      <c r="J152" s="269">
        <f t="shared" si="24"/>
        <v>9.5254934027259583E-2</v>
      </c>
      <c r="K152" s="269">
        <f t="shared" si="24"/>
        <v>9.3264156896419162E-2</v>
      </c>
      <c r="L152" s="269">
        <f t="shared" si="24"/>
        <v>0.10831428041923</v>
      </c>
      <c r="M152" s="269">
        <f t="shared" si="24"/>
        <v>9.8219587644609377E-2</v>
      </c>
      <c r="N152" s="269">
        <f t="shared" si="24"/>
        <v>7.9036495709762206E-2</v>
      </c>
      <c r="O152" s="269">
        <f t="shared" si="24"/>
        <v>8.0340282253822157E-2</v>
      </c>
      <c r="P152" s="269">
        <f t="shared" si="24"/>
        <v>8.1648149715456766E-2</v>
      </c>
      <c r="Q152" s="269">
        <f t="shared" si="24"/>
        <v>8.6919543042787373E-2</v>
      </c>
      <c r="R152" s="269">
        <f t="shared" si="24"/>
        <v>8.2509481209050328E-2</v>
      </c>
      <c r="S152" s="269">
        <f t="shared" si="24"/>
        <v>8.5599100454485946E-2</v>
      </c>
      <c r="T152" s="269">
        <f t="shared" si="24"/>
        <v>7.3449582534243538E-2</v>
      </c>
      <c r="U152" s="269">
        <f t="shared" si="24"/>
        <v>7.911594929584069E-2</v>
      </c>
      <c r="V152" s="269">
        <f t="shared" si="24"/>
        <v>6.80508791607322E-2</v>
      </c>
      <c r="W152" s="269">
        <f t="shared" si="24"/>
        <v>6.6485044291702655E-2</v>
      </c>
      <c r="X152" s="269">
        <f t="shared" si="24"/>
        <v>5.4347330250961487E-2</v>
      </c>
      <c r="Y152" s="269">
        <f t="shared" si="24"/>
        <v>5.133431451554317E-2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0.14564458581371945</v>
      </c>
      <c r="C153" s="269">
        <f t="shared" si="25"/>
        <v>0.14277913854509783</v>
      </c>
      <c r="D153" s="269">
        <f t="shared" si="25"/>
        <v>0.133482617623399</v>
      </c>
      <c r="E153" s="269">
        <f t="shared" si="25"/>
        <v>0.13464815797735633</v>
      </c>
      <c r="F153" s="269">
        <f t="shared" si="25"/>
        <v>0.12267248007082129</v>
      </c>
      <c r="G153" s="269">
        <f t="shared" si="25"/>
        <v>0.17632762032796015</v>
      </c>
      <c r="H153" s="269">
        <f t="shared" si="25"/>
        <v>0.13681795736451116</v>
      </c>
      <c r="I153" s="269">
        <f t="shared" si="25"/>
        <v>0.17211285775373183</v>
      </c>
      <c r="J153" s="269">
        <f t="shared" si="25"/>
        <v>0.1129313720107422</v>
      </c>
      <c r="K153" s="269">
        <f t="shared" si="25"/>
        <v>0.10850121089697443</v>
      </c>
      <c r="L153" s="269">
        <f t="shared" si="25"/>
        <v>0.1293378040519447</v>
      </c>
      <c r="M153" s="269">
        <f t="shared" si="25"/>
        <v>0.12764547560264514</v>
      </c>
      <c r="N153" s="269">
        <f t="shared" si="25"/>
        <v>0.11778331996395025</v>
      </c>
      <c r="O153" s="269">
        <f t="shared" si="25"/>
        <v>0.10954846195103297</v>
      </c>
      <c r="P153" s="269">
        <f t="shared" si="25"/>
        <v>0.10708457624664289</v>
      </c>
      <c r="Q153" s="269">
        <f t="shared" si="25"/>
        <v>0.10777572610163615</v>
      </c>
      <c r="R153" s="269">
        <f t="shared" si="25"/>
        <v>0.10826393184378021</v>
      </c>
      <c r="S153" s="269">
        <f t="shared" si="25"/>
        <v>0.11084054513401663</v>
      </c>
      <c r="T153" s="269">
        <f t="shared" si="25"/>
        <v>0.10705995881542224</v>
      </c>
      <c r="U153" s="269">
        <f t="shared" si="25"/>
        <v>9.9759129598490592E-2</v>
      </c>
      <c r="V153" s="269">
        <f t="shared" si="25"/>
        <v>0.10570356592766746</v>
      </c>
      <c r="W153" s="269">
        <f t="shared" si="25"/>
        <v>0.10626440590686283</v>
      </c>
      <c r="X153" s="269">
        <f t="shared" si="25"/>
        <v>0.11080466515289514</v>
      </c>
      <c r="Y153" s="269">
        <f t="shared" si="25"/>
        <v>0.11162148275700853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9.3111220374307579E-2</v>
      </c>
      <c r="C154" s="318">
        <f t="shared" si="26"/>
        <v>9.6852617519417386E-2</v>
      </c>
      <c r="D154" s="318">
        <f t="shared" si="26"/>
        <v>9.9908923384774431E-2</v>
      </c>
      <c r="E154" s="318">
        <f t="shared" si="26"/>
        <v>9.9270549033855765E-2</v>
      </c>
      <c r="F154" s="318">
        <f t="shared" si="26"/>
        <v>9.0975067038185031E-2</v>
      </c>
      <c r="G154" s="318">
        <f t="shared" si="26"/>
        <v>8.1556709020186705E-2</v>
      </c>
      <c r="H154" s="318">
        <f t="shared" si="26"/>
        <v>6.6712863203759437E-2</v>
      </c>
      <c r="I154" s="318">
        <f t="shared" si="26"/>
        <v>6.7172604033417876E-2</v>
      </c>
      <c r="J154" s="318">
        <f t="shared" si="26"/>
        <v>7.2554242442085345E-2</v>
      </c>
      <c r="K154" s="318">
        <f t="shared" si="26"/>
        <v>7.3580087026026197E-2</v>
      </c>
      <c r="L154" s="318">
        <f t="shared" si="26"/>
        <v>6.4721165018674753E-2</v>
      </c>
      <c r="M154" s="318">
        <f t="shared" si="26"/>
        <v>7.2117245622369777E-2</v>
      </c>
      <c r="N154" s="318">
        <f t="shared" si="26"/>
        <v>7.8060669011355485E-2</v>
      </c>
      <c r="O154" s="318">
        <f t="shared" si="26"/>
        <v>7.8976142361957977E-2</v>
      </c>
      <c r="P154" s="318">
        <f t="shared" si="26"/>
        <v>7.9553786106153698E-2</v>
      </c>
      <c r="Q154" s="318">
        <f t="shared" si="26"/>
        <v>7.5824771174518218E-2</v>
      </c>
      <c r="R154" s="318">
        <f t="shared" si="26"/>
        <v>7.6373284362967489E-2</v>
      </c>
      <c r="S154" s="318">
        <f t="shared" si="26"/>
        <v>7.5577678135765811E-2</v>
      </c>
      <c r="T154" s="318">
        <f t="shared" si="26"/>
        <v>8.2332753224257177E-2</v>
      </c>
      <c r="U154" s="318">
        <f t="shared" si="26"/>
        <v>7.9428209612195336E-2</v>
      </c>
      <c r="V154" s="318">
        <f t="shared" si="26"/>
        <v>8.0038910143512942E-2</v>
      </c>
      <c r="W154" s="318">
        <f t="shared" si="26"/>
        <v>8.0540197278731754E-2</v>
      </c>
      <c r="X154" s="318">
        <f t="shared" si="26"/>
        <v>8.2321176431864457E-2</v>
      </c>
      <c r="Y154" s="318">
        <f t="shared" si="26"/>
        <v>8.2205711994594616E-2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5.2533365439411853E-2</v>
      </c>
      <c r="C155" s="318">
        <f t="shared" si="27"/>
        <v>4.5926521025680449E-2</v>
      </c>
      <c r="D155" s="318">
        <f t="shared" si="27"/>
        <v>3.3573694238624573E-2</v>
      </c>
      <c r="E155" s="318">
        <f t="shared" si="27"/>
        <v>3.5377608943500553E-2</v>
      </c>
      <c r="F155" s="318">
        <f t="shared" si="27"/>
        <v>3.1697413032636262E-2</v>
      </c>
      <c r="G155" s="318">
        <f t="shared" si="27"/>
        <v>9.4770911307773445E-2</v>
      </c>
      <c r="H155" s="318">
        <f t="shared" si="27"/>
        <v>7.010509416075171E-2</v>
      </c>
      <c r="I155" s="318">
        <f t="shared" si="27"/>
        <v>0.10494025372031397</v>
      </c>
      <c r="J155" s="318">
        <f t="shared" si="27"/>
        <v>4.0377129568656855E-2</v>
      </c>
      <c r="K155" s="318">
        <f t="shared" si="27"/>
        <v>3.4921123870948236E-2</v>
      </c>
      <c r="L155" s="318">
        <f t="shared" si="27"/>
        <v>6.4616639033269946E-2</v>
      </c>
      <c r="M155" s="318">
        <f t="shared" si="27"/>
        <v>5.5528229980275359E-2</v>
      </c>
      <c r="N155" s="318">
        <f t="shared" si="27"/>
        <v>3.9722650952594744E-2</v>
      </c>
      <c r="O155" s="318">
        <f t="shared" si="27"/>
        <v>3.0572319589074984E-2</v>
      </c>
      <c r="P155" s="318">
        <f t="shared" si="27"/>
        <v>2.7530790140489182E-2</v>
      </c>
      <c r="Q155" s="318">
        <f t="shared" si="27"/>
        <v>3.1950954927117942E-2</v>
      </c>
      <c r="R155" s="318">
        <f t="shared" si="27"/>
        <v>3.1890647480812717E-2</v>
      </c>
      <c r="S155" s="318">
        <f t="shared" si="27"/>
        <v>3.5262866998250833E-2</v>
      </c>
      <c r="T155" s="318">
        <f t="shared" si="27"/>
        <v>2.4727205591165057E-2</v>
      </c>
      <c r="U155" s="318">
        <f t="shared" si="27"/>
        <v>2.033091998629525E-2</v>
      </c>
      <c r="V155" s="318">
        <f t="shared" si="27"/>
        <v>2.5664655784154514E-2</v>
      </c>
      <c r="W155" s="318">
        <f t="shared" si="27"/>
        <v>2.5724208628131053E-2</v>
      </c>
      <c r="X155" s="318">
        <f t="shared" si="27"/>
        <v>2.8483488721030674E-2</v>
      </c>
      <c r="Y155" s="318">
        <f t="shared" si="27"/>
        <v>2.9415770762413907E-2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0.67381177247555346</v>
      </c>
      <c r="C157" s="269">
        <f t="shared" si="29"/>
        <v>0.69500317927024913</v>
      </c>
      <c r="D157" s="269">
        <f t="shared" si="29"/>
        <v>0.70503018093732228</v>
      </c>
      <c r="E157" s="269">
        <f t="shared" si="29"/>
        <v>0.69719814742503672</v>
      </c>
      <c r="F157" s="269">
        <f t="shared" si="29"/>
        <v>0.6701740797112985</v>
      </c>
      <c r="G157" s="269">
        <f t="shared" si="29"/>
        <v>0.60462392586965641</v>
      </c>
      <c r="H157" s="269">
        <f t="shared" si="29"/>
        <v>0.5516657317050162</v>
      </c>
      <c r="I157" s="269">
        <f t="shared" si="29"/>
        <v>0.54113225322477887</v>
      </c>
      <c r="J157" s="269">
        <f t="shared" si="29"/>
        <v>0.59759970494778247</v>
      </c>
      <c r="K157" s="269">
        <f t="shared" si="29"/>
        <v>0.60711216914330024</v>
      </c>
      <c r="L157" s="269">
        <f t="shared" si="29"/>
        <v>0.55439820301038767</v>
      </c>
      <c r="M157" s="269">
        <f t="shared" si="29"/>
        <v>0.57682674848004656</v>
      </c>
      <c r="N157" s="269">
        <f t="shared" si="29"/>
        <v>0.62945399286267778</v>
      </c>
      <c r="O157" s="269">
        <f t="shared" si="29"/>
        <v>0.63403964094705356</v>
      </c>
      <c r="P157" s="269">
        <f t="shared" si="29"/>
        <v>0.63282010531649746</v>
      </c>
      <c r="Q157" s="269">
        <f t="shared" si="29"/>
        <v>0.62077629804175216</v>
      </c>
      <c r="R157" s="269">
        <f t="shared" si="29"/>
        <v>0.63076017902042403</v>
      </c>
      <c r="S157" s="269">
        <f t="shared" si="29"/>
        <v>0.62118179970775766</v>
      </c>
      <c r="T157" s="269">
        <f t="shared" si="29"/>
        <v>0.65156354316080145</v>
      </c>
      <c r="U157" s="269">
        <f t="shared" si="29"/>
        <v>0.64607962957594445</v>
      </c>
      <c r="V157" s="269">
        <f t="shared" si="29"/>
        <v>0.66665608394370934</v>
      </c>
      <c r="W157" s="269">
        <f t="shared" si="29"/>
        <v>0.66976985578417481</v>
      </c>
      <c r="X157" s="269">
        <f t="shared" si="29"/>
        <v>0.69359207517562615</v>
      </c>
      <c r="Y157" s="269">
        <f t="shared" si="29"/>
        <v>0.6999970588157608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0.6249491901285873</v>
      </c>
      <c r="C158" s="318">
        <f t="shared" si="30"/>
        <v>0.65571397489007988</v>
      </c>
      <c r="D158" s="318">
        <f t="shared" si="30"/>
        <v>0.66688079380770349</v>
      </c>
      <c r="E158" s="318">
        <f t="shared" si="30"/>
        <v>0.65571467665559313</v>
      </c>
      <c r="F158" s="318">
        <f t="shared" si="30"/>
        <v>0.60858332558850303</v>
      </c>
      <c r="G158" s="318">
        <f t="shared" si="30"/>
        <v>0.53495514743350048</v>
      </c>
      <c r="H158" s="318">
        <f t="shared" si="30"/>
        <v>0.43759667965557886</v>
      </c>
      <c r="I158" s="318">
        <f t="shared" si="30"/>
        <v>0.43786177930856074</v>
      </c>
      <c r="J158" s="318">
        <f t="shared" si="30"/>
        <v>0.49532322985672717</v>
      </c>
      <c r="K158" s="318">
        <f t="shared" si="30"/>
        <v>0.50697321763266101</v>
      </c>
      <c r="L158" s="318">
        <f t="shared" si="30"/>
        <v>0.43809973599205249</v>
      </c>
      <c r="M158" s="318">
        <f t="shared" si="30"/>
        <v>0.47136708582033765</v>
      </c>
      <c r="N158" s="318">
        <f t="shared" si="30"/>
        <v>0.54459146823554949</v>
      </c>
      <c r="O158" s="318">
        <f t="shared" si="30"/>
        <v>0.54777722356518954</v>
      </c>
      <c r="P158" s="318">
        <f t="shared" si="30"/>
        <v>0.5451534134450412</v>
      </c>
      <c r="Q158" s="318">
        <f t="shared" si="30"/>
        <v>0.52744964184568055</v>
      </c>
      <c r="R158" s="318">
        <f t="shared" si="30"/>
        <v>0.54216866419938226</v>
      </c>
      <c r="S158" s="318">
        <f t="shared" si="30"/>
        <v>0.52927292008012006</v>
      </c>
      <c r="T158" s="318">
        <f t="shared" si="30"/>
        <v>0.57269976066778983</v>
      </c>
      <c r="U158" s="318">
        <f t="shared" si="30"/>
        <v>0.56113179458877627</v>
      </c>
      <c r="V158" s="318">
        <f t="shared" si="30"/>
        <v>0.59358896024578878</v>
      </c>
      <c r="W158" s="318">
        <f t="shared" si="30"/>
        <v>0.59838398957296013</v>
      </c>
      <c r="X158" s="318">
        <f t="shared" si="30"/>
        <v>0.63523863211841791</v>
      </c>
      <c r="Y158" s="318">
        <f t="shared" si="30"/>
        <v>0.64487873036924859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4.8862582346966194E-2</v>
      </c>
      <c r="C159" s="318">
        <f t="shared" si="31"/>
        <v>3.9289204380169258E-2</v>
      </c>
      <c r="D159" s="318">
        <f t="shared" si="31"/>
        <v>3.8149387129618774E-2</v>
      </c>
      <c r="E159" s="318">
        <f t="shared" si="31"/>
        <v>4.1483470769443712E-2</v>
      </c>
      <c r="F159" s="318">
        <f t="shared" si="31"/>
        <v>6.1590754122795403E-2</v>
      </c>
      <c r="G159" s="318">
        <f t="shared" si="31"/>
        <v>6.966877843615589E-2</v>
      </c>
      <c r="H159" s="318">
        <f t="shared" si="31"/>
        <v>0.11406905204943733</v>
      </c>
      <c r="I159" s="318">
        <f t="shared" si="31"/>
        <v>0.10327047391621812</v>
      </c>
      <c r="J159" s="318">
        <f t="shared" si="31"/>
        <v>0.10227647509105521</v>
      </c>
      <c r="K159" s="318">
        <f t="shared" si="31"/>
        <v>0.10013895151063919</v>
      </c>
      <c r="L159" s="318">
        <f t="shared" si="31"/>
        <v>0.11629846701833521</v>
      </c>
      <c r="M159" s="318">
        <f t="shared" si="31"/>
        <v>0.1054596626597088</v>
      </c>
      <c r="N159" s="318">
        <f t="shared" si="31"/>
        <v>8.4862524627128247E-2</v>
      </c>
      <c r="O159" s="318">
        <f t="shared" si="31"/>
        <v>8.6262417381864021E-2</v>
      </c>
      <c r="P159" s="318">
        <f t="shared" si="31"/>
        <v>8.7666691871456245E-2</v>
      </c>
      <c r="Q159" s="318">
        <f t="shared" si="31"/>
        <v>9.3326656196071681E-2</v>
      </c>
      <c r="R159" s="318">
        <f t="shared" si="31"/>
        <v>8.8591514821041772E-2</v>
      </c>
      <c r="S159" s="318">
        <f t="shared" si="31"/>
        <v>9.1908879627637663E-2</v>
      </c>
      <c r="T159" s="318">
        <f t="shared" si="31"/>
        <v>7.8863782493011597E-2</v>
      </c>
      <c r="U159" s="318">
        <f t="shared" si="31"/>
        <v>8.4947834987168166E-2</v>
      </c>
      <c r="V159" s="318">
        <f t="shared" si="31"/>
        <v>7.3067123697920552E-2</v>
      </c>
      <c r="W159" s="318">
        <f t="shared" si="31"/>
        <v>7.1385866211214691E-2</v>
      </c>
      <c r="X159" s="318">
        <f t="shared" si="31"/>
        <v>5.8353443057208201E-2</v>
      </c>
      <c r="Y159" s="318">
        <f t="shared" si="31"/>
        <v>5.5118328446512183E-2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9.8206854462281307E-2</v>
      </c>
      <c r="C160" s="269">
        <f t="shared" si="32"/>
        <v>9.1367331736370447E-2</v>
      </c>
      <c r="D160" s="269">
        <f t="shared" si="32"/>
        <v>9.2025831600366093E-2</v>
      </c>
      <c r="E160" s="269">
        <f t="shared" si="32"/>
        <v>9.4782732676601172E-2</v>
      </c>
      <c r="F160" s="269">
        <f t="shared" si="32"/>
        <v>0.10890132068462673</v>
      </c>
      <c r="G160" s="269">
        <f t="shared" si="32"/>
        <v>0.11114038376586269</v>
      </c>
      <c r="H160" s="269">
        <f t="shared" si="32"/>
        <v>0.14427633222003397</v>
      </c>
      <c r="I160" s="269">
        <f t="shared" si="32"/>
        <v>0.13444014318181383</v>
      </c>
      <c r="J160" s="269">
        <f t="shared" si="32"/>
        <v>0.13654672386842032</v>
      </c>
      <c r="K160" s="269">
        <f t="shared" si="32"/>
        <v>0.13512705865108043</v>
      </c>
      <c r="L160" s="269">
        <f t="shared" si="32"/>
        <v>0.14523705333212111</v>
      </c>
      <c r="M160" s="269">
        <f t="shared" si="32"/>
        <v>0.1392761531412674</v>
      </c>
      <c r="N160" s="269">
        <f t="shared" si="32"/>
        <v>0.12337276997780083</v>
      </c>
      <c r="O160" s="269">
        <f t="shared" si="32"/>
        <v>0.12519795523629182</v>
      </c>
      <c r="P160" s="269">
        <f t="shared" si="32"/>
        <v>0.12683666207023173</v>
      </c>
      <c r="Q160" s="269">
        <f t="shared" si="32"/>
        <v>0.13002453922919613</v>
      </c>
      <c r="R160" s="269">
        <f t="shared" si="32"/>
        <v>0.12590710431647387</v>
      </c>
      <c r="S160" s="269">
        <f t="shared" si="32"/>
        <v>0.12855967811628921</v>
      </c>
      <c r="T160" s="269">
        <f t="shared" si="32"/>
        <v>0.12017452491225042</v>
      </c>
      <c r="U160" s="269">
        <f t="shared" si="32"/>
        <v>0.12422397692464972</v>
      </c>
      <c r="V160" s="269">
        <f t="shared" si="32"/>
        <v>0.11346126578137274</v>
      </c>
      <c r="W160" s="269">
        <f t="shared" si="32"/>
        <v>0.1121722504815665</v>
      </c>
      <c r="X160" s="269">
        <f t="shared" si="32"/>
        <v>0.10099298195985697</v>
      </c>
      <c r="Y160" s="269">
        <f t="shared" si="32"/>
        <v>9.7903354451417041E-2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5.2525474068224602E-2</v>
      </c>
      <c r="C161" s="318">
        <f t="shared" si="33"/>
        <v>5.4636053845123551E-2</v>
      </c>
      <c r="D161" s="318">
        <f t="shared" si="33"/>
        <v>5.6360163075246703E-2</v>
      </c>
      <c r="E161" s="318">
        <f t="shared" si="33"/>
        <v>5.6000046267839373E-2</v>
      </c>
      <c r="F161" s="318">
        <f t="shared" si="33"/>
        <v>5.1320437057527084E-2</v>
      </c>
      <c r="G161" s="318">
        <f t="shared" si="33"/>
        <v>4.6007396181777439E-2</v>
      </c>
      <c r="H161" s="318">
        <f t="shared" si="33"/>
        <v>3.7633754043169897E-2</v>
      </c>
      <c r="I161" s="318">
        <f t="shared" si="33"/>
        <v>3.7893100928854062E-2</v>
      </c>
      <c r="J161" s="318">
        <f t="shared" si="33"/>
        <v>4.0928966075317402E-2</v>
      </c>
      <c r="K161" s="318">
        <f t="shared" si="33"/>
        <v>4.1507660811303068E-2</v>
      </c>
      <c r="L161" s="318">
        <f t="shared" si="33"/>
        <v>3.6510206408933731E-2</v>
      </c>
      <c r="M161" s="318">
        <f t="shared" si="33"/>
        <v>4.0682449436081063E-2</v>
      </c>
      <c r="N161" s="318">
        <f t="shared" si="33"/>
        <v>4.4035226145909136E-2</v>
      </c>
      <c r="O161" s="318">
        <f t="shared" si="33"/>
        <v>4.4551658768571777E-2</v>
      </c>
      <c r="P161" s="318">
        <f t="shared" si="33"/>
        <v>4.4877516504991201E-2</v>
      </c>
      <c r="Q161" s="318">
        <f t="shared" si="33"/>
        <v>4.2773921725497967E-2</v>
      </c>
      <c r="R161" s="318">
        <f t="shared" si="33"/>
        <v>4.3083346466578062E-2</v>
      </c>
      <c r="S161" s="318">
        <f t="shared" si="33"/>
        <v>4.2634532735135074E-2</v>
      </c>
      <c r="T161" s="318">
        <f t="shared" si="33"/>
        <v>4.6445174674560982E-2</v>
      </c>
      <c r="U161" s="318">
        <f t="shared" si="33"/>
        <v>4.4806676869870207E-2</v>
      </c>
      <c r="V161" s="318">
        <f t="shared" si="33"/>
        <v>4.5151182449243182E-2</v>
      </c>
      <c r="W161" s="318">
        <f t="shared" si="33"/>
        <v>4.5433966246038258E-2</v>
      </c>
      <c r="X161" s="318">
        <f t="shared" si="33"/>
        <v>4.643864402759737E-2</v>
      </c>
      <c r="Y161" s="318">
        <f t="shared" si="33"/>
        <v>4.6373508759460641E-2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4.5681380394056705E-2</v>
      </c>
      <c r="C162" s="326">
        <f t="shared" si="34"/>
        <v>3.6731277891246902E-2</v>
      </c>
      <c r="D162" s="326">
        <f t="shared" si="34"/>
        <v>3.5665668525119383E-2</v>
      </c>
      <c r="E162" s="326">
        <f t="shared" si="34"/>
        <v>3.8782686408761792E-2</v>
      </c>
      <c r="F162" s="326">
        <f t="shared" si="34"/>
        <v>5.7580883627099635E-2</v>
      </c>
      <c r="G162" s="326">
        <f t="shared" si="34"/>
        <v>6.5132987584085256E-2</v>
      </c>
      <c r="H162" s="326">
        <f t="shared" si="34"/>
        <v>0.10664257817686407</v>
      </c>
      <c r="I162" s="326">
        <f t="shared" si="34"/>
        <v>9.6547042252959736E-2</v>
      </c>
      <c r="J162" s="326">
        <f t="shared" si="34"/>
        <v>9.5617757793102914E-2</v>
      </c>
      <c r="K162" s="326">
        <f t="shared" si="34"/>
        <v>9.3619397839777352E-2</v>
      </c>
      <c r="L162" s="326">
        <f t="shared" si="34"/>
        <v>0.10872684692318738</v>
      </c>
      <c r="M162" s="326">
        <f t="shared" si="34"/>
        <v>9.8593703705186345E-2</v>
      </c>
      <c r="N162" s="326">
        <f t="shared" si="34"/>
        <v>7.9337543831891719E-2</v>
      </c>
      <c r="O162" s="326">
        <f t="shared" si="34"/>
        <v>8.0646296467720063E-2</v>
      </c>
      <c r="P162" s="326">
        <f t="shared" si="34"/>
        <v>8.1959145565240504E-2</v>
      </c>
      <c r="Q162" s="326">
        <f t="shared" si="34"/>
        <v>8.7250617503698169E-2</v>
      </c>
      <c r="R162" s="326">
        <f t="shared" si="34"/>
        <v>8.2823757849895818E-2</v>
      </c>
      <c r="S162" s="326">
        <f t="shared" si="34"/>
        <v>8.5925145381154144E-2</v>
      </c>
      <c r="T162" s="326">
        <f t="shared" si="34"/>
        <v>7.3729350237689437E-2</v>
      </c>
      <c r="U162" s="326">
        <f t="shared" si="34"/>
        <v>7.9417300054779524E-2</v>
      </c>
      <c r="V162" s="326">
        <f t="shared" si="34"/>
        <v>6.8310083332129554E-2</v>
      </c>
      <c r="W162" s="326">
        <f t="shared" si="34"/>
        <v>6.6738284235528259E-2</v>
      </c>
      <c r="X162" s="326">
        <f t="shared" si="34"/>
        <v>5.4554337932259597E-2</v>
      </c>
      <c r="Y162" s="326">
        <f t="shared" si="34"/>
        <v>5.1529845691956407E-2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1.0000000000000002</v>
      </c>
      <c r="C165" s="232">
        <f t="shared" si="35"/>
        <v>1</v>
      </c>
      <c r="D165" s="232">
        <f t="shared" si="35"/>
        <v>0.99999999999999989</v>
      </c>
      <c r="E165" s="232">
        <f t="shared" si="35"/>
        <v>0.99999999999999978</v>
      </c>
      <c r="F165" s="232">
        <f t="shared" si="35"/>
        <v>1</v>
      </c>
      <c r="G165" s="232">
        <f t="shared" si="35"/>
        <v>0.99999999999999978</v>
      </c>
      <c r="H165" s="232">
        <f t="shared" si="35"/>
        <v>0.99999999999999989</v>
      </c>
      <c r="I165" s="232">
        <f t="shared" si="35"/>
        <v>0.99999999999999989</v>
      </c>
      <c r="J165" s="232">
        <f t="shared" si="35"/>
        <v>1.0000000000000002</v>
      </c>
      <c r="K165" s="232">
        <f t="shared" si="35"/>
        <v>1</v>
      </c>
      <c r="L165" s="232">
        <f t="shared" si="35"/>
        <v>1</v>
      </c>
      <c r="M165" s="232">
        <f t="shared" si="35"/>
        <v>0.99999999999999978</v>
      </c>
      <c r="N165" s="232">
        <f t="shared" si="35"/>
        <v>1.0000000000000004</v>
      </c>
      <c r="O165" s="232">
        <f t="shared" si="35"/>
        <v>0.99999999999999989</v>
      </c>
      <c r="P165" s="232">
        <f t="shared" si="35"/>
        <v>0.99999999999999989</v>
      </c>
      <c r="Q165" s="232">
        <f t="shared" si="35"/>
        <v>1</v>
      </c>
      <c r="R165" s="232">
        <f t="shared" si="35"/>
        <v>1</v>
      </c>
      <c r="S165" s="232">
        <f t="shared" si="35"/>
        <v>0.99999999999999989</v>
      </c>
      <c r="T165" s="232">
        <f t="shared" si="35"/>
        <v>0.99999999999999989</v>
      </c>
      <c r="U165" s="232">
        <f t="shared" si="35"/>
        <v>1.0000000000000002</v>
      </c>
      <c r="V165" s="232">
        <f t="shared" si="35"/>
        <v>1</v>
      </c>
      <c r="W165" s="232">
        <f t="shared" si="35"/>
        <v>1</v>
      </c>
      <c r="X165" s="232">
        <f t="shared" si="35"/>
        <v>0.99999999999999989</v>
      </c>
      <c r="Y165" s="232">
        <f t="shared" si="35"/>
        <v>0.99999999999999944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8.244502311347119E-3</v>
      </c>
      <c r="C166" s="266">
        <f t="shared" si="36"/>
        <v>8.3630615723240785E-3</v>
      </c>
      <c r="D166" s="266">
        <f t="shared" si="36"/>
        <v>8.2138855888895679E-3</v>
      </c>
      <c r="E166" s="266">
        <f t="shared" si="36"/>
        <v>8.13206139631234E-3</v>
      </c>
      <c r="F166" s="266">
        <f t="shared" si="36"/>
        <v>8.0016409563953856E-3</v>
      </c>
      <c r="G166" s="266">
        <f t="shared" si="36"/>
        <v>7.8925824973133663E-3</v>
      </c>
      <c r="H166" s="266">
        <f t="shared" si="36"/>
        <v>7.5984209926430978E-3</v>
      </c>
      <c r="I166" s="266">
        <f t="shared" si="36"/>
        <v>7.6341635641941465E-3</v>
      </c>
      <c r="J166" s="266">
        <f t="shared" si="36"/>
        <v>7.7905969236536287E-3</v>
      </c>
      <c r="K166" s="266">
        <f t="shared" si="36"/>
        <v>7.814404847443045E-3</v>
      </c>
      <c r="L166" s="266">
        <f t="shared" si="36"/>
        <v>7.6158914371459172E-3</v>
      </c>
      <c r="M166" s="266">
        <f t="shared" si="36"/>
        <v>7.6166199908085644E-3</v>
      </c>
      <c r="N166" s="266">
        <f t="shared" si="36"/>
        <v>8.0004049529631069E-3</v>
      </c>
      <c r="O166" s="266">
        <f t="shared" si="36"/>
        <v>7.9370806117658264E-3</v>
      </c>
      <c r="P166" s="266">
        <f t="shared" si="36"/>
        <v>7.8867703698874969E-3</v>
      </c>
      <c r="Q166" s="266">
        <f t="shared" si="36"/>
        <v>7.5845308021467639E-3</v>
      </c>
      <c r="R166" s="266">
        <f t="shared" si="36"/>
        <v>7.6555217017235866E-3</v>
      </c>
      <c r="S166" s="266">
        <f t="shared" si="36"/>
        <v>7.7057847173523349E-3</v>
      </c>
      <c r="T166" s="266">
        <f t="shared" si="36"/>
        <v>7.8517482698597773E-3</v>
      </c>
      <c r="U166" s="266">
        <f t="shared" si="36"/>
        <v>7.8986174165597764E-3</v>
      </c>
      <c r="V166" s="266">
        <f t="shared" si="36"/>
        <v>7.9439226873481567E-3</v>
      </c>
      <c r="W166" s="266">
        <f t="shared" si="36"/>
        <v>8.0299755930858079E-3</v>
      </c>
      <c r="X166" s="266">
        <f t="shared" si="36"/>
        <v>8.2400345699584904E-3</v>
      </c>
      <c r="Y166" s="266">
        <f t="shared" si="36"/>
        <v>8.2177375026604733E-3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2.3992958272453448E-3</v>
      </c>
      <c r="C167" s="267">
        <f t="shared" si="37"/>
        <v>2.4337986667620258E-3</v>
      </c>
      <c r="D167" s="267">
        <f t="shared" si="37"/>
        <v>2.3903858201081989E-3</v>
      </c>
      <c r="E167" s="267">
        <f t="shared" si="37"/>
        <v>2.3665735344899309E-3</v>
      </c>
      <c r="F167" s="267">
        <f t="shared" si="37"/>
        <v>2.3286188823516715E-3</v>
      </c>
      <c r="G167" s="267">
        <f t="shared" si="37"/>
        <v>2.2968809440359573E-3</v>
      </c>
      <c r="H167" s="267">
        <f t="shared" si="37"/>
        <v>2.2112747492605369E-3</v>
      </c>
      <c r="I167" s="267">
        <f t="shared" si="37"/>
        <v>2.2216764690416598E-3</v>
      </c>
      <c r="J167" s="267">
        <f t="shared" si="37"/>
        <v>2.267201340333955E-3</v>
      </c>
      <c r="K167" s="267">
        <f t="shared" si="37"/>
        <v>2.274129866768438E-3</v>
      </c>
      <c r="L167" s="267">
        <f t="shared" si="37"/>
        <v>2.2163589572591269E-3</v>
      </c>
      <c r="M167" s="267">
        <f t="shared" si="37"/>
        <v>2.2165709792462277E-3</v>
      </c>
      <c r="N167" s="267">
        <f t="shared" si="37"/>
        <v>2.3282591835165501E-3</v>
      </c>
      <c r="O167" s="267">
        <f t="shared" si="37"/>
        <v>2.3098306814845282E-3</v>
      </c>
      <c r="P167" s="267">
        <f t="shared" si="37"/>
        <v>2.2951895122728665E-3</v>
      </c>
      <c r="Q167" s="267">
        <f t="shared" si="37"/>
        <v>2.254882255477935E-3</v>
      </c>
      <c r="R167" s="267">
        <f t="shared" si="37"/>
        <v>2.2926139400305206E-3</v>
      </c>
      <c r="S167" s="267">
        <f t="shared" si="37"/>
        <v>2.2718093837731353E-3</v>
      </c>
      <c r="T167" s="267">
        <f t="shared" si="37"/>
        <v>2.3015208834749447E-3</v>
      </c>
      <c r="U167" s="267">
        <f t="shared" si="37"/>
        <v>2.2986372121548649E-3</v>
      </c>
      <c r="V167" s="267">
        <f t="shared" si="37"/>
        <v>2.3251959728834426E-3</v>
      </c>
      <c r="W167" s="267">
        <f t="shared" si="37"/>
        <v>2.3475889876284827E-3</v>
      </c>
      <c r="X167" s="267">
        <f t="shared" si="37"/>
        <v>2.3979956355701985E-3</v>
      </c>
      <c r="Y167" s="267">
        <f t="shared" si="37"/>
        <v>2.3969093196706602E-3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2.3315884717047295E-2</v>
      </c>
      <c r="C168" s="267">
        <f t="shared" si="38"/>
        <v>1.9411475649233519E-2</v>
      </c>
      <c r="D168" s="267">
        <f t="shared" si="38"/>
        <v>1.8568270314079222E-2</v>
      </c>
      <c r="E168" s="267">
        <f t="shared" si="38"/>
        <v>1.9855868425002227E-2</v>
      </c>
      <c r="F168" s="267">
        <f t="shared" si="38"/>
        <v>2.7558999063827049E-2</v>
      </c>
      <c r="G168" s="267">
        <f t="shared" si="38"/>
        <v>3.1664039878513454E-2</v>
      </c>
      <c r="H168" s="267">
        <f t="shared" si="38"/>
        <v>4.4133243785290245E-2</v>
      </c>
      <c r="I168" s="267">
        <f t="shared" si="38"/>
        <v>4.2286316959294988E-2</v>
      </c>
      <c r="J168" s="267">
        <f t="shared" si="38"/>
        <v>4.0662680858311935E-2</v>
      </c>
      <c r="K168" s="267">
        <f t="shared" si="38"/>
        <v>4.0058901482513648E-2</v>
      </c>
      <c r="L168" s="267">
        <f t="shared" si="38"/>
        <v>4.4950050471336003E-2</v>
      </c>
      <c r="M168" s="267">
        <f t="shared" si="38"/>
        <v>4.1365376698805738E-2</v>
      </c>
      <c r="N168" s="267">
        <f t="shared" si="38"/>
        <v>3.5965474580362845E-2</v>
      </c>
      <c r="O168" s="267">
        <f t="shared" si="38"/>
        <v>3.6058232927546667E-2</v>
      </c>
      <c r="P168" s="267">
        <f t="shared" si="38"/>
        <v>3.6219282908877264E-2</v>
      </c>
      <c r="Q168" s="267">
        <f t="shared" si="38"/>
        <v>3.6925860794885593E-2</v>
      </c>
      <c r="R168" s="267">
        <f t="shared" si="38"/>
        <v>3.5983586210325623E-2</v>
      </c>
      <c r="S168" s="267">
        <f t="shared" si="38"/>
        <v>3.7317482443531232E-2</v>
      </c>
      <c r="T168" s="267">
        <f t="shared" si="38"/>
        <v>3.3227977756562908E-2</v>
      </c>
      <c r="U168" s="267">
        <f t="shared" si="38"/>
        <v>3.5664407459100336E-2</v>
      </c>
      <c r="V168" s="267">
        <f t="shared" si="38"/>
        <v>3.2544338376279819E-2</v>
      </c>
      <c r="W168" s="267">
        <f t="shared" si="38"/>
        <v>3.1998199959352457E-2</v>
      </c>
      <c r="X168" s="267">
        <f t="shared" si="38"/>
        <v>2.8301350326745821E-2</v>
      </c>
      <c r="Y168" s="267">
        <f t="shared" si="38"/>
        <v>2.723027787019891E-2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7.3312289523112797E-3</v>
      </c>
      <c r="C169" s="267">
        <f t="shared" si="39"/>
        <v>7.4366549748672633E-3</v>
      </c>
      <c r="D169" s="267">
        <f t="shared" si="39"/>
        <v>7.3040037550065589E-3</v>
      </c>
      <c r="E169" s="267">
        <f t="shared" si="39"/>
        <v>7.2312435243743209E-3</v>
      </c>
      <c r="F169" s="267">
        <f t="shared" si="39"/>
        <v>7.1152702285967899E-3</v>
      </c>
      <c r="G169" s="267">
        <f t="shared" si="39"/>
        <v>7.0182925697251167E-3</v>
      </c>
      <c r="H169" s="267">
        <f t="shared" si="39"/>
        <v>6.7567163995388355E-3</v>
      </c>
      <c r="I169" s="267">
        <f t="shared" si="39"/>
        <v>6.7884996370818065E-3</v>
      </c>
      <c r="J169" s="267">
        <f t="shared" si="39"/>
        <v>6.9276043071597364E-3</v>
      </c>
      <c r="K169" s="267">
        <f t="shared" si="39"/>
        <v>6.9487749410667935E-3</v>
      </c>
      <c r="L169" s="267">
        <f t="shared" si="39"/>
        <v>6.7722515796760962E-3</v>
      </c>
      <c r="M169" s="267">
        <f t="shared" si="39"/>
        <v>6.7728994288127958E-3</v>
      </c>
      <c r="N169" s="267">
        <f t="shared" si="39"/>
        <v>7.1141711417379728E-3</v>
      </c>
      <c r="O169" s="267">
        <f t="shared" si="39"/>
        <v>7.0578614669947748E-3</v>
      </c>
      <c r="P169" s="267">
        <f t="shared" si="39"/>
        <v>7.0131242726891195E-3</v>
      </c>
      <c r="Q169" s="267">
        <f t="shared" si="39"/>
        <v>6.9070695391529992E-3</v>
      </c>
      <c r="R169" s="267">
        <f t="shared" si="39"/>
        <v>7.0052544178852878E-3</v>
      </c>
      <c r="S169" s="267">
        <f t="shared" si="39"/>
        <v>6.9416845306533199E-3</v>
      </c>
      <c r="T169" s="267">
        <f t="shared" si="39"/>
        <v>7.0324702538463457E-3</v>
      </c>
      <c r="U169" s="267">
        <f t="shared" si="39"/>
        <v>7.0236589791253879E-3</v>
      </c>
      <c r="V169" s="267">
        <f t="shared" si="39"/>
        <v>7.1048112711353268E-3</v>
      </c>
      <c r="W169" s="267">
        <f t="shared" si="39"/>
        <v>7.1732348128112442E-3</v>
      </c>
      <c r="X169" s="267">
        <f t="shared" si="39"/>
        <v>7.327256118805657E-3</v>
      </c>
      <c r="Y169" s="267">
        <f t="shared" si="39"/>
        <v>7.3239367988270189E-3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1.1532869854076075E-2</v>
      </c>
      <c r="C170" s="268">
        <f t="shared" si="40"/>
        <v>1.169528378198571E-2</v>
      </c>
      <c r="D170" s="268">
        <f t="shared" si="40"/>
        <v>1.1549441893784604E-2</v>
      </c>
      <c r="E170" s="268">
        <f t="shared" si="40"/>
        <v>1.1357266451205954E-2</v>
      </c>
      <c r="F170" s="268">
        <f t="shared" si="40"/>
        <v>1.1674992080299151E-2</v>
      </c>
      <c r="G170" s="268">
        <f t="shared" si="40"/>
        <v>1.2108385803317169E-2</v>
      </c>
      <c r="H170" s="268">
        <f t="shared" si="40"/>
        <v>1.6313699478810346E-2</v>
      </c>
      <c r="I170" s="268">
        <f t="shared" si="40"/>
        <v>1.5306516204009989E-2</v>
      </c>
      <c r="J170" s="268">
        <f t="shared" si="40"/>
        <v>1.6368048352172933E-2</v>
      </c>
      <c r="K170" s="268">
        <f t="shared" si="40"/>
        <v>1.549266915136849E-2</v>
      </c>
      <c r="L170" s="268">
        <f t="shared" si="40"/>
        <v>1.7385421693382735E-2</v>
      </c>
      <c r="M170" s="268">
        <f t="shared" si="40"/>
        <v>1.5818900346804474E-2</v>
      </c>
      <c r="N170" s="268">
        <f t="shared" si="40"/>
        <v>1.4615507932742224E-2</v>
      </c>
      <c r="O170" s="268">
        <f t="shared" si="40"/>
        <v>1.4579101040167358E-2</v>
      </c>
      <c r="P170" s="268">
        <f t="shared" si="40"/>
        <v>1.4730194739051418E-2</v>
      </c>
      <c r="Q170" s="268">
        <f t="shared" si="40"/>
        <v>1.6072155726973753E-2</v>
      </c>
      <c r="R170" s="268">
        <f t="shared" si="40"/>
        <v>1.5655915332381636E-2</v>
      </c>
      <c r="S170" s="268">
        <f t="shared" si="40"/>
        <v>1.5856243893709487E-2</v>
      </c>
      <c r="T170" s="268">
        <f t="shared" si="40"/>
        <v>1.3674783475213854E-2</v>
      </c>
      <c r="U170" s="268">
        <f t="shared" si="40"/>
        <v>1.4863402774236808E-2</v>
      </c>
      <c r="V170" s="268">
        <f t="shared" si="40"/>
        <v>1.422716782234108E-2</v>
      </c>
      <c r="W170" s="268">
        <f t="shared" si="40"/>
        <v>1.3961639695101429E-2</v>
      </c>
      <c r="X170" s="268">
        <f t="shared" si="40"/>
        <v>1.3028785820142622E-2</v>
      </c>
      <c r="Y170" s="268">
        <f t="shared" si="40"/>
        <v>1.2965562732809969E-2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0.71269538425736634</v>
      </c>
      <c r="C171" s="269">
        <f t="shared" si="41"/>
        <v>0.7426152130301471</v>
      </c>
      <c r="D171" s="269">
        <f t="shared" si="41"/>
        <v>0.74959427182446448</v>
      </c>
      <c r="E171" s="269">
        <f t="shared" si="41"/>
        <v>0.73994071813436257</v>
      </c>
      <c r="F171" s="269">
        <f t="shared" si="41"/>
        <v>0.68011553038910444</v>
      </c>
      <c r="G171" s="269">
        <f t="shared" si="41"/>
        <v>0.64807059977731085</v>
      </c>
      <c r="H171" s="269">
        <f t="shared" si="41"/>
        <v>0.54799828794960803</v>
      </c>
      <c r="I171" s="269">
        <f t="shared" si="41"/>
        <v>0.5631905027830425</v>
      </c>
      <c r="J171" s="269">
        <f t="shared" si="41"/>
        <v>0.57450216091611594</v>
      </c>
      <c r="K171" s="269">
        <f t="shared" si="41"/>
        <v>0.57994720980559311</v>
      </c>
      <c r="L171" s="269">
        <f t="shared" si="41"/>
        <v>0.54063596767505095</v>
      </c>
      <c r="M171" s="269">
        <f t="shared" si="41"/>
        <v>0.56990256108626824</v>
      </c>
      <c r="N171" s="269">
        <f t="shared" si="41"/>
        <v>0.61215615947290769</v>
      </c>
      <c r="O171" s="269">
        <f t="shared" si="41"/>
        <v>0.6115967969099172</v>
      </c>
      <c r="P171" s="269">
        <f t="shared" si="41"/>
        <v>0.61030854136601032</v>
      </c>
      <c r="Q171" s="269">
        <f t="shared" si="41"/>
        <v>0.59652666750132144</v>
      </c>
      <c r="R171" s="269">
        <f t="shared" si="41"/>
        <v>0.6033201282555215</v>
      </c>
      <c r="S171" s="269">
        <f t="shared" si="41"/>
        <v>0.59618515169832698</v>
      </c>
      <c r="T171" s="269">
        <f t="shared" si="41"/>
        <v>0.63122791448230886</v>
      </c>
      <c r="U171" s="269">
        <f t="shared" si="41"/>
        <v>0.6144692325321941</v>
      </c>
      <c r="V171" s="269">
        <f t="shared" si="41"/>
        <v>0.6373922907528855</v>
      </c>
      <c r="W171" s="269">
        <f t="shared" si="41"/>
        <v>0.6416142020395289</v>
      </c>
      <c r="X171" s="269">
        <f t="shared" si="41"/>
        <v>0.67262786850397838</v>
      </c>
      <c r="Y171" s="269">
        <f t="shared" si="41"/>
        <v>0.68023713253766915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0.61057938434368975</v>
      </c>
      <c r="C172" s="318">
        <f t="shared" si="42"/>
        <v>0.65759925632179295</v>
      </c>
      <c r="D172" s="318">
        <f t="shared" si="42"/>
        <v>0.66827128053332541</v>
      </c>
      <c r="E172" s="318">
        <f t="shared" si="42"/>
        <v>0.65297846544784832</v>
      </c>
      <c r="F172" s="318">
        <f t="shared" si="42"/>
        <v>0.55941606819090706</v>
      </c>
      <c r="G172" s="318">
        <f t="shared" si="42"/>
        <v>0.50939239250616042</v>
      </c>
      <c r="H172" s="318">
        <f t="shared" si="42"/>
        <v>0.35470901871274696</v>
      </c>
      <c r="I172" s="318">
        <f t="shared" si="42"/>
        <v>0.37799017299208648</v>
      </c>
      <c r="J172" s="318">
        <f t="shared" si="42"/>
        <v>0.39641282974090641</v>
      </c>
      <c r="K172" s="318">
        <f t="shared" si="42"/>
        <v>0.4045022361332245</v>
      </c>
      <c r="L172" s="318">
        <f t="shared" si="42"/>
        <v>0.34376935052735735</v>
      </c>
      <c r="M172" s="318">
        <f t="shared" si="42"/>
        <v>0.38873565043003044</v>
      </c>
      <c r="N172" s="318">
        <f t="shared" si="42"/>
        <v>0.45463906570985468</v>
      </c>
      <c r="O172" s="318">
        <f t="shared" si="42"/>
        <v>0.45367345172265422</v>
      </c>
      <c r="P172" s="318">
        <f t="shared" si="42"/>
        <v>0.45167984958438784</v>
      </c>
      <c r="Q172" s="318">
        <f t="shared" si="42"/>
        <v>0.42929541361563833</v>
      </c>
      <c r="R172" s="318">
        <f t="shared" si="42"/>
        <v>0.44048200393620213</v>
      </c>
      <c r="S172" s="318">
        <f t="shared" si="42"/>
        <v>0.42966379304490443</v>
      </c>
      <c r="T172" s="318">
        <f t="shared" si="42"/>
        <v>0.48359999135650272</v>
      </c>
      <c r="U172" s="318">
        <f t="shared" si="42"/>
        <v>0.45827071494593868</v>
      </c>
      <c r="V172" s="318">
        <f t="shared" si="42"/>
        <v>0.49374413460593419</v>
      </c>
      <c r="W172" s="318">
        <f t="shared" si="42"/>
        <v>0.50029454537753082</v>
      </c>
      <c r="X172" s="318">
        <f t="shared" si="42"/>
        <v>0.54867714895826514</v>
      </c>
      <c r="Y172" s="318">
        <f t="shared" si="42"/>
        <v>0.5604731756251673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0.10211599991367665</v>
      </c>
      <c r="C173" s="318">
        <f t="shared" si="43"/>
        <v>8.501595670835406E-2</v>
      </c>
      <c r="D173" s="318">
        <f t="shared" si="43"/>
        <v>8.1322991291139068E-2</v>
      </c>
      <c r="E173" s="318">
        <f t="shared" si="43"/>
        <v>8.6962252686514252E-2</v>
      </c>
      <c r="F173" s="318">
        <f t="shared" si="43"/>
        <v>0.1206994621981974</v>
      </c>
      <c r="G173" s="318">
        <f t="shared" si="43"/>
        <v>0.13867820727115049</v>
      </c>
      <c r="H173" s="318">
        <f t="shared" si="43"/>
        <v>0.19328926923686113</v>
      </c>
      <c r="I173" s="318">
        <f t="shared" si="43"/>
        <v>0.18520032979095608</v>
      </c>
      <c r="J173" s="318">
        <f t="shared" si="43"/>
        <v>0.17808933117520953</v>
      </c>
      <c r="K173" s="318">
        <f t="shared" si="43"/>
        <v>0.17544497367236866</v>
      </c>
      <c r="L173" s="318">
        <f t="shared" si="43"/>
        <v>0.1968666171476936</v>
      </c>
      <c r="M173" s="318">
        <f t="shared" si="43"/>
        <v>0.18116691065623786</v>
      </c>
      <c r="N173" s="318">
        <f t="shared" si="43"/>
        <v>0.15751709376305292</v>
      </c>
      <c r="O173" s="318">
        <f t="shared" si="43"/>
        <v>0.15792334518726292</v>
      </c>
      <c r="P173" s="318">
        <f t="shared" si="43"/>
        <v>0.15862869178162256</v>
      </c>
      <c r="Q173" s="318">
        <f t="shared" si="43"/>
        <v>0.16723125388568308</v>
      </c>
      <c r="R173" s="318">
        <f t="shared" si="43"/>
        <v>0.16283812431931938</v>
      </c>
      <c r="S173" s="318">
        <f t="shared" si="43"/>
        <v>0.16652135865342257</v>
      </c>
      <c r="T173" s="318">
        <f t="shared" si="43"/>
        <v>0.14762792312580614</v>
      </c>
      <c r="U173" s="318">
        <f t="shared" si="43"/>
        <v>0.15619851758625553</v>
      </c>
      <c r="V173" s="318">
        <f t="shared" si="43"/>
        <v>0.14364815614695126</v>
      </c>
      <c r="W173" s="318">
        <f t="shared" si="43"/>
        <v>0.14131965666199803</v>
      </c>
      <c r="X173" s="318">
        <f t="shared" si="43"/>
        <v>0.12395071954571325</v>
      </c>
      <c r="Y173" s="318">
        <f t="shared" si="43"/>
        <v>0.1197639569125018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8.1857614485718183E-2</v>
      </c>
      <c r="C174" s="269">
        <f t="shared" si="44"/>
        <v>6.8149980563769488E-2</v>
      </c>
      <c r="D174" s="269">
        <f t="shared" si="44"/>
        <v>6.518964780801112E-2</v>
      </c>
      <c r="E174" s="269">
        <f t="shared" si="44"/>
        <v>6.9710158655253901E-2</v>
      </c>
      <c r="F174" s="269">
        <f t="shared" si="44"/>
        <v>9.6754377899699498E-2</v>
      </c>
      <c r="G174" s="269">
        <f t="shared" si="44"/>
        <v>0.11116639153480957</v>
      </c>
      <c r="H174" s="269">
        <f t="shared" si="44"/>
        <v>0.15494338300356844</v>
      </c>
      <c r="I174" s="269">
        <f t="shared" si="44"/>
        <v>0.14845917595157895</v>
      </c>
      <c r="J174" s="269">
        <f t="shared" si="44"/>
        <v>0.14275889995380864</v>
      </c>
      <c r="K174" s="269">
        <f t="shared" si="44"/>
        <v>0.14063914597585261</v>
      </c>
      <c r="L174" s="269">
        <f t="shared" si="44"/>
        <v>0.15781103514832304</v>
      </c>
      <c r="M174" s="269">
        <f t="shared" si="44"/>
        <v>0.14522593073174875</v>
      </c>
      <c r="N174" s="269">
        <f t="shared" si="44"/>
        <v>0.12626790656769343</v>
      </c>
      <c r="O174" s="269">
        <f t="shared" si="44"/>
        <v>0.12659356339419819</v>
      </c>
      <c r="P174" s="269">
        <f t="shared" si="44"/>
        <v>0.12715897909446769</v>
      </c>
      <c r="Q174" s="269">
        <f t="shared" si="44"/>
        <v>0.1334150892480517</v>
      </c>
      <c r="R174" s="269">
        <f t="shared" si="44"/>
        <v>0.13053331912115992</v>
      </c>
      <c r="S174" s="269">
        <f t="shared" si="44"/>
        <v>0.13348585130452445</v>
      </c>
      <c r="T174" s="269">
        <f t="shared" si="44"/>
        <v>0.1183406090012832</v>
      </c>
      <c r="U174" s="269">
        <f t="shared" si="44"/>
        <v>0.12521091745294563</v>
      </c>
      <c r="V174" s="269">
        <f t="shared" si="44"/>
        <v>0.11515037210037161</v>
      </c>
      <c r="W174" s="269">
        <f t="shared" si="44"/>
        <v>0.11328381432949711</v>
      </c>
      <c r="X174" s="269">
        <f t="shared" si="44"/>
        <v>9.9360631285768233E-2</v>
      </c>
      <c r="Y174" s="269">
        <f t="shared" si="44"/>
        <v>9.6004463771741572E-2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7.7552091096447603E-2</v>
      </c>
      <c r="C175" s="269">
        <f t="shared" si="45"/>
        <v>7.7394592320804284E-2</v>
      </c>
      <c r="D175" s="269">
        <f t="shared" si="45"/>
        <v>7.7405057014462916E-2</v>
      </c>
      <c r="E175" s="269">
        <f t="shared" si="45"/>
        <v>7.7475340445590526E-2</v>
      </c>
      <c r="F175" s="269">
        <f t="shared" si="45"/>
        <v>7.7717709400257851E-2</v>
      </c>
      <c r="G175" s="269">
        <f t="shared" si="45"/>
        <v>7.7832794416469217E-2</v>
      </c>
      <c r="H175" s="269">
        <f t="shared" si="45"/>
        <v>7.7947324100400617E-2</v>
      </c>
      <c r="I175" s="269">
        <f t="shared" si="45"/>
        <v>7.7962126383854469E-2</v>
      </c>
      <c r="J175" s="269">
        <f t="shared" si="45"/>
        <v>7.7799474313881872E-2</v>
      </c>
      <c r="K175" s="269">
        <f t="shared" si="45"/>
        <v>7.7845444585726994E-2</v>
      </c>
      <c r="L175" s="269">
        <f t="shared" si="45"/>
        <v>7.7885466871885051E-2</v>
      </c>
      <c r="M175" s="269">
        <f t="shared" si="45"/>
        <v>7.7895308536507876E-2</v>
      </c>
      <c r="N175" s="269">
        <f t="shared" si="45"/>
        <v>7.7752574503858418E-2</v>
      </c>
      <c r="O175" s="269">
        <f t="shared" si="45"/>
        <v>7.7769333376493943E-2</v>
      </c>
      <c r="P175" s="269">
        <f t="shared" si="45"/>
        <v>7.7771178789423995E-2</v>
      </c>
      <c r="Q175" s="269">
        <f t="shared" si="45"/>
        <v>7.7959563992537104E-2</v>
      </c>
      <c r="R175" s="269">
        <f t="shared" si="45"/>
        <v>7.7842335023531842E-2</v>
      </c>
      <c r="S175" s="269">
        <f t="shared" si="45"/>
        <v>7.7816916430047831E-2</v>
      </c>
      <c r="T175" s="269">
        <f t="shared" si="45"/>
        <v>7.7813511383110531E-2</v>
      </c>
      <c r="U175" s="269">
        <f t="shared" si="45"/>
        <v>7.7740942902733493E-2</v>
      </c>
      <c r="V175" s="269">
        <f t="shared" si="45"/>
        <v>7.7708183697354216E-2</v>
      </c>
      <c r="W175" s="269">
        <f t="shared" si="45"/>
        <v>7.7699436227823354E-2</v>
      </c>
      <c r="X175" s="269">
        <f t="shared" si="45"/>
        <v>7.7593037252167721E-2</v>
      </c>
      <c r="Y175" s="269">
        <f t="shared" si="45"/>
        <v>7.7578860127038199E-2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5.24783120988579E-2</v>
      </c>
      <c r="C176" s="318">
        <f t="shared" si="46"/>
        <v>5.6519594166000706E-2</v>
      </c>
      <c r="D176" s="318">
        <f t="shared" si="46"/>
        <v>5.7436837413414557E-2</v>
      </c>
      <c r="E176" s="318">
        <f t="shared" si="46"/>
        <v>5.6122444652203972E-2</v>
      </c>
      <c r="F176" s="318">
        <f t="shared" si="46"/>
        <v>4.8080907695883621E-2</v>
      </c>
      <c r="G176" s="318">
        <f t="shared" si="46"/>
        <v>4.3781453550804789E-2</v>
      </c>
      <c r="H176" s="318">
        <f t="shared" si="46"/>
        <v>3.0486667361519056E-2</v>
      </c>
      <c r="I176" s="318">
        <f t="shared" si="46"/>
        <v>3.2487644976585635E-2</v>
      </c>
      <c r="J176" s="318">
        <f t="shared" si="46"/>
        <v>3.4071042574580046E-2</v>
      </c>
      <c r="K176" s="318">
        <f t="shared" si="46"/>
        <v>3.4766313990936284E-2</v>
      </c>
      <c r="L176" s="318">
        <f t="shared" si="46"/>
        <v>2.9546420546753247E-2</v>
      </c>
      <c r="M176" s="318">
        <f t="shared" si="46"/>
        <v>3.3411201410194637E-2</v>
      </c>
      <c r="N176" s="318">
        <f t="shared" si="46"/>
        <v>3.9075493530297593E-2</v>
      </c>
      <c r="O176" s="318">
        <f t="shared" si="46"/>
        <v>3.8992500567405788E-2</v>
      </c>
      <c r="P176" s="318">
        <f t="shared" si="46"/>
        <v>3.882115368296199E-2</v>
      </c>
      <c r="Q176" s="318">
        <f t="shared" si="46"/>
        <v>3.6897247558637762E-2</v>
      </c>
      <c r="R176" s="318">
        <f t="shared" si="46"/>
        <v>3.7858716932183095E-2</v>
      </c>
      <c r="S176" s="318">
        <f t="shared" si="46"/>
        <v>3.6928909175710879E-2</v>
      </c>
      <c r="T176" s="318">
        <f t="shared" si="46"/>
        <v>4.1564638322485865E-2</v>
      </c>
      <c r="U176" s="318">
        <f t="shared" si="46"/>
        <v>3.9387627917621598E-2</v>
      </c>
      <c r="V176" s="318">
        <f t="shared" si="46"/>
        <v>4.2436511053648235E-2</v>
      </c>
      <c r="W176" s="318">
        <f t="shared" si="46"/>
        <v>4.2999508281628789E-2</v>
      </c>
      <c r="X176" s="318">
        <f t="shared" si="46"/>
        <v>4.7157914929429889E-2</v>
      </c>
      <c r="Y176" s="318">
        <f t="shared" si="46"/>
        <v>4.817176437280335E-2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2.50737789975897E-2</v>
      </c>
      <c r="C177" s="318">
        <f t="shared" si="47"/>
        <v>2.0874998154803575E-2</v>
      </c>
      <c r="D177" s="318">
        <f t="shared" si="47"/>
        <v>1.9968219601048356E-2</v>
      </c>
      <c r="E177" s="318">
        <f t="shared" si="47"/>
        <v>2.1352895793386551E-2</v>
      </c>
      <c r="F177" s="318">
        <f t="shared" si="47"/>
        <v>2.9636801704374237E-2</v>
      </c>
      <c r="G177" s="318">
        <f t="shared" si="47"/>
        <v>3.4051340865664421E-2</v>
      </c>
      <c r="H177" s="318">
        <f t="shared" si="47"/>
        <v>4.7460656738881557E-2</v>
      </c>
      <c r="I177" s="318">
        <f t="shared" si="47"/>
        <v>4.5474481407268834E-2</v>
      </c>
      <c r="J177" s="318">
        <f t="shared" si="47"/>
        <v>4.372843173930184E-2</v>
      </c>
      <c r="K177" s="318">
        <f t="shared" si="47"/>
        <v>4.3079130594790717E-2</v>
      </c>
      <c r="L177" s="318">
        <f t="shared" si="47"/>
        <v>4.83390463251318E-2</v>
      </c>
      <c r="M177" s="318">
        <f t="shared" si="47"/>
        <v>4.4484107126313233E-2</v>
      </c>
      <c r="N177" s="318">
        <f t="shared" si="47"/>
        <v>3.8677080973560825E-2</v>
      </c>
      <c r="O177" s="318">
        <f t="shared" si="47"/>
        <v>3.8776832809088162E-2</v>
      </c>
      <c r="P177" s="318">
        <f t="shared" si="47"/>
        <v>3.8950025106462005E-2</v>
      </c>
      <c r="Q177" s="318">
        <f t="shared" si="47"/>
        <v>4.1062316433899342E-2</v>
      </c>
      <c r="R177" s="318">
        <f t="shared" si="47"/>
        <v>3.9983618091348753E-2</v>
      </c>
      <c r="S177" s="318">
        <f t="shared" si="47"/>
        <v>4.0888007254336951E-2</v>
      </c>
      <c r="T177" s="318">
        <f t="shared" si="47"/>
        <v>3.6248873060624666E-2</v>
      </c>
      <c r="U177" s="318">
        <f t="shared" si="47"/>
        <v>3.835331498511188E-2</v>
      </c>
      <c r="V177" s="318">
        <f t="shared" si="47"/>
        <v>3.5271672643705981E-2</v>
      </c>
      <c r="W177" s="318">
        <f t="shared" si="47"/>
        <v>3.4699927946194559E-2</v>
      </c>
      <c r="X177" s="318">
        <f t="shared" si="47"/>
        <v>3.0435122322737828E-2</v>
      </c>
      <c r="Y177" s="318">
        <f t="shared" si="47"/>
        <v>2.9407095754234839E-2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7.5071128498440859E-2</v>
      </c>
      <c r="C178" s="319">
        <f t="shared" si="48"/>
        <v>6.249993944010665E-2</v>
      </c>
      <c r="D178" s="319">
        <f t="shared" si="48"/>
        <v>5.9785035981193231E-2</v>
      </c>
      <c r="E178" s="319">
        <f t="shared" si="48"/>
        <v>6.3930769433408197E-2</v>
      </c>
      <c r="F178" s="319">
        <f t="shared" si="48"/>
        <v>8.8732861099468222E-2</v>
      </c>
      <c r="G178" s="319">
        <f t="shared" si="48"/>
        <v>0.10195003257850499</v>
      </c>
      <c r="H178" s="319">
        <f t="shared" si="48"/>
        <v>0.14209764954087969</v>
      </c>
      <c r="I178" s="319">
        <f t="shared" si="48"/>
        <v>0.13615102204790133</v>
      </c>
      <c r="J178" s="319">
        <f t="shared" si="48"/>
        <v>0.13092333303456141</v>
      </c>
      <c r="K178" s="319">
        <f t="shared" si="48"/>
        <v>0.12897931934366677</v>
      </c>
      <c r="L178" s="319">
        <f t="shared" si="48"/>
        <v>0.14472755616594096</v>
      </c>
      <c r="M178" s="319">
        <f t="shared" si="48"/>
        <v>0.13318583220099711</v>
      </c>
      <c r="N178" s="319">
        <f t="shared" si="48"/>
        <v>0.11579954166421817</v>
      </c>
      <c r="O178" s="319">
        <f t="shared" si="48"/>
        <v>0.11609819959143154</v>
      </c>
      <c r="P178" s="319">
        <f t="shared" si="48"/>
        <v>0.11661673894731973</v>
      </c>
      <c r="Q178" s="319">
        <f t="shared" si="48"/>
        <v>0.12235418013945278</v>
      </c>
      <c r="R178" s="319">
        <f t="shared" si="48"/>
        <v>0.11971132599744004</v>
      </c>
      <c r="S178" s="319">
        <f t="shared" si="48"/>
        <v>0.12241907559808116</v>
      </c>
      <c r="T178" s="319">
        <f t="shared" si="48"/>
        <v>0.10852946449433945</v>
      </c>
      <c r="U178" s="319">
        <f t="shared" si="48"/>
        <v>0.11483018327094954</v>
      </c>
      <c r="V178" s="319">
        <f t="shared" si="48"/>
        <v>0.10560371731940084</v>
      </c>
      <c r="W178" s="319">
        <f t="shared" si="48"/>
        <v>0.10389190835517147</v>
      </c>
      <c r="X178" s="319">
        <f t="shared" si="48"/>
        <v>9.1123040486862844E-2</v>
      </c>
      <c r="Y178" s="319">
        <f t="shared" si="48"/>
        <v>8.8045119339383623E-2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0.5197192133109334</v>
      </c>
      <c r="C183" s="320">
        <f>IF(C$5=0,0,C$5/NMM_fec!C$5)</f>
        <v>0.51513709757357651</v>
      </c>
      <c r="D183" s="320">
        <f>IF(D$5=0,0,D$5/NMM_fec!D$5)</f>
        <v>0.51904056880119787</v>
      </c>
      <c r="E183" s="320">
        <f>IF(E$5=0,0,E$5/NMM_fec!E$5)</f>
        <v>0.52130464012260658</v>
      </c>
      <c r="F183" s="320">
        <f>IF(F$5=0,0,F$5/NMM_fec!F$5)</f>
        <v>0.52368598776285491</v>
      </c>
      <c r="G183" s="320">
        <f>IF(G$5=0,0,G$5/NMM_fec!G$5)</f>
        <v>0.53202219987163013</v>
      </c>
      <c r="H183" s="320">
        <f>IF(H$5=0,0,H$5/NMM_fec!H$5)</f>
        <v>0.54971392109283046</v>
      </c>
      <c r="I183" s="320">
        <f>IF(I$5=0,0,I$5/NMM_fec!I$5)</f>
        <v>0.54707091467369851</v>
      </c>
      <c r="J183" s="320">
        <f>IF(J$5=0,0,J$5/NMM_fec!J$5)</f>
        <v>0.53637529228140313</v>
      </c>
      <c r="K183" s="320">
        <f>IF(K$5=0,0,K$5/NMM_fec!K$5)</f>
        <v>0.53677154578504915</v>
      </c>
      <c r="L183" s="320">
        <f>IF(L$5=0,0,L$5/NMM_fec!L$5)</f>
        <v>0.54831372469927431</v>
      </c>
      <c r="M183" s="320">
        <f>IF(M$5=0,0,M$5/NMM_fec!M$5)</f>
        <v>0.54146664914791409</v>
      </c>
      <c r="N183" s="320">
        <f>IF(N$5=0,0,N$5/NMM_fec!N$5)</f>
        <v>0.53850275851231999</v>
      </c>
      <c r="O183" s="320">
        <f>IF(O$5=0,0,O$5/NMM_fec!O$5)</f>
        <v>0.5387633789175631</v>
      </c>
      <c r="P183" s="320">
        <f>IF(P$5=0,0,P$5/NMM_fec!P$5)</f>
        <v>0.53828873730533655</v>
      </c>
      <c r="Q183" s="320">
        <f>IF(Q$5=0,0,Q$5/NMM_fec!Q$5)</f>
        <v>0.53989328178524598</v>
      </c>
      <c r="R183" s="320">
        <f>IF(R$5=0,0,R$5/NMM_fec!R$5)</f>
        <v>0.5505334415984281</v>
      </c>
      <c r="S183" s="320">
        <f>IF(S$5=0,0,S$5/NMM_fec!S$5)</f>
        <v>0.55353132277329298</v>
      </c>
      <c r="T183" s="320">
        <f>IF(T$5=0,0,T$5/NMM_fec!T$5)</f>
        <v>0.54924830229735266</v>
      </c>
      <c r="U183" s="320">
        <f>IF(U$5=0,0,U$5/NMM_fec!U$5)</f>
        <v>0.56273256573548236</v>
      </c>
      <c r="V183" s="320">
        <f>IF(V$5=0,0,V$5/NMM_fec!V$5)</f>
        <v>0.57440885656204121</v>
      </c>
      <c r="W183" s="320">
        <f>IF(W$5=0,0,W$5/NMM_fec!W$5)</f>
        <v>0.5778886275230406</v>
      </c>
      <c r="X183" s="320">
        <f>IF(X$5=0,0,X$5/NMM_fec!X$5)</f>
        <v>0.57114779427281825</v>
      </c>
      <c r="Y183" s="320">
        <f>IF(Y$5=0,0,Y$5/NMM_fec!Y$5)</f>
        <v>0.56896163547151835</v>
      </c>
      <c r="DA183" s="95"/>
    </row>
    <row r="184" spans="1:105" ht="12" customHeight="1" x14ac:dyDescent="0.25">
      <c r="A184" s="55" t="s">
        <v>91</v>
      </c>
      <c r="B184" s="273">
        <f>IF(B$6=0,0,B$6/NMM_fec!B$6)</f>
        <v>0.46239499706587217</v>
      </c>
      <c r="C184" s="273">
        <f>IF(C$6=0,0,C$6/NMM_fec!C$6)</f>
        <v>0.46239499706587212</v>
      </c>
      <c r="D184" s="273">
        <f>IF(D$6=0,0,D$6/NMM_fec!D$6)</f>
        <v>0.46239499706587234</v>
      </c>
      <c r="E184" s="273">
        <f>IF(E$6=0,0,E$6/NMM_fec!E$6)</f>
        <v>0.462394997065872</v>
      </c>
      <c r="F184" s="273">
        <f>IF(F$6=0,0,F$6/NMM_fec!F$6)</f>
        <v>0.462394997065872</v>
      </c>
      <c r="G184" s="273">
        <f>IF(G$6=0,0,G$6/NMM_fec!G$6)</f>
        <v>0.46239499706587223</v>
      </c>
      <c r="H184" s="273">
        <f>IF(H$6=0,0,H$6/NMM_fec!H$6)</f>
        <v>0.46239499706587234</v>
      </c>
      <c r="I184" s="273">
        <f>IF(I$6=0,0,I$6/NMM_fec!I$6)</f>
        <v>0.46239499706587228</v>
      </c>
      <c r="J184" s="273">
        <f>IF(J$6=0,0,J$6/NMM_fec!J$6)</f>
        <v>0.46239499706587206</v>
      </c>
      <c r="K184" s="273">
        <f>IF(K$6=0,0,K$6/NMM_fec!K$6)</f>
        <v>0.46239499706587212</v>
      </c>
      <c r="L184" s="273">
        <f>IF(L$6=0,0,L$6/NMM_fec!L$6)</f>
        <v>0.46239499706587212</v>
      </c>
      <c r="M184" s="273">
        <f>IF(M$6=0,0,M$6/NMM_fec!M$6)</f>
        <v>0.46239499706587245</v>
      </c>
      <c r="N184" s="273">
        <f>IF(N$6=0,0,N$6/NMM_fec!N$6)</f>
        <v>0.47115549735928514</v>
      </c>
      <c r="O184" s="273">
        <f>IF(O$6=0,0,O$6/NMM_fec!O$6)</f>
        <v>0.47221571217242803</v>
      </c>
      <c r="P184" s="273">
        <f>IF(P$6=0,0,P$6/NMM_fec!P$6)</f>
        <v>0.47221571217242803</v>
      </c>
      <c r="Q184" s="273">
        <f>IF(Q$6=0,0,Q$6/NMM_fec!Q$6)</f>
        <v>0.47221571217242808</v>
      </c>
      <c r="R184" s="273">
        <f>IF(R$6=0,0,R$6/NMM_fec!R$6)</f>
        <v>0.47999414095518528</v>
      </c>
      <c r="S184" s="273">
        <f>IF(S$6=0,0,S$6/NMM_fec!S$6)</f>
        <v>0.48467730278195104</v>
      </c>
      <c r="T184" s="273">
        <f>IF(T$6=0,0,T$6/NMM_fec!T$6)</f>
        <v>0.48467730278195115</v>
      </c>
      <c r="U184" s="273">
        <f>IF(U$6=0,0,U$6/NMM_fec!U$6)</f>
        <v>0.49120957250375596</v>
      </c>
      <c r="V184" s="273">
        <f>IF(V$6=0,0,V$6/NMM_fec!V$6)</f>
        <v>0.49708861525338044</v>
      </c>
      <c r="W184" s="273">
        <f>IF(W$6=0,0,W$6/NMM_fec!W$6)</f>
        <v>0.50237975372804244</v>
      </c>
      <c r="X184" s="273">
        <f>IF(X$6=0,0,X$6/NMM_fec!X$6)</f>
        <v>0.50714177835523822</v>
      </c>
      <c r="Y184" s="273">
        <f>IF(Y$6=0,0,Y$6/NMM_fec!Y$6)</f>
        <v>0.51142760051971436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0.11977991935119063</v>
      </c>
      <c r="C185" s="274">
        <f>IF(C$7=0,0,C$7/NMM_fec!C$7)</f>
        <v>0.1197799193511906</v>
      </c>
      <c r="D185" s="274">
        <f>IF(D$7=0,0,D$7/NMM_fec!D$7)</f>
        <v>0.11977991935119063</v>
      </c>
      <c r="E185" s="274">
        <f>IF(E$7=0,0,E$7/NMM_fec!E$7)</f>
        <v>0.11977991935119056</v>
      </c>
      <c r="F185" s="274">
        <f>IF(F$7=0,0,F$7/NMM_fec!F$7)</f>
        <v>0.11977991935119055</v>
      </c>
      <c r="G185" s="274">
        <f>IF(G$7=0,0,G$7/NMM_fec!G$7)</f>
        <v>0.11977991935119056</v>
      </c>
      <c r="H185" s="274">
        <f>IF(H$7=0,0,H$7/NMM_fec!H$7)</f>
        <v>0.1197799193511906</v>
      </c>
      <c r="I185" s="274">
        <f>IF(I$7=0,0,I$7/NMM_fec!I$7)</f>
        <v>0.11977991935119059</v>
      </c>
      <c r="J185" s="274">
        <f>IF(J$7=0,0,J$7/NMM_fec!J$7)</f>
        <v>0.1197799193511906</v>
      </c>
      <c r="K185" s="274">
        <f>IF(K$7=0,0,K$7/NMM_fec!K$7)</f>
        <v>0.11977991935119056</v>
      </c>
      <c r="L185" s="274">
        <f>IF(L$7=0,0,L$7/NMM_fec!L$7)</f>
        <v>0.11977991935119059</v>
      </c>
      <c r="M185" s="274">
        <f>IF(M$7=0,0,M$7/NMM_fec!M$7)</f>
        <v>0.11977991935119067</v>
      </c>
      <c r="N185" s="274">
        <f>IF(N$7=0,0,N$7/NMM_fec!N$7)</f>
        <v>0.12232390116522111</v>
      </c>
      <c r="O185" s="274">
        <f>IF(O$7=0,0,O$7/NMM_fec!O$7)</f>
        <v>0.12232390116522115</v>
      </c>
      <c r="P185" s="274">
        <f>IF(P$7=0,0,P$7/NMM_fec!P$7)</f>
        <v>0.12232390116522118</v>
      </c>
      <c r="Q185" s="274">
        <f>IF(Q$7=0,0,Q$7/NMM_fec!Q$7)</f>
        <v>0.12232390116522121</v>
      </c>
      <c r="R185" s="274">
        <f>IF(R$7=0,0,R$7/NMM_fec!R$7)</f>
        <v>0.12555198176226018</v>
      </c>
      <c r="S185" s="274">
        <f>IF(S$7=0,0,S$7/NMM_fec!S$7)</f>
        <v>0.12555198176226021</v>
      </c>
      <c r="T185" s="274">
        <f>IF(T$7=0,0,T$7/NMM_fec!T$7)</f>
        <v>0.12555198176226012</v>
      </c>
      <c r="U185" s="274">
        <f>IF(U$7=0,0,U$7/NMM_fec!U$7)</f>
        <v>0.12883986085122573</v>
      </c>
      <c r="V185" s="274">
        <f>IF(V$7=0,0,V$7/NMM_fec!V$7)</f>
        <v>0.13273126092136062</v>
      </c>
      <c r="W185" s="274">
        <f>IF(W$7=0,0,W$7/NMM_fec!W$7)</f>
        <v>0.13468604330293016</v>
      </c>
      <c r="X185" s="274">
        <f>IF(X$7=0,0,X$7/NMM_fec!X$7)</f>
        <v>0.13468604330293019</v>
      </c>
      <c r="Y185" s="274">
        <f>IF(Y$7=0,0,Y$7/NMM_fec!Y$7)</f>
        <v>0.13468604330293016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0.65658388985593141</v>
      </c>
      <c r="C186" s="274">
        <f>IF(C$8=0,0,C$8/NMM_fec!C$8)</f>
        <v>0.65658388985593164</v>
      </c>
      <c r="D186" s="274">
        <f>IF(D$8=0,0,D$8/NMM_fec!D$8)</f>
        <v>0.65658388985593141</v>
      </c>
      <c r="E186" s="274">
        <f>IF(E$8=0,0,E$8/NMM_fec!E$8)</f>
        <v>0.65658388985593152</v>
      </c>
      <c r="F186" s="274">
        <f>IF(F$8=0,0,F$8/NMM_fec!F$8)</f>
        <v>0.65658388985593141</v>
      </c>
      <c r="G186" s="274">
        <f>IF(G$8=0,0,G$8/NMM_fec!G$8)</f>
        <v>0.65658388985593175</v>
      </c>
      <c r="H186" s="274">
        <f>IF(H$8=0,0,H$8/NMM_fec!H$8)</f>
        <v>0.65658388985593164</v>
      </c>
      <c r="I186" s="274">
        <f>IF(I$8=0,0,I$8/NMM_fec!I$8)</f>
        <v>0.6565838898559313</v>
      </c>
      <c r="J186" s="274">
        <f>IF(J$8=0,0,J$8/NMM_fec!J$8)</f>
        <v>0.65658388985593141</v>
      </c>
      <c r="K186" s="274">
        <f>IF(K$8=0,0,K$8/NMM_fec!K$8)</f>
        <v>0.65658388985593164</v>
      </c>
      <c r="L186" s="274">
        <f>IF(L$8=0,0,L$8/NMM_fec!L$8)</f>
        <v>0.65658388985593119</v>
      </c>
      <c r="M186" s="274">
        <f>IF(M$8=0,0,M$8/NMM_fec!M$8)</f>
        <v>0.65658388985593152</v>
      </c>
      <c r="N186" s="274">
        <f>IF(N$8=0,0,N$8/NMM_fec!N$8)</f>
        <v>0.66754150278607138</v>
      </c>
      <c r="O186" s="274">
        <f>IF(O$8=0,0,O$8/NMM_fec!O$8)</f>
        <v>0.67052894412067465</v>
      </c>
      <c r="P186" s="274">
        <f>IF(P$8=0,0,P$8/NMM_fec!P$8)</f>
        <v>0.67052894412067476</v>
      </c>
      <c r="Q186" s="274">
        <f>IF(Q$8=0,0,Q$8/NMM_fec!Q$8)</f>
        <v>0.67052894412067465</v>
      </c>
      <c r="R186" s="274">
        <f>IF(R$8=0,0,R$8/NMM_fec!R$8)</f>
        <v>0.68009205162434005</v>
      </c>
      <c r="S186" s="274">
        <f>IF(S$8=0,0,S$8/NMM_fec!S$8)</f>
        <v>0.68822394447343027</v>
      </c>
      <c r="T186" s="274">
        <f>IF(T$8=0,0,T$8/NMM_fec!T$8)</f>
        <v>0.68822394447342994</v>
      </c>
      <c r="U186" s="274">
        <f>IF(U$8=0,0,U$8/NMM_fec!U$8)</f>
        <v>0.69601755194182002</v>
      </c>
      <c r="V186" s="274">
        <f>IF(V$8=0,0,V$8/NMM_fec!V$8)</f>
        <v>0.70303179866337107</v>
      </c>
      <c r="W186" s="274">
        <f>IF(W$8=0,0,W$8/NMM_fec!W$8)</f>
        <v>0.70934462071276705</v>
      </c>
      <c r="X186" s="274">
        <f>IF(X$8=0,0,X$8/NMM_fec!X$8)</f>
        <v>0.71502616055722334</v>
      </c>
      <c r="Y186" s="274">
        <f>IF(Y$8=0,0,Y$8/NMM_fec!Y$8)</f>
        <v>0.7201395464172341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0.45703110931986141</v>
      </c>
      <c r="C187" s="274">
        <f>IF(C$9=0,0,C$9/NMM_fec!C$9)</f>
        <v>0.45703110931986135</v>
      </c>
      <c r="D187" s="274">
        <f>IF(D$9=0,0,D$9/NMM_fec!D$9)</f>
        <v>0.45703110931986141</v>
      </c>
      <c r="E187" s="274">
        <f>IF(E$9=0,0,E$9/NMM_fec!E$9)</f>
        <v>0.45703110931986141</v>
      </c>
      <c r="F187" s="274">
        <f>IF(F$9=0,0,F$9/NMM_fec!F$9)</f>
        <v>0.4570311093198613</v>
      </c>
      <c r="G187" s="274">
        <f>IF(G$9=0,0,G$9/NMM_fec!G$9)</f>
        <v>0.4570311093198613</v>
      </c>
      <c r="H187" s="274">
        <f>IF(H$9=0,0,H$9/NMM_fec!H$9)</f>
        <v>0.45703110931986141</v>
      </c>
      <c r="I187" s="274">
        <f>IF(I$9=0,0,I$9/NMM_fec!I$9)</f>
        <v>0.45703110931986135</v>
      </c>
      <c r="J187" s="274">
        <f>IF(J$9=0,0,J$9/NMM_fec!J$9)</f>
        <v>0.4570311093198613</v>
      </c>
      <c r="K187" s="274">
        <f>IF(K$9=0,0,K$9/NMM_fec!K$9)</f>
        <v>0.45703110931986141</v>
      </c>
      <c r="L187" s="274">
        <f>IF(L$9=0,0,L$9/NMM_fec!L$9)</f>
        <v>0.45703110931986135</v>
      </c>
      <c r="M187" s="274">
        <f>IF(M$9=0,0,M$9/NMM_fec!M$9)</f>
        <v>0.4570311093198613</v>
      </c>
      <c r="N187" s="274">
        <f>IF(N$9=0,0,N$9/NMM_fec!N$9)</f>
        <v>0.4667379018845399</v>
      </c>
      <c r="O187" s="274">
        <f>IF(O$9=0,0,O$9/NMM_fec!O$9)</f>
        <v>0.46673790188453967</v>
      </c>
      <c r="P187" s="274">
        <f>IF(P$9=0,0,P$9/NMM_fec!P$9)</f>
        <v>0.46673790188453979</v>
      </c>
      <c r="Q187" s="274">
        <f>IF(Q$9=0,0,Q$9/NMM_fec!Q$9)</f>
        <v>0.46673790188453973</v>
      </c>
      <c r="R187" s="274">
        <f>IF(R$9=0,0,R$9/NMM_fec!R$9)</f>
        <v>0.47905493519221004</v>
      </c>
      <c r="S187" s="274">
        <f>IF(S$9=0,0,S$9/NMM_fec!S$9)</f>
        <v>0.47905493519220987</v>
      </c>
      <c r="T187" s="274">
        <f>IF(T$9=0,0,T$9/NMM_fec!T$9)</f>
        <v>0.47905493519220999</v>
      </c>
      <c r="U187" s="274">
        <f>IF(U$9=0,0,U$9/NMM_fec!U$9)</f>
        <v>0.49160013505107608</v>
      </c>
      <c r="V187" s="274">
        <f>IF(V$9=0,0,V$9/NMM_fec!V$9)</f>
        <v>0.50759233947119708</v>
      </c>
      <c r="W187" s="274">
        <f>IF(W$9=0,0,W$9/NMM_fec!W$9)</f>
        <v>0.5139067726382569</v>
      </c>
      <c r="X187" s="274">
        <f>IF(X$9=0,0,X$9/NMM_fec!X$9)</f>
        <v>0.5139067726382569</v>
      </c>
      <c r="Y187" s="274">
        <f>IF(Y$9=0,0,Y$9/NMM_fec!Y$9)</f>
        <v>0.51390677263825713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0.6883821916604731</v>
      </c>
      <c r="C188" s="275">
        <f>IF(C$10=0,0,C$10/NMM_fec!C$10)</f>
        <v>0.67407775958523231</v>
      </c>
      <c r="D188" s="275">
        <f>IF(D$10=0,0,D$10/NMM_fec!D$10)</f>
        <v>0.67101715368214565</v>
      </c>
      <c r="E188" s="275">
        <f>IF(E$10=0,0,E$10/NMM_fec!E$10)</f>
        <v>0.6728402184570107</v>
      </c>
      <c r="F188" s="275">
        <f>IF(F$10=0,0,F$10/NMM_fec!F$10)</f>
        <v>0.7136806394930385</v>
      </c>
      <c r="G188" s="275">
        <f>IF(G$10=0,0,G$10/NMM_fec!G$10)</f>
        <v>0.73385098519772585</v>
      </c>
      <c r="H188" s="275">
        <f>IF(H$10=0,0,H$10/NMM_fec!H$10)</f>
        <v>0.79357765721898843</v>
      </c>
      <c r="I188" s="275">
        <f>IF(I$10=0,0,I$10/NMM_fec!I$10)</f>
        <v>0.7865114514425674</v>
      </c>
      <c r="J188" s="275">
        <f>IF(J$10=0,0,J$10/NMM_fec!J$10)</f>
        <v>0.78901296538647958</v>
      </c>
      <c r="K188" s="275">
        <f>IF(K$10=0,0,K$10/NMM_fec!K$10)</f>
        <v>0.78226006662047154</v>
      </c>
      <c r="L188" s="275">
        <f>IF(L$10=0,0,L$10/NMM_fec!L$10)</f>
        <v>0.79803253978295829</v>
      </c>
      <c r="M188" s="275">
        <f>IF(M$10=0,0,M$10/NMM_fec!M$10)</f>
        <v>0.78931267285370832</v>
      </c>
      <c r="N188" s="275">
        <f>IF(N$10=0,0,N$10/NMM_fec!N$10)</f>
        <v>0.78586742292542566</v>
      </c>
      <c r="O188" s="275">
        <f>IF(O$10=0,0,O$10/NMM_fec!O$10)</f>
        <v>0.78712283156320839</v>
      </c>
      <c r="P188" s="275">
        <f>IF(P$10=0,0,P$10/NMM_fec!P$10)</f>
        <v>0.78970217559640055</v>
      </c>
      <c r="Q188" s="275">
        <f>IF(Q$10=0,0,Q$10/NMM_fec!Q$10)</f>
        <v>0.80170419036015006</v>
      </c>
      <c r="R188" s="275">
        <f>IF(R$10=0,0,R$10/NMM_fec!R$10)</f>
        <v>0.8193509879917813</v>
      </c>
      <c r="S188" s="275">
        <f>IF(S$10=0,0,S$10/NMM_fec!S$10)</f>
        <v>0.82233385868532249</v>
      </c>
      <c r="T188" s="275">
        <f>IF(T$10=0,0,T$10/NMM_fec!T$10)</f>
        <v>0.79611792199693998</v>
      </c>
      <c r="U188" s="275">
        <f>IF(U$10=0,0,U$10/NMM_fec!U$10)</f>
        <v>0.83256307376710414</v>
      </c>
      <c r="V188" s="275">
        <f>IF(V$10=0,0,V$10/NMM_fec!V$10)</f>
        <v>0.86033733143789759</v>
      </c>
      <c r="W188" s="275">
        <f>IF(W$10=0,0,W$10/NMM_fec!W$10)</f>
        <v>0.85389058474588553</v>
      </c>
      <c r="X188" s="275">
        <f>IF(X$10=0,0,X$10/NMM_fec!X$10)</f>
        <v>0.83041205574774635</v>
      </c>
      <c r="Y188" s="275">
        <f>IF(Y$10=0,0,Y$10/NMM_fec!Y$10)</f>
        <v>0.83169837716010719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0.64575122618814584</v>
      </c>
      <c r="C189" s="276">
        <f>IF(C$16=0,0,C$16/NMM_fec!C$16)</f>
        <v>0.64575122618814607</v>
      </c>
      <c r="D189" s="276">
        <f>IF(D$16=0,0,D$16/NMM_fec!D$16)</f>
        <v>0.64575122618814584</v>
      </c>
      <c r="E189" s="276">
        <f>IF(E$16=0,0,E$16/NMM_fec!E$16)</f>
        <v>0.64575122618814595</v>
      </c>
      <c r="F189" s="276">
        <f>IF(F$16=0,0,F$16/NMM_fec!F$16)</f>
        <v>0.64575122618814595</v>
      </c>
      <c r="G189" s="276">
        <f>IF(G$16=0,0,G$16/NMM_fec!G$16)</f>
        <v>0.64575122618814595</v>
      </c>
      <c r="H189" s="276">
        <f>IF(H$16=0,0,H$16/NMM_fec!H$16)</f>
        <v>0.64575122618814607</v>
      </c>
      <c r="I189" s="276">
        <f>IF(I$16=0,0,I$16/NMM_fec!I$16)</f>
        <v>0.64575122618814584</v>
      </c>
      <c r="J189" s="276">
        <f>IF(J$16=0,0,J$16/NMM_fec!J$16)</f>
        <v>0.64575122618814607</v>
      </c>
      <c r="K189" s="276">
        <f>IF(K$16=0,0,K$16/NMM_fec!K$16)</f>
        <v>0.64575122618814595</v>
      </c>
      <c r="L189" s="276">
        <f>IF(L$16=0,0,L$16/NMM_fec!L$16)</f>
        <v>0.64575122618814595</v>
      </c>
      <c r="M189" s="276">
        <f>IF(M$16=0,0,M$16/NMM_fec!M$16)</f>
        <v>0.64575122618814584</v>
      </c>
      <c r="N189" s="276">
        <f>IF(N$16=0,0,N$16/NMM_fec!N$16)</f>
        <v>0.65812610356933154</v>
      </c>
      <c r="O189" s="276">
        <f>IF(O$16=0,0,O$16/NMM_fec!O$16)</f>
        <v>0.65946620767009201</v>
      </c>
      <c r="P189" s="276">
        <f>IF(P$16=0,0,P$16/NMM_fec!P$16)</f>
        <v>0.65946620767009179</v>
      </c>
      <c r="Q189" s="276">
        <f>IF(Q$16=0,0,Q$16/NMM_fec!Q$16)</f>
        <v>0.65946620767009179</v>
      </c>
      <c r="R189" s="276">
        <f>IF(R$16=0,0,R$16/NMM_fec!R$16)</f>
        <v>0.67046958690308278</v>
      </c>
      <c r="S189" s="276">
        <f>IF(S$16=0,0,S$16/NMM_fec!S$16)</f>
        <v>0.67686926667249714</v>
      </c>
      <c r="T189" s="276">
        <f>IF(T$16=0,0,T$16/NMM_fec!T$16)</f>
        <v>0.67686926667249681</v>
      </c>
      <c r="U189" s="276">
        <f>IF(U$16=0,0,U$16/NMM_fec!U$16)</f>
        <v>0.68613234000524737</v>
      </c>
      <c r="V189" s="276">
        <f>IF(V$16=0,0,V$16/NMM_fec!V$16)</f>
        <v>0.69446910600472267</v>
      </c>
      <c r="W189" s="276">
        <f>IF(W$16=0,0,W$16/NMM_fec!W$16)</f>
        <v>0.70197219540425038</v>
      </c>
      <c r="X189" s="276">
        <f>IF(X$16=0,0,X$16/NMM_fec!X$16)</f>
        <v>0.70872497586382532</v>
      </c>
      <c r="Y189" s="276">
        <f>IF(Y$16=0,0,Y$16/NMM_fec!Y$16)</f>
        <v>0.71480247827744303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0.44096722429658408</v>
      </c>
      <c r="C190" s="276">
        <f>IF(C$17=0,0,C$17/NMM_fec!C$17)</f>
        <v>0.43952030015536275</v>
      </c>
      <c r="D190" s="276">
        <f>IF(D$17=0,0,D$17/NMM_fec!D$17)</f>
        <v>0.44714309174878319</v>
      </c>
      <c r="E190" s="276">
        <f>IF(E$17=0,0,E$17/NMM_fec!E$17)</f>
        <v>0.44874349543799835</v>
      </c>
      <c r="F190" s="276">
        <f>IF(F$17=0,0,F$17/NMM_fec!F$17)</f>
        <v>0.44437341979249428</v>
      </c>
      <c r="G190" s="276">
        <f>IF(G$17=0,0,G$17/NMM_fec!G$17)</f>
        <v>0.44592610036082575</v>
      </c>
      <c r="H190" s="276">
        <f>IF(H$17=0,0,H$17/NMM_fec!H$17)</f>
        <v>0.4468864125180787</v>
      </c>
      <c r="I190" s="276">
        <f>IF(I$17=0,0,I$17/NMM_fec!I$17)</f>
        <v>0.44506360172394027</v>
      </c>
      <c r="J190" s="276">
        <f>IF(J$17=0,0,J$17/NMM_fec!J$17)</f>
        <v>0.43344444529405035</v>
      </c>
      <c r="K190" s="276">
        <f>IF(K$17=0,0,K$17/NMM_fec!K$17)</f>
        <v>0.43209715520682684</v>
      </c>
      <c r="L190" s="276">
        <f>IF(L$17=0,0,L$17/NMM_fec!L$17)</f>
        <v>0.43562123153120968</v>
      </c>
      <c r="M190" s="276">
        <f>IF(M$17=0,0,M$17/NMM_fec!M$17)</f>
        <v>0.44113073435683003</v>
      </c>
      <c r="N190" s="276">
        <f>IF(N$17=0,0,N$17/NMM_fec!N$17)</f>
        <v>0.43634656157696322</v>
      </c>
      <c r="O190" s="276">
        <f>IF(O$17=0,0,O$17/NMM_fec!O$17)</f>
        <v>0.436871875058577</v>
      </c>
      <c r="P190" s="276">
        <f>IF(P$17=0,0,P$17/NMM_fec!P$17)</f>
        <v>0.43877772199496839</v>
      </c>
      <c r="Q190" s="276">
        <f>IF(Q$17=0,0,Q$17/NMM_fec!Q$17)</f>
        <v>0.43865831813687378</v>
      </c>
      <c r="R190" s="276">
        <f>IF(R$17=0,0,R$17/NMM_fec!R$17)</f>
        <v>0.44854596166543065</v>
      </c>
      <c r="S190" s="276">
        <f>IF(S$17=0,0,S$17/NMM_fec!S$17)</f>
        <v>0.44911528032812953</v>
      </c>
      <c r="T190" s="276">
        <f>IF(T$17=0,0,T$17/NMM_fec!T$17)</f>
        <v>0.45002879926650197</v>
      </c>
      <c r="U190" s="276">
        <f>IF(U$17=0,0,U$17/NMM_fec!U$17)</f>
        <v>0.45965437528171538</v>
      </c>
      <c r="V190" s="276">
        <f>IF(V$17=0,0,V$17/NMM_fec!V$17)</f>
        <v>0.46880984747823495</v>
      </c>
      <c r="W190" s="276">
        <f>IF(W$17=0,0,W$17/NMM_fec!W$17)</f>
        <v>0.46550886184230478</v>
      </c>
      <c r="X190" s="276">
        <f>IF(X$17=0,0,X$17/NMM_fec!X$17)</f>
        <v>0.45959548119380089</v>
      </c>
      <c r="Y190" s="276">
        <f>IF(Y$17=0,0,Y$17/NMM_fec!Y$17)</f>
        <v>0.45892064404738192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0.59628531307797816</v>
      </c>
      <c r="C191" s="276">
        <f>IF(C$25=0,0,C$25/NMM_fec!C$25)</f>
        <v>0.59480822194458582</v>
      </c>
      <c r="D191" s="276">
        <f>IF(D$25=0,0,D$25/NMM_fec!D$25)</f>
        <v>0.59631830120634721</v>
      </c>
      <c r="E191" s="276">
        <f>IF(E$25=0,0,E$25/NMM_fec!E$25)</f>
        <v>0.5973404681678085</v>
      </c>
      <c r="F191" s="276">
        <f>IF(F$25=0,0,F$25/NMM_fec!F$25)</f>
        <v>0.59470439044911172</v>
      </c>
      <c r="G191" s="276">
        <f>IF(G$25=0,0,G$25/NMM_fec!G$25)</f>
        <v>0.59849711184300314</v>
      </c>
      <c r="H191" s="276">
        <f>IF(H$25=0,0,H$25/NMM_fec!H$25)</f>
        <v>0.60335334499384408</v>
      </c>
      <c r="I191" s="276">
        <f>IF(I$25=0,0,I$25/NMM_fec!I$25)</f>
        <v>0.60294708318839541</v>
      </c>
      <c r="J191" s="276">
        <f>IF(J$25=0,0,J$25/NMM_fec!J$25)</f>
        <v>0.60249072578801077</v>
      </c>
      <c r="K191" s="276">
        <f>IF(K$25=0,0,K$25/NMM_fec!K$25)</f>
        <v>0.60884175840581245</v>
      </c>
      <c r="L191" s="276">
        <f>IF(L$25=0,0,L$25/NMM_fec!L$25)</f>
        <v>0.61131033494826126</v>
      </c>
      <c r="M191" s="276">
        <f>IF(M$25=0,0,M$25/NMM_fec!M$25)</f>
        <v>0.59989119266187685</v>
      </c>
      <c r="N191" s="276">
        <f>IF(N$25=0,0,N$25/NMM_fec!N$25)</f>
        <v>0.61775558620202808</v>
      </c>
      <c r="O191" s="276">
        <f>IF(O$25=0,0,O$25/NMM_fec!O$25)</f>
        <v>0.61727930040165235</v>
      </c>
      <c r="P191" s="276">
        <f>IF(P$25=0,0,P$25/NMM_fec!P$25)</f>
        <v>0.61263176512788697</v>
      </c>
      <c r="Q191" s="276">
        <f>IF(Q$25=0,0,Q$25/NMM_fec!Q$25)</f>
        <v>0.61040583924869263</v>
      </c>
      <c r="R191" s="276">
        <f>IF(R$25=0,0,R$25/NMM_fec!R$25)</f>
        <v>0.62722000002131029</v>
      </c>
      <c r="S191" s="276">
        <f>IF(S$25=0,0,S$25/NMM_fec!S$25)</f>
        <v>0.62727154479110614</v>
      </c>
      <c r="T191" s="276">
        <f>IF(T$25=0,0,T$25/NMM_fec!T$25)</f>
        <v>0.63019836159714804</v>
      </c>
      <c r="U191" s="276">
        <f>IF(U$25=0,0,U$25/NMM_fec!U$25)</f>
        <v>0.64524493963371632</v>
      </c>
      <c r="V191" s="276">
        <f>IF(V$25=0,0,V$25/NMM_fec!V$25)</f>
        <v>0.67233351425585952</v>
      </c>
      <c r="W191" s="276">
        <f>IF(W$25=0,0,W$25/NMM_fec!W$25)</f>
        <v>0.68505198032645676</v>
      </c>
      <c r="X191" s="276">
        <f>IF(X$25=0,0,X$25/NMM_fec!X$25)</f>
        <v>0.68502664061276819</v>
      </c>
      <c r="Y191" s="276">
        <f>IF(Y$25=0,0,Y$25/NMM_fec!Y$25)</f>
        <v>0.68166841435224756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0.68522197326267109</v>
      </c>
      <c r="C192" s="277">
        <f>IF(C$33=0,0,C$33/NMM_fec!C$33)</f>
        <v>0.68007425813972922</v>
      </c>
      <c r="D192" s="277">
        <f>IF(D$33=0,0,D$33/NMM_fec!D$33)</f>
        <v>0.67681947977675017</v>
      </c>
      <c r="E192" s="277">
        <f>IF(E$33=0,0,E$33/NMM_fec!E$33)</f>
        <v>0.67786971246724725</v>
      </c>
      <c r="F192" s="277">
        <f>IF(F$33=0,0,F$33/NMM_fec!F$33)</f>
        <v>0.67934720368725554</v>
      </c>
      <c r="G192" s="277">
        <f>IF(G$33=0,0,G$33/NMM_fec!G$33)</f>
        <v>0.6875533066094025</v>
      </c>
      <c r="H192" s="277">
        <f>IF(H$33=0,0,H$33/NMM_fec!H$33)</f>
        <v>0.68361316120852222</v>
      </c>
      <c r="I192" s="277">
        <f>IF(I$33=0,0,I$33/NMM_fec!I$33)</f>
        <v>0.68670801088971734</v>
      </c>
      <c r="J192" s="277">
        <f>IF(J$33=0,0,J$33/NMM_fec!J$33)</f>
        <v>0.68222963058036923</v>
      </c>
      <c r="K192" s="277">
        <f>IF(K$33=0,0,K$33/NMM_fec!K$33)</f>
        <v>0.68213587149971644</v>
      </c>
      <c r="L192" s="277">
        <f>IF(L$33=0,0,L$33/NMM_fec!L$33)</f>
        <v>0.68485437065869326</v>
      </c>
      <c r="M192" s="277">
        <f>IF(M$33=0,0,M$33/NMM_fec!M$33)</f>
        <v>0.68434293132429502</v>
      </c>
      <c r="N192" s="277">
        <f>IF(N$33=0,0,N$33/NMM_fec!N$33)</f>
        <v>0.69542088725622986</v>
      </c>
      <c r="O192" s="277">
        <f>IF(O$33=0,0,O$33/NMM_fec!O$33)</f>
        <v>0.69554652398195094</v>
      </c>
      <c r="P192" s="277">
        <f>IF(P$33=0,0,P$33/NMM_fec!P$33)</f>
        <v>0.69498589505977215</v>
      </c>
      <c r="Q192" s="277">
        <f>IF(Q$33=0,0,Q$33/NMM_fec!Q$33)</f>
        <v>0.69587946843856008</v>
      </c>
      <c r="R192" s="277">
        <f>IF(R$33=0,0,R$33/NMM_fec!R$33)</f>
        <v>0.70738508705515768</v>
      </c>
      <c r="S192" s="277">
        <f>IF(S$33=0,0,S$33/NMM_fec!S$33)</f>
        <v>0.71472167511929063</v>
      </c>
      <c r="T192" s="277">
        <f>IF(T$33=0,0,T$33/NMM_fec!T$33)</f>
        <v>0.71230726381560527</v>
      </c>
      <c r="U192" s="277">
        <f>IF(U$33=0,0,U$33/NMM_fec!U$33)</f>
        <v>0.72139527163130446</v>
      </c>
      <c r="V192" s="277">
        <f>IF(V$33=0,0,V$33/NMM_fec!V$33)</f>
        <v>0.73090867082810684</v>
      </c>
      <c r="W192" s="277">
        <f>IF(W$33=0,0,W$33/NMM_fec!W$33)</f>
        <v>0.73881218219017986</v>
      </c>
      <c r="X192" s="277">
        <f>IF(X$33=0,0,X$33/NMM_fec!X$33)</f>
        <v>0.74491803077418628</v>
      </c>
      <c r="Y192" s="277">
        <f>IF(Y$33=0,0,Y$33/NMM_fec!Y$33)</f>
        <v>0.75066123557180064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0.34996238958524345</v>
      </c>
      <c r="C194" s="320">
        <f>IF(C$48=0,0,C$48/NMM_fec!C$48)</f>
        <v>0.3479533267593678</v>
      </c>
      <c r="D194" s="320">
        <f>IF(D$48=0,0,D$48/NMM_fec!D$48)</f>
        <v>0.35074122988307538</v>
      </c>
      <c r="E194" s="320">
        <f>IF(E$48=0,0,E$48/NMM_fec!E$48)</f>
        <v>0.35209114808705366</v>
      </c>
      <c r="F194" s="320">
        <f>IF(F$48=0,0,F$48/NMM_fec!F$48)</f>
        <v>0.35347318419834672</v>
      </c>
      <c r="G194" s="320">
        <f>IF(G$48=0,0,G$48/NMM_fec!G$48)</f>
        <v>0.35836657116158577</v>
      </c>
      <c r="H194" s="320">
        <f>IF(H$48=0,0,H$48/NMM_fec!H$48)</f>
        <v>0.36508677800992201</v>
      </c>
      <c r="I194" s="320">
        <f>IF(I$48=0,0,I$48/NMM_fec!I$48)</f>
        <v>0.36488423796831154</v>
      </c>
      <c r="J194" s="320">
        <f>IF(J$48=0,0,J$48/NMM_fec!J$48)</f>
        <v>0.361398122379751</v>
      </c>
      <c r="K194" s="320">
        <f>IF(K$48=0,0,K$48/NMM_fec!K$48)</f>
        <v>0.36280085033048565</v>
      </c>
      <c r="L194" s="320">
        <f>IF(L$48=0,0,L$48/NMM_fec!L$48)</f>
        <v>0.36781605621753849</v>
      </c>
      <c r="M194" s="320">
        <f>IF(M$48=0,0,M$48/NMM_fec!M$48)</f>
        <v>0.36373346735457185</v>
      </c>
      <c r="N194" s="320">
        <f>IF(N$48=0,0,N$48/NMM_fec!N$48)</f>
        <v>0.35881548774773248</v>
      </c>
      <c r="O194" s="320">
        <f>IF(O$48=0,0,O$48/NMM_fec!O$48)</f>
        <v>0.35912417809962355</v>
      </c>
      <c r="P194" s="320">
        <f>IF(P$48=0,0,P$48/NMM_fec!P$48)</f>
        <v>0.35817711653786011</v>
      </c>
      <c r="Q194" s="320">
        <f>IF(Q$48=0,0,Q$48/NMM_fec!Q$48)</f>
        <v>0.35893160159087761</v>
      </c>
      <c r="R194" s="320">
        <f>IF(R$48=0,0,R$48/NMM_fec!R$48)</f>
        <v>0.36760310044209743</v>
      </c>
      <c r="S194" s="320">
        <f>IF(S$48=0,0,S$48/NMM_fec!S$48)</f>
        <v>0.36878920798981346</v>
      </c>
      <c r="T194" s="320">
        <f>IF(T$48=0,0,T$48/NMM_fec!T$48)</f>
        <v>0.37648090270407192</v>
      </c>
      <c r="U194" s="320">
        <f>IF(U$48=0,0,U$48/NMM_fec!U$48)</f>
        <v>0.37621854007873812</v>
      </c>
      <c r="V194" s="320">
        <f>IF(V$48=0,0,V$48/NMM_fec!V$48)</f>
        <v>0.37653742853537597</v>
      </c>
      <c r="W194" s="320">
        <f>IF(W$48=0,0,W$48/NMM_fec!W$48)</f>
        <v>0.38819165498476216</v>
      </c>
      <c r="X194" s="320">
        <f>IF(X$48=0,0,X$48/NMM_fec!X$48)</f>
        <v>0.38614513388643645</v>
      </c>
      <c r="Y194" s="320">
        <f>IF(Y$48=0,0,Y$48/NMM_fec!Y$48)</f>
        <v>0.38520631797737215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0.31547397654706033</v>
      </c>
      <c r="C195" s="273">
        <f>IF(C$49=0,0,C$49/NMM_fec!C$49)</f>
        <v>0.3161854052285924</v>
      </c>
      <c r="D195" s="273">
        <f>IF(D$49=0,0,D$49/NMM_fec!D$49)</f>
        <v>0.31734240865853386</v>
      </c>
      <c r="E195" s="273">
        <f>IF(E$49=0,0,E$49/NMM_fec!E$49)</f>
        <v>0.31734240865853397</v>
      </c>
      <c r="F195" s="273">
        <f>IF(F$49=0,0,F$49/NMM_fec!F$49)</f>
        <v>0.31734240865853369</v>
      </c>
      <c r="G195" s="273">
        <f>IF(G$49=0,0,G$49/NMM_fec!G$49)</f>
        <v>0.3173424086585338</v>
      </c>
      <c r="H195" s="273">
        <f>IF(H$49=0,0,H$49/NMM_fec!H$49)</f>
        <v>0.3173424086585338</v>
      </c>
      <c r="I195" s="273">
        <f>IF(I$49=0,0,I$49/NMM_fec!I$49)</f>
        <v>0.3173424086585338</v>
      </c>
      <c r="J195" s="273">
        <f>IF(J$49=0,0,J$49/NMM_fec!J$49)</f>
        <v>0.3173424086585338</v>
      </c>
      <c r="K195" s="273">
        <f>IF(K$49=0,0,K$49/NMM_fec!K$49)</f>
        <v>0.31734240865853386</v>
      </c>
      <c r="L195" s="273">
        <f>IF(L$49=0,0,L$49/NMM_fec!L$49)</f>
        <v>0.3173424086585338</v>
      </c>
      <c r="M195" s="273">
        <f>IF(M$49=0,0,M$49/NMM_fec!M$49)</f>
        <v>0.31734240865853375</v>
      </c>
      <c r="N195" s="273">
        <f>IF(N$49=0,0,N$49/NMM_fec!N$49)</f>
        <v>0.31734240865853364</v>
      </c>
      <c r="O195" s="273">
        <f>IF(O$49=0,0,O$49/NMM_fec!O$49)</f>
        <v>0.31734240865853386</v>
      </c>
      <c r="P195" s="273">
        <f>IF(P$49=0,0,P$49/NMM_fec!P$49)</f>
        <v>0.31734240865853375</v>
      </c>
      <c r="Q195" s="273">
        <f>IF(Q$49=0,0,Q$49/NMM_fec!Q$49)</f>
        <v>0.31734240865853386</v>
      </c>
      <c r="R195" s="273">
        <f>IF(R$49=0,0,R$49/NMM_fec!R$49)</f>
        <v>0.32537932568562139</v>
      </c>
      <c r="S195" s="273">
        <f>IF(S$49=0,0,S$49/NMM_fec!S$49)</f>
        <v>0.32537932568562145</v>
      </c>
      <c r="T195" s="273">
        <f>IF(T$49=0,0,T$49/NMM_fec!T$49)</f>
        <v>0.33382488603589583</v>
      </c>
      <c r="U195" s="273">
        <f>IF(U$49=0,0,U$49/NMM_fec!U$49)</f>
        <v>0.33382488603589572</v>
      </c>
      <c r="V195" s="273">
        <f>IF(V$49=0,0,V$49/NMM_fec!V$49)</f>
        <v>0.33382488603589572</v>
      </c>
      <c r="W195" s="273">
        <f>IF(W$49=0,0,W$49/NMM_fec!W$49)</f>
        <v>0.34329489417558429</v>
      </c>
      <c r="X195" s="273">
        <f>IF(X$49=0,0,X$49/NMM_fec!X$49)</f>
        <v>0.34329489417558434</v>
      </c>
      <c r="Y195" s="273">
        <f>IF(Y$49=0,0,Y$49/NMM_fec!Y$49)</f>
        <v>0.34329489417558434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8.1893579693675014E-2</v>
      </c>
      <c r="C196" s="274">
        <f>IF(C$50=0,0,C$50/NMM_fec!C$50)</f>
        <v>8.207825876630441E-2</v>
      </c>
      <c r="D196" s="274">
        <f>IF(D$50=0,0,D$50/NMM_fec!D$50)</f>
        <v>8.2378604150202109E-2</v>
      </c>
      <c r="E196" s="274">
        <f>IF(E$50=0,0,E$50/NMM_fec!E$50)</f>
        <v>8.2378604150202137E-2</v>
      </c>
      <c r="F196" s="274">
        <f>IF(F$50=0,0,F$50/NMM_fec!F$50)</f>
        <v>8.2378604150202109E-2</v>
      </c>
      <c r="G196" s="274">
        <f>IF(G$50=0,0,G$50/NMM_fec!G$50)</f>
        <v>8.237860415020215E-2</v>
      </c>
      <c r="H196" s="274">
        <f>IF(H$50=0,0,H$50/NMM_fec!H$50)</f>
        <v>8.2378604150202123E-2</v>
      </c>
      <c r="I196" s="274">
        <f>IF(I$50=0,0,I$50/NMM_fec!I$50)</f>
        <v>8.2378604150202123E-2</v>
      </c>
      <c r="J196" s="274">
        <f>IF(J$50=0,0,J$50/NMM_fec!J$50)</f>
        <v>8.2378604150202109E-2</v>
      </c>
      <c r="K196" s="274">
        <f>IF(K$50=0,0,K$50/NMM_fec!K$50)</f>
        <v>8.2378604150202137E-2</v>
      </c>
      <c r="L196" s="274">
        <f>IF(L$50=0,0,L$50/NMM_fec!L$50)</f>
        <v>8.237860415020215E-2</v>
      </c>
      <c r="M196" s="274">
        <f>IF(M$50=0,0,M$50/NMM_fec!M$50)</f>
        <v>8.2378604150202081E-2</v>
      </c>
      <c r="N196" s="274">
        <f>IF(N$50=0,0,N$50/NMM_fec!N$50)</f>
        <v>8.2378604150202095E-2</v>
      </c>
      <c r="O196" s="274">
        <f>IF(O$50=0,0,O$50/NMM_fec!O$50)</f>
        <v>8.2378604150202095E-2</v>
      </c>
      <c r="P196" s="274">
        <f>IF(P$50=0,0,P$50/NMM_fec!P$50)</f>
        <v>8.2378604150202095E-2</v>
      </c>
      <c r="Q196" s="274">
        <f>IF(Q$50=0,0,Q$50/NMM_fec!Q$50)</f>
        <v>8.237860415020215E-2</v>
      </c>
      <c r="R196" s="274">
        <f>IF(R$50=0,0,R$50/NMM_fec!R$50)</f>
        <v>8.4464899546903616E-2</v>
      </c>
      <c r="S196" s="274">
        <f>IF(S$50=0,0,S$50/NMM_fec!S$50)</f>
        <v>8.446489954690363E-2</v>
      </c>
      <c r="T196" s="274">
        <f>IF(T$50=0,0,T$50/NMM_fec!T$50)</f>
        <v>8.6657274262476283E-2</v>
      </c>
      <c r="U196" s="274">
        <f>IF(U$50=0,0,U$50/NMM_fec!U$50)</f>
        <v>8.6657274262476283E-2</v>
      </c>
      <c r="V196" s="274">
        <f>IF(V$50=0,0,V$50/NMM_fec!V$50)</f>
        <v>8.6657274262476242E-2</v>
      </c>
      <c r="W196" s="274">
        <f>IF(W$50=0,0,W$50/NMM_fec!W$50)</f>
        <v>8.9115584373426593E-2</v>
      </c>
      <c r="X196" s="274">
        <f>IF(X$50=0,0,X$50/NMM_fec!X$50)</f>
        <v>8.9115584373426537E-2</v>
      </c>
      <c r="Y196" s="274">
        <f>IF(Y$50=0,0,Y$50/NMM_fec!Y$50)</f>
        <v>8.9115584373426579E-2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0.44726503049009358</v>
      </c>
      <c r="C197" s="274">
        <f>IF(C$51=0,0,C$51/NMM_fec!C$51)</f>
        <v>0.44827366256307682</v>
      </c>
      <c r="D197" s="274">
        <f>IF(D$51=0,0,D$51/NMM_fec!D$51)</f>
        <v>0.44991401077827331</v>
      </c>
      <c r="E197" s="274">
        <f>IF(E$51=0,0,E$51/NMM_fec!E$51)</f>
        <v>0.44991401077827337</v>
      </c>
      <c r="F197" s="274">
        <f>IF(F$51=0,0,F$51/NMM_fec!F$51)</f>
        <v>0.44991401077827348</v>
      </c>
      <c r="G197" s="274">
        <f>IF(G$51=0,0,G$51/NMM_fec!G$51)</f>
        <v>0.44991401077827325</v>
      </c>
      <c r="H197" s="274">
        <f>IF(H$51=0,0,H$51/NMM_fec!H$51)</f>
        <v>0.44991401077827337</v>
      </c>
      <c r="I197" s="274">
        <f>IF(I$51=0,0,I$51/NMM_fec!I$51)</f>
        <v>0.44991401077827337</v>
      </c>
      <c r="J197" s="274">
        <f>IF(J$51=0,0,J$51/NMM_fec!J$51)</f>
        <v>0.44991401077827325</v>
      </c>
      <c r="K197" s="274">
        <f>IF(K$51=0,0,K$51/NMM_fec!K$51)</f>
        <v>0.44991401077827331</v>
      </c>
      <c r="L197" s="274">
        <f>IF(L$51=0,0,L$51/NMM_fec!L$51)</f>
        <v>0.4499140107782732</v>
      </c>
      <c r="M197" s="274">
        <f>IF(M$51=0,0,M$51/NMM_fec!M$51)</f>
        <v>0.44991401077827309</v>
      </c>
      <c r="N197" s="274">
        <f>IF(N$51=0,0,N$51/NMM_fec!N$51)</f>
        <v>0.44991401077827325</v>
      </c>
      <c r="O197" s="274">
        <f>IF(O$51=0,0,O$51/NMM_fec!O$51)</f>
        <v>0.44991401077827325</v>
      </c>
      <c r="P197" s="274">
        <f>IF(P$51=0,0,P$51/NMM_fec!P$51)</f>
        <v>0.44991401077827309</v>
      </c>
      <c r="Q197" s="274">
        <f>IF(Q$51=0,0,Q$51/NMM_fec!Q$51)</f>
        <v>0.44991401077827303</v>
      </c>
      <c r="R197" s="274">
        <f>IF(R$51=0,0,R$51/NMM_fec!R$51)</f>
        <v>0.46130839575579435</v>
      </c>
      <c r="S197" s="274">
        <f>IF(S$51=0,0,S$51/NMM_fec!S$51)</f>
        <v>0.4613083957557943</v>
      </c>
      <c r="T197" s="274">
        <f>IF(T$51=0,0,T$51/NMM_fec!T$51)</f>
        <v>0.4732821371366715</v>
      </c>
      <c r="U197" s="274">
        <f>IF(U$51=0,0,U$51/NMM_fec!U$51)</f>
        <v>0.4732821371366715</v>
      </c>
      <c r="V197" s="274">
        <f>IF(V$51=0,0,V$51/NMM_fec!V$51)</f>
        <v>0.47328213713667155</v>
      </c>
      <c r="W197" s="274">
        <f>IF(W$51=0,0,W$51/NMM_fec!W$51)</f>
        <v>0.48670829521696374</v>
      </c>
      <c r="X197" s="274">
        <f>IF(X$51=0,0,X$51/NMM_fec!X$51)</f>
        <v>0.48670829521696363</v>
      </c>
      <c r="Y197" s="274">
        <f>IF(Y$51=0,0,Y$51/NMM_fec!Y$51)</f>
        <v>0.48670829521696374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0.31245962830035384</v>
      </c>
      <c r="C198" s="274">
        <f>IF(C$52=0,0,C$52/NMM_fec!C$52)</f>
        <v>0.31316425929346092</v>
      </c>
      <c r="D198" s="274">
        <f>IF(D$52=0,0,D$52/NMM_fec!D$52)</f>
        <v>0.31431020757616418</v>
      </c>
      <c r="E198" s="274">
        <f>IF(E$52=0,0,E$52/NMM_fec!E$52)</f>
        <v>0.3143102075761644</v>
      </c>
      <c r="F198" s="274">
        <f>IF(F$52=0,0,F$52/NMM_fec!F$52)</f>
        <v>0.31431020757616418</v>
      </c>
      <c r="G198" s="274">
        <f>IF(G$52=0,0,G$52/NMM_fec!G$52)</f>
        <v>0.31431020757616435</v>
      </c>
      <c r="H198" s="274">
        <f>IF(H$52=0,0,H$52/NMM_fec!H$52)</f>
        <v>0.31431020757616412</v>
      </c>
      <c r="I198" s="274">
        <f>IF(I$52=0,0,I$52/NMM_fec!I$52)</f>
        <v>0.31431020757616424</v>
      </c>
      <c r="J198" s="274">
        <f>IF(J$52=0,0,J$52/NMM_fec!J$52)</f>
        <v>0.31431020757616424</v>
      </c>
      <c r="K198" s="274">
        <f>IF(K$52=0,0,K$52/NMM_fec!K$52)</f>
        <v>0.31431020757616429</v>
      </c>
      <c r="L198" s="274">
        <f>IF(L$52=0,0,L$52/NMM_fec!L$52)</f>
        <v>0.31431020757616418</v>
      </c>
      <c r="M198" s="274">
        <f>IF(M$52=0,0,M$52/NMM_fec!M$52)</f>
        <v>0.31431020757616412</v>
      </c>
      <c r="N198" s="274">
        <f>IF(N$52=0,0,N$52/NMM_fec!N$52)</f>
        <v>0.31431020757616424</v>
      </c>
      <c r="O198" s="274">
        <f>IF(O$52=0,0,O$52/NMM_fec!O$52)</f>
        <v>0.31431020757616429</v>
      </c>
      <c r="P198" s="274">
        <f>IF(P$52=0,0,P$52/NMM_fec!P$52)</f>
        <v>0.31431020757616429</v>
      </c>
      <c r="Q198" s="274">
        <f>IF(Q$52=0,0,Q$52/NMM_fec!Q$52)</f>
        <v>0.31431020757616429</v>
      </c>
      <c r="R198" s="274">
        <f>IF(R$52=0,0,R$52/NMM_fec!R$52)</f>
        <v>0.32227033200370148</v>
      </c>
      <c r="S198" s="274">
        <f>IF(S$52=0,0,S$52/NMM_fec!S$52)</f>
        <v>0.32227033200370164</v>
      </c>
      <c r="T198" s="274">
        <f>IF(T$52=0,0,T$52/NMM_fec!T$52)</f>
        <v>0.33063519517472523</v>
      </c>
      <c r="U198" s="274">
        <f>IF(U$52=0,0,U$52/NMM_fec!U$52)</f>
        <v>0.33063519517472534</v>
      </c>
      <c r="V198" s="274">
        <f>IF(V$52=0,0,V$52/NMM_fec!V$52)</f>
        <v>0.33063519517472534</v>
      </c>
      <c r="W198" s="274">
        <f>IF(W$52=0,0,W$52/NMM_fec!W$52)</f>
        <v>0.3400147175547179</v>
      </c>
      <c r="X198" s="274">
        <f>IF(X$52=0,0,X$52/NMM_fec!X$52)</f>
        <v>0.34001471755471802</v>
      </c>
      <c r="Y198" s="274">
        <f>IF(Y$52=0,0,Y$52/NMM_fec!Y$52)</f>
        <v>0.34001471755471807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0.46901287287445048</v>
      </c>
      <c r="C199" s="275">
        <f>IF(C$53=0,0,C$53/NMM_fec!C$53)</f>
        <v>0.46030258507164484</v>
      </c>
      <c r="D199" s="275">
        <f>IF(D$53=0,0,D$53/NMM_fec!D$53)</f>
        <v>0.4598893287182288</v>
      </c>
      <c r="E199" s="275">
        <f>IF(E$53=0,0,E$53/NMM_fec!E$53)</f>
        <v>0.46113878714253542</v>
      </c>
      <c r="F199" s="275">
        <f>IF(F$53=0,0,F$53/NMM_fec!F$53)</f>
        <v>0.48912923971407385</v>
      </c>
      <c r="G199" s="275">
        <f>IF(G$53=0,0,G$53/NMM_fec!G$53)</f>
        <v>0.50295321827444506</v>
      </c>
      <c r="H199" s="275">
        <f>IF(H$53=0,0,H$53/NMM_fec!H$53)</f>
        <v>0.54388758031229456</v>
      </c>
      <c r="I199" s="275">
        <f>IF(I$53=0,0,I$53/NMM_fec!I$53)</f>
        <v>0.53904467486156049</v>
      </c>
      <c r="J199" s="275">
        <f>IF(J$53=0,0,J$53/NMM_fec!J$53)</f>
        <v>0.54075911623184825</v>
      </c>
      <c r="K199" s="275">
        <f>IF(K$53=0,0,K$53/NMM_fec!K$53)</f>
        <v>0.53613093934641354</v>
      </c>
      <c r="L199" s="275">
        <f>IF(L$53=0,0,L$53/NMM_fec!L$53)</f>
        <v>0.54694078534680102</v>
      </c>
      <c r="M199" s="275">
        <f>IF(M$53=0,0,M$53/NMM_fec!M$53)</f>
        <v>0.54096452419371499</v>
      </c>
      <c r="N199" s="275">
        <f>IF(N$53=0,0,N$53/NMM_fec!N$53)</f>
        <v>0.52740189878065524</v>
      </c>
      <c r="O199" s="275">
        <f>IF(O$53=0,0,O$53/NMM_fec!O$53)</f>
        <v>0.52824441353568541</v>
      </c>
      <c r="P199" s="275">
        <f>IF(P$53=0,0,P$53/NMM_fec!P$53)</f>
        <v>0.52997543189963525</v>
      </c>
      <c r="Q199" s="275">
        <f>IF(Q$53=0,0,Q$53/NMM_fec!Q$53)</f>
        <v>0.53803007978417527</v>
      </c>
      <c r="R199" s="275">
        <f>IF(R$53=0,0,R$53/NMM_fec!R$53)</f>
        <v>0.54930300738437521</v>
      </c>
      <c r="S199" s="275">
        <f>IF(S$53=0,0,S$53/NMM_fec!S$53)</f>
        <v>0.55130276068499262</v>
      </c>
      <c r="T199" s="275">
        <f>IF(T$53=0,0,T$53/NMM_fec!T$53)</f>
        <v>0.54758072242128908</v>
      </c>
      <c r="U199" s="275">
        <f>IF(U$53=0,0,U$53/NMM_fec!U$53)</f>
        <v>0.55803471845240482</v>
      </c>
      <c r="V199" s="275">
        <f>IF(V$53=0,0,V$53/NMM_fec!V$53)</f>
        <v>0.55162062388109745</v>
      </c>
      <c r="W199" s="275">
        <f>IF(W$53=0,0,W$53/NMM_fec!W$53)</f>
        <v>0.56301839809840282</v>
      </c>
      <c r="X199" s="275">
        <f>IF(X$53=0,0,X$53/NMM_fec!X$53)</f>
        <v>0.54753767489758021</v>
      </c>
      <c r="Y199" s="275">
        <f>IF(Y$53=0,0,Y$53/NMM_fec!Y$53)</f>
        <v>0.54838581941862885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0.3798583990858177</v>
      </c>
      <c r="C200" s="276">
        <f>IF(C$59=0,0,C$59/NMM_fec!C$59)</f>
        <v>0.38071502175558081</v>
      </c>
      <c r="D200" s="276">
        <f>IF(D$59=0,0,D$59/NMM_fec!D$59)</f>
        <v>0.38210815559008843</v>
      </c>
      <c r="E200" s="276">
        <f>IF(E$59=0,0,E$59/NMM_fec!E$59)</f>
        <v>0.38210815559008843</v>
      </c>
      <c r="F200" s="276">
        <f>IF(F$59=0,0,F$59/NMM_fec!F$59)</f>
        <v>0.38210815559008832</v>
      </c>
      <c r="G200" s="276">
        <f>IF(G$59=0,0,G$59/NMM_fec!G$59)</f>
        <v>0.38210815559008837</v>
      </c>
      <c r="H200" s="276">
        <f>IF(H$59=0,0,H$59/NMM_fec!H$59)</f>
        <v>0.38210815559008843</v>
      </c>
      <c r="I200" s="276">
        <f>IF(I$59=0,0,I$59/NMM_fec!I$59)</f>
        <v>0.38210815559008848</v>
      </c>
      <c r="J200" s="276">
        <f>IF(J$59=0,0,J$59/NMM_fec!J$59)</f>
        <v>0.38210815559008837</v>
      </c>
      <c r="K200" s="276">
        <f>IF(K$59=0,0,K$59/NMM_fec!K$59)</f>
        <v>0.38210815559008837</v>
      </c>
      <c r="L200" s="276">
        <f>IF(L$59=0,0,L$59/NMM_fec!L$59)</f>
        <v>0.38210815559008854</v>
      </c>
      <c r="M200" s="276">
        <f>IF(M$59=0,0,M$59/NMM_fec!M$59)</f>
        <v>0.38210815559008832</v>
      </c>
      <c r="N200" s="276">
        <f>IF(N$59=0,0,N$59/NMM_fec!N$59)</f>
        <v>0.38210815559008826</v>
      </c>
      <c r="O200" s="276">
        <f>IF(O$59=0,0,O$59/NMM_fec!O$59)</f>
        <v>0.38210815559008837</v>
      </c>
      <c r="P200" s="276">
        <f>IF(P$59=0,0,P$59/NMM_fec!P$59)</f>
        <v>0.38210815559008848</v>
      </c>
      <c r="Q200" s="276">
        <f>IF(Q$59=0,0,Q$59/NMM_fec!Q$59)</f>
        <v>0.38210815559008826</v>
      </c>
      <c r="R200" s="276">
        <f>IF(R$59=0,0,R$59/NMM_fec!R$59)</f>
        <v>0.39178531016527623</v>
      </c>
      <c r="S200" s="276">
        <f>IF(S$59=0,0,S$59/NMM_fec!S$59)</f>
        <v>0.39178531016527607</v>
      </c>
      <c r="T200" s="276">
        <f>IF(T$59=0,0,T$59/NMM_fec!T$59)</f>
        <v>0.40195450722283216</v>
      </c>
      <c r="U200" s="276">
        <f>IF(U$59=0,0,U$59/NMM_fec!U$59)</f>
        <v>0.40195450722283227</v>
      </c>
      <c r="V200" s="276">
        <f>IF(V$59=0,0,V$59/NMM_fec!V$59)</f>
        <v>0.40195450722283232</v>
      </c>
      <c r="W200" s="276">
        <f>IF(W$59=0,0,W$59/NMM_fec!W$59)</f>
        <v>0.41335722947157244</v>
      </c>
      <c r="X200" s="276">
        <f>IF(X$59=0,0,X$59/NMM_fec!X$59)</f>
        <v>0.41335722947157255</v>
      </c>
      <c r="Y200" s="276">
        <f>IF(Y$59=0,0,Y$59/NMM_fec!Y$59)</f>
        <v>0.41335722947157272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0.29577351881745628</v>
      </c>
      <c r="C201" s="276">
        <f>IF(C$60=0,0,C$60/NMM_fec!C$60)</f>
        <v>0.28879679903449579</v>
      </c>
      <c r="D201" s="276">
        <f>IF(D$60=0,0,D$60/NMM_fec!D$60)</f>
        <v>0.2883702182308342</v>
      </c>
      <c r="E201" s="276">
        <f>IF(E$60=0,0,E$60/NMM_fec!E$60)</f>
        <v>0.29156765170357324</v>
      </c>
      <c r="F201" s="276">
        <f>IF(F$60=0,0,F$60/NMM_fec!F$60)</f>
        <v>0.28917037258883299</v>
      </c>
      <c r="G201" s="276">
        <f>IF(G$60=0,0,G$60/NMM_fec!G$60)</f>
        <v>0.32061312185493135</v>
      </c>
      <c r="H201" s="276">
        <f>IF(H$60=0,0,H$60/NMM_fec!H$60)</f>
        <v>0.31444562775031754</v>
      </c>
      <c r="I201" s="276">
        <f>IF(I$60=0,0,I$60/NMM_fec!I$60)</f>
        <v>0.32819622804858661</v>
      </c>
      <c r="J201" s="276">
        <f>IF(J$60=0,0,J$60/NMM_fec!J$60)</f>
        <v>0.29317330912980255</v>
      </c>
      <c r="K201" s="276">
        <f>IF(K$60=0,0,K$60/NMM_fec!K$60)</f>
        <v>0.28990993219808309</v>
      </c>
      <c r="L201" s="276">
        <f>IF(L$60=0,0,L$60/NMM_fec!L$60)</f>
        <v>0.31426845404962261</v>
      </c>
      <c r="M201" s="276">
        <f>IF(M$60=0,0,M$60/NMM_fec!M$60)</f>
        <v>0.31228339777210368</v>
      </c>
      <c r="N201" s="276">
        <f>IF(N$60=0,0,N$60/NMM_fec!N$60)</f>
        <v>0.28837212009041313</v>
      </c>
      <c r="O201" s="276">
        <f>IF(O$60=0,0,O$60/NMM_fec!O$60)</f>
        <v>0.28430789311227456</v>
      </c>
      <c r="P201" s="276">
        <f>IF(P$60=0,0,P$60/NMM_fec!P$60)</f>
        <v>0.28389310539247375</v>
      </c>
      <c r="Q201" s="276">
        <f>IF(Q$60=0,0,Q$60/NMM_fec!Q$60)</f>
        <v>0.2882620377620565</v>
      </c>
      <c r="R201" s="276">
        <f>IF(R$60=0,0,R$60/NMM_fec!R$60)</f>
        <v>0.29480964963006906</v>
      </c>
      <c r="S201" s="276">
        <f>IF(S$60=0,0,S$60/NMM_fec!S$60)</f>
        <v>0.30015724906746233</v>
      </c>
      <c r="T201" s="276">
        <f>IF(T$60=0,0,T$60/NMM_fec!T$60)</f>
        <v>0.29812302978290106</v>
      </c>
      <c r="U201" s="276">
        <f>IF(U$60=0,0,U$60/NMM_fec!U$60)</f>
        <v>0.2911421512672176</v>
      </c>
      <c r="V201" s="276">
        <f>IF(V$60=0,0,V$60/NMM_fec!V$60)</f>
        <v>0.29506966912344201</v>
      </c>
      <c r="W201" s="276">
        <f>IF(W$60=0,0,W$60/NMM_fec!W$60)</f>
        <v>0.30047720152827512</v>
      </c>
      <c r="X201" s="276">
        <f>IF(X$60=0,0,X$60/NMM_fec!X$60)</f>
        <v>0.29927500264627599</v>
      </c>
      <c r="Y201" s="276">
        <f>IF(Y$60=0,0,Y$60/NMM_fec!Y$60)</f>
        <v>0.30118410969727866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0.36973262517916555</v>
      </c>
      <c r="C202" s="276">
        <f>IF(C$79=0,0,C$79/NMM_fec!C$79)</f>
        <v>0.36904038777178827</v>
      </c>
      <c r="D202" s="276">
        <f>IF(D$79=0,0,D$79/NMM_fec!D$79)</f>
        <v>0.37118407569885287</v>
      </c>
      <c r="E202" s="276">
        <f>IF(E$79=0,0,E$79/NMM_fec!E$79)</f>
        <v>0.3720082439806327</v>
      </c>
      <c r="F202" s="276">
        <f>IF(F$79=0,0,F$79/NMM_fec!F$79)</f>
        <v>0.371817225007813</v>
      </c>
      <c r="G202" s="276">
        <f>IF(G$79=0,0,G$79/NMM_fec!G$79)</f>
        <v>0.37493464384275771</v>
      </c>
      <c r="H202" s="276">
        <f>IF(H$79=0,0,H$79/NMM_fec!H$79)</f>
        <v>0.38116977540955266</v>
      </c>
      <c r="I202" s="276">
        <f>IF(I$79=0,0,I$79/NMM_fec!I$79)</f>
        <v>0.38034251821335957</v>
      </c>
      <c r="J202" s="276">
        <f>IF(J$79=0,0,J$79/NMM_fec!J$79)</f>
        <v>0.37933722771212014</v>
      </c>
      <c r="K202" s="276">
        <f>IF(K$79=0,0,K$79/NMM_fec!K$79)</f>
        <v>0.3824841393642297</v>
      </c>
      <c r="L202" s="276">
        <f>IF(L$79=0,0,L$79/NMM_fec!L$79)</f>
        <v>0.38533402510234177</v>
      </c>
      <c r="M202" s="276">
        <f>IF(M$79=0,0,M$79/NMM_fec!M$79)</f>
        <v>0.37842703281754786</v>
      </c>
      <c r="N202" s="276">
        <f>IF(N$79=0,0,N$79/NMM_fec!N$79)</f>
        <v>0.37925859778200022</v>
      </c>
      <c r="O202" s="276">
        <f>IF(O$79=0,0,O$79/NMM_fec!O$79)</f>
        <v>0.37904857928181263</v>
      </c>
      <c r="P202" s="276">
        <f>IF(P$79=0,0,P$79/NMM_fec!P$79)</f>
        <v>0.37664658760226111</v>
      </c>
      <c r="Q202" s="276">
        <f>IF(Q$79=0,0,Q$79/NMM_fec!Q$79)</f>
        <v>0.37593599754663404</v>
      </c>
      <c r="R202" s="276">
        <f>IF(R$79=0,0,R$79/NMM_fec!R$79)</f>
        <v>0.38541775782325705</v>
      </c>
      <c r="S202" s="276">
        <f>IF(S$79=0,0,S$79/NMM_fec!S$79)</f>
        <v>0.3857594768566931</v>
      </c>
      <c r="T202" s="276">
        <f>IF(T$79=0,0,T$79/NMM_fec!T$79)</f>
        <v>0.39625780174003167</v>
      </c>
      <c r="U202" s="276">
        <f>IF(U$79=0,0,U$79/NMM_fec!U$79)</f>
        <v>0.39590166871044569</v>
      </c>
      <c r="V202" s="276">
        <f>IF(V$79=0,0,V$79/NMM_fec!V$79)</f>
        <v>0.39725400310771053</v>
      </c>
      <c r="W202" s="276">
        <f>IF(W$79=0,0,W$79/NMM_fec!W$79)</f>
        <v>0.41177732939625672</v>
      </c>
      <c r="X202" s="276">
        <f>IF(X$79=0,0,X$79/NMM_fec!X$79)</f>
        <v>0.41091817626479465</v>
      </c>
      <c r="Y202" s="276">
        <f>IF(Y$79=0,0,Y$79/NMM_fec!Y$79)</f>
        <v>0.40884673601315741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0.31518233045563243</v>
      </c>
      <c r="C203" s="277">
        <f>IF(C$89=0,0,C$89/NMM_fec!C$89)</f>
        <v>0.3105491046880911</v>
      </c>
      <c r="D203" s="277">
        <f>IF(D$89=0,0,D$89/NMM_fec!D$89)</f>
        <v>0.31623020269138091</v>
      </c>
      <c r="E203" s="277">
        <f>IF(E$89=0,0,E$89/NMM_fec!E$89)</f>
        <v>0.31947849621262153</v>
      </c>
      <c r="F203" s="277">
        <f>IF(F$89=0,0,F$89/NMM_fec!F$89)</f>
        <v>0.32626374909828987</v>
      </c>
      <c r="G203" s="277">
        <f>IF(G$89=0,0,G$89/NMM_fec!G$89)</f>
        <v>0.33087540744583571</v>
      </c>
      <c r="H203" s="277">
        <f>IF(H$89=0,0,H$89/NMM_fec!H$89)</f>
        <v>0.34235033414111127</v>
      </c>
      <c r="I203" s="277">
        <f>IF(I$89=0,0,I$89/NMM_fec!I$89)</f>
        <v>0.3410181655960694</v>
      </c>
      <c r="J203" s="277">
        <f>IF(J$89=0,0,J$89/NMM_fec!J$89)</f>
        <v>0.3357340111380876</v>
      </c>
      <c r="K203" s="277">
        <f>IF(K$89=0,0,K$89/NMM_fec!K$89)</f>
        <v>0.33495695265510139</v>
      </c>
      <c r="L203" s="277">
        <f>IF(L$89=0,0,L$89/NMM_fec!L$89)</f>
        <v>0.3418433568837394</v>
      </c>
      <c r="M203" s="277">
        <f>IF(M$89=0,0,M$89/NMM_fec!M$89)</f>
        <v>0.34136687470177213</v>
      </c>
      <c r="N203" s="277">
        <f>IF(N$89=0,0,N$89/NMM_fec!N$89)</f>
        <v>0.32832883041525746</v>
      </c>
      <c r="O203" s="277">
        <f>IF(O$89=0,0,O$89/NMM_fec!O$89)</f>
        <v>0.33030992386438995</v>
      </c>
      <c r="P203" s="277">
        <f>IF(P$89=0,0,P$89/NMM_fec!P$89)</f>
        <v>0.33190109662569567</v>
      </c>
      <c r="Q203" s="277">
        <f>IF(Q$89=0,0,Q$89/NMM_fec!Q$89)</f>
        <v>0.33401799276303351</v>
      </c>
      <c r="R203" s="277">
        <f>IF(R$89=0,0,R$89/NMM_fec!R$89)</f>
        <v>0.34107486817485222</v>
      </c>
      <c r="S203" s="277">
        <f>IF(S$89=0,0,S$89/NMM_fec!S$89)</f>
        <v>0.34339412971235062</v>
      </c>
      <c r="T203" s="277">
        <f>IF(T$89=0,0,T$89/NMM_fec!T$89)</f>
        <v>0.34801830105620973</v>
      </c>
      <c r="U203" s="277">
        <f>IF(U$89=0,0,U$89/NMM_fec!U$89)</f>
        <v>0.34859052640030463</v>
      </c>
      <c r="V203" s="277">
        <f>IF(V$89=0,0,V$89/NMM_fec!V$89)</f>
        <v>0.34493049025704869</v>
      </c>
      <c r="W203" s="277">
        <f>IF(W$89=0,0,W$89/NMM_fec!W$89)</f>
        <v>0.35198568235109279</v>
      </c>
      <c r="X203" s="277">
        <f>IF(X$89=0,0,X$89/NMM_fec!X$89)</f>
        <v>0.34483269204196937</v>
      </c>
      <c r="Y203" s="277">
        <f>IF(Y$89=0,0,Y$89/NMM_fec!Y$89)</f>
        <v>0.3446262901151369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0.43072199546301781</v>
      </c>
      <c r="C205" s="320">
        <f>IF(C$99=0,0,C$99/NMM_fec!C$99)</f>
        <v>0.42517656597467934</v>
      </c>
      <c r="D205" s="320">
        <f>IF(D$99=0,0,D$99/NMM_fec!D$99)</f>
        <v>0.43334978903091576</v>
      </c>
      <c r="E205" s="320">
        <f>IF(E$99=0,0,E$99/NMM_fec!E$99)</f>
        <v>0.43997971949214937</v>
      </c>
      <c r="F205" s="320">
        <f>IF(F$99=0,0,F$99/NMM_fec!F$99)</f>
        <v>0.44715104208418449</v>
      </c>
      <c r="G205" s="320">
        <f>IF(G$99=0,0,G$99/NMM_fec!G$99)</f>
        <v>0.45332970459959954</v>
      </c>
      <c r="H205" s="320">
        <f>IF(H$99=0,0,H$99/NMM_fec!H$99)</f>
        <v>0.47087968612151471</v>
      </c>
      <c r="I205" s="320">
        <f>IF(I$99=0,0,I$99/NMM_fec!I$99)</f>
        <v>0.46867506334491177</v>
      </c>
      <c r="J205" s="320">
        <f>IF(J$99=0,0,J$99/NMM_fec!J$99)</f>
        <v>0.45926417796966529</v>
      </c>
      <c r="K205" s="320">
        <f>IF(K$99=0,0,K$99/NMM_fec!K$99)</f>
        <v>0.47076810420895154</v>
      </c>
      <c r="L205" s="320">
        <f>IF(L$99=0,0,L$99/NMM_fec!L$99)</f>
        <v>0.48303899627675728</v>
      </c>
      <c r="M205" s="320">
        <f>IF(M$99=0,0,M$99/NMM_fec!M$99)</f>
        <v>0.48299279207735762</v>
      </c>
      <c r="N205" s="320">
        <f>IF(N$99=0,0,N$99/NMM_fec!N$99)</f>
        <v>0.46111544992325726</v>
      </c>
      <c r="O205" s="320">
        <f>IF(O$99=0,0,O$99/NMM_fec!O$99)</f>
        <v>0.46479436330590479</v>
      </c>
      <c r="P205" s="320">
        <f>IF(P$99=0,0,P$99/NMM_fec!P$99)</f>
        <v>0.46775931800155346</v>
      </c>
      <c r="Q205" s="320">
        <f>IF(Q$99=0,0,Q$99/NMM_fec!Q$99)</f>
        <v>0.49932623304843587</v>
      </c>
      <c r="R205" s="320">
        <f>IF(R$99=0,0,R$99/NMM_fec!R$99)</f>
        <v>0.50622226998361897</v>
      </c>
      <c r="S205" s="320">
        <f>IF(S$99=0,0,S$99/NMM_fec!S$99)</f>
        <v>0.51322636951446354</v>
      </c>
      <c r="T205" s="320">
        <f>IF(T$99=0,0,T$99/NMM_fec!T$99)</f>
        <v>0.51278855144866065</v>
      </c>
      <c r="U205" s="320">
        <f>IF(U$99=0,0,U$99/NMM_fec!U$99)</f>
        <v>0.5134318515880647</v>
      </c>
      <c r="V205" s="320">
        <f>IF(V$99=0,0,V$99/NMM_fec!V$99)</f>
        <v>0.51823483800728154</v>
      </c>
      <c r="W205" s="320">
        <f>IF(W$99=0,0,W$99/NMM_fec!W$99)</f>
        <v>0.51956467218634539</v>
      </c>
      <c r="X205" s="320">
        <f>IF(X$99=0,0,X$99/NMM_fec!X$99)</f>
        <v>0.50864325384622655</v>
      </c>
      <c r="Y205" s="320">
        <f>IF(Y$99=0,0,Y$99/NMM_fec!Y$99)</f>
        <v>0.51584394036858539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0.41826191183238098</v>
      </c>
      <c r="C206" s="273">
        <f>IF(C$100=0,0,C$100/NMM_fec!C$100)</f>
        <v>0.41881423856741823</v>
      </c>
      <c r="D206" s="273">
        <f>IF(D$100=0,0,D$100/NMM_fec!D$100)</f>
        <v>0.41925095704541998</v>
      </c>
      <c r="E206" s="273">
        <f>IF(E$100=0,0,E$100/NMM_fec!E$100)</f>
        <v>0.42142484065407143</v>
      </c>
      <c r="F206" s="273">
        <f>IF(F$100=0,0,F$100/NMM_fec!F$100)</f>
        <v>0.42142484065407154</v>
      </c>
      <c r="G206" s="273">
        <f>IF(G$100=0,0,G$100/NMM_fec!G$100)</f>
        <v>0.42142484065407132</v>
      </c>
      <c r="H206" s="273">
        <f>IF(H$100=0,0,H$100/NMM_fec!H$100)</f>
        <v>0.42142484065407165</v>
      </c>
      <c r="I206" s="273">
        <f>IF(I$100=0,0,I$100/NMM_fec!I$100)</f>
        <v>0.4214248406540716</v>
      </c>
      <c r="J206" s="273">
        <f>IF(J$100=0,0,J$100/NMM_fec!J$100)</f>
        <v>0.42142484065407143</v>
      </c>
      <c r="K206" s="273">
        <f>IF(K$100=0,0,K$100/NMM_fec!K$100)</f>
        <v>0.43330107032157955</v>
      </c>
      <c r="L206" s="273">
        <f>IF(L$100=0,0,L$100/NMM_fec!L$100)</f>
        <v>0.43330107032157955</v>
      </c>
      <c r="M206" s="273">
        <f>IF(M$100=0,0,M$100/NMM_fec!M$100)</f>
        <v>0.43330107032157944</v>
      </c>
      <c r="N206" s="273">
        <f>IF(N$100=0,0,N$100/NMM_fec!N$100)</f>
        <v>0.43451869615402494</v>
      </c>
      <c r="O206" s="273">
        <f>IF(O$100=0,0,O$100/NMM_fec!O$100)</f>
        <v>0.43451869615402483</v>
      </c>
      <c r="P206" s="273">
        <f>IF(P$100=0,0,P$100/NMM_fec!P$100)</f>
        <v>0.43451869615402461</v>
      </c>
      <c r="Q206" s="273">
        <f>IF(Q$100=0,0,Q$100/NMM_fec!Q$100)</f>
        <v>0.44606682653862217</v>
      </c>
      <c r="R206" s="273">
        <f>IF(R$100=0,0,R$100/NMM_fec!R$100)</f>
        <v>0.45646014388476003</v>
      </c>
      <c r="S206" s="273">
        <f>IF(S$100=0,0,S$100/NMM_fec!S$100)</f>
        <v>0.46581412949628415</v>
      </c>
      <c r="T206" s="273">
        <f>IF(T$100=0,0,T$100/NMM_fec!T$100)</f>
        <v>0.47423271654665561</v>
      </c>
      <c r="U206" s="273">
        <f>IF(U$100=0,0,U$100/NMM_fec!U$100)</f>
        <v>0.4776620187563726</v>
      </c>
      <c r="V206" s="273">
        <f>IF(V$100=0,0,V$100/NMM_fec!V$100)</f>
        <v>0.48489581688073519</v>
      </c>
      <c r="W206" s="273">
        <f>IF(W$100=0,0,W$100/NMM_fec!W$100)</f>
        <v>0.49140623519266174</v>
      </c>
      <c r="X206" s="273">
        <f>IF(X$100=0,0,X$100/NMM_fec!X$100)</f>
        <v>0.49366137264086718</v>
      </c>
      <c r="Y206" s="273">
        <f>IF(Y$100=0,0,Y$100/NMM_fec!Y$100)</f>
        <v>0.4992952353767805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0.10856471132513795</v>
      </c>
      <c r="C207" s="274">
        <f>IF(C$101=0,0,C$101/NMM_fec!C$101)</f>
        <v>0.10870807411015411</v>
      </c>
      <c r="D207" s="274">
        <f>IF(D$101=0,0,D$101/NMM_fec!D$101)</f>
        <v>0.10882142943645412</v>
      </c>
      <c r="E207" s="274">
        <f>IF(E$101=0,0,E$101/NMM_fec!E$101)</f>
        <v>0.10938568604158883</v>
      </c>
      <c r="F207" s="274">
        <f>IF(F$101=0,0,F$101/NMM_fec!F$101)</f>
        <v>0.10938568604158883</v>
      </c>
      <c r="G207" s="274">
        <f>IF(G$101=0,0,G$101/NMM_fec!G$101)</f>
        <v>0.10938568604158881</v>
      </c>
      <c r="H207" s="274">
        <f>IF(H$101=0,0,H$101/NMM_fec!H$101)</f>
        <v>0.10938568604158884</v>
      </c>
      <c r="I207" s="274">
        <f>IF(I$101=0,0,I$101/NMM_fec!I$101)</f>
        <v>0.10938568604158887</v>
      </c>
      <c r="J207" s="274">
        <f>IF(J$101=0,0,J$101/NMM_fec!J$101)</f>
        <v>0.10938568604158885</v>
      </c>
      <c r="K207" s="274">
        <f>IF(K$101=0,0,K$101/NMM_fec!K$101)</f>
        <v>0.1124682986558609</v>
      </c>
      <c r="L207" s="274">
        <f>IF(L$101=0,0,L$101/NMM_fec!L$101)</f>
        <v>0.1124682986558609</v>
      </c>
      <c r="M207" s="274">
        <f>IF(M$101=0,0,M$101/NMM_fec!M$101)</f>
        <v>0.11246829865586092</v>
      </c>
      <c r="N207" s="274">
        <f>IF(N$101=0,0,N$101/NMM_fec!N$101)</f>
        <v>0.1127843475076971</v>
      </c>
      <c r="O207" s="274">
        <f>IF(O$101=0,0,O$101/NMM_fec!O$101)</f>
        <v>0.11278434750769711</v>
      </c>
      <c r="P207" s="274">
        <f>IF(P$101=0,0,P$101/NMM_fec!P$101)</f>
        <v>0.11278434750769716</v>
      </c>
      <c r="Q207" s="274">
        <f>IF(Q$101=0,0,Q$101/NMM_fec!Q$101)</f>
        <v>0.11828129891218483</v>
      </c>
      <c r="R207" s="274">
        <f>IF(R$101=0,0,R$101/NMM_fec!R$101)</f>
        <v>0.1219214190179629</v>
      </c>
      <c r="S207" s="274">
        <f>IF(S$101=0,0,S$101/NMM_fec!S$101)</f>
        <v>0.12248662953752315</v>
      </c>
      <c r="T207" s="274">
        <f>IF(T$101=0,0,T$101/NMM_fec!T$101)</f>
        <v>0.12398269531663708</v>
      </c>
      <c r="U207" s="274">
        <f>IF(U$101=0,0,U$101/NMM_fec!U$101)</f>
        <v>0.1239826953166371</v>
      </c>
      <c r="V207" s="274">
        <f>IF(V$101=0,0,V$101/NMM_fec!V$101)</f>
        <v>0.12658842600156506</v>
      </c>
      <c r="W207" s="274">
        <f>IF(W$101=0,0,W$101/NMM_fec!W$101)</f>
        <v>0.12813551245518398</v>
      </c>
      <c r="X207" s="274">
        <f>IF(X$101=0,0,X$101/NMM_fec!X$101)</f>
        <v>0.12813551245518393</v>
      </c>
      <c r="Y207" s="274">
        <f>IF(Y$101=0,0,Y$101/NMM_fec!Y$101)</f>
        <v>0.12989061415270031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0.59320298339643174</v>
      </c>
      <c r="C208" s="274">
        <f>IF(C$102=0,0,C$102/NMM_fec!C$102)</f>
        <v>0.59398632478555879</v>
      </c>
      <c r="D208" s="274">
        <f>IF(D$102=0,0,D$102/NMM_fec!D$102)</f>
        <v>0.59460570392749401</v>
      </c>
      <c r="E208" s="274">
        <f>IF(E$102=0,0,E$102/NMM_fec!E$102)</f>
        <v>0.59768883008774898</v>
      </c>
      <c r="F208" s="274">
        <f>IF(F$102=0,0,F$102/NMM_fec!F$102)</f>
        <v>0.59768883008774931</v>
      </c>
      <c r="G208" s="274">
        <f>IF(G$102=0,0,G$102/NMM_fec!G$102)</f>
        <v>0.59768883008774909</v>
      </c>
      <c r="H208" s="274">
        <f>IF(H$102=0,0,H$102/NMM_fec!H$102)</f>
        <v>0.59768883008774931</v>
      </c>
      <c r="I208" s="274">
        <f>IF(I$102=0,0,I$102/NMM_fec!I$102)</f>
        <v>0.59768883008774942</v>
      </c>
      <c r="J208" s="274">
        <f>IF(J$102=0,0,J$102/NMM_fec!J$102)</f>
        <v>0.59768883008774953</v>
      </c>
      <c r="K208" s="274">
        <f>IF(K$102=0,0,K$102/NMM_fec!K$102)</f>
        <v>0.61453237876136191</v>
      </c>
      <c r="L208" s="274">
        <f>IF(L$102=0,0,L$102/NMM_fec!L$102)</f>
        <v>0.6145323787613618</v>
      </c>
      <c r="M208" s="274">
        <f>IF(M$102=0,0,M$102/NMM_fec!M$102)</f>
        <v>0.6145323787613618</v>
      </c>
      <c r="N208" s="274">
        <f>IF(N$102=0,0,N$102/NMM_fec!N$102)</f>
        <v>0.61625928541012376</v>
      </c>
      <c r="O208" s="274">
        <f>IF(O$102=0,0,O$102/NMM_fec!O$102)</f>
        <v>0.61625928541012354</v>
      </c>
      <c r="P208" s="274">
        <f>IF(P$102=0,0,P$102/NMM_fec!P$102)</f>
        <v>0.61625928541012354</v>
      </c>
      <c r="Q208" s="274">
        <f>IF(Q$102=0,0,Q$102/NMM_fec!Q$102)</f>
        <v>0.63124935878484445</v>
      </c>
      <c r="R208" s="274">
        <f>IF(R$102=0,0,R$102/NMM_fec!R$102)</f>
        <v>0.64474042482209248</v>
      </c>
      <c r="S208" s="274">
        <f>IF(S$102=0,0,S$102/NMM_fec!S$102)</f>
        <v>0.6568823842556164</v>
      </c>
      <c r="T208" s="274">
        <f>IF(T$102=0,0,T$102/NMM_fec!T$102)</f>
        <v>0.66781014774578773</v>
      </c>
      <c r="U208" s="274">
        <f>IF(U$102=0,0,U$102/NMM_fec!U$102)</f>
        <v>0.67744761491693184</v>
      </c>
      <c r="V208" s="274">
        <f>IF(V$102=0,0,V$102/NMM_fec!V$102)</f>
        <v>0.68631885534097159</v>
      </c>
      <c r="W208" s="274">
        <f>IF(W$102=0,0,W$102/NMM_fec!W$102)</f>
        <v>0.69430297172260746</v>
      </c>
      <c r="X208" s="274">
        <f>IF(X$102=0,0,X$102/NMM_fec!X$102)</f>
        <v>0.70013881435012548</v>
      </c>
      <c r="Y208" s="274">
        <f>IF(Y$102=0,0,Y$102/NMM_fec!Y$102)</f>
        <v>0.70674093483084655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0.41438888062410872</v>
      </c>
      <c r="C209" s="274">
        <f>IF(C$103=0,0,C$103/NMM_fec!C$103)</f>
        <v>0.41493609291142453</v>
      </c>
      <c r="D209" s="274">
        <f>IF(D$103=0,0,D$103/NMM_fec!D$103)</f>
        <v>0.41536876745368495</v>
      </c>
      <c r="E209" s="274">
        <f>IF(E$103=0,0,E$103/NMM_fec!E$103)</f>
        <v>0.41752252128522493</v>
      </c>
      <c r="F209" s="274">
        <f>IF(F$103=0,0,F$103/NMM_fec!F$103)</f>
        <v>0.41752252128522488</v>
      </c>
      <c r="G209" s="274">
        <f>IF(G$103=0,0,G$103/NMM_fec!G$103)</f>
        <v>0.41752252128522471</v>
      </c>
      <c r="H209" s="274">
        <f>IF(H$103=0,0,H$103/NMM_fec!H$103)</f>
        <v>0.41752252128522493</v>
      </c>
      <c r="I209" s="274">
        <f>IF(I$103=0,0,I$103/NMM_fec!I$103)</f>
        <v>0.41752252128522499</v>
      </c>
      <c r="J209" s="274">
        <f>IF(J$103=0,0,J$103/NMM_fec!J$103)</f>
        <v>0.41752252128522505</v>
      </c>
      <c r="K209" s="274">
        <f>IF(K$103=0,0,K$103/NMM_fec!K$103)</f>
        <v>0.42928877916989161</v>
      </c>
      <c r="L209" s="274">
        <f>IF(L$103=0,0,L$103/NMM_fec!L$103)</f>
        <v>0.42928877916989161</v>
      </c>
      <c r="M209" s="274">
        <f>IF(M$103=0,0,M$103/NMM_fec!M$103)</f>
        <v>0.42928877916989155</v>
      </c>
      <c r="N209" s="274">
        <f>IF(N$103=0,0,N$103/NMM_fec!N$103)</f>
        <v>0.43049513000283129</v>
      </c>
      <c r="O209" s="274">
        <f>IF(O$103=0,0,O$103/NMM_fec!O$103)</f>
        <v>0.43049513000283129</v>
      </c>
      <c r="P209" s="274">
        <f>IF(P$103=0,0,P$103/NMM_fec!P$103)</f>
        <v>0.43049513000283146</v>
      </c>
      <c r="Q209" s="274">
        <f>IF(Q$103=0,0,Q$103/NMM_fec!Q$103)</f>
        <v>0.45259783492777678</v>
      </c>
      <c r="R209" s="274">
        <f>IF(R$103=0,0,R$103/NMM_fec!R$103)</f>
        <v>0.46537111124117275</v>
      </c>
      <c r="S209" s="274">
        <f>IF(S$103=0,0,S$103/NMM_fec!S$103)</f>
        <v>0.4675285061410322</v>
      </c>
      <c r="T209" s="274">
        <f>IF(T$103=0,0,T$103/NMM_fec!T$103)</f>
        <v>0.47323895308074132</v>
      </c>
      <c r="U209" s="274">
        <f>IF(U$103=0,0,U$103/NMM_fec!U$103)</f>
        <v>0.47323895308074138</v>
      </c>
      <c r="V209" s="274">
        <f>IF(V$103=0,0,V$103/NMM_fec!V$103)</f>
        <v>0.48318496416072604</v>
      </c>
      <c r="W209" s="274">
        <f>IF(W$103=0,0,W$103/NMM_fec!W$103)</f>
        <v>0.48909015578255866</v>
      </c>
      <c r="X209" s="274">
        <f>IF(X$103=0,0,X$103/NMM_fec!X$103)</f>
        <v>0.48909015578255882</v>
      </c>
      <c r="Y209" s="274">
        <f>IF(Y$103=0,0,Y$103/NMM_fec!Y$103)</f>
        <v>0.49578933656550334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0.62113568152416576</v>
      </c>
      <c r="C210" s="275">
        <f>IF(C$104=0,0,C$104/NMM_fec!C$104)</f>
        <v>0.60903180045481775</v>
      </c>
      <c r="D210" s="275">
        <f>IF(D$104=0,0,D$104/NMM_fec!D$104)</f>
        <v>0.60689871579289567</v>
      </c>
      <c r="E210" s="275">
        <f>IF(E$104=0,0,E$104/NMM_fec!E$104)</f>
        <v>0.61170299628531843</v>
      </c>
      <c r="F210" s="275">
        <f>IF(F$104=0,0,F$104/NMM_fec!F$104)</f>
        <v>0.6488324770030176</v>
      </c>
      <c r="G210" s="275">
        <f>IF(G$104=0,0,G$104/NMM_fec!G$104)</f>
        <v>0.66717005636467153</v>
      </c>
      <c r="H210" s="275">
        <f>IF(H$104=0,0,H$104/NMM_fec!H$104)</f>
        <v>0.7214697002197028</v>
      </c>
      <c r="I210" s="275">
        <f>IF(I$104=0,0,I$104/NMM_fec!I$104)</f>
        <v>0.71504556098540162</v>
      </c>
      <c r="J210" s="275">
        <f>IF(J$104=0,0,J$104/NMM_fec!J$104)</f>
        <v>0.71731977636784328</v>
      </c>
      <c r="K210" s="275">
        <f>IF(K$104=0,0,K$104/NMM_fec!K$104)</f>
        <v>0.73122234757286997</v>
      </c>
      <c r="L210" s="275">
        <f>IF(L$104=0,0,L$104/NMM_fec!L$104)</f>
        <v>0.74596576264035475</v>
      </c>
      <c r="M210" s="275">
        <f>IF(M$104=0,0,M$104/NMM_fec!M$104)</f>
        <v>0.73781481407656635</v>
      </c>
      <c r="N210" s="275">
        <f>IF(N$104=0,0,N$104/NMM_fec!N$104)</f>
        <v>0.72133828051551563</v>
      </c>
      <c r="O210" s="275">
        <f>IF(O$104=0,0,O$104/NMM_fec!O$104)</f>
        <v>0.7224906050446982</v>
      </c>
      <c r="P210" s="275">
        <f>IF(P$104=0,0,P$104/NMM_fec!P$104)</f>
        <v>0.72485815399186626</v>
      </c>
      <c r="Q210" s="275">
        <f>IF(Q$104=0,0,Q$104/NMM_fec!Q$104)</f>
        <v>0.78517901394082612</v>
      </c>
      <c r="R210" s="275">
        <f>IF(R$104=0,0,R$104/NMM_fec!R$104)</f>
        <v>0.79209743012710598</v>
      </c>
      <c r="S210" s="275">
        <f>IF(S$104=0,0,S$104/NMM_fec!S$104)</f>
        <v>0.79866650375246317</v>
      </c>
      <c r="T210" s="275">
        <f>IF(T$104=0,0,T$104/NMM_fec!T$104)</f>
        <v>0.78264909618959955</v>
      </c>
      <c r="U210" s="275">
        <f>IF(U$104=0,0,U$104/NMM_fec!U$104)</f>
        <v>0.79759083940719155</v>
      </c>
      <c r="V210" s="275">
        <f>IF(V$104=0,0,V$104/NMM_fec!V$104)</f>
        <v>0.8049934732982591</v>
      </c>
      <c r="W210" s="275">
        <f>IF(W$104=0,0,W$104/NMM_fec!W$104)</f>
        <v>0.80872585234597283</v>
      </c>
      <c r="X210" s="275">
        <f>IF(X$104=0,0,X$104/NMM_fec!X$104)</f>
        <v>0.78648917036932287</v>
      </c>
      <c r="Y210" s="275">
        <f>IF(Y$104=0,0,Y$104/NMM_fec!Y$104)</f>
        <v>0.79849686540488862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0.41357198192440842</v>
      </c>
      <c r="C211" s="276">
        <f>IF(C$110=0,0,C$110/NMM_fec!C$110)</f>
        <v>0.41064045072499417</v>
      </c>
      <c r="D211" s="276">
        <f>IF(D$110=0,0,D$110/NMM_fec!D$110)</f>
        <v>0.42075832053743772</v>
      </c>
      <c r="E211" s="276">
        <f>IF(E$110=0,0,E$110/NMM_fec!E$110)</f>
        <v>0.42694985040630207</v>
      </c>
      <c r="F211" s="276">
        <f>IF(F$110=0,0,F$110/NMM_fec!F$110)</f>
        <v>0.4285567454284086</v>
      </c>
      <c r="G211" s="276">
        <f>IF(G$110=0,0,G$110/NMM_fec!G$110)</f>
        <v>0.43240166585792617</v>
      </c>
      <c r="H211" s="276">
        <f>IF(H$110=0,0,H$110/NMM_fec!H$110)</f>
        <v>0.44320725311202414</v>
      </c>
      <c r="I211" s="276">
        <f>IF(I$110=0,0,I$110/NMM_fec!I$110)</f>
        <v>0.44212397726558056</v>
      </c>
      <c r="J211" s="276">
        <f>IF(J$110=0,0,J$110/NMM_fec!J$110)</f>
        <v>0.43006933346922488</v>
      </c>
      <c r="K211" s="276">
        <f>IF(K$110=0,0,K$110/NMM_fec!K$110)</f>
        <v>0.44114235683129321</v>
      </c>
      <c r="L211" s="276">
        <f>IF(L$110=0,0,L$110/NMM_fec!L$110)</f>
        <v>0.45284498374279836</v>
      </c>
      <c r="M211" s="276">
        <f>IF(M$110=0,0,M$110/NMM_fec!M$110)</f>
        <v>0.45691172978098737</v>
      </c>
      <c r="N211" s="276">
        <f>IF(N$110=0,0,N$110/NMM_fec!N$110)</f>
        <v>0.43238243421429812</v>
      </c>
      <c r="O211" s="276">
        <f>IF(O$110=0,0,O$110/NMM_fec!O$110)</f>
        <v>0.43713993828182324</v>
      </c>
      <c r="P211" s="276">
        <f>IF(P$110=0,0,P$110/NMM_fec!P$110)</f>
        <v>0.44085192619833385</v>
      </c>
      <c r="Q211" s="276">
        <f>IF(Q$110=0,0,Q$110/NMM_fec!Q$110)</f>
        <v>0.47150200618079868</v>
      </c>
      <c r="R211" s="276">
        <f>IF(R$110=0,0,R$110/NMM_fec!R$110)</f>
        <v>0.47693154559889644</v>
      </c>
      <c r="S211" s="276">
        <f>IF(S$110=0,0,S$110/NMM_fec!S$110)</f>
        <v>0.48397289599414089</v>
      </c>
      <c r="T211" s="276">
        <f>IF(T$110=0,0,T$110/NMM_fec!T$110)</f>
        <v>0.48636229029097533</v>
      </c>
      <c r="U211" s="276">
        <f>IF(U$110=0,0,U$110/NMM_fec!U$110)</f>
        <v>0.4841892152867231</v>
      </c>
      <c r="V211" s="276">
        <f>IF(V$110=0,0,V$110/NMM_fec!V$110)</f>
        <v>0.49034184922096208</v>
      </c>
      <c r="W211" s="276">
        <f>IF(W$110=0,0,W$110/NMM_fec!W$110)</f>
        <v>0.49068219754322157</v>
      </c>
      <c r="X211" s="276">
        <f>IF(X$110=0,0,X$110/NMM_fec!X$110)</f>
        <v>0.48202000121786048</v>
      </c>
      <c r="Y211" s="276">
        <f>IF(Y$110=0,0,Y$110/NMM_fec!Y$110)</f>
        <v>0.49016042075624416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0.50578541657985354</v>
      </c>
      <c r="C212" s="276">
        <f>IF(C$118=0,0,C$118/NMM_fec!C$118)</f>
        <v>0.50645332058895909</v>
      </c>
      <c r="D212" s="276">
        <f>IF(D$118=0,0,D$118/NMM_fec!D$118)</f>
        <v>0.5069814247052451</v>
      </c>
      <c r="E212" s="276">
        <f>IF(E$118=0,0,E$118/NMM_fec!E$118)</f>
        <v>0.50961020489175768</v>
      </c>
      <c r="F212" s="276">
        <f>IF(F$118=0,0,F$118/NMM_fec!F$118)</f>
        <v>0.50961020489175757</v>
      </c>
      <c r="G212" s="276">
        <f>IF(G$118=0,0,G$118/NMM_fec!G$118)</f>
        <v>0.50961020489175779</v>
      </c>
      <c r="H212" s="276">
        <f>IF(H$118=0,0,H$118/NMM_fec!H$118)</f>
        <v>0.50961020489175801</v>
      </c>
      <c r="I212" s="276">
        <f>IF(I$118=0,0,I$118/NMM_fec!I$118)</f>
        <v>0.50961020489175779</v>
      </c>
      <c r="J212" s="276">
        <f>IF(J$118=0,0,J$118/NMM_fec!J$118)</f>
        <v>0.50961020489175801</v>
      </c>
      <c r="K212" s="276">
        <f>IF(K$118=0,0,K$118/NMM_fec!K$118)</f>
        <v>0.52397159807590654</v>
      </c>
      <c r="L212" s="276">
        <f>IF(L$118=0,0,L$118/NMM_fec!L$118)</f>
        <v>0.52397159807590665</v>
      </c>
      <c r="M212" s="276">
        <f>IF(M$118=0,0,M$118/NMM_fec!M$118)</f>
        <v>0.52397159807590654</v>
      </c>
      <c r="N212" s="276">
        <f>IF(N$118=0,0,N$118/NMM_fec!N$118)</f>
        <v>0.52544401851745182</v>
      </c>
      <c r="O212" s="276">
        <f>IF(O$118=0,0,O$118/NMM_fec!O$118)</f>
        <v>0.52544401851745159</v>
      </c>
      <c r="P212" s="276">
        <f>IF(P$118=0,0,P$118/NMM_fec!P$118)</f>
        <v>0.52544401851745148</v>
      </c>
      <c r="Q212" s="276">
        <f>IF(Q$118=0,0,Q$118/NMM_fec!Q$118)</f>
        <v>0.55389961666570642</v>
      </c>
      <c r="R212" s="276">
        <f>IF(R$118=0,0,R$118/NMM_fec!R$118)</f>
        <v>0.56801215565640795</v>
      </c>
      <c r="S212" s="276">
        <f>IF(S$118=0,0,S$118/NMM_fec!S$118)</f>
        <v>0.57064537997581832</v>
      </c>
      <c r="T212" s="276">
        <f>IF(T$118=0,0,T$118/NMM_fec!T$118)</f>
        <v>0.5776153082709693</v>
      </c>
      <c r="U212" s="276">
        <f>IF(U$118=0,0,U$118/NMM_fec!U$118)</f>
        <v>0.5776153082709693</v>
      </c>
      <c r="V212" s="276">
        <f>IF(V$118=0,0,V$118/NMM_fec!V$118)</f>
        <v>0.58975498573968288</v>
      </c>
      <c r="W212" s="276">
        <f>IF(W$118=0,0,W$118/NMM_fec!W$118)</f>
        <v>0.59696261109858284</v>
      </c>
      <c r="X212" s="276">
        <f>IF(X$118=0,0,X$118/NMM_fec!X$118)</f>
        <v>0.59696261109858284</v>
      </c>
      <c r="Y212" s="276">
        <f>IF(Y$118=0,0,Y$118/NMM_fec!Y$118)</f>
        <v>0.60513934580715478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0.44370363539838398</v>
      </c>
      <c r="C213" s="276">
        <f>IF(C$119=0,0,C$119/NMM_fec!C$119)</f>
        <v>0.43791308274198482</v>
      </c>
      <c r="D213" s="276">
        <f>IF(D$119=0,0,D$119/NMM_fec!D$119)</f>
        <v>0.446518901428066</v>
      </c>
      <c r="E213" s="276">
        <f>IF(E$119=0,0,E$119/NMM_fec!E$119)</f>
        <v>0.45345274019951703</v>
      </c>
      <c r="F213" s="276">
        <f>IF(F$119=0,0,F$119/NMM_fec!F$119)</f>
        <v>0.46069295492758455</v>
      </c>
      <c r="G213" s="276">
        <f>IF(G$119=0,0,G$119/NMM_fec!G$119)</f>
        <v>0.46695944300407399</v>
      </c>
      <c r="H213" s="276">
        <f>IF(H$119=0,0,H$119/NMM_fec!H$119)</f>
        <v>0.48407339759103835</v>
      </c>
      <c r="I213" s="276">
        <f>IF(I$119=0,0,I$119/NMM_fec!I$119)</f>
        <v>0.48202412674816358</v>
      </c>
      <c r="J213" s="276">
        <f>IF(J$119=0,0,J$119/NMM_fec!J$119)</f>
        <v>0.47207166973153841</v>
      </c>
      <c r="K213" s="276">
        <f>IF(K$119=0,0,K$119/NMM_fec!K$119)</f>
        <v>0.4840817259888705</v>
      </c>
      <c r="L213" s="276">
        <f>IF(L$119=0,0,L$119/NMM_fec!L$119)</f>
        <v>0.49633407123323964</v>
      </c>
      <c r="M213" s="276">
        <f>IF(M$119=0,0,M$119/NMM_fec!M$119)</f>
        <v>0.49666411902520879</v>
      </c>
      <c r="N213" s="276">
        <f>IF(N$119=0,0,N$119/NMM_fec!N$119)</f>
        <v>0.47427208825996903</v>
      </c>
      <c r="O213" s="276">
        <f>IF(O$119=0,0,O$119/NMM_fec!O$119)</f>
        <v>0.47810152548092011</v>
      </c>
      <c r="P213" s="276">
        <f>IF(P$119=0,0,P$119/NMM_fec!P$119)</f>
        <v>0.48114640390590097</v>
      </c>
      <c r="Q213" s="276">
        <f>IF(Q$119=0,0,Q$119/NMM_fec!Q$119)</f>
        <v>0.51474900262659851</v>
      </c>
      <c r="R213" s="276">
        <f>IF(R$119=0,0,R$119/NMM_fec!R$119)</f>
        <v>0.52123365427892143</v>
      </c>
      <c r="S213" s="276">
        <f>IF(S$119=0,0,S$119/NMM_fec!S$119)</f>
        <v>0.52810861694337596</v>
      </c>
      <c r="T213" s="276">
        <f>IF(T$119=0,0,T$119/NMM_fec!T$119)</f>
        <v>0.52803319596862874</v>
      </c>
      <c r="U213" s="276">
        <f>IF(U$119=0,0,U$119/NMM_fec!U$119)</f>
        <v>0.52808893889828867</v>
      </c>
      <c r="V213" s="276">
        <f>IF(V$119=0,0,V$119/NMM_fec!V$119)</f>
        <v>0.53330460130343527</v>
      </c>
      <c r="W213" s="276">
        <f>IF(W$119=0,0,W$119/NMM_fec!W$119)</f>
        <v>0.53469516784562932</v>
      </c>
      <c r="X213" s="276">
        <f>IF(X$119=0,0,X$119/NMM_fec!X$119)</f>
        <v>0.52342688051422348</v>
      </c>
      <c r="Y213" s="276">
        <f>IF(Y$119=0,0,Y$119/NMM_fec!Y$119)</f>
        <v>0.53091400762636065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0.51983501148484978</v>
      </c>
      <c r="C214" s="277">
        <f>IF(C$127=0,0,C$127/NMM_fec!C$127)</f>
        <v>0.52052146838309687</v>
      </c>
      <c r="D214" s="277">
        <f>IF(D$127=0,0,D$127/NMM_fec!D$127)</f>
        <v>0.5210642420581687</v>
      </c>
      <c r="E214" s="277">
        <f>IF(E$127=0,0,E$127/NMM_fec!E$127)</f>
        <v>0.52376604391652881</v>
      </c>
      <c r="F214" s="277">
        <f>IF(F$127=0,0,F$127/NMM_fec!F$127)</f>
        <v>0.52376604391652892</v>
      </c>
      <c r="G214" s="277">
        <f>IF(G$127=0,0,G$127/NMM_fec!G$127)</f>
        <v>0.52376604391652892</v>
      </c>
      <c r="H214" s="277">
        <f>IF(H$127=0,0,H$127/NMM_fec!H$127)</f>
        <v>0.52376604391652892</v>
      </c>
      <c r="I214" s="277">
        <f>IF(I$127=0,0,I$127/NMM_fec!I$127)</f>
        <v>0.52376604391652903</v>
      </c>
      <c r="J214" s="277">
        <f>IF(J$127=0,0,J$127/NMM_fec!J$127)</f>
        <v>0.52376604391652881</v>
      </c>
      <c r="K214" s="277">
        <f>IF(K$127=0,0,K$127/NMM_fec!K$127)</f>
        <v>0.53852636468912618</v>
      </c>
      <c r="L214" s="277">
        <f>IF(L$127=0,0,L$127/NMM_fec!L$127)</f>
        <v>0.5385263646891264</v>
      </c>
      <c r="M214" s="277">
        <f>IF(M$127=0,0,M$127/NMM_fec!M$127)</f>
        <v>0.53852636468912607</v>
      </c>
      <c r="N214" s="277">
        <f>IF(N$127=0,0,N$127/NMM_fec!N$127)</f>
        <v>0.54003968569849203</v>
      </c>
      <c r="O214" s="277">
        <f>IF(O$127=0,0,O$127/NMM_fec!O$127)</f>
        <v>0.54003968569849181</v>
      </c>
      <c r="P214" s="277">
        <f>IF(P$127=0,0,P$127/NMM_fec!P$127)</f>
        <v>0.54003968569849192</v>
      </c>
      <c r="Q214" s="277">
        <f>IF(Q$127=0,0,Q$127/NMM_fec!Q$127)</f>
        <v>0.56928571712864273</v>
      </c>
      <c r="R214" s="277">
        <f>IF(R$127=0,0,R$127/NMM_fec!R$127)</f>
        <v>0.58379027109130821</v>
      </c>
      <c r="S214" s="277">
        <f>IF(S$127=0,0,S$127/NMM_fec!S$127)</f>
        <v>0.58649664053070216</v>
      </c>
      <c r="T214" s="277">
        <f>IF(T$127=0,0,T$127/NMM_fec!T$127)</f>
        <v>0.59366017794516313</v>
      </c>
      <c r="U214" s="277">
        <f>IF(U$127=0,0,U$127/NMM_fec!U$127)</f>
        <v>0.59366017794516313</v>
      </c>
      <c r="V214" s="277">
        <f>IF(V$127=0,0,V$127/NMM_fec!V$127)</f>
        <v>0.60613706867689643</v>
      </c>
      <c r="W214" s="277">
        <f>IF(W$127=0,0,W$127/NMM_fec!W$127)</f>
        <v>0.61354490585132138</v>
      </c>
      <c r="X214" s="277">
        <f>IF(X$127=0,0,X$127/NMM_fec!X$127)</f>
        <v>0.61354490585132138</v>
      </c>
      <c r="Y214" s="277">
        <f>IF(Y$127=0,0,Y$127/NMM_fec!Y$127)</f>
        <v>0.62194877207957577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RO: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5213.1263551532638</v>
      </c>
      <c r="C5" s="223">
        <f t="shared" si="0"/>
        <v>5471.1640878062453</v>
      </c>
      <c r="D5" s="223">
        <f t="shared" si="0"/>
        <v>5374.9858111252088</v>
      </c>
      <c r="E5" s="223">
        <f t="shared" si="0"/>
        <v>5283.2914989014052</v>
      </c>
      <c r="F5" s="223">
        <f t="shared" si="0"/>
        <v>6215.847861682385</v>
      </c>
      <c r="G5" s="223">
        <f t="shared" si="0"/>
        <v>6256.0224458333614</v>
      </c>
      <c r="H5" s="223">
        <f t="shared" si="0"/>
        <v>6752.9665016105801</v>
      </c>
      <c r="I5" s="223">
        <f t="shared" si="0"/>
        <v>7078.9385091758995</v>
      </c>
      <c r="J5" s="223">
        <f t="shared" si="0"/>
        <v>6705.9404541045787</v>
      </c>
      <c r="K5" s="223">
        <f t="shared" si="0"/>
        <v>5155.4217070830182</v>
      </c>
      <c r="L5" s="223">
        <f t="shared" si="0"/>
        <v>4611.571363402004</v>
      </c>
      <c r="M5" s="223">
        <f t="shared" si="0"/>
        <v>5219.8791582971644</v>
      </c>
      <c r="N5" s="223">
        <f t="shared" si="0"/>
        <v>5914.6101997422738</v>
      </c>
      <c r="O5" s="223">
        <f t="shared" si="0"/>
        <v>4973.2943372172931</v>
      </c>
      <c r="P5" s="223">
        <f t="shared" si="0"/>
        <v>5764.24892607949</v>
      </c>
      <c r="Q5" s="223">
        <f t="shared" si="0"/>
        <v>6184.4776679400384</v>
      </c>
      <c r="R5" s="223">
        <f t="shared" si="0"/>
        <v>5847.2278848828846</v>
      </c>
      <c r="S5" s="223">
        <f t="shared" si="0"/>
        <v>6210.2663550929874</v>
      </c>
      <c r="T5" s="223">
        <f t="shared" si="0"/>
        <v>6795.6988016508549</v>
      </c>
      <c r="U5" s="223">
        <f t="shared" si="0"/>
        <v>6869.1622202310173</v>
      </c>
      <c r="V5" s="223">
        <f t="shared" si="0"/>
        <v>7187.4509285521617</v>
      </c>
      <c r="W5" s="223">
        <f t="shared" si="0"/>
        <v>7373.3771073145454</v>
      </c>
      <c r="X5" s="223">
        <f t="shared" si="0"/>
        <v>6890.4640786648306</v>
      </c>
      <c r="Y5" s="223">
        <f t="shared" si="0"/>
        <v>6901.5357561617384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4.7239161943556232</v>
      </c>
      <c r="C10" s="260">
        <v>4.9676081870906064</v>
      </c>
      <c r="D10" s="260">
        <v>5.236341306528157</v>
      </c>
      <c r="E10" s="260">
        <v>4.9305800241581696</v>
      </c>
      <c r="F10" s="260">
        <v>4.8768560324742314</v>
      </c>
      <c r="G10" s="260">
        <v>4.7150703984956026</v>
      </c>
      <c r="H10" s="260">
        <v>2.3759655695575961</v>
      </c>
      <c r="I10" s="260">
        <v>2.3505349987826891</v>
      </c>
      <c r="J10" s="260">
        <v>1.5992019134877651</v>
      </c>
      <c r="K10" s="260">
        <v>1.7389323022439529</v>
      </c>
      <c r="L10" s="260">
        <v>1.094791066054696</v>
      </c>
      <c r="M10" s="260">
        <v>1.608054130358594</v>
      </c>
      <c r="N10" s="260">
        <v>2.9858674135109911</v>
      </c>
      <c r="O10" s="260">
        <v>2.3893842423302019</v>
      </c>
      <c r="P10" s="260">
        <v>2.494959540020623</v>
      </c>
      <c r="Q10" s="260">
        <v>2.090229933336456</v>
      </c>
      <c r="R10" s="260">
        <v>1.96505109195991</v>
      </c>
      <c r="S10" s="260">
        <v>2.074398460715194</v>
      </c>
      <c r="T10" s="260">
        <v>3.1811750776300691</v>
      </c>
      <c r="U10" s="260">
        <v>2.4200696939012349</v>
      </c>
      <c r="V10" s="260">
        <v>2.7579970857977121</v>
      </c>
      <c r="W10" s="260">
        <v>3.0783501030872431</v>
      </c>
      <c r="X10" s="260">
        <v>3.237290562761713</v>
      </c>
      <c r="Y10" s="260">
        <v>3.17562434561076</v>
      </c>
      <c r="DA10" s="68" t="s">
        <v>1696</v>
      </c>
    </row>
    <row r="11" spans="1:105" ht="12" customHeight="1" x14ac:dyDescent="0.25">
      <c r="A11" s="37" t="s">
        <v>159</v>
      </c>
      <c r="B11" s="226">
        <v>0.14165140731496831</v>
      </c>
      <c r="C11" s="226">
        <v>0.1228328542958792</v>
      </c>
      <c r="D11" s="226">
        <v>9.1357310798070926E-3</v>
      </c>
      <c r="E11" s="226">
        <v>5.3944597052732773E-2</v>
      </c>
      <c r="F11" s="226">
        <v>0.15612685573409751</v>
      </c>
      <c r="G11" s="226">
        <v>9.4851028876467403E-2</v>
      </c>
      <c r="H11" s="226">
        <v>7.0412542264932945E-2</v>
      </c>
      <c r="I11" s="226">
        <v>9.6671150310842197E-2</v>
      </c>
      <c r="J11" s="226">
        <v>0.13845192442147411</v>
      </c>
      <c r="K11" s="226">
        <v>0.2499964763569309</v>
      </c>
      <c r="L11" s="226">
        <v>3.4586317490847278E-2</v>
      </c>
      <c r="M11" s="226">
        <v>7.6400971499427373E-3</v>
      </c>
      <c r="N11" s="226">
        <v>0.31794263804213913</v>
      </c>
      <c r="O11" s="226">
        <v>0.1966483074536198</v>
      </c>
      <c r="P11" s="226">
        <v>0.22457625762233449</v>
      </c>
      <c r="Q11" s="226">
        <v>0.2235632784468996</v>
      </c>
      <c r="R11" s="226">
        <v>0.23873879423838601</v>
      </c>
      <c r="S11" s="226">
        <v>0.23467593542467399</v>
      </c>
      <c r="T11" s="226">
        <v>0.29631419335950437</v>
      </c>
      <c r="U11" s="226">
        <v>0.27600116809757202</v>
      </c>
      <c r="V11" s="226">
        <v>0.25085024275674178</v>
      </c>
      <c r="W11" s="226">
        <v>0.34544324875189231</v>
      </c>
      <c r="X11" s="226">
        <v>0.49604448826469771</v>
      </c>
      <c r="Y11" s="226">
        <v>0.20700968853803811</v>
      </c>
      <c r="DA11" s="69" t="s">
        <v>1697</v>
      </c>
    </row>
    <row r="12" spans="1:105" ht="12" customHeight="1" x14ac:dyDescent="0.25">
      <c r="A12" s="37" t="s">
        <v>35</v>
      </c>
      <c r="B12" s="226">
        <v>4.5822647870406552</v>
      </c>
      <c r="C12" s="226">
        <v>4.8447753327947272</v>
      </c>
      <c r="D12" s="226">
        <v>5.22720557544835</v>
      </c>
      <c r="E12" s="226">
        <v>4.8766354271054366</v>
      </c>
      <c r="F12" s="226">
        <v>4.720729176740134</v>
      </c>
      <c r="G12" s="226">
        <v>4.6202193696191349</v>
      </c>
      <c r="H12" s="226">
        <v>2.305553027292663</v>
      </c>
      <c r="I12" s="226">
        <v>2.253863848471847</v>
      </c>
      <c r="J12" s="226">
        <v>1.4607499890662909</v>
      </c>
      <c r="K12" s="226">
        <v>1.488935825887022</v>
      </c>
      <c r="L12" s="226">
        <v>1.0602047485638479</v>
      </c>
      <c r="M12" s="226">
        <v>1.6004140332086521</v>
      </c>
      <c r="N12" s="226">
        <v>2.667924775468852</v>
      </c>
      <c r="O12" s="226">
        <v>2.1927359348765818</v>
      </c>
      <c r="P12" s="226">
        <v>2.2703832823982881</v>
      </c>
      <c r="Q12" s="226">
        <v>1.866666654889557</v>
      </c>
      <c r="R12" s="226">
        <v>1.7263122977215239</v>
      </c>
      <c r="S12" s="226">
        <v>1.83972252529052</v>
      </c>
      <c r="T12" s="226">
        <v>2.884860884270565</v>
      </c>
      <c r="U12" s="226">
        <v>2.1440685258036631</v>
      </c>
      <c r="V12" s="226">
        <v>2.50714684304097</v>
      </c>
      <c r="W12" s="226">
        <v>2.7329068543353512</v>
      </c>
      <c r="X12" s="226">
        <v>2.741246074497016</v>
      </c>
      <c r="Y12" s="226">
        <v>2.968614657072723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966.08189310779642</v>
      </c>
      <c r="C17" s="261">
        <v>972.90499071676402</v>
      </c>
      <c r="D17" s="261">
        <v>1016.0367027476821</v>
      </c>
      <c r="E17" s="261">
        <v>958.28718808572478</v>
      </c>
      <c r="F17" s="261">
        <v>1260.18525220739</v>
      </c>
      <c r="G17" s="261">
        <v>1252.8417998306991</v>
      </c>
      <c r="H17" s="261">
        <v>1194.3496120589</v>
      </c>
      <c r="I17" s="261">
        <v>1039.506202274428</v>
      </c>
      <c r="J17" s="261">
        <v>862.11445504133201</v>
      </c>
      <c r="K17" s="261">
        <v>745.70158466534122</v>
      </c>
      <c r="L17" s="261">
        <v>576.71013596174589</v>
      </c>
      <c r="M17" s="261">
        <v>752.54154116142604</v>
      </c>
      <c r="N17" s="261">
        <v>1185.691295973312</v>
      </c>
      <c r="O17" s="261">
        <v>915.98224566532667</v>
      </c>
      <c r="P17" s="261">
        <v>1106.6516969213569</v>
      </c>
      <c r="Q17" s="261">
        <v>1198.523403047086</v>
      </c>
      <c r="R17" s="261">
        <v>1090.155864760118</v>
      </c>
      <c r="S17" s="261">
        <v>1196.6650653260181</v>
      </c>
      <c r="T17" s="261">
        <v>1404.2887455524431</v>
      </c>
      <c r="U17" s="261">
        <v>1321.5465354393621</v>
      </c>
      <c r="V17" s="261">
        <v>1602.4765546448509</v>
      </c>
      <c r="W17" s="261">
        <v>1638.9359599569671</v>
      </c>
      <c r="X17" s="261">
        <v>1573.0849014775449</v>
      </c>
      <c r="Y17" s="261">
        <v>1655.329584749396</v>
      </c>
      <c r="DA17" s="70" t="s">
        <v>1703</v>
      </c>
    </row>
    <row r="18" spans="1:105" ht="12" customHeight="1" x14ac:dyDescent="0.25">
      <c r="A18" s="18" t="s">
        <v>28</v>
      </c>
      <c r="B18" s="230">
        <v>8.3305188500097191</v>
      </c>
      <c r="C18" s="230">
        <v>15.74643554042445</v>
      </c>
      <c r="D18" s="230">
        <v>7.3780937782368401</v>
      </c>
      <c r="E18" s="230">
        <v>14.344675117572089</v>
      </c>
      <c r="F18" s="230">
        <v>53.276802822531018</v>
      </c>
      <c r="G18" s="230">
        <v>59.82452214975099</v>
      </c>
      <c r="H18" s="230">
        <v>77.404944438542117</v>
      </c>
      <c r="I18" s="230">
        <v>97.585221529838819</v>
      </c>
      <c r="J18" s="230">
        <v>172.02888751286301</v>
      </c>
      <c r="K18" s="230">
        <v>181.6140846879785</v>
      </c>
      <c r="L18" s="230">
        <v>122.730827556691</v>
      </c>
      <c r="M18" s="230">
        <v>28.494814329952462</v>
      </c>
      <c r="N18" s="230">
        <v>299.79566930670632</v>
      </c>
      <c r="O18" s="230">
        <v>183.9087057809038</v>
      </c>
      <c r="P18" s="230">
        <v>135.40107346078909</v>
      </c>
      <c r="Q18" s="230">
        <v>128.89410228950979</v>
      </c>
      <c r="R18" s="230">
        <v>110.6449945211486</v>
      </c>
      <c r="S18" s="230">
        <v>93.917989670289074</v>
      </c>
      <c r="T18" s="230">
        <v>98.663671448591316</v>
      </c>
      <c r="U18" s="230">
        <v>121.5089261486963</v>
      </c>
      <c r="V18" s="230">
        <v>111.1421139030533</v>
      </c>
      <c r="W18" s="230">
        <v>177.54017293597531</v>
      </c>
      <c r="X18" s="230">
        <v>154.90144738645731</v>
      </c>
      <c r="Y18" s="230">
        <v>119.6092289910127</v>
      </c>
      <c r="DA18" s="71" t="s">
        <v>1704</v>
      </c>
    </row>
    <row r="19" spans="1:105" ht="12" customHeight="1" x14ac:dyDescent="0.25">
      <c r="A19" s="18" t="s">
        <v>31</v>
      </c>
      <c r="B19" s="230">
        <v>0</v>
      </c>
      <c r="C19" s="230">
        <v>1.667756761764247</v>
      </c>
      <c r="D19" s="230">
        <v>0</v>
      </c>
      <c r="E19" s="230">
        <v>0</v>
      </c>
      <c r="F19" s="230">
        <v>0</v>
      </c>
      <c r="G19" s="230">
        <v>0</v>
      </c>
      <c r="H19" s="230">
        <v>41.165235196963373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0.35489374365940363</v>
      </c>
      <c r="T19" s="230">
        <v>0.37064772522303319</v>
      </c>
      <c r="U19" s="230">
        <v>0.34493408520647101</v>
      </c>
      <c r="V19" s="230">
        <v>0.16014150367998581</v>
      </c>
      <c r="W19" s="230">
        <v>0.48956027395436869</v>
      </c>
      <c r="X19" s="230">
        <v>0.34331968719327899</v>
      </c>
      <c r="Y19" s="230">
        <v>8.5410627483908777E-2</v>
      </c>
      <c r="DA19" s="71" t="s">
        <v>1705</v>
      </c>
    </row>
    <row r="20" spans="1:105" ht="12" customHeight="1" x14ac:dyDescent="0.25">
      <c r="A20" s="18" t="s">
        <v>159</v>
      </c>
      <c r="B20" s="295">
        <v>12.95608840623043</v>
      </c>
      <c r="C20" s="295">
        <v>9.6847343290127661</v>
      </c>
      <c r="D20" s="295">
        <v>0.81144065336534377</v>
      </c>
      <c r="E20" s="295">
        <v>4.9274465659436073</v>
      </c>
      <c r="F20" s="295">
        <v>15.09006562983163</v>
      </c>
      <c r="G20" s="295">
        <v>11.46009307577901</v>
      </c>
      <c r="H20" s="295">
        <v>18.955364137863469</v>
      </c>
      <c r="I20" s="295">
        <v>21.499894170053079</v>
      </c>
      <c r="J20" s="295">
        <v>24.422936145652969</v>
      </c>
      <c r="K20" s="295">
        <v>44.635235788579031</v>
      </c>
      <c r="L20" s="295">
        <v>9.9387126706688722</v>
      </c>
      <c r="M20" s="295">
        <v>1.6037623548272291</v>
      </c>
      <c r="N20" s="295">
        <v>35.069502170092967</v>
      </c>
      <c r="O20" s="295">
        <v>23.29394854151354</v>
      </c>
      <c r="P20" s="295">
        <v>26.264028007014659</v>
      </c>
      <c r="Q20" s="295">
        <v>29.96861066099537</v>
      </c>
      <c r="R20" s="295">
        <v>30.51701190901202</v>
      </c>
      <c r="S20" s="295">
        <v>32.205830521366757</v>
      </c>
      <c r="T20" s="295">
        <v>32.682975804163071</v>
      </c>
      <c r="U20" s="295">
        <v>32.004765447612847</v>
      </c>
      <c r="V20" s="295">
        <v>21.148565385005849</v>
      </c>
      <c r="W20" s="295">
        <v>29.510505949605911</v>
      </c>
      <c r="X20" s="295">
        <v>28.473548330745079</v>
      </c>
      <c r="Y20" s="295">
        <v>9.7744661725641766</v>
      </c>
      <c r="DA20" s="122" t="s">
        <v>1706</v>
      </c>
    </row>
    <row r="21" spans="1:105" ht="12" customHeight="1" x14ac:dyDescent="0.25">
      <c r="A21" s="18" t="s">
        <v>32</v>
      </c>
      <c r="B21" s="295">
        <v>211.25935647509459</v>
      </c>
      <c r="C21" s="295">
        <v>199.18919258493179</v>
      </c>
      <c r="D21" s="295">
        <v>66.750154247115546</v>
      </c>
      <c r="E21" s="295">
        <v>12.186181445378789</v>
      </c>
      <c r="F21" s="295">
        <v>24.105366703258859</v>
      </c>
      <c r="G21" s="295">
        <v>29.692076967801182</v>
      </c>
      <c r="H21" s="295">
        <v>81.361397904449959</v>
      </c>
      <c r="I21" s="295">
        <v>7.0521256342639838</v>
      </c>
      <c r="J21" s="295">
        <v>12.7387652860078</v>
      </c>
      <c r="K21" s="295">
        <v>3.1400819416702461</v>
      </c>
      <c r="L21" s="295">
        <v>17.455428343927839</v>
      </c>
      <c r="M21" s="295">
        <v>1.5786384682439909</v>
      </c>
      <c r="N21" s="295">
        <v>0</v>
      </c>
      <c r="O21" s="295">
        <v>2.8360134931963059</v>
      </c>
      <c r="P21" s="295">
        <v>2.8420344368373089</v>
      </c>
      <c r="Q21" s="295">
        <v>2.6514628521489239</v>
      </c>
      <c r="R21" s="295">
        <v>9.9059914292453506</v>
      </c>
      <c r="S21" s="295">
        <v>0</v>
      </c>
      <c r="T21" s="295">
        <v>2.5523221584848108</v>
      </c>
      <c r="U21" s="295">
        <v>2.457989114726594</v>
      </c>
      <c r="V21" s="295">
        <v>1.7477565233627861</v>
      </c>
      <c r="W21" s="295">
        <v>2.1954080350663299</v>
      </c>
      <c r="X21" s="295">
        <v>2.5769781351307079</v>
      </c>
      <c r="Y21" s="295">
        <v>2.4486226047124169</v>
      </c>
      <c r="DA21" s="122" t="s">
        <v>1707</v>
      </c>
    </row>
    <row r="22" spans="1:105" ht="12" customHeight="1" x14ac:dyDescent="0.25">
      <c r="A22" s="18" t="s">
        <v>33</v>
      </c>
      <c r="B22" s="295">
        <v>294.35695658603549</v>
      </c>
      <c r="C22" s="295">
        <v>358.68116316383828</v>
      </c>
      <c r="D22" s="295">
        <v>464.1786932757974</v>
      </c>
      <c r="E22" s="295">
        <v>466.71932163673472</v>
      </c>
      <c r="F22" s="295">
        <v>701.40892846906763</v>
      </c>
      <c r="G22" s="295">
        <v>586.05832869216613</v>
      </c>
      <c r="H22" s="295">
        <v>350.86373793541861</v>
      </c>
      <c r="I22" s="295">
        <v>405.6430911319697</v>
      </c>
      <c r="J22" s="295">
        <v>395.24739206582763</v>
      </c>
      <c r="K22" s="295">
        <v>250.47242869937349</v>
      </c>
      <c r="L22" s="295">
        <v>121.9250840831417</v>
      </c>
      <c r="M22" s="295">
        <v>380.39438910528702</v>
      </c>
      <c r="N22" s="295">
        <v>551.27863309578981</v>
      </c>
      <c r="O22" s="295">
        <v>430.00777798703422</v>
      </c>
      <c r="P22" s="295">
        <v>571.41733209392282</v>
      </c>
      <c r="Q22" s="295">
        <v>659.60923058921003</v>
      </c>
      <c r="R22" s="295">
        <v>574.26860116216187</v>
      </c>
      <c r="S22" s="295">
        <v>626.92694410526019</v>
      </c>
      <c r="T22" s="295">
        <v>567.93896705058626</v>
      </c>
      <c r="U22" s="295">
        <v>589.98223643124265</v>
      </c>
      <c r="V22" s="295">
        <v>551.24120772415824</v>
      </c>
      <c r="W22" s="295">
        <v>412.76520119515851</v>
      </c>
      <c r="X22" s="295">
        <v>397.73164968426568</v>
      </c>
      <c r="Y22" s="295">
        <v>495.79289292098491</v>
      </c>
      <c r="DA22" s="122" t="s">
        <v>1708</v>
      </c>
    </row>
    <row r="23" spans="1:105" ht="12" customHeight="1" x14ac:dyDescent="0.25">
      <c r="A23" s="18" t="s">
        <v>35</v>
      </c>
      <c r="B23" s="295">
        <v>419.11498662097603</v>
      </c>
      <c r="C23" s="295">
        <v>381.98544070994052</v>
      </c>
      <c r="D23" s="295">
        <v>464.28327085853101</v>
      </c>
      <c r="E23" s="295">
        <v>445.44517526305867</v>
      </c>
      <c r="F23" s="295">
        <v>456.27072141254928</v>
      </c>
      <c r="G23" s="295">
        <v>558.2242452563296</v>
      </c>
      <c r="H23" s="295">
        <v>620.66495209122411</v>
      </c>
      <c r="I23" s="295">
        <v>501.26469024149452</v>
      </c>
      <c r="J23" s="295">
        <v>257.67647403098073</v>
      </c>
      <c r="K23" s="295">
        <v>265.83975354773992</v>
      </c>
      <c r="L23" s="295">
        <v>304.66008330731648</v>
      </c>
      <c r="M23" s="295">
        <v>335.94910224623112</v>
      </c>
      <c r="N23" s="295">
        <v>294.27570419337468</v>
      </c>
      <c r="O23" s="295">
        <v>259.74023724658542</v>
      </c>
      <c r="P23" s="295">
        <v>265.51965353276182</v>
      </c>
      <c r="Q23" s="295">
        <v>250.22627420242819</v>
      </c>
      <c r="R23" s="295">
        <v>220.66750029589909</v>
      </c>
      <c r="S23" s="295">
        <v>252.47493633562291</v>
      </c>
      <c r="T23" s="295">
        <v>318.19548503570559</v>
      </c>
      <c r="U23" s="295">
        <v>248.62362266414971</v>
      </c>
      <c r="V23" s="295">
        <v>211.37136786142469</v>
      </c>
      <c r="W23" s="295">
        <v>233.46660927945081</v>
      </c>
      <c r="X23" s="295">
        <v>157.3508111373381</v>
      </c>
      <c r="Y23" s="295">
        <v>140.17036472958961</v>
      </c>
      <c r="DA23" s="122" t="s">
        <v>1709</v>
      </c>
    </row>
    <row r="24" spans="1:105" ht="12" customHeight="1" x14ac:dyDescent="0.25">
      <c r="A24" s="18" t="s">
        <v>38</v>
      </c>
      <c r="B24" s="295">
        <v>20.063986169450018</v>
      </c>
      <c r="C24" s="295">
        <v>5.9502676268518488</v>
      </c>
      <c r="D24" s="295">
        <v>12.63504993463558</v>
      </c>
      <c r="E24" s="295">
        <v>14.664388057036961</v>
      </c>
      <c r="F24" s="295">
        <v>10.033367170151161</v>
      </c>
      <c r="G24" s="295">
        <v>7.5825336888724859</v>
      </c>
      <c r="H24" s="295">
        <v>3.9339803544385159</v>
      </c>
      <c r="I24" s="295">
        <v>6.4611795668076386</v>
      </c>
      <c r="J24" s="295">
        <v>0</v>
      </c>
      <c r="K24" s="295">
        <v>0</v>
      </c>
      <c r="L24" s="295">
        <v>0</v>
      </c>
      <c r="M24" s="295">
        <v>4.5208346568842934</v>
      </c>
      <c r="N24" s="295">
        <v>5.2717872073480052</v>
      </c>
      <c r="O24" s="295">
        <v>16.195562616093369</v>
      </c>
      <c r="P24" s="295">
        <v>105.20757539003171</v>
      </c>
      <c r="Q24" s="295">
        <v>127.1737224527935</v>
      </c>
      <c r="R24" s="295">
        <v>144.1517654426512</v>
      </c>
      <c r="S24" s="295">
        <v>190.78447094981959</v>
      </c>
      <c r="T24" s="295">
        <v>383.88467632968872</v>
      </c>
      <c r="U24" s="295">
        <v>326.62406154772708</v>
      </c>
      <c r="V24" s="295">
        <v>705.66540174416593</v>
      </c>
      <c r="W24" s="295">
        <v>782.96850228775565</v>
      </c>
      <c r="X24" s="295">
        <v>831.70714711641472</v>
      </c>
      <c r="Y24" s="295">
        <v>887.44859870304879</v>
      </c>
      <c r="DA24" s="122" t="s">
        <v>1710</v>
      </c>
    </row>
    <row r="25" spans="1:105" ht="12" customHeight="1" x14ac:dyDescent="0.25">
      <c r="A25" s="57" t="s">
        <v>1461</v>
      </c>
      <c r="B25" s="261">
        <v>693.16555349887926</v>
      </c>
      <c r="C25" s="261">
        <v>698.06113871213893</v>
      </c>
      <c r="D25" s="261">
        <v>729.0082222425923</v>
      </c>
      <c r="E25" s="261">
        <v>687.57283816125494</v>
      </c>
      <c r="F25" s="261">
        <v>904.18526016198837</v>
      </c>
      <c r="G25" s="261">
        <v>898.91631943595326</v>
      </c>
      <c r="H25" s="261">
        <v>856.94806601825303</v>
      </c>
      <c r="I25" s="261">
        <v>745.84763176455863</v>
      </c>
      <c r="J25" s="261">
        <v>618.56872349167384</v>
      </c>
      <c r="K25" s="261">
        <v>535.04227267601493</v>
      </c>
      <c r="L25" s="261">
        <v>413.79059420766112</v>
      </c>
      <c r="M25" s="261">
        <v>539.94995417210953</v>
      </c>
      <c r="N25" s="261">
        <v>850.73570813777553</v>
      </c>
      <c r="O25" s="261">
        <v>657.21896336267059</v>
      </c>
      <c r="P25" s="261">
        <v>794.02464894492459</v>
      </c>
      <c r="Q25" s="261">
        <v>859.94276880810401</v>
      </c>
      <c r="R25" s="261">
        <v>782.18885871632756</v>
      </c>
      <c r="S25" s="261">
        <v>858.60940804003508</v>
      </c>
      <c r="T25" s="261">
        <v>1007.579784413258</v>
      </c>
      <c r="U25" s="261">
        <v>948.2120949037776</v>
      </c>
      <c r="V25" s="261">
        <v>1149.779905713885</v>
      </c>
      <c r="W25" s="261">
        <v>1175.9395967749761</v>
      </c>
      <c r="X25" s="261">
        <v>1128.691339950145</v>
      </c>
      <c r="Y25" s="261">
        <v>1187.702053026529</v>
      </c>
      <c r="DA25" s="70" t="s">
        <v>1711</v>
      </c>
    </row>
    <row r="26" spans="1:105" ht="12" customHeight="1" x14ac:dyDescent="0.25">
      <c r="A26" s="18" t="s">
        <v>28</v>
      </c>
      <c r="B26" s="230">
        <v>5.9771627548302648</v>
      </c>
      <c r="C26" s="230">
        <v>11.298096760617829</v>
      </c>
      <c r="D26" s="230">
        <v>5.2937959960165841</v>
      </c>
      <c r="E26" s="230">
        <v>10.29233105244006</v>
      </c>
      <c r="F26" s="230">
        <v>38.226205025260413</v>
      </c>
      <c r="G26" s="230">
        <v>42.924205809652832</v>
      </c>
      <c r="H26" s="230">
        <v>55.538191470177154</v>
      </c>
      <c r="I26" s="230">
        <v>70.017577782605017</v>
      </c>
      <c r="J26" s="230">
        <v>123.43104645823701</v>
      </c>
      <c r="K26" s="230">
        <v>130.30844324280079</v>
      </c>
      <c r="L26" s="230">
        <v>88.059596832974322</v>
      </c>
      <c r="M26" s="230">
        <v>20.44508223141429</v>
      </c>
      <c r="N26" s="230">
        <v>215.10394981428621</v>
      </c>
      <c r="O26" s="230">
        <v>131.9548381408888</v>
      </c>
      <c r="P26" s="230">
        <v>97.150521813286673</v>
      </c>
      <c r="Q26" s="230">
        <v>92.481757906500803</v>
      </c>
      <c r="R26" s="230">
        <v>79.387989171819257</v>
      </c>
      <c r="S26" s="230">
        <v>67.386332108849402</v>
      </c>
      <c r="T26" s="230">
        <v>70.791367603308643</v>
      </c>
      <c r="U26" s="230">
        <v>87.182880302174809</v>
      </c>
      <c r="V26" s="230">
        <v>79.744673252093747</v>
      </c>
      <c r="W26" s="230">
        <v>127.38540399050861</v>
      </c>
      <c r="X26" s="230">
        <v>111.1420763409655</v>
      </c>
      <c r="Y26" s="230">
        <v>85.819844061479003</v>
      </c>
      <c r="DA26" s="71" t="s">
        <v>1712</v>
      </c>
    </row>
    <row r="27" spans="1:105" ht="12" customHeight="1" x14ac:dyDescent="0.25">
      <c r="A27" s="18" t="s">
        <v>31</v>
      </c>
      <c r="B27" s="295">
        <v>0</v>
      </c>
      <c r="C27" s="295">
        <v>1.1966185756271299</v>
      </c>
      <c r="D27" s="295">
        <v>0</v>
      </c>
      <c r="E27" s="295">
        <v>0</v>
      </c>
      <c r="F27" s="295">
        <v>0</v>
      </c>
      <c r="G27" s="295">
        <v>0</v>
      </c>
      <c r="H27" s="295">
        <v>29.53613274794164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0.25463692054676662</v>
      </c>
      <c r="T27" s="295">
        <v>0.2659404315930563</v>
      </c>
      <c r="U27" s="295">
        <v>0.2474908470995372</v>
      </c>
      <c r="V27" s="295">
        <v>0.1149018264687568</v>
      </c>
      <c r="W27" s="295">
        <v>0.35126040627363059</v>
      </c>
      <c r="X27" s="295">
        <v>0.24633251352516289</v>
      </c>
      <c r="Y27" s="295">
        <v>6.1282283931559191E-2</v>
      </c>
      <c r="DA27" s="122" t="s">
        <v>1713</v>
      </c>
    </row>
    <row r="28" spans="1:105" ht="12" customHeight="1" x14ac:dyDescent="0.25">
      <c r="A28" s="18" t="s">
        <v>159</v>
      </c>
      <c r="B28" s="295">
        <v>9.2960175067509017</v>
      </c>
      <c r="C28" s="295">
        <v>6.9488148774471128</v>
      </c>
      <c r="D28" s="295">
        <v>0.58221017662601016</v>
      </c>
      <c r="E28" s="295">
        <v>3.5354520673511289</v>
      </c>
      <c r="F28" s="295">
        <v>10.82715013008688</v>
      </c>
      <c r="G28" s="295">
        <v>8.2226380772614895</v>
      </c>
      <c r="H28" s="295">
        <v>13.600508992180069</v>
      </c>
      <c r="I28" s="295">
        <v>15.426214018576241</v>
      </c>
      <c r="J28" s="295">
        <v>17.52350206772827</v>
      </c>
      <c r="K28" s="295">
        <v>32.025864620455202</v>
      </c>
      <c r="L28" s="295">
        <v>7.1310448095333543</v>
      </c>
      <c r="M28" s="295">
        <v>1.150702469734044</v>
      </c>
      <c r="N28" s="295">
        <v>25.162432973940671</v>
      </c>
      <c r="O28" s="295">
        <v>16.71345136384932</v>
      </c>
      <c r="P28" s="295">
        <v>18.844488899411559</v>
      </c>
      <c r="Q28" s="295">
        <v>21.502533837577442</v>
      </c>
      <c r="R28" s="295">
        <v>21.89601275208032</v>
      </c>
      <c r="S28" s="295">
        <v>23.1077432446437</v>
      </c>
      <c r="T28" s="295">
        <v>23.450095871691619</v>
      </c>
      <c r="U28" s="295">
        <v>22.963478680601849</v>
      </c>
      <c r="V28" s="295">
        <v>15.17413496245819</v>
      </c>
      <c r="W28" s="295">
        <v>21.173842855895519</v>
      </c>
      <c r="X28" s="295">
        <v>20.42982383746606</v>
      </c>
      <c r="Y28" s="295">
        <v>7.0131976419368813</v>
      </c>
      <c r="DA28" s="122" t="s">
        <v>1714</v>
      </c>
    </row>
    <row r="29" spans="1:105" ht="12" customHeight="1" x14ac:dyDescent="0.25">
      <c r="A29" s="18" t="s">
        <v>32</v>
      </c>
      <c r="B29" s="295">
        <v>151.5789808375348</v>
      </c>
      <c r="C29" s="295">
        <v>142.9186158173062</v>
      </c>
      <c r="D29" s="295">
        <v>47.893359708869603</v>
      </c>
      <c r="E29" s="295">
        <v>8.7436078316822616</v>
      </c>
      <c r="F29" s="295">
        <v>17.295645402696159</v>
      </c>
      <c r="G29" s="295">
        <v>21.304120398849779</v>
      </c>
      <c r="H29" s="295">
        <v>58.376954183932483</v>
      </c>
      <c r="I29" s="295">
        <v>5.0599132469950838</v>
      </c>
      <c r="J29" s="295">
        <v>9.1400877641566876</v>
      </c>
      <c r="K29" s="295">
        <v>2.253014628115821</v>
      </c>
      <c r="L29" s="295">
        <v>12.524302272818479</v>
      </c>
      <c r="M29" s="295">
        <v>1.1326760344248279</v>
      </c>
      <c r="N29" s="295">
        <v>0</v>
      </c>
      <c r="O29" s="295">
        <v>2.034844951309275</v>
      </c>
      <c r="P29" s="295">
        <v>2.0391649895599411</v>
      </c>
      <c r="Q29" s="295">
        <v>1.9024295234218309</v>
      </c>
      <c r="R29" s="295">
        <v>7.1075672580086708</v>
      </c>
      <c r="S29" s="295">
        <v>0</v>
      </c>
      <c r="T29" s="295">
        <v>1.831295891492472</v>
      </c>
      <c r="U29" s="295">
        <v>1.763611757304272</v>
      </c>
      <c r="V29" s="295">
        <v>1.254018553231349</v>
      </c>
      <c r="W29" s="295">
        <v>1.575209344714255</v>
      </c>
      <c r="X29" s="295">
        <v>1.848986600552166</v>
      </c>
      <c r="Y29" s="295">
        <v>1.7568912689640519</v>
      </c>
      <c r="DA29" s="122" t="s">
        <v>1715</v>
      </c>
    </row>
    <row r="30" spans="1:105" ht="12" customHeight="1" x14ac:dyDescent="0.25">
      <c r="A30" s="18" t="s">
        <v>33</v>
      </c>
      <c r="B30" s="295">
        <v>211.20166333087261</v>
      </c>
      <c r="C30" s="295">
        <v>257.35440107906231</v>
      </c>
      <c r="D30" s="295">
        <v>333.04907497215981</v>
      </c>
      <c r="E30" s="295">
        <v>334.87198054218209</v>
      </c>
      <c r="F30" s="295">
        <v>503.26220954962753</v>
      </c>
      <c r="G30" s="295">
        <v>420.49793986274932</v>
      </c>
      <c r="H30" s="295">
        <v>251.74538395116451</v>
      </c>
      <c r="I30" s="295">
        <v>291.04967166185548</v>
      </c>
      <c r="J30" s="295">
        <v>283.59073826438828</v>
      </c>
      <c r="K30" s="295">
        <v>179.71443302502431</v>
      </c>
      <c r="L30" s="295">
        <v>87.481474393452942</v>
      </c>
      <c r="M30" s="295">
        <v>272.9336810400327</v>
      </c>
      <c r="N30" s="295">
        <v>395.54344364397531</v>
      </c>
      <c r="O30" s="295">
        <v>308.53137975534662</v>
      </c>
      <c r="P30" s="295">
        <v>409.99299759729672</v>
      </c>
      <c r="Q30" s="295">
        <v>473.27084864773718</v>
      </c>
      <c r="R30" s="295">
        <v>412.03878845204758</v>
      </c>
      <c r="S30" s="295">
        <v>449.82124736457962</v>
      </c>
      <c r="T30" s="295">
        <v>407.49726421513049</v>
      </c>
      <c r="U30" s="295">
        <v>423.3133509570261</v>
      </c>
      <c r="V30" s="295">
        <v>395.5165908702848</v>
      </c>
      <c r="W30" s="295">
        <v>296.1597988666507</v>
      </c>
      <c r="X30" s="295">
        <v>285.37319772191819</v>
      </c>
      <c r="Y30" s="295">
        <v>355.73232196376381</v>
      </c>
      <c r="DA30" s="122" t="s">
        <v>1716</v>
      </c>
    </row>
    <row r="31" spans="1:105" ht="12" customHeight="1" x14ac:dyDescent="0.25">
      <c r="A31" s="18" t="s">
        <v>35</v>
      </c>
      <c r="B31" s="295">
        <v>300.71578170898198</v>
      </c>
      <c r="C31" s="295">
        <v>274.07526352289761</v>
      </c>
      <c r="D31" s="295">
        <v>333.12410958209932</v>
      </c>
      <c r="E31" s="295">
        <v>319.60774098699591</v>
      </c>
      <c r="F31" s="295">
        <v>327.37509046551662</v>
      </c>
      <c r="G31" s="295">
        <v>400.52693327564748</v>
      </c>
      <c r="H31" s="295">
        <v>445.32825645834129</v>
      </c>
      <c r="I31" s="295">
        <v>359.65834670904007</v>
      </c>
      <c r="J31" s="295">
        <v>184.8833489371635</v>
      </c>
      <c r="K31" s="295">
        <v>190.7405171596188</v>
      </c>
      <c r="L31" s="295">
        <v>218.59417589888201</v>
      </c>
      <c r="M31" s="295">
        <v>241.04410512947749</v>
      </c>
      <c r="N31" s="295">
        <v>211.1433645881535</v>
      </c>
      <c r="O31" s="295">
        <v>186.36410287928879</v>
      </c>
      <c r="P31" s="295">
        <v>190.51084480405541</v>
      </c>
      <c r="Q31" s="295">
        <v>179.53781671605651</v>
      </c>
      <c r="R31" s="295">
        <v>158.32934151137599</v>
      </c>
      <c r="S31" s="295">
        <v>181.15123597513579</v>
      </c>
      <c r="T31" s="295">
        <v>228.3058517907742</v>
      </c>
      <c r="U31" s="295">
        <v>178.38791125926019</v>
      </c>
      <c r="V31" s="295">
        <v>151.65934921536851</v>
      </c>
      <c r="W31" s="295">
        <v>167.51272599065231</v>
      </c>
      <c r="X31" s="295">
        <v>112.8994993836826</v>
      </c>
      <c r="Y31" s="295">
        <v>100.57249716104999</v>
      </c>
      <c r="DA31" s="122" t="s">
        <v>1717</v>
      </c>
    </row>
    <row r="32" spans="1:105" ht="12" customHeight="1" x14ac:dyDescent="0.25">
      <c r="A32" s="18" t="s">
        <v>38</v>
      </c>
      <c r="B32" s="295">
        <v>14.39594735990859</v>
      </c>
      <c r="C32" s="295">
        <v>4.2693280791807604</v>
      </c>
      <c r="D32" s="295">
        <v>9.0656718068210402</v>
      </c>
      <c r="E32" s="295">
        <v>10.521725680603531</v>
      </c>
      <c r="F32" s="295">
        <v>7.198959588800915</v>
      </c>
      <c r="G32" s="295">
        <v>5.440482011792275</v>
      </c>
      <c r="H32" s="295">
        <v>2.8226382145160649</v>
      </c>
      <c r="I32" s="295">
        <v>4.635908345486536</v>
      </c>
      <c r="J32" s="295">
        <v>0</v>
      </c>
      <c r="K32" s="295">
        <v>0</v>
      </c>
      <c r="L32" s="295">
        <v>0</v>
      </c>
      <c r="M32" s="295">
        <v>3.2437072670261249</v>
      </c>
      <c r="N32" s="295">
        <v>3.7825171174199301</v>
      </c>
      <c r="O32" s="295">
        <v>11.62034627198782</v>
      </c>
      <c r="P32" s="295">
        <v>75.486630841314366</v>
      </c>
      <c r="Q32" s="295">
        <v>91.247382176810177</v>
      </c>
      <c r="R32" s="295">
        <v>103.42915957099569</v>
      </c>
      <c r="S32" s="295">
        <v>136.88821242627981</v>
      </c>
      <c r="T32" s="295">
        <v>275.43796860926722</v>
      </c>
      <c r="U32" s="295">
        <v>234.3533711003108</v>
      </c>
      <c r="V32" s="295">
        <v>506.3162370339802</v>
      </c>
      <c r="W32" s="295">
        <v>561.78135532028068</v>
      </c>
      <c r="X32" s="295">
        <v>596.75142355203582</v>
      </c>
      <c r="Y32" s="295">
        <v>636.74601864540318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2.957522352232405</v>
      </c>
      <c r="C33" s="261">
        <f t="shared" si="1"/>
        <v>15.731870190251611</v>
      </c>
      <c r="D33" s="261">
        <f t="shared" si="1"/>
        <v>16.57359482840576</v>
      </c>
      <c r="E33" s="261">
        <f t="shared" si="1"/>
        <v>15.970742630267409</v>
      </c>
      <c r="F33" s="261">
        <f t="shared" si="1"/>
        <v>15.05125328053184</v>
      </c>
      <c r="G33" s="261">
        <f t="shared" si="1"/>
        <v>15.849706168214309</v>
      </c>
      <c r="H33" s="261">
        <f t="shared" si="1"/>
        <v>30.396517963869019</v>
      </c>
      <c r="I33" s="261">
        <f t="shared" si="1"/>
        <v>15.74790013812993</v>
      </c>
      <c r="J33" s="261">
        <f t="shared" si="1"/>
        <v>7.7555336580849481</v>
      </c>
      <c r="K33" s="261">
        <f t="shared" si="1"/>
        <v>3.572487439418246</v>
      </c>
      <c r="L33" s="261">
        <f t="shared" si="1"/>
        <v>1.009172166542845</v>
      </c>
      <c r="M33" s="261">
        <f t="shared" si="1"/>
        <v>1.6734888332697979</v>
      </c>
      <c r="N33" s="261">
        <f t="shared" si="1"/>
        <v>4.1076082176757156</v>
      </c>
      <c r="O33" s="261">
        <f t="shared" si="1"/>
        <v>4.0289439469658959</v>
      </c>
      <c r="P33" s="261">
        <f t="shared" si="1"/>
        <v>5.3325806731887164</v>
      </c>
      <c r="Q33" s="261">
        <f t="shared" si="1"/>
        <v>4.9483861515117296</v>
      </c>
      <c r="R33" s="261">
        <f t="shared" si="1"/>
        <v>4.6002903144792269</v>
      </c>
      <c r="S33" s="261">
        <f t="shared" si="1"/>
        <v>4.5287232662185168</v>
      </c>
      <c r="T33" s="261">
        <f t="shared" si="1"/>
        <v>7.68546660752477</v>
      </c>
      <c r="U33" s="261">
        <f t="shared" si="1"/>
        <v>8.2423601939767739</v>
      </c>
      <c r="V33" s="261">
        <f t="shared" si="1"/>
        <v>8.6190011076275219</v>
      </c>
      <c r="W33" s="261">
        <f t="shared" si="1"/>
        <v>8.7943404795149611</v>
      </c>
      <c r="X33" s="261">
        <f t="shared" si="1"/>
        <v>8.1209566743801158</v>
      </c>
      <c r="Y33" s="261">
        <f t="shared" si="1"/>
        <v>8.4472640402021888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2.957522352232405</v>
      </c>
      <c r="C35" s="262">
        <v>15.731870190251611</v>
      </c>
      <c r="D35" s="262">
        <v>16.57359482840576</v>
      </c>
      <c r="E35" s="262">
        <v>15.970742630267409</v>
      </c>
      <c r="F35" s="262">
        <v>15.05125328053184</v>
      </c>
      <c r="G35" s="262">
        <v>15.849706168214309</v>
      </c>
      <c r="H35" s="262">
        <v>30.396517963869019</v>
      </c>
      <c r="I35" s="262">
        <v>15.74790013812993</v>
      </c>
      <c r="J35" s="262">
        <v>7.7555336580849481</v>
      </c>
      <c r="K35" s="262">
        <v>3.572487439418246</v>
      </c>
      <c r="L35" s="262">
        <v>1.009172166542845</v>
      </c>
      <c r="M35" s="262">
        <v>1.6734888332697979</v>
      </c>
      <c r="N35" s="262">
        <v>4.1076082176757156</v>
      </c>
      <c r="O35" s="262">
        <v>4.0289439469658959</v>
      </c>
      <c r="P35" s="262">
        <v>5.3325806731887164</v>
      </c>
      <c r="Q35" s="262">
        <v>4.9483861515117296</v>
      </c>
      <c r="R35" s="262">
        <v>4.6002903144792269</v>
      </c>
      <c r="S35" s="262">
        <v>4.5287232662185168</v>
      </c>
      <c r="T35" s="262">
        <v>7.68546660752477</v>
      </c>
      <c r="U35" s="262">
        <v>8.2423601939767739</v>
      </c>
      <c r="V35" s="262">
        <v>8.6190011076275219</v>
      </c>
      <c r="W35" s="262">
        <v>8.7943404795149611</v>
      </c>
      <c r="X35" s="262">
        <v>8.1209566743801158</v>
      </c>
      <c r="Y35" s="262">
        <v>8.4472640402021888</v>
      </c>
      <c r="DA35" s="72" t="s">
        <v>1720</v>
      </c>
    </row>
    <row r="36" spans="1:105" ht="12" customHeight="1" x14ac:dyDescent="0.25">
      <c r="A36" s="64" t="s">
        <v>28</v>
      </c>
      <c r="B36" s="229">
        <v>2.5502698974452301E-2</v>
      </c>
      <c r="C36" s="229">
        <v>5.5349880939081102E-2</v>
      </c>
      <c r="D36" s="229">
        <v>3.4874228040423373E-2</v>
      </c>
      <c r="E36" s="229">
        <v>6.4042020160095345E-2</v>
      </c>
      <c r="F36" s="229">
        <v>0.24789947480898569</v>
      </c>
      <c r="G36" s="229">
        <v>8.6761340605296208E-2</v>
      </c>
      <c r="H36" s="229">
        <v>0.12286179096145371</v>
      </c>
      <c r="I36" s="229">
        <v>0.1051526179115633</v>
      </c>
      <c r="J36" s="229">
        <v>0.53042947221465009</v>
      </c>
      <c r="K36" s="229">
        <v>0.66031006827765593</v>
      </c>
      <c r="L36" s="229">
        <v>0.2147639297867269</v>
      </c>
      <c r="M36" s="229">
        <v>6.336627412445088E-2</v>
      </c>
      <c r="N36" s="229">
        <v>1.038586653245986</v>
      </c>
      <c r="O36" s="229">
        <v>0.80892164717898751</v>
      </c>
      <c r="P36" s="229">
        <v>0.65245203118079254</v>
      </c>
      <c r="Q36" s="229">
        <v>0.53216965906496316</v>
      </c>
      <c r="R36" s="229">
        <v>0.46690488314095252</v>
      </c>
      <c r="S36" s="229">
        <v>0.35542826247746467</v>
      </c>
      <c r="T36" s="229">
        <v>0.53997182181762771</v>
      </c>
      <c r="U36" s="229">
        <v>0.7578396289828051</v>
      </c>
      <c r="V36" s="229">
        <v>0.59778347462112047</v>
      </c>
      <c r="W36" s="229">
        <v>0.952659998766474</v>
      </c>
      <c r="X36" s="229">
        <v>0.79966945321428173</v>
      </c>
      <c r="Y36" s="229">
        <v>0.61037436184350768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0</v>
      </c>
      <c r="C38" s="229">
        <v>5.8622878785499592E-3</v>
      </c>
      <c r="D38" s="229">
        <v>0</v>
      </c>
      <c r="E38" s="229">
        <v>0</v>
      </c>
      <c r="F38" s="229">
        <v>0</v>
      </c>
      <c r="G38" s="229">
        <v>0</v>
      </c>
      <c r="H38" s="229">
        <v>6.5339941244503388E-2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1.343078861843321E-3</v>
      </c>
      <c r="T38" s="229">
        <v>2.0285007085462381E-3</v>
      </c>
      <c r="U38" s="229">
        <v>2.1513211205282309E-3</v>
      </c>
      <c r="V38" s="229">
        <v>8.6132916802694488E-4</v>
      </c>
      <c r="W38" s="229">
        <v>2.6269237112305382E-3</v>
      </c>
      <c r="X38" s="229">
        <v>1.772367341736992E-3</v>
      </c>
      <c r="Y38" s="229">
        <v>4.3585647767248401E-4</v>
      </c>
      <c r="DA38" s="73" t="s">
        <v>1723</v>
      </c>
    </row>
    <row r="39" spans="1:105" ht="12" customHeight="1" x14ac:dyDescent="0.25">
      <c r="A39" s="64" t="s">
        <v>159</v>
      </c>
      <c r="B39" s="229">
        <v>3.9663222478645593E-2</v>
      </c>
      <c r="C39" s="229">
        <v>3.4042554625225263E-2</v>
      </c>
      <c r="D39" s="229">
        <v>3.8354576720351272E-3</v>
      </c>
      <c r="E39" s="229">
        <v>2.199866011098367E-2</v>
      </c>
      <c r="F39" s="229">
        <v>7.0214786666709952E-2</v>
      </c>
      <c r="G39" s="229">
        <v>1.6620158473262429E-2</v>
      </c>
      <c r="H39" s="229">
        <v>3.0087095898034131E-2</v>
      </c>
      <c r="I39" s="229">
        <v>2.3167136594667261E-2</v>
      </c>
      <c r="J39" s="229">
        <v>7.5305056708584256E-2</v>
      </c>
      <c r="K39" s="229">
        <v>0.16228419531327681</v>
      </c>
      <c r="L39" s="229">
        <v>1.739153098424305E-2</v>
      </c>
      <c r="M39" s="229">
        <v>3.5664189220434421E-3</v>
      </c>
      <c r="N39" s="229">
        <v>0.12149180464837669</v>
      </c>
      <c r="O39" s="229">
        <v>0.1024583319397176</v>
      </c>
      <c r="P39" s="229">
        <v>0.12655747832847389</v>
      </c>
      <c r="Q39" s="229">
        <v>0.1237324674661278</v>
      </c>
      <c r="R39" s="229">
        <v>0.12877710321061889</v>
      </c>
      <c r="S39" s="229">
        <v>0.12188146726775929</v>
      </c>
      <c r="T39" s="229">
        <v>0.17886913925142961</v>
      </c>
      <c r="U39" s="229">
        <v>0.1996106816286011</v>
      </c>
      <c r="V39" s="229">
        <v>0.1137486273666551</v>
      </c>
      <c r="W39" s="229">
        <v>0.15834995593751</v>
      </c>
      <c r="X39" s="229">
        <v>0.1469929894709818</v>
      </c>
      <c r="Y39" s="229">
        <v>4.9879792744823188E-2</v>
      </c>
      <c r="DA39" s="73" t="s">
        <v>1724</v>
      </c>
    </row>
    <row r="40" spans="1:105" ht="12" customHeight="1" x14ac:dyDescent="0.25">
      <c r="A40" s="64" t="s">
        <v>32</v>
      </c>
      <c r="B40" s="229">
        <v>0.64674048168255027</v>
      </c>
      <c r="C40" s="229">
        <v>0.70016468588233172</v>
      </c>
      <c r="D40" s="229">
        <v>0.31550969273578899</v>
      </c>
      <c r="E40" s="229">
        <v>5.4405392342661799E-2</v>
      </c>
      <c r="F40" s="229">
        <v>0.1121634075100453</v>
      </c>
      <c r="G40" s="229">
        <v>4.3061345256274509E-2</v>
      </c>
      <c r="H40" s="229">
        <v>0.12914171225334281</v>
      </c>
      <c r="I40" s="229">
        <v>7.5989935838528264E-3</v>
      </c>
      <c r="J40" s="229">
        <v>3.9278383096084293E-2</v>
      </c>
      <c r="K40" s="229">
        <v>1.141666806769949E-2</v>
      </c>
      <c r="L40" s="229">
        <v>3.0544863600149231E-2</v>
      </c>
      <c r="M40" s="229">
        <v>3.510548858604157E-3</v>
      </c>
      <c r="N40" s="229">
        <v>0</v>
      </c>
      <c r="O40" s="229">
        <v>1.247419308725514E-2</v>
      </c>
      <c r="P40" s="229">
        <v>1.3694803841693659E-2</v>
      </c>
      <c r="Q40" s="229">
        <v>1.094718887045886E-2</v>
      </c>
      <c r="R40" s="229">
        <v>4.180176239046253E-2</v>
      </c>
      <c r="S40" s="229">
        <v>0</v>
      </c>
      <c r="T40" s="229">
        <v>1.396848531529302E-2</v>
      </c>
      <c r="U40" s="229">
        <v>1.5330244598397869E-2</v>
      </c>
      <c r="V40" s="229">
        <v>9.4003967590437724E-3</v>
      </c>
      <c r="W40" s="229">
        <v>1.1780305163566721E-2</v>
      </c>
      <c r="X40" s="229">
        <v>1.330349542263411E-2</v>
      </c>
      <c r="Y40" s="229">
        <v>1.2495494472748661E-2</v>
      </c>
      <c r="DA40" s="73" t="s">
        <v>1725</v>
      </c>
    </row>
    <row r="41" spans="1:105" ht="12" customHeight="1" x14ac:dyDescent="0.25">
      <c r="A41" s="64" t="s">
        <v>33</v>
      </c>
      <c r="B41" s="229">
        <v>0.90113196908987625</v>
      </c>
      <c r="C41" s="229">
        <v>1.260790711983216</v>
      </c>
      <c r="D41" s="229">
        <v>2.1940455200712221</v>
      </c>
      <c r="E41" s="229">
        <v>2.083675507488576</v>
      </c>
      <c r="F41" s="229">
        <v>3.2636888060460132</v>
      </c>
      <c r="G41" s="229">
        <v>0.84993919622044656</v>
      </c>
      <c r="H41" s="229">
        <v>0.556912062128051</v>
      </c>
      <c r="I41" s="229">
        <v>0.43709930972716959</v>
      </c>
      <c r="J41" s="229">
        <v>1.218695700464945</v>
      </c>
      <c r="K41" s="229">
        <v>0.91066431758473176</v>
      </c>
      <c r="L41" s="229">
        <v>0.2133539773059655</v>
      </c>
      <c r="M41" s="229">
        <v>0.84591444802331739</v>
      </c>
      <c r="N41" s="229">
        <v>1.9098028729935721</v>
      </c>
      <c r="O41" s="229">
        <v>1.891387352175943</v>
      </c>
      <c r="P41" s="229">
        <v>2.7534670844729661</v>
      </c>
      <c r="Q41" s="229">
        <v>2.7233520628455539</v>
      </c>
      <c r="R41" s="229">
        <v>2.423325296165002</v>
      </c>
      <c r="S41" s="229">
        <v>2.372575852889351</v>
      </c>
      <c r="T41" s="229">
        <v>3.10824677631541</v>
      </c>
      <c r="U41" s="229">
        <v>3.679663160024528</v>
      </c>
      <c r="V41" s="229">
        <v>2.9648786849161901</v>
      </c>
      <c r="W41" s="229">
        <v>2.2148502480237431</v>
      </c>
      <c r="X41" s="229">
        <v>2.0532658422198691</v>
      </c>
      <c r="Y41" s="229">
        <v>2.5300662262937168</v>
      </c>
      <c r="DA41" s="73" t="s">
        <v>1726</v>
      </c>
    </row>
    <row r="42" spans="1:105" ht="12" customHeight="1" x14ac:dyDescent="0.25">
      <c r="A42" s="64" t="s">
        <v>35</v>
      </c>
      <c r="B42" s="229">
        <v>1.2830609391711401</v>
      </c>
      <c r="C42" s="229">
        <v>1.3427069643462759</v>
      </c>
      <c r="D42" s="229">
        <v>2.1945398296554832</v>
      </c>
      <c r="E42" s="229">
        <v>1.988696757549318</v>
      </c>
      <c r="F42" s="229">
        <v>2.1230491736837762</v>
      </c>
      <c r="G42" s="229">
        <v>0.80957243177947225</v>
      </c>
      <c r="H42" s="229">
        <v>0.98515680301893815</v>
      </c>
      <c r="I42" s="229">
        <v>0.54013603309190616</v>
      </c>
      <c r="J42" s="229">
        <v>0.79451305009552697</v>
      </c>
      <c r="K42" s="229">
        <v>0.96653663242916221</v>
      </c>
      <c r="L42" s="229">
        <v>0.53311786486576007</v>
      </c>
      <c r="M42" s="229">
        <v>0.7470777896040206</v>
      </c>
      <c r="N42" s="229">
        <v>1.0194637549521339</v>
      </c>
      <c r="O42" s="229">
        <v>1.142466310444699</v>
      </c>
      <c r="P42" s="229">
        <v>1.279449511277611</v>
      </c>
      <c r="Q42" s="229">
        <v>1.033118107547732</v>
      </c>
      <c r="R42" s="229">
        <v>0.93118295937887796</v>
      </c>
      <c r="S42" s="229">
        <v>0.95547965044727945</v>
      </c>
      <c r="T42" s="229">
        <v>1.7414372810806931</v>
      </c>
      <c r="U42" s="229">
        <v>1.5506419151921851</v>
      </c>
      <c r="V42" s="229">
        <v>1.13687158070286</v>
      </c>
      <c r="W42" s="229">
        <v>1.2527547767365399</v>
      </c>
      <c r="X42" s="229">
        <v>0.81231414701435434</v>
      </c>
      <c r="Y42" s="229">
        <v>0.71529929289673388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12.31203747554194</v>
      </c>
      <c r="D43" s="229">
        <v>11.77106768059684</v>
      </c>
      <c r="E43" s="229">
        <v>11.69245490917649</v>
      </c>
      <c r="F43" s="229">
        <v>9.1875519014369615</v>
      </c>
      <c r="G43" s="229">
        <v>14.0327550215328</v>
      </c>
      <c r="H43" s="229">
        <v>28.50077430774919</v>
      </c>
      <c r="I43" s="229">
        <v>14.627783825527819</v>
      </c>
      <c r="J43" s="229">
        <v>5.0973119955051569</v>
      </c>
      <c r="K43" s="229">
        <v>0.86127555774572062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6.142304083574112E-2</v>
      </c>
      <c r="C44" s="229">
        <v>2.091562905499569E-2</v>
      </c>
      <c r="D44" s="229">
        <v>5.9722419633966461E-2</v>
      </c>
      <c r="E44" s="229">
        <v>6.5469383439279744E-2</v>
      </c>
      <c r="F44" s="229">
        <v>4.6685730379344662E-2</v>
      </c>
      <c r="G44" s="229">
        <v>1.099667434676095E-2</v>
      </c>
      <c r="H44" s="229">
        <v>6.2442506155049194E-3</v>
      </c>
      <c r="I44" s="229">
        <v>6.962221692951528E-3</v>
      </c>
      <c r="J44" s="229">
        <v>0</v>
      </c>
      <c r="K44" s="229">
        <v>0</v>
      </c>
      <c r="L44" s="229">
        <v>0</v>
      </c>
      <c r="M44" s="229">
        <v>1.005335373736144E-2</v>
      </c>
      <c r="N44" s="229">
        <v>1.8263131835647539E-2</v>
      </c>
      <c r="O44" s="229">
        <v>7.1236112139292831E-2</v>
      </c>
      <c r="P44" s="229">
        <v>0.50695976408717924</v>
      </c>
      <c r="Q44" s="229">
        <v>0.52506666571689486</v>
      </c>
      <c r="R44" s="229">
        <v>0.6082983101933126</v>
      </c>
      <c r="S44" s="229">
        <v>0.72201495427481921</v>
      </c>
      <c r="T44" s="229">
        <v>2.1009446030357708</v>
      </c>
      <c r="U44" s="229">
        <v>2.0371232424297281</v>
      </c>
      <c r="V44" s="229">
        <v>3.7954570140936248</v>
      </c>
      <c r="W44" s="229">
        <v>4.2013182711758974</v>
      </c>
      <c r="X44" s="229">
        <v>4.2936383796962581</v>
      </c>
      <c r="Y44" s="229">
        <v>4.5287130154729862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3546.1974700000001</v>
      </c>
      <c r="C46" s="279">
        <v>3779.4984800000002</v>
      </c>
      <c r="D46" s="279">
        <v>3608.1309500000002</v>
      </c>
      <c r="E46" s="279">
        <v>3616.53015</v>
      </c>
      <c r="F46" s="279">
        <v>4031.5492399999998</v>
      </c>
      <c r="G46" s="279">
        <v>4083.6995499999989</v>
      </c>
      <c r="H46" s="279">
        <v>4668.8963400000002</v>
      </c>
      <c r="I46" s="279">
        <v>5275.4862400000002</v>
      </c>
      <c r="J46" s="279">
        <v>5215.90254</v>
      </c>
      <c r="K46" s="279">
        <v>3869.36643</v>
      </c>
      <c r="L46" s="279">
        <v>3618.9666699999998</v>
      </c>
      <c r="M46" s="279">
        <v>3924.1061199999999</v>
      </c>
      <c r="N46" s="279">
        <v>3871.0897199999999</v>
      </c>
      <c r="O46" s="279">
        <v>3393.6747999999998</v>
      </c>
      <c r="P46" s="279">
        <v>3855.7450399999998</v>
      </c>
      <c r="Q46" s="279">
        <v>4118.9728800000003</v>
      </c>
      <c r="R46" s="279">
        <v>3968.3178200000002</v>
      </c>
      <c r="S46" s="279">
        <v>4148.3887600000007</v>
      </c>
      <c r="T46" s="279">
        <v>4372.9636299999993</v>
      </c>
      <c r="U46" s="279">
        <v>4588.7411599999996</v>
      </c>
      <c r="V46" s="279">
        <v>4423.81747</v>
      </c>
      <c r="W46" s="279">
        <v>4546.6288599999998</v>
      </c>
      <c r="X46" s="279">
        <v>4177.3295899999994</v>
      </c>
      <c r="Y46" s="279">
        <v>4046.88123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1106.4465004342455</v>
      </c>
      <c r="C48" s="223">
        <f t="shared" si="2"/>
        <v>1504.9253043333479</v>
      </c>
      <c r="D48" s="223">
        <f t="shared" si="2"/>
        <v>1786.5769133701535</v>
      </c>
      <c r="E48" s="223">
        <f t="shared" si="2"/>
        <v>494.38397558656391</v>
      </c>
      <c r="F48" s="223">
        <f t="shared" si="2"/>
        <v>848.89181188675207</v>
      </c>
      <c r="G48" s="223">
        <f t="shared" si="2"/>
        <v>476.75343627938821</v>
      </c>
      <c r="H48" s="223">
        <f t="shared" si="2"/>
        <v>196.12212300936926</v>
      </c>
      <c r="I48" s="223">
        <f t="shared" si="2"/>
        <v>182.20520708471668</v>
      </c>
      <c r="J48" s="223">
        <f t="shared" si="2"/>
        <v>488.02544253558847</v>
      </c>
      <c r="K48" s="223">
        <f t="shared" si="2"/>
        <v>187.92637242681388</v>
      </c>
      <c r="L48" s="223">
        <f t="shared" si="2"/>
        <v>172.77287541907646</v>
      </c>
      <c r="M48" s="223">
        <f t="shared" si="2"/>
        <v>253.09223753199791</v>
      </c>
      <c r="N48" s="223">
        <f t="shared" si="2"/>
        <v>345.07253405020214</v>
      </c>
      <c r="O48" s="223">
        <f t="shared" si="2"/>
        <v>429.98830590788555</v>
      </c>
      <c r="P48" s="223">
        <f t="shared" si="2"/>
        <v>471.89098154404053</v>
      </c>
      <c r="Q48" s="223">
        <f t="shared" si="2"/>
        <v>560.48837588950312</v>
      </c>
      <c r="R48" s="223">
        <f t="shared" si="2"/>
        <v>897.8677217725608</v>
      </c>
      <c r="S48" s="223">
        <f t="shared" si="2"/>
        <v>804.27640040682718</v>
      </c>
      <c r="T48" s="223">
        <f t="shared" si="2"/>
        <v>1101.4519598461327</v>
      </c>
      <c r="U48" s="223">
        <f t="shared" si="2"/>
        <v>1139.3564042967992</v>
      </c>
      <c r="V48" s="223">
        <f t="shared" si="2"/>
        <v>1291.2726032837973</v>
      </c>
      <c r="W48" s="223">
        <f t="shared" si="2"/>
        <v>1467.9804454819191</v>
      </c>
      <c r="X48" s="223">
        <f t="shared" si="2"/>
        <v>1201.6569643970925</v>
      </c>
      <c r="Y48" s="223">
        <f t="shared" si="2"/>
        <v>955.61352537278651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6.8972029906915129</v>
      </c>
      <c r="C53" s="260">
        <v>9.2280202199819872</v>
      </c>
      <c r="D53" s="260">
        <v>11.155442540267011</v>
      </c>
      <c r="E53" s="260">
        <v>2.9002038083917929</v>
      </c>
      <c r="F53" s="260">
        <v>3.9292635655072181</v>
      </c>
      <c r="G53" s="260">
        <v>2.0798351574893679</v>
      </c>
      <c r="H53" s="260">
        <v>0.24865439943791071</v>
      </c>
      <c r="I53" s="260">
        <v>0.1186463624345384</v>
      </c>
      <c r="J53" s="260">
        <v>0.8066179347401119</v>
      </c>
      <c r="K53" s="260">
        <v>0.2342980626974982</v>
      </c>
      <c r="L53" s="260">
        <v>0.11332287907133561</v>
      </c>
      <c r="M53" s="260">
        <v>0.22482023170441831</v>
      </c>
      <c r="N53" s="260">
        <v>0.34482840219050309</v>
      </c>
      <c r="O53" s="260">
        <v>0.69863474598260922</v>
      </c>
      <c r="P53" s="260">
        <v>0.67177138115983936</v>
      </c>
      <c r="Q53" s="260">
        <v>0.64334697959377141</v>
      </c>
      <c r="R53" s="260">
        <v>1.3950938125121479</v>
      </c>
      <c r="S53" s="260">
        <v>1.0467933748043059</v>
      </c>
      <c r="T53" s="260">
        <v>2.3072979589219331</v>
      </c>
      <c r="U53" s="260">
        <v>2.016617167111336</v>
      </c>
      <c r="V53" s="260">
        <v>2.5062061692645332</v>
      </c>
      <c r="W53" s="260">
        <v>3.0399528151378128</v>
      </c>
      <c r="X53" s="260">
        <v>2.662421893111742</v>
      </c>
      <c r="Y53" s="260">
        <v>2.038466176543976</v>
      </c>
      <c r="DA53" s="68" t="s">
        <v>1736</v>
      </c>
    </row>
    <row r="54" spans="1:105" ht="12" customHeight="1" x14ac:dyDescent="0.25">
      <c r="A54" s="37" t="s">
        <v>159</v>
      </c>
      <c r="B54" s="226">
        <v>0.20681961109636721</v>
      </c>
      <c r="C54" s="226">
        <v>0.22817903917344531</v>
      </c>
      <c r="D54" s="226">
        <v>1.9462658592759061E-2</v>
      </c>
      <c r="E54" s="226">
        <v>3.1730612838234598E-2</v>
      </c>
      <c r="F54" s="226">
        <v>0.1257907885219969</v>
      </c>
      <c r="G54" s="226">
        <v>4.1839142983794889E-2</v>
      </c>
      <c r="H54" s="226">
        <v>7.3689571238372206E-3</v>
      </c>
      <c r="I54" s="226">
        <v>4.8796041508354128E-3</v>
      </c>
      <c r="J54" s="226">
        <v>6.9833461550881229E-2</v>
      </c>
      <c r="K54" s="226">
        <v>3.3683709260012677E-2</v>
      </c>
      <c r="L54" s="226">
        <v>3.5800630787594422E-3</v>
      </c>
      <c r="M54" s="226">
        <v>1.068153353215391E-3</v>
      </c>
      <c r="N54" s="226">
        <v>3.6718191627734417E-2</v>
      </c>
      <c r="O54" s="226">
        <v>5.7498219788955848E-2</v>
      </c>
      <c r="P54" s="226">
        <v>6.0467474657892283E-2</v>
      </c>
      <c r="Q54" s="226">
        <v>6.8810018286989405E-2</v>
      </c>
      <c r="R54" s="226">
        <v>0.16949331038328971</v>
      </c>
      <c r="S54" s="226">
        <v>0.1184233497473076</v>
      </c>
      <c r="T54" s="226">
        <v>0.21491590901287941</v>
      </c>
      <c r="U54" s="226">
        <v>0.2299887045116891</v>
      </c>
      <c r="V54" s="226">
        <v>0.227948908719247</v>
      </c>
      <c r="W54" s="226">
        <v>0.34113441985058868</v>
      </c>
      <c r="X54" s="226">
        <v>0.407958346620168</v>
      </c>
      <c r="Y54" s="226">
        <v>0.13288166432057469</v>
      </c>
      <c r="DA54" s="69" t="s">
        <v>1737</v>
      </c>
    </row>
    <row r="55" spans="1:105" ht="12" customHeight="1" x14ac:dyDescent="0.25">
      <c r="A55" s="37" t="s">
        <v>35</v>
      </c>
      <c r="B55" s="226">
        <v>6.6903833795951453</v>
      </c>
      <c r="C55" s="226">
        <v>8.9998411808085415</v>
      </c>
      <c r="D55" s="226">
        <v>11.135979881674251</v>
      </c>
      <c r="E55" s="226">
        <v>2.868473195553559</v>
      </c>
      <c r="F55" s="226">
        <v>3.8034727769852208</v>
      </c>
      <c r="G55" s="226">
        <v>2.0379960145055729</v>
      </c>
      <c r="H55" s="226">
        <v>0.24128544231407351</v>
      </c>
      <c r="I55" s="226">
        <v>0.113766758283703</v>
      </c>
      <c r="J55" s="226">
        <v>0.73678447318923068</v>
      </c>
      <c r="K55" s="226">
        <v>0.20061435343748549</v>
      </c>
      <c r="L55" s="226">
        <v>0.1097428159925762</v>
      </c>
      <c r="M55" s="226">
        <v>0.22375207835120289</v>
      </c>
      <c r="N55" s="226">
        <v>0.30811021056276872</v>
      </c>
      <c r="O55" s="226">
        <v>0.64113652619365336</v>
      </c>
      <c r="P55" s="226">
        <v>0.6113039065019471</v>
      </c>
      <c r="Q55" s="226">
        <v>0.574536961306782</v>
      </c>
      <c r="R55" s="226">
        <v>1.225600502128859</v>
      </c>
      <c r="S55" s="226">
        <v>0.9283700250569985</v>
      </c>
      <c r="T55" s="226">
        <v>2.092382049909054</v>
      </c>
      <c r="U55" s="226">
        <v>1.7866284625996469</v>
      </c>
      <c r="V55" s="226">
        <v>2.2782572605452862</v>
      </c>
      <c r="W55" s="226">
        <v>2.698818395287224</v>
      </c>
      <c r="X55" s="226">
        <v>2.254463546491575</v>
      </c>
      <c r="Y55" s="226">
        <v>1.905584512223401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165.75161132649276</v>
      </c>
      <c r="C60" s="261">
        <f t="shared" si="3"/>
        <v>299.09118734396327</v>
      </c>
      <c r="D60" s="261">
        <f t="shared" si="3"/>
        <v>340.58574195861951</v>
      </c>
      <c r="E60" s="261">
        <f t="shared" si="3"/>
        <v>88.428895071436244</v>
      </c>
      <c r="F60" s="261">
        <f t="shared" si="3"/>
        <v>139.16210025916007</v>
      </c>
      <c r="G60" s="261">
        <f t="shared" si="3"/>
        <v>81.535106326953709</v>
      </c>
      <c r="H60" s="261">
        <f t="shared" si="3"/>
        <v>25.803627224515182</v>
      </c>
      <c r="I60" s="261">
        <f t="shared" si="3"/>
        <v>8.6565024468738514</v>
      </c>
      <c r="J60" s="261">
        <f t="shared" si="3"/>
        <v>62.71202194963108</v>
      </c>
      <c r="K60" s="261">
        <f t="shared" si="3"/>
        <v>13.781536083931229</v>
      </c>
      <c r="L60" s="261">
        <f t="shared" si="3"/>
        <v>8.0783187931669005</v>
      </c>
      <c r="M60" s="261">
        <f t="shared" si="3"/>
        <v>11.956676630768937</v>
      </c>
      <c r="N60" s="261">
        <f t="shared" si="3"/>
        <v>17.527545105101819</v>
      </c>
      <c r="O60" s="261">
        <f t="shared" si="3"/>
        <v>35.465996846750713</v>
      </c>
      <c r="P60" s="261">
        <f t="shared" si="3"/>
        <v>35.30263841183455</v>
      </c>
      <c r="Q60" s="261">
        <f t="shared" si="3"/>
        <v>40.693205988531233</v>
      </c>
      <c r="R60" s="261">
        <f t="shared" si="3"/>
        <v>84.396599880667793</v>
      </c>
      <c r="S60" s="261">
        <f t="shared" si="3"/>
        <v>63.19022009246072</v>
      </c>
      <c r="T60" s="261">
        <f t="shared" si="3"/>
        <v>104.44350079737919</v>
      </c>
      <c r="U60" s="261">
        <f t="shared" si="3"/>
        <v>117.67306087107724</v>
      </c>
      <c r="V60" s="261">
        <f t="shared" si="3"/>
        <v>134.83982426919872</v>
      </c>
      <c r="W60" s="261">
        <f t="shared" si="3"/>
        <v>156.83680938873519</v>
      </c>
      <c r="X60" s="261">
        <f t="shared" si="3"/>
        <v>119.94234250641784</v>
      </c>
      <c r="Y60" s="261">
        <f t="shared" si="3"/>
        <v>93.819520382820471</v>
      </c>
      <c r="DA60" s="70"/>
    </row>
    <row r="61" spans="1:105" ht="12" customHeight="1" x14ac:dyDescent="0.25">
      <c r="A61" s="60" t="s">
        <v>1499</v>
      </c>
      <c r="B61" s="262">
        <v>149.42238974909191</v>
      </c>
      <c r="C61" s="262">
        <v>188.57950748477509</v>
      </c>
      <c r="D61" s="262">
        <v>207.0670103897358</v>
      </c>
      <c r="E61" s="262">
        <v>52.904864041941643</v>
      </c>
      <c r="F61" s="262">
        <v>93.304585642309917</v>
      </c>
      <c r="G61" s="262">
        <v>55.097107904956907</v>
      </c>
      <c r="H61" s="262">
        <v>13.7741580363823</v>
      </c>
      <c r="I61" s="262">
        <v>5.6505854725552647</v>
      </c>
      <c r="J61" s="262">
        <v>47.919477485817843</v>
      </c>
      <c r="K61" s="262">
        <v>11.961318287291739</v>
      </c>
      <c r="L61" s="262">
        <v>7.6832995597005391</v>
      </c>
      <c r="M61" s="262">
        <v>11.071919301460809</v>
      </c>
      <c r="N61" s="262">
        <v>15.7336867497971</v>
      </c>
      <c r="O61" s="262">
        <v>31.011260205438521</v>
      </c>
      <c r="P61" s="262">
        <v>29.87311077275438</v>
      </c>
      <c r="Q61" s="262">
        <v>34.933750722664882</v>
      </c>
      <c r="R61" s="262">
        <v>72.04618835477757</v>
      </c>
      <c r="S61" s="262">
        <v>54.548281217214438</v>
      </c>
      <c r="T61" s="262">
        <v>83.364356661243534</v>
      </c>
      <c r="U61" s="262">
        <v>91.700558217521404</v>
      </c>
      <c r="V61" s="262">
        <v>105.22245014617449</v>
      </c>
      <c r="W61" s="262">
        <v>123.99563110258011</v>
      </c>
      <c r="X61" s="262">
        <v>94.686084167217473</v>
      </c>
      <c r="Y61" s="262">
        <v>73.314647588309697</v>
      </c>
      <c r="DA61" s="72" t="s">
        <v>1743</v>
      </c>
    </row>
    <row r="62" spans="1:105" ht="12" customHeight="1" x14ac:dyDescent="0.25">
      <c r="A62" s="59" t="s">
        <v>28</v>
      </c>
      <c r="B62" s="230">
        <v>1.910143662506316</v>
      </c>
      <c r="C62" s="230">
        <v>4.8817756589895076</v>
      </c>
      <c r="D62" s="230">
        <v>2.833261815011936</v>
      </c>
      <c r="E62" s="230">
        <v>1.591313800813283</v>
      </c>
      <c r="F62" s="230">
        <v>9.0588315571131286</v>
      </c>
      <c r="G62" s="230">
        <v>5.0002328045824749</v>
      </c>
      <c r="H62" s="230">
        <v>1.269948820801748</v>
      </c>
      <c r="I62" s="230">
        <v>0.87888418470083485</v>
      </c>
      <c r="J62" s="230">
        <v>17.657134237622259</v>
      </c>
      <c r="K62" s="230">
        <v>4.3865427676018172</v>
      </c>
      <c r="L62" s="230">
        <v>2.073458020295083</v>
      </c>
      <c r="M62" s="230">
        <v>0.85818743065858138</v>
      </c>
      <c r="N62" s="230">
        <v>7.4973528699640521</v>
      </c>
      <c r="O62" s="230">
        <v>12.140265702781891</v>
      </c>
      <c r="P62" s="230">
        <v>9.4060448455683918</v>
      </c>
      <c r="Q62" s="230">
        <v>10.935904983218981</v>
      </c>
      <c r="R62" s="230">
        <v>21.444145515674201</v>
      </c>
      <c r="S62" s="230">
        <v>13.51897496759184</v>
      </c>
      <c r="T62" s="230">
        <v>18.178271554340569</v>
      </c>
      <c r="U62" s="230">
        <v>27.51624888187828</v>
      </c>
      <c r="V62" s="230">
        <v>33.841616444192013</v>
      </c>
      <c r="W62" s="230">
        <v>49.670789053273467</v>
      </c>
      <c r="X62" s="230">
        <v>42.680569589605881</v>
      </c>
      <c r="Y62" s="230">
        <v>32.228931340061337</v>
      </c>
      <c r="DA62" s="71" t="s">
        <v>1744</v>
      </c>
    </row>
    <row r="63" spans="1:105" ht="12" customHeight="1" x14ac:dyDescent="0.25">
      <c r="A63" s="59" t="s">
        <v>31</v>
      </c>
      <c r="B63" s="295">
        <v>0</v>
      </c>
      <c r="C63" s="295">
        <v>0.51704491113526019</v>
      </c>
      <c r="D63" s="295">
        <v>0</v>
      </c>
      <c r="E63" s="295">
        <v>0</v>
      </c>
      <c r="F63" s="295">
        <v>0</v>
      </c>
      <c r="G63" s="295">
        <v>0</v>
      </c>
      <c r="H63" s="295">
        <v>0.67537987754668105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5.1084990783232427E-2</v>
      </c>
      <c r="T63" s="295">
        <v>6.82899278040104E-2</v>
      </c>
      <c r="U63" s="295">
        <v>7.8111892164772462E-2</v>
      </c>
      <c r="V63" s="295">
        <v>4.8761420437454517E-2</v>
      </c>
      <c r="W63" s="295">
        <v>0.1369653115366706</v>
      </c>
      <c r="X63" s="295">
        <v>9.4596145148838434E-2</v>
      </c>
      <c r="Y63" s="295">
        <v>2.3014053949777461E-2</v>
      </c>
      <c r="DA63" s="122" t="s">
        <v>1745</v>
      </c>
    </row>
    <row r="64" spans="1:105" ht="12" customHeight="1" x14ac:dyDescent="0.25">
      <c r="A64" s="59" t="s">
        <v>159</v>
      </c>
      <c r="B64" s="295">
        <v>2.9707621584703259</v>
      </c>
      <c r="C64" s="295">
        <v>3.0025017528430542</v>
      </c>
      <c r="D64" s="295">
        <v>0.31160132785378708</v>
      </c>
      <c r="E64" s="295">
        <v>0.5466219108406849</v>
      </c>
      <c r="F64" s="295">
        <v>2.56581392809511</v>
      </c>
      <c r="G64" s="295">
        <v>0.95785359049988239</v>
      </c>
      <c r="H64" s="295">
        <v>0.3109923081704476</v>
      </c>
      <c r="I64" s="295">
        <v>0.19363502651908721</v>
      </c>
      <c r="J64" s="295">
        <v>2.5067828330194049</v>
      </c>
      <c r="K64" s="295">
        <v>1.078079219819196</v>
      </c>
      <c r="L64" s="295">
        <v>0.16790812796310561</v>
      </c>
      <c r="M64" s="295">
        <v>4.8301023433214733E-2</v>
      </c>
      <c r="N64" s="295">
        <v>0.87702545320682379</v>
      </c>
      <c r="O64" s="295">
        <v>1.537690798051752</v>
      </c>
      <c r="P64" s="295">
        <v>1.824510093937953</v>
      </c>
      <c r="Q64" s="295">
        <v>2.5426600041916858</v>
      </c>
      <c r="R64" s="295">
        <v>5.9145128698554261</v>
      </c>
      <c r="S64" s="295">
        <v>4.6358511096474011</v>
      </c>
      <c r="T64" s="295">
        <v>6.0216693809289756</v>
      </c>
      <c r="U64" s="295">
        <v>7.2476246756140252</v>
      </c>
      <c r="V64" s="295">
        <v>6.4395179556200786</v>
      </c>
      <c r="W64" s="295">
        <v>8.2562165601069264</v>
      </c>
      <c r="X64" s="295">
        <v>7.8454222442573496</v>
      </c>
      <c r="Y64" s="295">
        <v>2.633748263564121</v>
      </c>
      <c r="DA64" s="122" t="s">
        <v>1746</v>
      </c>
    </row>
    <row r="65" spans="1:105" ht="12" customHeight="1" x14ac:dyDescent="0.25">
      <c r="A65" s="59" t="s">
        <v>32</v>
      </c>
      <c r="B65" s="295">
        <v>48.440646757025661</v>
      </c>
      <c r="C65" s="295">
        <v>61.753464738006457</v>
      </c>
      <c r="D65" s="295">
        <v>25.632726942609271</v>
      </c>
      <c r="E65" s="295">
        <v>1.351863221321127</v>
      </c>
      <c r="F65" s="295">
        <v>4.0987154825085934</v>
      </c>
      <c r="G65" s="295">
        <v>2.4817130493570558</v>
      </c>
      <c r="H65" s="295">
        <v>1.334860609706602</v>
      </c>
      <c r="I65" s="295">
        <v>6.3513732830772801E-2</v>
      </c>
      <c r="J65" s="295">
        <v>1.3075134759549241</v>
      </c>
      <c r="K65" s="295">
        <v>7.5842706553157752E-2</v>
      </c>
      <c r="L65" s="295">
        <v>0.29489818180102467</v>
      </c>
      <c r="M65" s="295">
        <v>4.7544359310916412E-2</v>
      </c>
      <c r="N65" s="295">
        <v>0</v>
      </c>
      <c r="O65" s="295">
        <v>0.18721222140019431</v>
      </c>
      <c r="P65" s="295">
        <v>0.19743051278897611</v>
      </c>
      <c r="Q65" s="295">
        <v>0.22496099745903811</v>
      </c>
      <c r="R65" s="295">
        <v>1.9198837019704129</v>
      </c>
      <c r="S65" s="295">
        <v>0</v>
      </c>
      <c r="T65" s="295">
        <v>0.47025216688061922</v>
      </c>
      <c r="U65" s="295">
        <v>0.55662281260717328</v>
      </c>
      <c r="V65" s="295">
        <v>0.53217366328906057</v>
      </c>
      <c r="W65" s="295">
        <v>0.61421394151151443</v>
      </c>
      <c r="X65" s="295">
        <v>0.71004433130270972</v>
      </c>
      <c r="Y65" s="295">
        <v>0.65978595858124234</v>
      </c>
      <c r="DA65" s="122" t="s">
        <v>1747</v>
      </c>
    </row>
    <row r="66" spans="1:105" ht="12" customHeight="1" x14ac:dyDescent="0.25">
      <c r="A66" s="59" t="s">
        <v>35</v>
      </c>
      <c r="B66" s="295">
        <v>96.100837171089609</v>
      </c>
      <c r="C66" s="295">
        <v>118.42472042380081</v>
      </c>
      <c r="D66" s="295">
        <v>178.2894203042608</v>
      </c>
      <c r="E66" s="295">
        <v>49.415065108966537</v>
      </c>
      <c r="F66" s="295">
        <v>77.581224674593088</v>
      </c>
      <c r="G66" s="295">
        <v>46.657308460517491</v>
      </c>
      <c r="H66" s="295">
        <v>10.18297642015682</v>
      </c>
      <c r="I66" s="295">
        <v>4.51455252850457</v>
      </c>
      <c r="J66" s="295">
        <v>26.44804693922125</v>
      </c>
      <c r="K66" s="295">
        <v>6.4208535933175703</v>
      </c>
      <c r="L66" s="295">
        <v>5.1470352296413262</v>
      </c>
      <c r="M66" s="295">
        <v>10.11788648805809</v>
      </c>
      <c r="N66" s="295">
        <v>7.3593084266262192</v>
      </c>
      <c r="O66" s="295">
        <v>17.146091483204689</v>
      </c>
      <c r="P66" s="295">
        <v>18.445125320459059</v>
      </c>
      <c r="Q66" s="295">
        <v>21.230224737795169</v>
      </c>
      <c r="R66" s="295">
        <v>42.767646267277527</v>
      </c>
      <c r="S66" s="295">
        <v>36.342370149191957</v>
      </c>
      <c r="T66" s="295">
        <v>58.625873631289373</v>
      </c>
      <c r="U66" s="295">
        <v>56.301949955257157</v>
      </c>
      <c r="V66" s="295">
        <v>64.36038066263589</v>
      </c>
      <c r="W66" s="295">
        <v>65.317446236151554</v>
      </c>
      <c r="X66" s="295">
        <v>43.355451856902683</v>
      </c>
      <c r="Y66" s="295">
        <v>37.769167972153213</v>
      </c>
      <c r="DA66" s="122" t="s">
        <v>1748</v>
      </c>
    </row>
    <row r="67" spans="1:105" ht="12" customHeight="1" x14ac:dyDescent="0.25">
      <c r="A67" s="60" t="s">
        <v>1506</v>
      </c>
      <c r="B67" s="262">
        <v>16.329221577400869</v>
      </c>
      <c r="C67" s="262">
        <v>110.51167985918821</v>
      </c>
      <c r="D67" s="262">
        <v>133.51873156888371</v>
      </c>
      <c r="E67" s="262">
        <v>35.524031029494608</v>
      </c>
      <c r="F67" s="262">
        <v>45.857514616850167</v>
      </c>
      <c r="G67" s="262">
        <v>26.437998421996799</v>
      </c>
      <c r="H67" s="262">
        <v>12.029469188132881</v>
      </c>
      <c r="I67" s="262">
        <v>3.0059169743185858</v>
      </c>
      <c r="J67" s="262">
        <v>14.79254446381324</v>
      </c>
      <c r="K67" s="262">
        <v>1.820217796639489</v>
      </c>
      <c r="L67" s="262">
        <v>0.39501923346636092</v>
      </c>
      <c r="M67" s="262">
        <v>0.884757329308128</v>
      </c>
      <c r="N67" s="262">
        <v>1.7938583553047189</v>
      </c>
      <c r="O67" s="262">
        <v>4.4547366413121896</v>
      </c>
      <c r="P67" s="262">
        <v>5.4295276390801712</v>
      </c>
      <c r="Q67" s="262">
        <v>5.7594552658663503</v>
      </c>
      <c r="R67" s="262">
        <v>12.35041152589023</v>
      </c>
      <c r="S67" s="262">
        <v>8.641938875246284</v>
      </c>
      <c r="T67" s="262">
        <v>21.07914413613565</v>
      </c>
      <c r="U67" s="262">
        <v>25.972502653555839</v>
      </c>
      <c r="V67" s="262">
        <v>29.61737412302422</v>
      </c>
      <c r="W67" s="262">
        <v>32.841178286155092</v>
      </c>
      <c r="X67" s="262">
        <v>25.256258339200379</v>
      </c>
      <c r="Y67" s="262">
        <v>20.504872794510771</v>
      </c>
      <c r="DA67" s="72" t="s">
        <v>1749</v>
      </c>
    </row>
    <row r="68" spans="1:105" ht="12" customHeight="1" x14ac:dyDescent="0.25">
      <c r="A68" s="147" t="s">
        <v>28</v>
      </c>
      <c r="B68" s="229">
        <v>0.14080678783754511</v>
      </c>
      <c r="C68" s="229">
        <v>0.38881634850853553</v>
      </c>
      <c r="D68" s="229">
        <v>0.28095067730391882</v>
      </c>
      <c r="E68" s="229">
        <v>0.14244990129933949</v>
      </c>
      <c r="F68" s="229">
        <v>0.75528951494468854</v>
      </c>
      <c r="G68" s="229">
        <v>0.14472168516367989</v>
      </c>
      <c r="H68" s="229">
        <v>4.8622744569835862E-2</v>
      </c>
      <c r="I68" s="229">
        <v>2.0071249900111401E-2</v>
      </c>
      <c r="J68" s="229">
        <v>1.011716523784604</v>
      </c>
      <c r="K68" s="229">
        <v>0.3364345313905282</v>
      </c>
      <c r="L68" s="229">
        <v>8.4064826333054121E-2</v>
      </c>
      <c r="M68" s="229">
        <v>3.3501135082577127E-2</v>
      </c>
      <c r="N68" s="229">
        <v>0.45356744044287078</v>
      </c>
      <c r="O68" s="229">
        <v>0.89441127726599023</v>
      </c>
      <c r="P68" s="229">
        <v>0.66431368854506279</v>
      </c>
      <c r="Q68" s="229">
        <v>0.61939534454069312</v>
      </c>
      <c r="R68" s="229">
        <v>1.2535007697424509</v>
      </c>
      <c r="S68" s="229">
        <v>0.67824619397201957</v>
      </c>
      <c r="T68" s="229">
        <v>1.480995812329909</v>
      </c>
      <c r="U68" s="229">
        <v>2.3880285878684742</v>
      </c>
      <c r="V68" s="229">
        <v>2.0541564609786351</v>
      </c>
      <c r="W68" s="229">
        <v>3.55756943212001</v>
      </c>
      <c r="X68" s="229">
        <v>2.4869801805571941</v>
      </c>
      <c r="Y68" s="229">
        <v>1.48162157440177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0</v>
      </c>
      <c r="C70" s="229">
        <v>4.1180817883824057E-2</v>
      </c>
      <c r="D70" s="229">
        <v>0</v>
      </c>
      <c r="E70" s="229">
        <v>0</v>
      </c>
      <c r="F70" s="229">
        <v>0</v>
      </c>
      <c r="G70" s="229">
        <v>0</v>
      </c>
      <c r="H70" s="229">
        <v>2.585838321644127E-2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2.5629310395856911E-3</v>
      </c>
      <c r="T70" s="229">
        <v>5.5636256065226333E-3</v>
      </c>
      <c r="U70" s="229">
        <v>6.7790283603963121E-3</v>
      </c>
      <c r="V70" s="229">
        <v>2.959775488362737E-3</v>
      </c>
      <c r="W70" s="229">
        <v>9.8098623933887564E-3</v>
      </c>
      <c r="X70" s="229">
        <v>5.5120805651001888E-3</v>
      </c>
      <c r="Y70" s="229">
        <v>1.057997191611865E-3</v>
      </c>
      <c r="DA70" s="73" t="s">
        <v>1752</v>
      </c>
    </row>
    <row r="71" spans="1:105" ht="12" customHeight="1" x14ac:dyDescent="0.25">
      <c r="A71" s="147" t="s">
        <v>159</v>
      </c>
      <c r="B71" s="229">
        <v>0.2189905844122107</v>
      </c>
      <c r="C71" s="229">
        <v>0.23913875800113299</v>
      </c>
      <c r="D71" s="229">
        <v>3.0898875510011119E-2</v>
      </c>
      <c r="E71" s="229">
        <v>4.8932044206187568E-2</v>
      </c>
      <c r="F71" s="229">
        <v>0.2139274082944603</v>
      </c>
      <c r="G71" s="229">
        <v>2.7723146336343329E-2</v>
      </c>
      <c r="H71" s="229">
        <v>1.19070149250652E-2</v>
      </c>
      <c r="I71" s="229">
        <v>4.422080945741709E-3</v>
      </c>
      <c r="J71" s="229">
        <v>0.14363336539071581</v>
      </c>
      <c r="K71" s="229">
        <v>8.2685407697513896E-2</v>
      </c>
      <c r="L71" s="229">
        <v>6.8075492626168167E-3</v>
      </c>
      <c r="M71" s="229">
        <v>1.885531123919018E-3</v>
      </c>
      <c r="N71" s="229">
        <v>5.3057418653442018E-2</v>
      </c>
      <c r="O71" s="229">
        <v>0.1132864818939241</v>
      </c>
      <c r="P71" s="229">
        <v>0.12885830869312409</v>
      </c>
      <c r="Q71" s="229">
        <v>0.14401293461883891</v>
      </c>
      <c r="R71" s="229">
        <v>0.3457282282288372</v>
      </c>
      <c r="S71" s="229">
        <v>0.23258038264563799</v>
      </c>
      <c r="T71" s="229">
        <v>0.49058938908092209</v>
      </c>
      <c r="U71" s="229">
        <v>0.62899325390626604</v>
      </c>
      <c r="V71" s="229">
        <v>0.39087309661873731</v>
      </c>
      <c r="W71" s="229">
        <v>0.59133475064583674</v>
      </c>
      <c r="X71" s="229">
        <v>0.45714970107433262</v>
      </c>
      <c r="Y71" s="229">
        <v>0.1210781148051672</v>
      </c>
      <c r="DA71" s="73" t="s">
        <v>1753</v>
      </c>
    </row>
    <row r="72" spans="1:105" ht="12" customHeight="1" x14ac:dyDescent="0.25">
      <c r="A72" s="147" t="s">
        <v>32</v>
      </c>
      <c r="B72" s="229">
        <v>3.5708161666125089</v>
      </c>
      <c r="C72" s="229">
        <v>4.9184473733379903</v>
      </c>
      <c r="D72" s="229">
        <v>2.5417813339788871</v>
      </c>
      <c r="E72" s="229">
        <v>0.1210149640812405</v>
      </c>
      <c r="F72" s="229">
        <v>0.34173467175790417</v>
      </c>
      <c r="G72" s="229">
        <v>7.1828194532561965E-2</v>
      </c>
      <c r="H72" s="229">
        <v>5.1108033173434313E-2</v>
      </c>
      <c r="I72" s="229">
        <v>1.4504755301397111E-3</v>
      </c>
      <c r="J72" s="229">
        <v>7.4917762468841992E-2</v>
      </c>
      <c r="K72" s="229">
        <v>5.8169056567869632E-3</v>
      </c>
      <c r="L72" s="229">
        <v>1.1956144853855559E-2</v>
      </c>
      <c r="M72" s="229">
        <v>1.855993162784115E-3</v>
      </c>
      <c r="N72" s="229">
        <v>0</v>
      </c>
      <c r="O72" s="229">
        <v>1.3792508843029849E-2</v>
      </c>
      <c r="P72" s="229">
        <v>1.394377704290675E-2</v>
      </c>
      <c r="Q72" s="229">
        <v>1.274149645074406E-2</v>
      </c>
      <c r="R72" s="229">
        <v>0.11222530160863051</v>
      </c>
      <c r="S72" s="229">
        <v>0</v>
      </c>
      <c r="T72" s="229">
        <v>3.8311755207714869E-2</v>
      </c>
      <c r="U72" s="229">
        <v>4.8307136444062898E-2</v>
      </c>
      <c r="V72" s="229">
        <v>3.2302474989947032E-2</v>
      </c>
      <c r="W72" s="229">
        <v>4.3991826680258993E-2</v>
      </c>
      <c r="X72" s="229">
        <v>4.1374006866508002E-2</v>
      </c>
      <c r="Y72" s="229">
        <v>3.0331539709050129E-2</v>
      </c>
      <c r="DA72" s="73" t="s">
        <v>1754</v>
      </c>
    </row>
    <row r="73" spans="1:105" ht="12" customHeight="1" x14ac:dyDescent="0.25">
      <c r="A73" s="147" t="s">
        <v>33</v>
      </c>
      <c r="B73" s="229">
        <v>4.9753752774314908</v>
      </c>
      <c r="C73" s="229">
        <v>8.8566774227812672</v>
      </c>
      <c r="D73" s="229">
        <v>17.675475832329141</v>
      </c>
      <c r="E73" s="229">
        <v>4.6347596412417262</v>
      </c>
      <c r="F73" s="229">
        <v>9.9436674367635742</v>
      </c>
      <c r="G73" s="229">
        <v>1.4177355018437561</v>
      </c>
      <c r="H73" s="229">
        <v>0.22039881343751799</v>
      </c>
      <c r="I73" s="229">
        <v>8.3432344823584872E-2</v>
      </c>
      <c r="J73" s="229">
        <v>2.3244835406255251</v>
      </c>
      <c r="K73" s="229">
        <v>0.46399250542983389</v>
      </c>
      <c r="L73" s="229">
        <v>8.3512930069325086E-2</v>
      </c>
      <c r="M73" s="229">
        <v>0.44722677138749017</v>
      </c>
      <c r="N73" s="229">
        <v>0.83404152956024247</v>
      </c>
      <c r="O73" s="229">
        <v>2.091275691983197</v>
      </c>
      <c r="P73" s="229">
        <v>2.8035254513090782</v>
      </c>
      <c r="Q73" s="229">
        <v>3.169725219276196</v>
      </c>
      <c r="R73" s="229">
        <v>6.5059078064132354</v>
      </c>
      <c r="S73" s="229">
        <v>4.5274692870946032</v>
      </c>
      <c r="T73" s="229">
        <v>8.5250753343306815</v>
      </c>
      <c r="U73" s="229">
        <v>11.59498722923659</v>
      </c>
      <c r="V73" s="229">
        <v>10.1881784378508</v>
      </c>
      <c r="W73" s="229">
        <v>8.2710343137060729</v>
      </c>
      <c r="X73" s="229">
        <v>6.3856777753489542</v>
      </c>
      <c r="Y73" s="229">
        <v>6.1414779844621554</v>
      </c>
      <c r="DA73" s="73" t="s">
        <v>1755</v>
      </c>
    </row>
    <row r="74" spans="1:105" ht="12" customHeight="1" x14ac:dyDescent="0.25">
      <c r="A74" s="147" t="s">
        <v>35</v>
      </c>
      <c r="B74" s="229">
        <v>7.0841007700986651</v>
      </c>
      <c r="C74" s="229">
        <v>9.4321145797710617</v>
      </c>
      <c r="D74" s="229">
        <v>17.679458045565099</v>
      </c>
      <c r="E74" s="229">
        <v>4.4234965748899828</v>
      </c>
      <c r="F74" s="229">
        <v>6.4684154003589596</v>
      </c>
      <c r="G74" s="229">
        <v>1.350401985167476</v>
      </c>
      <c r="H74" s="229">
        <v>0.38987733468295482</v>
      </c>
      <c r="I74" s="229">
        <v>0.1030997184431518</v>
      </c>
      <c r="J74" s="229">
        <v>1.5154172670459489</v>
      </c>
      <c r="K74" s="229">
        <v>0.49246000420873448</v>
      </c>
      <c r="L74" s="229">
        <v>0.2086777829475093</v>
      </c>
      <c r="M74" s="229">
        <v>0.39497278785182671</v>
      </c>
      <c r="N74" s="229">
        <v>0.44521616421003662</v>
      </c>
      <c r="O74" s="229">
        <v>1.2632060911235681</v>
      </c>
      <c r="P74" s="229">
        <v>1.3027100591683001</v>
      </c>
      <c r="Q74" s="229">
        <v>1.2024521414845279</v>
      </c>
      <c r="R74" s="229">
        <v>2.4999493440725109</v>
      </c>
      <c r="S74" s="229">
        <v>1.823294613142002</v>
      </c>
      <c r="T74" s="229">
        <v>4.7762887182412097</v>
      </c>
      <c r="U74" s="229">
        <v>4.8862280110586278</v>
      </c>
      <c r="V74" s="229">
        <v>3.9066187038440812</v>
      </c>
      <c r="W74" s="229">
        <v>4.6782294894620984</v>
      </c>
      <c r="X74" s="229">
        <v>2.5263053076376298</v>
      </c>
      <c r="Y74" s="229">
        <v>1.7363161540881551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86.488378524413463</v>
      </c>
      <c r="D75" s="229">
        <v>94.829036319331337</v>
      </c>
      <c r="E75" s="229">
        <v>26.00775309079021</v>
      </c>
      <c r="F75" s="229">
        <v>27.99224009858186</v>
      </c>
      <c r="G75" s="229">
        <v>23.40724497843166</v>
      </c>
      <c r="H75" s="229">
        <v>11.279225692249611</v>
      </c>
      <c r="I75" s="229">
        <v>2.7921121744577171</v>
      </c>
      <c r="J75" s="229">
        <v>9.7223760044976064</v>
      </c>
      <c r="K75" s="229">
        <v>0.43882844225609158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0.33913199100844621</v>
      </c>
      <c r="C76" s="229">
        <v>0.1469260344908967</v>
      </c>
      <c r="D76" s="229">
        <v>0.48113048486529431</v>
      </c>
      <c r="E76" s="229">
        <v>0.1456248129859139</v>
      </c>
      <c r="F76" s="229">
        <v>0.14224008614872469</v>
      </c>
      <c r="G76" s="229">
        <v>1.8342930521319151E-2</v>
      </c>
      <c r="H76" s="229">
        <v>2.471171878025044E-3</v>
      </c>
      <c r="I76" s="229">
        <v>1.3289302181400081E-3</v>
      </c>
      <c r="J76" s="229">
        <v>0</v>
      </c>
      <c r="K76" s="229">
        <v>0</v>
      </c>
      <c r="L76" s="229">
        <v>0</v>
      </c>
      <c r="M76" s="229">
        <v>5.3151106995309068E-3</v>
      </c>
      <c r="N76" s="229">
        <v>7.9758024381268704E-3</v>
      </c>
      <c r="O76" s="229">
        <v>7.8764590202480195E-2</v>
      </c>
      <c r="P76" s="229">
        <v>0.51617635432169884</v>
      </c>
      <c r="Q76" s="229">
        <v>0.61112812949534989</v>
      </c>
      <c r="R76" s="229">
        <v>1.6331000758245651</v>
      </c>
      <c r="S76" s="229">
        <v>1.377785467352435</v>
      </c>
      <c r="T76" s="229">
        <v>5.762319501338693</v>
      </c>
      <c r="U76" s="229">
        <v>6.4191794066814216</v>
      </c>
      <c r="V76" s="229">
        <v>13.04228517325366</v>
      </c>
      <c r="W76" s="229">
        <v>15.68920861114742</v>
      </c>
      <c r="X76" s="229">
        <v>13.35325928715066</v>
      </c>
      <c r="Y76" s="229">
        <v>10.992989429852869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827.76934333879126</v>
      </c>
      <c r="C79" s="261">
        <f t="shared" si="4"/>
        <v>1060.6111946250189</v>
      </c>
      <c r="D79" s="261">
        <f t="shared" si="4"/>
        <v>1270.2605951079131</v>
      </c>
      <c r="E79" s="261">
        <f t="shared" si="4"/>
        <v>330.78877268638581</v>
      </c>
      <c r="F79" s="261">
        <f t="shared" si="4"/>
        <v>595.84073557766214</v>
      </c>
      <c r="G79" s="261">
        <f t="shared" si="4"/>
        <v>324.31089659683317</v>
      </c>
      <c r="H79" s="261">
        <f t="shared" si="4"/>
        <v>73.352015204149623</v>
      </c>
      <c r="I79" s="261">
        <f t="shared" si="4"/>
        <v>30.792103853450801</v>
      </c>
      <c r="J79" s="261">
        <f t="shared" si="4"/>
        <v>255.18437125903961</v>
      </c>
      <c r="K79" s="261">
        <f t="shared" si="4"/>
        <v>58.962468998306512</v>
      </c>
      <c r="L79" s="261">
        <f t="shared" si="4"/>
        <v>35.032288729240527</v>
      </c>
      <c r="M79" s="261">
        <f t="shared" si="4"/>
        <v>61.74329152206878</v>
      </c>
      <c r="N79" s="261">
        <f t="shared" si="4"/>
        <v>80.357925152020158</v>
      </c>
      <c r="O79" s="261">
        <f t="shared" si="4"/>
        <v>157.17222959610839</v>
      </c>
      <c r="P79" s="261">
        <f t="shared" si="4"/>
        <v>174.86122535068961</v>
      </c>
      <c r="Q79" s="261">
        <f t="shared" si="4"/>
        <v>216.4822507160759</v>
      </c>
      <c r="R79" s="261">
        <f t="shared" si="4"/>
        <v>454.19540230594089</v>
      </c>
      <c r="S79" s="261">
        <f t="shared" si="4"/>
        <v>354.37736024393189</v>
      </c>
      <c r="T79" s="261">
        <f t="shared" si="4"/>
        <v>597.71905069200943</v>
      </c>
      <c r="U79" s="261">
        <f t="shared" si="4"/>
        <v>646.25307054903601</v>
      </c>
      <c r="V79" s="261">
        <f t="shared" si="4"/>
        <v>854.55348219731081</v>
      </c>
      <c r="W79" s="261">
        <f t="shared" si="4"/>
        <v>949.80704869776594</v>
      </c>
      <c r="X79" s="261">
        <f t="shared" si="4"/>
        <v>759.22749872048144</v>
      </c>
      <c r="Y79" s="261">
        <f t="shared" si="4"/>
        <v>623.5674488307402</v>
      </c>
      <c r="DA79" s="70"/>
    </row>
    <row r="80" spans="1:105" ht="12" customHeight="1" x14ac:dyDescent="0.25">
      <c r="A80" s="60" t="s">
        <v>1521</v>
      </c>
      <c r="B80" s="262">
        <v>827.76934333879126</v>
      </c>
      <c r="C80" s="262">
        <v>1060.6111946250189</v>
      </c>
      <c r="D80" s="262">
        <v>1270.2605951079131</v>
      </c>
      <c r="E80" s="262">
        <v>330.78877268638581</v>
      </c>
      <c r="F80" s="262">
        <v>595.84073557766214</v>
      </c>
      <c r="G80" s="262">
        <v>324.31089659683317</v>
      </c>
      <c r="H80" s="262">
        <v>73.352015204149623</v>
      </c>
      <c r="I80" s="262">
        <v>30.792103853450801</v>
      </c>
      <c r="J80" s="262">
        <v>255.18437125903961</v>
      </c>
      <c r="K80" s="262">
        <v>58.962468998306512</v>
      </c>
      <c r="L80" s="262">
        <v>35.032288729240527</v>
      </c>
      <c r="M80" s="262">
        <v>61.74329152206878</v>
      </c>
      <c r="N80" s="262">
        <v>80.357925152020158</v>
      </c>
      <c r="O80" s="262">
        <v>157.17222959610839</v>
      </c>
      <c r="P80" s="262">
        <v>174.86122535068961</v>
      </c>
      <c r="Q80" s="262">
        <v>216.4822507160759</v>
      </c>
      <c r="R80" s="262">
        <v>454.19540230594089</v>
      </c>
      <c r="S80" s="262">
        <v>354.37736024393189</v>
      </c>
      <c r="T80" s="262">
        <v>597.71905069200943</v>
      </c>
      <c r="U80" s="262">
        <v>646.25307054903601</v>
      </c>
      <c r="V80" s="262">
        <v>854.55348219731081</v>
      </c>
      <c r="W80" s="262">
        <v>949.80704869776594</v>
      </c>
      <c r="X80" s="262">
        <v>759.22749872048144</v>
      </c>
      <c r="Y80" s="262">
        <v>623.5674488307402</v>
      </c>
      <c r="DA80" s="72" t="s">
        <v>1761</v>
      </c>
    </row>
    <row r="81" spans="1:105" ht="12" customHeight="1" x14ac:dyDescent="0.25">
      <c r="A81" s="59" t="s">
        <v>28</v>
      </c>
      <c r="B81" s="230">
        <v>7.1378504941863499</v>
      </c>
      <c r="C81" s="230">
        <v>17.165957589868569</v>
      </c>
      <c r="D81" s="230">
        <v>9.2241764181943608</v>
      </c>
      <c r="E81" s="230">
        <v>4.9516027509512437</v>
      </c>
      <c r="F81" s="230">
        <v>25.19033556962999</v>
      </c>
      <c r="G81" s="230">
        <v>15.48618861494298</v>
      </c>
      <c r="H81" s="230">
        <v>4.7538916612067297</v>
      </c>
      <c r="I81" s="230">
        <v>2.8906554567295628</v>
      </c>
      <c r="J81" s="230">
        <v>50.920249906095513</v>
      </c>
      <c r="K81" s="230">
        <v>14.360187852995519</v>
      </c>
      <c r="L81" s="230">
        <v>7.4552908278168779</v>
      </c>
      <c r="M81" s="230">
        <v>2.337895693208091</v>
      </c>
      <c r="N81" s="230">
        <v>20.318069329565471</v>
      </c>
      <c r="O81" s="230">
        <v>31.556661132360571</v>
      </c>
      <c r="P81" s="230">
        <v>21.39462460051227</v>
      </c>
      <c r="Q81" s="230">
        <v>23.281385492115412</v>
      </c>
      <c r="R81" s="230">
        <v>46.098406130879162</v>
      </c>
      <c r="S81" s="230">
        <v>27.81263548435459</v>
      </c>
      <c r="T81" s="230">
        <v>41.995035723825069</v>
      </c>
      <c r="U81" s="230">
        <v>59.419410907542797</v>
      </c>
      <c r="V81" s="230">
        <v>59.268811253013077</v>
      </c>
      <c r="W81" s="230">
        <v>102.88925974022639</v>
      </c>
      <c r="X81" s="230">
        <v>74.761024237750618</v>
      </c>
      <c r="Y81" s="230">
        <v>45.057142979673813</v>
      </c>
      <c r="DA81" s="71" t="s">
        <v>1762</v>
      </c>
    </row>
    <row r="82" spans="1:105" ht="12" customHeight="1" x14ac:dyDescent="0.25">
      <c r="A82" s="59" t="s">
        <v>31</v>
      </c>
      <c r="B82" s="295">
        <v>0</v>
      </c>
      <c r="C82" s="295">
        <v>1.8181030093550881</v>
      </c>
      <c r="D82" s="295">
        <v>0</v>
      </c>
      <c r="E82" s="295">
        <v>0</v>
      </c>
      <c r="F82" s="295">
        <v>0</v>
      </c>
      <c r="G82" s="295">
        <v>0</v>
      </c>
      <c r="H82" s="295">
        <v>2.528198550543959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0.1050973339903112</v>
      </c>
      <c r="T82" s="295">
        <v>0.1577618614142704</v>
      </c>
      <c r="U82" s="295">
        <v>0.1686771564404991</v>
      </c>
      <c r="V82" s="295">
        <v>8.5398740603961354E-2</v>
      </c>
      <c r="W82" s="295">
        <v>0.28371322023862222</v>
      </c>
      <c r="X82" s="295">
        <v>0.16569846110939371</v>
      </c>
      <c r="Y82" s="295">
        <v>3.2174430744096628E-2</v>
      </c>
      <c r="DA82" s="122" t="s">
        <v>1763</v>
      </c>
    </row>
    <row r="83" spans="1:105" ht="12" customHeight="1" x14ac:dyDescent="0.25">
      <c r="A83" s="59" t="s">
        <v>159</v>
      </c>
      <c r="B83" s="295">
        <v>11.101183935623171</v>
      </c>
      <c r="C83" s="295">
        <v>10.55780137251914</v>
      </c>
      <c r="D83" s="295">
        <v>1.0144722965727211</v>
      </c>
      <c r="E83" s="295">
        <v>1.7008930332066841</v>
      </c>
      <c r="F83" s="295">
        <v>7.134884168057523</v>
      </c>
      <c r="G83" s="295">
        <v>2.9665621477438679</v>
      </c>
      <c r="H83" s="295">
        <v>1.1641600955049209</v>
      </c>
      <c r="I83" s="295">
        <v>0.63686678605088487</v>
      </c>
      <c r="J83" s="295">
        <v>7.2291463948708854</v>
      </c>
      <c r="K83" s="295">
        <v>3.5292987979867352</v>
      </c>
      <c r="L83" s="295">
        <v>0.60372764438273774</v>
      </c>
      <c r="M83" s="295">
        <v>0.13158285780927581</v>
      </c>
      <c r="N83" s="295">
        <v>2.376767409926547</v>
      </c>
      <c r="O83" s="295">
        <v>3.9969790306442059</v>
      </c>
      <c r="P83" s="295">
        <v>4.1499598588495887</v>
      </c>
      <c r="Q83" s="295">
        <v>5.4130543218697484</v>
      </c>
      <c r="R83" s="295">
        <v>12.714408048649871</v>
      </c>
      <c r="S83" s="295">
        <v>9.5373530449943065</v>
      </c>
      <c r="T83" s="295">
        <v>13.91112570924234</v>
      </c>
      <c r="U83" s="295">
        <v>15.650737517044879</v>
      </c>
      <c r="V83" s="295">
        <v>11.277906151481639</v>
      </c>
      <c r="W83" s="295">
        <v>17.1021243333443</v>
      </c>
      <c r="X83" s="295">
        <v>13.742361177418569</v>
      </c>
      <c r="Y83" s="295">
        <v>3.6820697165458758</v>
      </c>
      <c r="DA83" s="122" t="s">
        <v>1764</v>
      </c>
    </row>
    <row r="84" spans="1:105" ht="12" customHeight="1" x14ac:dyDescent="0.25">
      <c r="A84" s="59" t="s">
        <v>32</v>
      </c>
      <c r="B84" s="295">
        <v>181.01365943316779</v>
      </c>
      <c r="C84" s="295">
        <v>217.14585650162539</v>
      </c>
      <c r="D84" s="295">
        <v>83.451798963745119</v>
      </c>
      <c r="E84" s="295">
        <v>4.2065176850614989</v>
      </c>
      <c r="F84" s="295">
        <v>11.39749842547381</v>
      </c>
      <c r="G84" s="295">
        <v>7.6860974023624076</v>
      </c>
      <c r="H84" s="295">
        <v>4.9968806753576969</v>
      </c>
      <c r="I84" s="295">
        <v>0.20889705558535179</v>
      </c>
      <c r="J84" s="295">
        <v>3.7706522505419899</v>
      </c>
      <c r="K84" s="295">
        <v>0.24828562516863231</v>
      </c>
      <c r="L84" s="295">
        <v>1.0603309487829271</v>
      </c>
      <c r="M84" s="295">
        <v>0.12952153445550821</v>
      </c>
      <c r="N84" s="295">
        <v>0</v>
      </c>
      <c r="O84" s="295">
        <v>0.48662795157841138</v>
      </c>
      <c r="P84" s="295">
        <v>0.44906778302219952</v>
      </c>
      <c r="Q84" s="295">
        <v>0.47891817920614682</v>
      </c>
      <c r="R84" s="295">
        <v>4.1271674151249256</v>
      </c>
      <c r="S84" s="295">
        <v>0</v>
      </c>
      <c r="T84" s="295">
        <v>1.086366021561731</v>
      </c>
      <c r="U84" s="295">
        <v>1.2019879513664351</v>
      </c>
      <c r="V84" s="295">
        <v>0.93202700454094534</v>
      </c>
      <c r="W84" s="295">
        <v>1.2722974401809231</v>
      </c>
      <c r="X84" s="295">
        <v>1.24374257356038</v>
      </c>
      <c r="Y84" s="295">
        <v>0.92240322702923339</v>
      </c>
      <c r="DA84" s="122" t="s">
        <v>1765</v>
      </c>
    </row>
    <row r="85" spans="1:105" ht="12" customHeight="1" x14ac:dyDescent="0.25">
      <c r="A85" s="59" t="s">
        <v>33</v>
      </c>
      <c r="B85" s="295">
        <v>252.2142961158261</v>
      </c>
      <c r="C85" s="295">
        <v>391.01583462165621</v>
      </c>
      <c r="D85" s="295">
        <v>580.32146039841814</v>
      </c>
      <c r="E85" s="295">
        <v>161.10568263115209</v>
      </c>
      <c r="F85" s="295">
        <v>331.64013873967338</v>
      </c>
      <c r="G85" s="295">
        <v>151.70718446804861</v>
      </c>
      <c r="H85" s="295">
        <v>21.54860015842193</v>
      </c>
      <c r="I85" s="295">
        <v>12.01590155233429</v>
      </c>
      <c r="J85" s="295">
        <v>116.99253694946781</v>
      </c>
      <c r="K85" s="295">
        <v>19.8048027734113</v>
      </c>
      <c r="L85" s="295">
        <v>7.4063458964780029</v>
      </c>
      <c r="M85" s="295">
        <v>31.209973636324349</v>
      </c>
      <c r="N85" s="295">
        <v>37.361838858616863</v>
      </c>
      <c r="O85" s="295">
        <v>73.784488214397399</v>
      </c>
      <c r="P85" s="295">
        <v>90.289234774169273</v>
      </c>
      <c r="Q85" s="295">
        <v>119.1413454822972</v>
      </c>
      <c r="R85" s="295">
        <v>239.25951028471701</v>
      </c>
      <c r="S85" s="295">
        <v>185.65655667176159</v>
      </c>
      <c r="T85" s="295">
        <v>241.73656686462391</v>
      </c>
      <c r="U85" s="295">
        <v>288.50882026361512</v>
      </c>
      <c r="V85" s="295">
        <v>293.9606774438771</v>
      </c>
      <c r="W85" s="295">
        <v>239.2084298172376</v>
      </c>
      <c r="X85" s="295">
        <v>191.95963629688819</v>
      </c>
      <c r="Y85" s="295">
        <v>186.7666187056974</v>
      </c>
      <c r="DA85" s="122" t="s">
        <v>1766</v>
      </c>
    </row>
    <row r="86" spans="1:105" ht="12" customHeight="1" x14ac:dyDescent="0.25">
      <c r="A86" s="59" t="s">
        <v>35</v>
      </c>
      <c r="B86" s="295">
        <v>359.11089912124118</v>
      </c>
      <c r="C86" s="295">
        <v>416.42096449958478</v>
      </c>
      <c r="D86" s="295">
        <v>580.45220447697227</v>
      </c>
      <c r="E86" s="295">
        <v>153.7621129201176</v>
      </c>
      <c r="F86" s="295">
        <v>215.73390245029071</v>
      </c>
      <c r="G86" s="295">
        <v>144.50204766925489</v>
      </c>
      <c r="H86" s="295">
        <v>38.118675254556102</v>
      </c>
      <c r="I86" s="295">
        <v>14.84839086694466</v>
      </c>
      <c r="J86" s="295">
        <v>76.271785758063402</v>
      </c>
      <c r="K86" s="295">
        <v>21.019893948744329</v>
      </c>
      <c r="L86" s="295">
        <v>18.506593411779981</v>
      </c>
      <c r="M86" s="295">
        <v>27.563399788606329</v>
      </c>
      <c r="N86" s="295">
        <v>19.943964412944041</v>
      </c>
      <c r="O86" s="295">
        <v>44.568497257515489</v>
      </c>
      <c r="P86" s="295">
        <v>41.954566283675717</v>
      </c>
      <c r="Q86" s="295">
        <v>45.196903865140037</v>
      </c>
      <c r="R86" s="295">
        <v>91.937462625857066</v>
      </c>
      <c r="S86" s="295">
        <v>74.767287906075353</v>
      </c>
      <c r="T86" s="295">
        <v>135.43617995400561</v>
      </c>
      <c r="U86" s="295">
        <v>121.5801148495418</v>
      </c>
      <c r="V86" s="295">
        <v>112.7181161678967</v>
      </c>
      <c r="W86" s="295">
        <v>135.30011943542439</v>
      </c>
      <c r="X86" s="295">
        <v>75.943175507711402</v>
      </c>
      <c r="Y86" s="295">
        <v>52.802582362676162</v>
      </c>
      <c r="DA86" s="122" t="s">
        <v>1767</v>
      </c>
    </row>
    <row r="87" spans="1:105" ht="12" customHeight="1" x14ac:dyDescent="0.25">
      <c r="A87" s="59" t="s">
        <v>38</v>
      </c>
      <c r="B87" s="295">
        <v>17.191454238746459</v>
      </c>
      <c r="C87" s="295">
        <v>6.4866770304102372</v>
      </c>
      <c r="D87" s="295">
        <v>15.79648255401078</v>
      </c>
      <c r="E87" s="295">
        <v>5.0619636658965881</v>
      </c>
      <c r="F87" s="295">
        <v>4.7439762245366968</v>
      </c>
      <c r="G87" s="295">
        <v>1.962816294480465</v>
      </c>
      <c r="H87" s="295">
        <v>0.2416088085582844</v>
      </c>
      <c r="I87" s="295">
        <v>0.19139213580604669</v>
      </c>
      <c r="J87" s="295">
        <v>0</v>
      </c>
      <c r="K87" s="295">
        <v>0</v>
      </c>
      <c r="L87" s="295">
        <v>0</v>
      </c>
      <c r="M87" s="295">
        <v>0.37091801166522298</v>
      </c>
      <c r="N87" s="295">
        <v>0.35728514096723518</v>
      </c>
      <c r="O87" s="295">
        <v>2.778976009612339</v>
      </c>
      <c r="P87" s="295">
        <v>16.623772050460548</v>
      </c>
      <c r="Q87" s="295">
        <v>22.970643375447459</v>
      </c>
      <c r="R87" s="295">
        <v>60.058447800712891</v>
      </c>
      <c r="S87" s="295">
        <v>56.498429802755787</v>
      </c>
      <c r="T87" s="295">
        <v>163.3960145573366</v>
      </c>
      <c r="U87" s="295">
        <v>159.72332190348459</v>
      </c>
      <c r="V87" s="295">
        <v>376.31054543589732</v>
      </c>
      <c r="W87" s="295">
        <v>453.75110471111361</v>
      </c>
      <c r="X87" s="295">
        <v>401.41186046604281</v>
      </c>
      <c r="Y87" s="295">
        <v>334.30445740837359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79.608612778269901</v>
      </c>
      <c r="C89" s="261">
        <f t="shared" si="5"/>
        <v>100.4705721443834</v>
      </c>
      <c r="D89" s="261">
        <f t="shared" si="5"/>
        <v>110.32026376335369</v>
      </c>
      <c r="E89" s="261">
        <f t="shared" si="5"/>
        <v>28.18642402035028</v>
      </c>
      <c r="F89" s="261">
        <f t="shared" si="5"/>
        <v>49.710412484422967</v>
      </c>
      <c r="G89" s="261">
        <f t="shared" si="5"/>
        <v>29.354398198111561</v>
      </c>
      <c r="H89" s="261">
        <f t="shared" si="5"/>
        <v>7.3385361812667496</v>
      </c>
      <c r="I89" s="261">
        <f t="shared" si="5"/>
        <v>3.0104944219572891</v>
      </c>
      <c r="J89" s="261">
        <f t="shared" si="5"/>
        <v>25.530331392177981</v>
      </c>
      <c r="K89" s="261">
        <f t="shared" si="5"/>
        <v>6.3726992818787647</v>
      </c>
      <c r="L89" s="261">
        <f t="shared" si="5"/>
        <v>4.0934750175976813</v>
      </c>
      <c r="M89" s="261">
        <f t="shared" si="5"/>
        <v>5.898849147455846</v>
      </c>
      <c r="N89" s="261">
        <f t="shared" si="5"/>
        <v>8.3825253908897857</v>
      </c>
      <c r="O89" s="261">
        <f t="shared" si="5"/>
        <v>16.52204471904404</v>
      </c>
      <c r="P89" s="261">
        <f t="shared" si="5"/>
        <v>15.915666400356301</v>
      </c>
      <c r="Q89" s="261">
        <f t="shared" si="5"/>
        <v>18.6118522053027</v>
      </c>
      <c r="R89" s="261">
        <f t="shared" si="5"/>
        <v>38.384455773440372</v>
      </c>
      <c r="S89" s="261">
        <f t="shared" si="5"/>
        <v>29.061996695630999</v>
      </c>
      <c r="T89" s="261">
        <f t="shared" si="5"/>
        <v>44.414500397821769</v>
      </c>
      <c r="U89" s="261">
        <f t="shared" si="5"/>
        <v>48.855825709575228</v>
      </c>
      <c r="V89" s="261">
        <f t="shared" si="5"/>
        <v>56.059960648022781</v>
      </c>
      <c r="W89" s="261">
        <f t="shared" si="5"/>
        <v>66.061854580280482</v>
      </c>
      <c r="X89" s="261">
        <f t="shared" si="5"/>
        <v>50.446441277081092</v>
      </c>
      <c r="Y89" s="261">
        <f t="shared" si="5"/>
        <v>39.060259982681323</v>
      </c>
      <c r="DA89" s="70"/>
    </row>
    <row r="90" spans="1:105" ht="12" customHeight="1" x14ac:dyDescent="0.25">
      <c r="A90" s="60" t="s">
        <v>1533</v>
      </c>
      <c r="B90" s="262">
        <v>79.608612778269901</v>
      </c>
      <c r="C90" s="262">
        <v>100.4705721443834</v>
      </c>
      <c r="D90" s="262">
        <v>110.32026376335369</v>
      </c>
      <c r="E90" s="262">
        <v>28.18642402035028</v>
      </c>
      <c r="F90" s="262">
        <v>49.710412484422967</v>
      </c>
      <c r="G90" s="262">
        <v>29.354398198111561</v>
      </c>
      <c r="H90" s="262">
        <v>7.3385361812667496</v>
      </c>
      <c r="I90" s="262">
        <v>3.0104944219572891</v>
      </c>
      <c r="J90" s="262">
        <v>25.530331392177981</v>
      </c>
      <c r="K90" s="262">
        <v>6.3726992818787647</v>
      </c>
      <c r="L90" s="262">
        <v>4.0934750175976813</v>
      </c>
      <c r="M90" s="262">
        <v>5.898849147455846</v>
      </c>
      <c r="N90" s="262">
        <v>8.3825253908897857</v>
      </c>
      <c r="O90" s="262">
        <v>16.52204471904404</v>
      </c>
      <c r="P90" s="262">
        <v>15.915666400356301</v>
      </c>
      <c r="Q90" s="262">
        <v>18.6118522053027</v>
      </c>
      <c r="R90" s="262">
        <v>38.384455773440372</v>
      </c>
      <c r="S90" s="262">
        <v>29.061996695630999</v>
      </c>
      <c r="T90" s="262">
        <v>44.414500397821769</v>
      </c>
      <c r="U90" s="262">
        <v>48.855825709575228</v>
      </c>
      <c r="V90" s="262">
        <v>56.059960648022781</v>
      </c>
      <c r="W90" s="262">
        <v>66.061854580280482</v>
      </c>
      <c r="X90" s="262">
        <v>50.446441277081092</v>
      </c>
      <c r="Y90" s="262">
        <v>39.060259982681323</v>
      </c>
      <c r="DA90" s="72" t="s">
        <v>1770</v>
      </c>
    </row>
    <row r="91" spans="1:105" ht="12" customHeight="1" x14ac:dyDescent="0.25">
      <c r="A91" s="59" t="s">
        <v>28</v>
      </c>
      <c r="B91" s="230">
        <v>1.017678056378801</v>
      </c>
      <c r="C91" s="230">
        <v>2.600891263748784</v>
      </c>
      <c r="D91" s="230">
        <v>1.509492942185487</v>
      </c>
      <c r="E91" s="230">
        <v>0.84781326540409907</v>
      </c>
      <c r="F91" s="230">
        <v>4.8263249896133704</v>
      </c>
      <c r="G91" s="230">
        <v>2.664002348039197</v>
      </c>
      <c r="H91" s="230">
        <v>0.67659782508625799</v>
      </c>
      <c r="I91" s="230">
        <v>0.4682481042786254</v>
      </c>
      <c r="J91" s="230">
        <v>9.4072914016244003</v>
      </c>
      <c r="K91" s="230">
        <v>2.3370432316583658</v>
      </c>
      <c r="L91" s="230">
        <v>1.1046879716409601</v>
      </c>
      <c r="M91" s="230">
        <v>0.45722137742006341</v>
      </c>
      <c r="N91" s="230">
        <v>3.994407146674924</v>
      </c>
      <c r="O91" s="230">
        <v>6.4680381098238131</v>
      </c>
      <c r="P91" s="230">
        <v>5.0113117796019333</v>
      </c>
      <c r="Q91" s="230">
        <v>5.8263840288655491</v>
      </c>
      <c r="R91" s="230">
        <v>11.42491884639769</v>
      </c>
      <c r="S91" s="230">
        <v>7.2025808525839334</v>
      </c>
      <c r="T91" s="230">
        <v>9.684940681097169</v>
      </c>
      <c r="U91" s="230">
        <v>14.65998774364577</v>
      </c>
      <c r="V91" s="230">
        <v>18.02998964091179</v>
      </c>
      <c r="W91" s="230">
        <v>26.463387573797029</v>
      </c>
      <c r="X91" s="230">
        <v>22.739168763934099</v>
      </c>
      <c r="Y91" s="230">
        <v>17.170790265211799</v>
      </c>
      <c r="DA91" s="71" t="s">
        <v>1771</v>
      </c>
    </row>
    <row r="92" spans="1:105" ht="12" customHeight="1" x14ac:dyDescent="0.25">
      <c r="A92" s="59" t="s">
        <v>31</v>
      </c>
      <c r="B92" s="295">
        <v>0</v>
      </c>
      <c r="C92" s="295">
        <v>0.27546894537464761</v>
      </c>
      <c r="D92" s="295">
        <v>0</v>
      </c>
      <c r="E92" s="295">
        <v>0</v>
      </c>
      <c r="F92" s="295">
        <v>0</v>
      </c>
      <c r="G92" s="295">
        <v>0</v>
      </c>
      <c r="H92" s="295">
        <v>0.35982596209398271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2.721683983821142E-2</v>
      </c>
      <c r="T92" s="295">
        <v>3.6383211567786553E-2</v>
      </c>
      <c r="U92" s="295">
        <v>4.1616115142885657E-2</v>
      </c>
      <c r="V92" s="295">
        <v>2.5978898106515678E-2</v>
      </c>
      <c r="W92" s="295">
        <v>7.2971784673549409E-2</v>
      </c>
      <c r="X92" s="295">
        <v>5.039852395692701E-2</v>
      </c>
      <c r="Y92" s="295">
        <v>1.226132785335928E-2</v>
      </c>
      <c r="DA92" s="122" t="s">
        <v>1772</v>
      </c>
    </row>
    <row r="93" spans="1:105" ht="12" customHeight="1" x14ac:dyDescent="0.25">
      <c r="A93" s="59" t="s">
        <v>159</v>
      </c>
      <c r="B93" s="295">
        <v>1.5827497788459031</v>
      </c>
      <c r="C93" s="295">
        <v>1.5996598622838709</v>
      </c>
      <c r="D93" s="295">
        <v>0.16601360406536811</v>
      </c>
      <c r="E93" s="295">
        <v>0.29122685100476059</v>
      </c>
      <c r="F93" s="295">
        <v>1.367003216892779</v>
      </c>
      <c r="G93" s="295">
        <v>0.51032108181661617</v>
      </c>
      <c r="H93" s="295">
        <v>0.16568913319974521</v>
      </c>
      <c r="I93" s="295">
        <v>0.10316402965012619</v>
      </c>
      <c r="J93" s="295">
        <v>1.335552886071206</v>
      </c>
      <c r="K93" s="295">
        <v>0.57437437119698631</v>
      </c>
      <c r="L93" s="295">
        <v>8.9457364212850832E-2</v>
      </c>
      <c r="M93" s="295">
        <v>2.5733609787299629E-2</v>
      </c>
      <c r="N93" s="295">
        <v>0.4672578173744073</v>
      </c>
      <c r="O93" s="295">
        <v>0.81924423455123252</v>
      </c>
      <c r="P93" s="295">
        <v>0.97205457510248394</v>
      </c>
      <c r="Q93" s="295">
        <v>1.354667369732121</v>
      </c>
      <c r="R93" s="295">
        <v>3.1511085160600989</v>
      </c>
      <c r="S93" s="295">
        <v>2.4698686489042432</v>
      </c>
      <c r="T93" s="295">
        <v>3.208198897301147</v>
      </c>
      <c r="U93" s="295">
        <v>3.8613580423391478</v>
      </c>
      <c r="V93" s="295">
        <v>3.430818448751189</v>
      </c>
      <c r="W93" s="295">
        <v>4.3987112523816814</v>
      </c>
      <c r="X93" s="295">
        <v>4.1798500383635071</v>
      </c>
      <c r="Y93" s="295">
        <v>1.403196977518498</v>
      </c>
      <c r="DA93" s="122" t="s">
        <v>1773</v>
      </c>
    </row>
    <row r="94" spans="1:105" ht="12" customHeight="1" x14ac:dyDescent="0.25">
      <c r="A94" s="59" t="s">
        <v>32</v>
      </c>
      <c r="B94" s="295">
        <v>25.80799769622508</v>
      </c>
      <c r="C94" s="295">
        <v>32.900743123567779</v>
      </c>
      <c r="D94" s="295">
        <v>13.65649309351719</v>
      </c>
      <c r="E94" s="295">
        <v>0.72023982413915466</v>
      </c>
      <c r="F94" s="295">
        <v>2.1836958589889588</v>
      </c>
      <c r="G94" s="295">
        <v>1.3221963154571079</v>
      </c>
      <c r="H94" s="295">
        <v>0.71118124646205494</v>
      </c>
      <c r="I94" s="295">
        <v>3.3838571123898167E-2</v>
      </c>
      <c r="J94" s="295">
        <v>0.69661135914403938</v>
      </c>
      <c r="K94" s="295">
        <v>4.0407148273995407E-2</v>
      </c>
      <c r="L94" s="295">
        <v>0.15711457435150741</v>
      </c>
      <c r="M94" s="295">
        <v>2.533047755780975E-2</v>
      </c>
      <c r="N94" s="295">
        <v>0</v>
      </c>
      <c r="O94" s="295">
        <v>9.9742115394044359E-2</v>
      </c>
      <c r="P94" s="295">
        <v>0.1051861723642951</v>
      </c>
      <c r="Q94" s="295">
        <v>0.11985374458943</v>
      </c>
      <c r="R94" s="295">
        <v>1.022867312362757</v>
      </c>
      <c r="S94" s="295">
        <v>0</v>
      </c>
      <c r="T94" s="295">
        <v>0.25053891002682938</v>
      </c>
      <c r="U94" s="295">
        <v>0.29655508807484621</v>
      </c>
      <c r="V94" s="295">
        <v>0.28352917633503238</v>
      </c>
      <c r="W94" s="295">
        <v>0.32723823996465179</v>
      </c>
      <c r="X94" s="295">
        <v>0.37829433942931928</v>
      </c>
      <c r="Y94" s="295">
        <v>0.35151790157708263</v>
      </c>
      <c r="DA94" s="122" t="s">
        <v>1774</v>
      </c>
    </row>
    <row r="95" spans="1:105" ht="12" customHeight="1" x14ac:dyDescent="0.25">
      <c r="A95" s="59" t="s">
        <v>35</v>
      </c>
      <c r="B95" s="295">
        <v>51.200187246820107</v>
      </c>
      <c r="C95" s="295">
        <v>63.093808949408277</v>
      </c>
      <c r="D95" s="295">
        <v>94.988264123585694</v>
      </c>
      <c r="E95" s="295">
        <v>26.32714407980226</v>
      </c>
      <c r="F95" s="295">
        <v>41.333388418927861</v>
      </c>
      <c r="G95" s="295">
        <v>24.857878452798641</v>
      </c>
      <c r="H95" s="295">
        <v>5.4252420144247102</v>
      </c>
      <c r="I95" s="295">
        <v>2.4052437169046388</v>
      </c>
      <c r="J95" s="295">
        <v>14.090875745338341</v>
      </c>
      <c r="K95" s="295">
        <v>3.4208745307494182</v>
      </c>
      <c r="L95" s="295">
        <v>2.7422151073923642</v>
      </c>
      <c r="M95" s="295">
        <v>5.3905636826906731</v>
      </c>
      <c r="N95" s="295">
        <v>3.9208604268404539</v>
      </c>
      <c r="O95" s="295">
        <v>9.1350202592749543</v>
      </c>
      <c r="P95" s="295">
        <v>9.8271138732875887</v>
      </c>
      <c r="Q95" s="295">
        <v>11.3109470621156</v>
      </c>
      <c r="R95" s="295">
        <v>22.785561098619819</v>
      </c>
      <c r="S95" s="295">
        <v>19.362330354304611</v>
      </c>
      <c r="T95" s="295">
        <v>31.234438697828828</v>
      </c>
      <c r="U95" s="295">
        <v>29.996308720372578</v>
      </c>
      <c r="V95" s="295">
        <v>34.289644483918252</v>
      </c>
      <c r="W95" s="295">
        <v>34.799545729463567</v>
      </c>
      <c r="X95" s="295">
        <v>23.098729611397239</v>
      </c>
      <c r="Y95" s="295">
        <v>20.122493510520581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26.419730000000079</v>
      </c>
      <c r="C97" s="279">
        <v>35.524330000000127</v>
      </c>
      <c r="D97" s="279">
        <v>54.254870000000217</v>
      </c>
      <c r="E97" s="279">
        <v>44.07967999999974</v>
      </c>
      <c r="F97" s="279">
        <v>60.249299999999778</v>
      </c>
      <c r="G97" s="279">
        <v>39.473200000000404</v>
      </c>
      <c r="H97" s="279">
        <v>89.379289999999799</v>
      </c>
      <c r="I97" s="279">
        <v>139.62746000000021</v>
      </c>
      <c r="J97" s="279">
        <v>143.79209999999969</v>
      </c>
      <c r="K97" s="279">
        <v>108.57536999999989</v>
      </c>
      <c r="L97" s="279">
        <v>125.45547000000001</v>
      </c>
      <c r="M97" s="279">
        <v>173.26859999999991</v>
      </c>
      <c r="N97" s="279">
        <v>238.45970999999989</v>
      </c>
      <c r="O97" s="279">
        <v>220.12939999999981</v>
      </c>
      <c r="P97" s="279">
        <v>245.1396800000002</v>
      </c>
      <c r="Q97" s="279">
        <v>284.05771999999951</v>
      </c>
      <c r="R97" s="279">
        <v>319.49616999999972</v>
      </c>
      <c r="S97" s="279">
        <v>356.60002999999921</v>
      </c>
      <c r="T97" s="279">
        <v>352.56761000000029</v>
      </c>
      <c r="U97" s="279">
        <v>324.5578299999994</v>
      </c>
      <c r="V97" s="279">
        <v>243.3131300000004</v>
      </c>
      <c r="W97" s="279">
        <v>292.23477999999989</v>
      </c>
      <c r="X97" s="279">
        <v>269.3782600000003</v>
      </c>
      <c r="Y97" s="279">
        <v>197.1278300000005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207.52448100553738</v>
      </c>
      <c r="C99" s="223">
        <f t="shared" si="6"/>
        <v>228.76198298700959</v>
      </c>
      <c r="D99" s="223">
        <f t="shared" si="6"/>
        <v>221.27563502624758</v>
      </c>
      <c r="E99" s="223">
        <f t="shared" si="6"/>
        <v>235.0849492255893</v>
      </c>
      <c r="F99" s="223">
        <f t="shared" si="6"/>
        <v>200.55783090703278</v>
      </c>
      <c r="G99" s="223">
        <f t="shared" si="6"/>
        <v>115.39843170940894</v>
      </c>
      <c r="H99" s="223">
        <f t="shared" si="6"/>
        <v>77.707506976766098</v>
      </c>
      <c r="I99" s="223">
        <f t="shared" si="6"/>
        <v>82.036875120427993</v>
      </c>
      <c r="J99" s="223">
        <f t="shared" si="6"/>
        <v>91.062821788633187</v>
      </c>
      <c r="K99" s="223">
        <f t="shared" si="6"/>
        <v>137.26511298745754</v>
      </c>
      <c r="L99" s="223">
        <f t="shared" si="6"/>
        <v>119.74532673993451</v>
      </c>
      <c r="M99" s="223">
        <f t="shared" si="6"/>
        <v>113.87500988859036</v>
      </c>
      <c r="N99" s="223">
        <f t="shared" si="6"/>
        <v>146.32689413487768</v>
      </c>
      <c r="O99" s="223">
        <f t="shared" si="6"/>
        <v>132.28522015826695</v>
      </c>
      <c r="P99" s="223">
        <f t="shared" si="6"/>
        <v>121.33971893151067</v>
      </c>
      <c r="Q99" s="223">
        <f t="shared" si="6"/>
        <v>166.01788067441052</v>
      </c>
      <c r="R99" s="223">
        <f t="shared" si="6"/>
        <v>176.1210380441226</v>
      </c>
      <c r="S99" s="223">
        <f t="shared" si="6"/>
        <v>169.52221282608289</v>
      </c>
      <c r="T99" s="223">
        <f t="shared" si="6"/>
        <v>172.00068379980206</v>
      </c>
      <c r="U99" s="223">
        <f t="shared" si="6"/>
        <v>142.82483270809075</v>
      </c>
      <c r="V99" s="223">
        <f t="shared" si="6"/>
        <v>203.12941335976382</v>
      </c>
      <c r="W99" s="223">
        <f t="shared" si="6"/>
        <v>239.76678679914255</v>
      </c>
      <c r="X99" s="223">
        <f t="shared" si="6"/>
        <v>251.57422349961624</v>
      </c>
      <c r="Y99" s="223">
        <f t="shared" si="6"/>
        <v>227.00101754906359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1.1584644859493129</v>
      </c>
      <c r="C104" s="260">
        <v>1.386284769465514</v>
      </c>
      <c r="D104" s="260">
        <v>1.458312663345374</v>
      </c>
      <c r="E104" s="260">
        <v>1.44764904266988</v>
      </c>
      <c r="F104" s="260">
        <v>1.020757930783041</v>
      </c>
      <c r="G104" s="260">
        <v>0.44609543597276391</v>
      </c>
      <c r="H104" s="260">
        <v>0.1013372912656989</v>
      </c>
      <c r="I104" s="260">
        <v>2.612518703658892E-2</v>
      </c>
      <c r="J104" s="260">
        <v>4.0154532200739362E-2</v>
      </c>
      <c r="K104" s="260">
        <v>0.25693590322258553</v>
      </c>
      <c r="L104" s="260">
        <v>0.13133013660700421</v>
      </c>
      <c r="M104" s="260">
        <v>0.1706563732262201</v>
      </c>
      <c r="N104" s="260">
        <v>0.31827992212242501</v>
      </c>
      <c r="O104" s="260">
        <v>0.27278041851594459</v>
      </c>
      <c r="P104" s="260">
        <v>0.2545699225526924</v>
      </c>
      <c r="Q104" s="260">
        <v>0.34269406687619047</v>
      </c>
      <c r="R104" s="260">
        <v>0.40042048305945088</v>
      </c>
      <c r="S104" s="260">
        <v>0.38572815893474788</v>
      </c>
      <c r="T104" s="260">
        <v>0.5796673526207422</v>
      </c>
      <c r="U104" s="260">
        <v>0.38202840742112909</v>
      </c>
      <c r="V104" s="260">
        <v>0.60912624920125802</v>
      </c>
      <c r="W104" s="260">
        <v>0.73254954983672249</v>
      </c>
      <c r="X104" s="260">
        <v>0.87872832217291375</v>
      </c>
      <c r="Y104" s="260">
        <v>0.79571305940440318</v>
      </c>
      <c r="DA104" s="68" t="s">
        <v>1782</v>
      </c>
    </row>
    <row r="105" spans="1:105" ht="12" customHeight="1" x14ac:dyDescent="0.25">
      <c r="A105" s="37" t="s">
        <v>159</v>
      </c>
      <c r="B105" s="226">
        <v>3.4737729885048432E-2</v>
      </c>
      <c r="C105" s="226">
        <v>3.4278330473580108E-2</v>
      </c>
      <c r="D105" s="226">
        <v>2.5442864669633141E-3</v>
      </c>
      <c r="E105" s="226">
        <v>1.5838470098441269E-2</v>
      </c>
      <c r="F105" s="226">
        <v>3.2678374169258763E-2</v>
      </c>
      <c r="G105" s="226">
        <v>8.9739086594790365E-3</v>
      </c>
      <c r="H105" s="226">
        <v>3.0031648588192531E-3</v>
      </c>
      <c r="I105" s="226">
        <v>1.0744583187320769E-3</v>
      </c>
      <c r="J105" s="226">
        <v>3.4764042054649209E-3</v>
      </c>
      <c r="K105" s="226">
        <v>3.693822374358343E-2</v>
      </c>
      <c r="L105" s="226">
        <v>4.1489430647027791E-3</v>
      </c>
      <c r="M105" s="226">
        <v>8.1081304795035394E-4</v>
      </c>
      <c r="N105" s="226">
        <v>3.3891242999453383E-2</v>
      </c>
      <c r="O105" s="226">
        <v>2.2450054979578079E-2</v>
      </c>
      <c r="P105" s="226">
        <v>2.2914343737060621E-2</v>
      </c>
      <c r="Q105" s="226">
        <v>3.6653292479095892E-2</v>
      </c>
      <c r="R105" s="226">
        <v>4.8648049765779681E-2</v>
      </c>
      <c r="S105" s="226">
        <v>4.3637284847598747E-2</v>
      </c>
      <c r="T105" s="226">
        <v>5.3993778970699118E-2</v>
      </c>
      <c r="U105" s="226">
        <v>4.3569111650133267E-2</v>
      </c>
      <c r="V105" s="226">
        <v>5.5402331013502157E-2</v>
      </c>
      <c r="W105" s="226">
        <v>8.2204521218541146E-2</v>
      </c>
      <c r="X105" s="226">
        <v>0.1346460357652004</v>
      </c>
      <c r="Y105" s="226">
        <v>5.1870213433974237E-2</v>
      </c>
      <c r="DA105" s="69" t="s">
        <v>1783</v>
      </c>
    </row>
    <row r="106" spans="1:105" ht="12" customHeight="1" x14ac:dyDescent="0.25">
      <c r="A106" s="37" t="s">
        <v>35</v>
      </c>
      <c r="B106" s="226">
        <v>1.123726756064265</v>
      </c>
      <c r="C106" s="226">
        <v>1.352006438991934</v>
      </c>
      <c r="D106" s="226">
        <v>1.4557683768784111</v>
      </c>
      <c r="E106" s="226">
        <v>1.431810572571439</v>
      </c>
      <c r="F106" s="226">
        <v>0.98807955661378211</v>
      </c>
      <c r="G106" s="226">
        <v>0.43712152731328491</v>
      </c>
      <c r="H106" s="226">
        <v>9.8334126406879635E-2</v>
      </c>
      <c r="I106" s="226">
        <v>2.5050728717856841E-2</v>
      </c>
      <c r="J106" s="226">
        <v>3.6678127995274437E-2</v>
      </c>
      <c r="K106" s="226">
        <v>0.21999767947900209</v>
      </c>
      <c r="L106" s="226">
        <v>0.1271811935423014</v>
      </c>
      <c r="M106" s="226">
        <v>0.16984556017826971</v>
      </c>
      <c r="N106" s="226">
        <v>0.28438867912297161</v>
      </c>
      <c r="O106" s="226">
        <v>0.25033036353636651</v>
      </c>
      <c r="P106" s="226">
        <v>0.23165557881563181</v>
      </c>
      <c r="Q106" s="226">
        <v>0.30604077439709459</v>
      </c>
      <c r="R106" s="226">
        <v>0.35177243329367119</v>
      </c>
      <c r="S106" s="226">
        <v>0.34209087408714911</v>
      </c>
      <c r="T106" s="226">
        <v>0.52567357365004308</v>
      </c>
      <c r="U106" s="226">
        <v>0.33845929577099593</v>
      </c>
      <c r="V106" s="226">
        <v>0.5537239181877559</v>
      </c>
      <c r="W106" s="226">
        <v>0.65034502861818133</v>
      </c>
      <c r="X106" s="226">
        <v>0.74408228640771334</v>
      </c>
      <c r="Y106" s="226">
        <v>0.74384284597042893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133.36712952001969</v>
      </c>
      <c r="C110" s="261">
        <f t="shared" si="7"/>
        <v>150.54343485478799</v>
      </c>
      <c r="D110" s="261">
        <f t="shared" si="7"/>
        <v>143.84612462129309</v>
      </c>
      <c r="E110" s="261">
        <f t="shared" si="7"/>
        <v>140.33105199221171</v>
      </c>
      <c r="F110" s="261">
        <f t="shared" si="7"/>
        <v>128.80656524319721</v>
      </c>
      <c r="G110" s="261">
        <f t="shared" si="7"/>
        <v>62.79876123893294</v>
      </c>
      <c r="H110" s="261">
        <f t="shared" si="7"/>
        <v>29.830574310918539</v>
      </c>
      <c r="I110" s="261">
        <f t="shared" si="7"/>
        <v>6.6118324323305773</v>
      </c>
      <c r="J110" s="261">
        <f t="shared" si="7"/>
        <v>12.676582284459739</v>
      </c>
      <c r="K110" s="261">
        <f t="shared" si="7"/>
        <v>69.704136865265156</v>
      </c>
      <c r="L110" s="261">
        <f t="shared" si="7"/>
        <v>47.317083893899081</v>
      </c>
      <c r="M110" s="261">
        <f t="shared" si="7"/>
        <v>44.661514045048527</v>
      </c>
      <c r="N110" s="261">
        <f t="shared" si="7"/>
        <v>77.172065091703587</v>
      </c>
      <c r="O110" s="261">
        <f t="shared" si="7"/>
        <v>64.343670928253829</v>
      </c>
      <c r="P110" s="261">
        <f t="shared" si="7"/>
        <v>60.157454458010491</v>
      </c>
      <c r="Q110" s="261">
        <f t="shared" si="7"/>
        <v>98.884892404938427</v>
      </c>
      <c r="R110" s="261">
        <f t="shared" si="7"/>
        <v>109.88724648339409</v>
      </c>
      <c r="S110" s="261">
        <f t="shared" si="7"/>
        <v>106.81318350713541</v>
      </c>
      <c r="T110" s="261">
        <f t="shared" si="7"/>
        <v>111.29585023840779</v>
      </c>
      <c r="U110" s="261">
        <f t="shared" si="7"/>
        <v>92.314003664256816</v>
      </c>
      <c r="V110" s="261">
        <f t="shared" si="7"/>
        <v>135.90090221444001</v>
      </c>
      <c r="W110" s="261">
        <f t="shared" si="7"/>
        <v>158.7815202409233</v>
      </c>
      <c r="X110" s="261">
        <f t="shared" si="7"/>
        <v>166.06851953169769</v>
      </c>
      <c r="Y110" s="261">
        <f t="shared" si="7"/>
        <v>152.07826062245411</v>
      </c>
      <c r="DA110" s="70"/>
    </row>
    <row r="111" spans="1:105" ht="12" customHeight="1" x14ac:dyDescent="0.25">
      <c r="A111" s="60" t="s">
        <v>1554</v>
      </c>
      <c r="B111" s="262">
        <v>133.36712952001969</v>
      </c>
      <c r="C111" s="262">
        <v>150.54343485478799</v>
      </c>
      <c r="D111" s="262">
        <v>143.84612462129309</v>
      </c>
      <c r="E111" s="262">
        <v>140.33105199221171</v>
      </c>
      <c r="F111" s="262">
        <v>128.80656524319721</v>
      </c>
      <c r="G111" s="262">
        <v>62.79876123893294</v>
      </c>
      <c r="H111" s="262">
        <v>29.830574310918539</v>
      </c>
      <c r="I111" s="262">
        <v>6.6118324323305773</v>
      </c>
      <c r="J111" s="262">
        <v>12.676582284459739</v>
      </c>
      <c r="K111" s="262">
        <v>69.704136865265156</v>
      </c>
      <c r="L111" s="262">
        <v>47.317083893899081</v>
      </c>
      <c r="M111" s="262">
        <v>44.661514045048527</v>
      </c>
      <c r="N111" s="262">
        <v>77.172065091703587</v>
      </c>
      <c r="O111" s="262">
        <v>64.343670928253829</v>
      </c>
      <c r="P111" s="262">
        <v>60.157454458010491</v>
      </c>
      <c r="Q111" s="262">
        <v>98.884892404938427</v>
      </c>
      <c r="R111" s="262">
        <v>109.88724648339409</v>
      </c>
      <c r="S111" s="262">
        <v>106.81318350713541</v>
      </c>
      <c r="T111" s="262">
        <v>111.29585023840779</v>
      </c>
      <c r="U111" s="262">
        <v>92.314003664256816</v>
      </c>
      <c r="V111" s="262">
        <v>135.90090221444001</v>
      </c>
      <c r="W111" s="262">
        <v>158.7815202409233</v>
      </c>
      <c r="X111" s="262">
        <v>166.06851953169769</v>
      </c>
      <c r="Y111" s="262">
        <v>152.07826062245411</v>
      </c>
      <c r="DA111" s="72" t="s">
        <v>1788</v>
      </c>
    </row>
    <row r="112" spans="1:105" ht="12" customHeight="1" x14ac:dyDescent="0.25">
      <c r="A112" s="59" t="s">
        <v>28</v>
      </c>
      <c r="B112" s="230">
        <v>1.7049009701096209</v>
      </c>
      <c r="C112" s="230">
        <v>3.8971322265973671</v>
      </c>
      <c r="D112" s="230">
        <v>1.968221453334704</v>
      </c>
      <c r="E112" s="230">
        <v>4.2209869311981949</v>
      </c>
      <c r="F112" s="230">
        <v>12.50567664982279</v>
      </c>
      <c r="G112" s="230">
        <v>5.6991816444471608</v>
      </c>
      <c r="H112" s="230">
        <v>2.7503171206491919</v>
      </c>
      <c r="I112" s="230">
        <v>1.0283951963723821</v>
      </c>
      <c r="J112" s="230">
        <v>4.6710049193924297</v>
      </c>
      <c r="K112" s="230">
        <v>25.56241461805342</v>
      </c>
      <c r="L112" s="230">
        <v>12.769251847393051</v>
      </c>
      <c r="M112" s="230">
        <v>3.4617259161729468</v>
      </c>
      <c r="N112" s="230">
        <v>36.773720800294832</v>
      </c>
      <c r="O112" s="230">
        <v>25.18921373032018</v>
      </c>
      <c r="P112" s="230">
        <v>18.941573200450211</v>
      </c>
      <c r="Q112" s="230">
        <v>30.955616423822299</v>
      </c>
      <c r="R112" s="230">
        <v>32.707325088495139</v>
      </c>
      <c r="S112" s="230">
        <v>26.472048647906011</v>
      </c>
      <c r="T112" s="230">
        <v>24.268959415428149</v>
      </c>
      <c r="U112" s="230">
        <v>27.700323198501149</v>
      </c>
      <c r="V112" s="230">
        <v>43.708412042978168</v>
      </c>
      <c r="W112" s="230">
        <v>63.605494220359368</v>
      </c>
      <c r="X112" s="230">
        <v>74.856818368347348</v>
      </c>
      <c r="Y112" s="230">
        <v>66.853213936727201</v>
      </c>
      <c r="DA112" s="71" t="s">
        <v>1789</v>
      </c>
    </row>
    <row r="113" spans="1:105" ht="12" customHeight="1" x14ac:dyDescent="0.25">
      <c r="A113" s="59" t="s">
        <v>31</v>
      </c>
      <c r="B113" s="295">
        <v>0</v>
      </c>
      <c r="C113" s="295">
        <v>0.41275808774065692</v>
      </c>
      <c r="D113" s="295">
        <v>0</v>
      </c>
      <c r="E113" s="295">
        <v>0</v>
      </c>
      <c r="F113" s="295">
        <v>0</v>
      </c>
      <c r="G113" s="295">
        <v>0</v>
      </c>
      <c r="H113" s="295">
        <v>1.462664329249036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0.10003157520695161</v>
      </c>
      <c r="T113" s="295">
        <v>9.1170685914982591E-2</v>
      </c>
      <c r="U113" s="295">
        <v>7.8634434071995149E-2</v>
      </c>
      <c r="V113" s="295">
        <v>6.2978204950577529E-2</v>
      </c>
      <c r="W113" s="295">
        <v>0.17538973101457669</v>
      </c>
      <c r="X113" s="295">
        <v>0.1659107768204883</v>
      </c>
      <c r="Y113" s="295">
        <v>4.7738581711624498E-2</v>
      </c>
      <c r="DA113" s="122" t="s">
        <v>1790</v>
      </c>
    </row>
    <row r="114" spans="1:105" ht="12" customHeight="1" x14ac:dyDescent="0.25">
      <c r="A114" s="59" t="s">
        <v>159</v>
      </c>
      <c r="B114" s="295">
        <v>2.6515572547540072</v>
      </c>
      <c r="C114" s="295">
        <v>2.3969037413410761</v>
      </c>
      <c r="D114" s="295">
        <v>0.2164644351326285</v>
      </c>
      <c r="E114" s="295">
        <v>1.4499239187053601</v>
      </c>
      <c r="F114" s="295">
        <v>3.542094709021689</v>
      </c>
      <c r="G114" s="295">
        <v>1.091745487538468</v>
      </c>
      <c r="H114" s="295">
        <v>0.67351333812917269</v>
      </c>
      <c r="I114" s="295">
        <v>0.22657516722689849</v>
      </c>
      <c r="J114" s="295">
        <v>0.66314243224889902</v>
      </c>
      <c r="K114" s="295">
        <v>6.2824665045252326</v>
      </c>
      <c r="L114" s="295">
        <v>1.0340509198638439</v>
      </c>
      <c r="M114" s="295">
        <v>0.19483494936312629</v>
      </c>
      <c r="N114" s="295">
        <v>4.3017168473136591</v>
      </c>
      <c r="O114" s="295">
        <v>3.1904756544493642</v>
      </c>
      <c r="P114" s="295">
        <v>3.6741363736500108</v>
      </c>
      <c r="Q114" s="295">
        <v>7.1973565888448361</v>
      </c>
      <c r="R114" s="295">
        <v>9.0210120535254052</v>
      </c>
      <c r="S114" s="295">
        <v>9.077646522256666</v>
      </c>
      <c r="T114" s="295">
        <v>8.0392489121990653</v>
      </c>
      <c r="U114" s="295">
        <v>7.2961088118431228</v>
      </c>
      <c r="V114" s="295">
        <v>8.3170112345713303</v>
      </c>
      <c r="W114" s="295">
        <v>10.57242586045264</v>
      </c>
      <c r="X114" s="295">
        <v>13.75996978504212</v>
      </c>
      <c r="Y114" s="295">
        <v>5.4632446314057894</v>
      </c>
      <c r="DA114" s="122" t="s">
        <v>1791</v>
      </c>
    </row>
    <row r="115" spans="1:105" ht="12" customHeight="1" x14ac:dyDescent="0.25">
      <c r="A115" s="59" t="s">
        <v>32</v>
      </c>
      <c r="B115" s="295">
        <v>43.235756173662899</v>
      </c>
      <c r="C115" s="295">
        <v>49.297926481190309</v>
      </c>
      <c r="D115" s="295">
        <v>17.806643497823551</v>
      </c>
      <c r="E115" s="295">
        <v>3.5858401950939318</v>
      </c>
      <c r="F115" s="295">
        <v>5.6582584829747651</v>
      </c>
      <c r="G115" s="295">
        <v>2.8286149886298619</v>
      </c>
      <c r="H115" s="295">
        <v>2.8908960175564551</v>
      </c>
      <c r="I115" s="295">
        <v>7.4318344650926918E-2</v>
      </c>
      <c r="J115" s="295">
        <v>0.34588862474320642</v>
      </c>
      <c r="K115" s="295">
        <v>0.44197054796461072</v>
      </c>
      <c r="L115" s="295">
        <v>1.8161106305975201</v>
      </c>
      <c r="M115" s="295">
        <v>0.1917827445551531</v>
      </c>
      <c r="N115" s="295">
        <v>0</v>
      </c>
      <c r="O115" s="295">
        <v>0.38843702215651887</v>
      </c>
      <c r="P115" s="295">
        <v>0.39757885183342773</v>
      </c>
      <c r="Q115" s="295">
        <v>0.63678372831039809</v>
      </c>
      <c r="R115" s="295">
        <v>2.928270577466074</v>
      </c>
      <c r="S115" s="295">
        <v>0</v>
      </c>
      <c r="T115" s="295">
        <v>0.62781165519104787</v>
      </c>
      <c r="U115" s="295">
        <v>0.56034642930679002</v>
      </c>
      <c r="V115" s="295">
        <v>0.68733317723809295</v>
      </c>
      <c r="W115" s="295">
        <v>0.78652628741157671</v>
      </c>
      <c r="X115" s="295">
        <v>1.2453362280044591</v>
      </c>
      <c r="Y115" s="295">
        <v>1.3686091969997189</v>
      </c>
      <c r="DA115" s="122" t="s">
        <v>1792</v>
      </c>
    </row>
    <row r="116" spans="1:105" ht="12" customHeight="1" x14ac:dyDescent="0.25">
      <c r="A116" s="59" t="s">
        <v>35</v>
      </c>
      <c r="B116" s="295">
        <v>85.774915121493194</v>
      </c>
      <c r="C116" s="295">
        <v>94.538714317918533</v>
      </c>
      <c r="D116" s="295">
        <v>123.8547952350022</v>
      </c>
      <c r="E116" s="295">
        <v>131.07430094721431</v>
      </c>
      <c r="F116" s="295">
        <v>107.100535401378</v>
      </c>
      <c r="G116" s="295">
        <v>53.179219118317448</v>
      </c>
      <c r="H116" s="295">
        <v>22.05318350533468</v>
      </c>
      <c r="I116" s="295">
        <v>5.2825437240803703</v>
      </c>
      <c r="J116" s="295">
        <v>6.9965463080752093</v>
      </c>
      <c r="K116" s="295">
        <v>37.417285194721892</v>
      </c>
      <c r="L116" s="295">
        <v>31.697670496044669</v>
      </c>
      <c r="M116" s="295">
        <v>40.813170434957307</v>
      </c>
      <c r="N116" s="295">
        <v>36.096627444095098</v>
      </c>
      <c r="O116" s="295">
        <v>35.575544521327757</v>
      </c>
      <c r="P116" s="295">
        <v>37.144166032076853</v>
      </c>
      <c r="Q116" s="295">
        <v>60.095135663960903</v>
      </c>
      <c r="R116" s="295">
        <v>65.230638763907507</v>
      </c>
      <c r="S116" s="295">
        <v>71.163456761765815</v>
      </c>
      <c r="T116" s="295">
        <v>78.268659569674583</v>
      </c>
      <c r="U116" s="295">
        <v>56.678590790533761</v>
      </c>
      <c r="V116" s="295">
        <v>83.125167554701861</v>
      </c>
      <c r="W116" s="295">
        <v>83.641684141685133</v>
      </c>
      <c r="X116" s="295">
        <v>76.040484373483295</v>
      </c>
      <c r="Y116" s="295">
        <v>78.345454275609782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11.152886999568381</v>
      </c>
      <c r="C119" s="261">
        <f t="shared" si="8"/>
        <v>12.58926336275611</v>
      </c>
      <c r="D119" s="261">
        <f t="shared" si="8"/>
        <v>12.029197741609121</v>
      </c>
      <c r="E119" s="261">
        <f t="shared" si="8"/>
        <v>11.73524819070771</v>
      </c>
      <c r="F119" s="261">
        <f t="shared" si="8"/>
        <v>10.77150773305253</v>
      </c>
      <c r="G119" s="261">
        <f t="shared" si="8"/>
        <v>5.2515750345032277</v>
      </c>
      <c r="H119" s="261">
        <f t="shared" si="8"/>
        <v>2.4945953745818659</v>
      </c>
      <c r="I119" s="261">
        <f t="shared" si="8"/>
        <v>0.55291750106082183</v>
      </c>
      <c r="J119" s="261">
        <f t="shared" si="8"/>
        <v>1.060084971972703</v>
      </c>
      <c r="K119" s="261">
        <f t="shared" si="8"/>
        <v>5.8290402189698103</v>
      </c>
      <c r="L119" s="261">
        <f t="shared" si="8"/>
        <v>3.9569127094284271</v>
      </c>
      <c r="M119" s="261">
        <f t="shared" si="8"/>
        <v>3.734839470315598</v>
      </c>
      <c r="N119" s="261">
        <f t="shared" si="8"/>
        <v>6.4535491210516556</v>
      </c>
      <c r="O119" s="261">
        <f t="shared" si="8"/>
        <v>5.3807688114971874</v>
      </c>
      <c r="P119" s="261">
        <f t="shared" si="8"/>
        <v>5.0306945509474943</v>
      </c>
      <c r="Q119" s="261">
        <f t="shared" si="8"/>
        <v>8.2692942025958978</v>
      </c>
      <c r="R119" s="261">
        <f t="shared" si="8"/>
        <v>9.1893710776690583</v>
      </c>
      <c r="S119" s="261">
        <f t="shared" si="8"/>
        <v>8.9323011600127451</v>
      </c>
      <c r="T119" s="261">
        <f t="shared" si="8"/>
        <v>9.3071662087735127</v>
      </c>
      <c r="U119" s="261">
        <f t="shared" si="8"/>
        <v>7.719800636412808</v>
      </c>
      <c r="V119" s="261">
        <f t="shared" si="8"/>
        <v>11.364774896122521</v>
      </c>
      <c r="W119" s="261">
        <f t="shared" si="8"/>
        <v>13.278177008382499</v>
      </c>
      <c r="X119" s="261">
        <f t="shared" si="8"/>
        <v>13.88755564574563</v>
      </c>
      <c r="Y119" s="261">
        <f t="shared" si="8"/>
        <v>12.71761386720509</v>
      </c>
      <c r="DA119" s="70"/>
    </row>
    <row r="120" spans="1:105" ht="12" customHeight="1" x14ac:dyDescent="0.25">
      <c r="A120" s="60" t="s">
        <v>1566</v>
      </c>
      <c r="B120" s="262">
        <v>11.152886999568381</v>
      </c>
      <c r="C120" s="262">
        <v>12.58926336275611</v>
      </c>
      <c r="D120" s="262">
        <v>12.029197741609121</v>
      </c>
      <c r="E120" s="262">
        <v>11.73524819070771</v>
      </c>
      <c r="F120" s="262">
        <v>10.77150773305253</v>
      </c>
      <c r="G120" s="262">
        <v>5.2515750345032277</v>
      </c>
      <c r="H120" s="262">
        <v>2.4945953745818659</v>
      </c>
      <c r="I120" s="262">
        <v>0.55291750106082183</v>
      </c>
      <c r="J120" s="262">
        <v>1.060084971972703</v>
      </c>
      <c r="K120" s="262">
        <v>5.8290402189698103</v>
      </c>
      <c r="L120" s="262">
        <v>3.9569127094284271</v>
      </c>
      <c r="M120" s="262">
        <v>3.734839470315598</v>
      </c>
      <c r="N120" s="262">
        <v>6.4535491210516556</v>
      </c>
      <c r="O120" s="262">
        <v>5.3807688114971874</v>
      </c>
      <c r="P120" s="262">
        <v>5.0306945509474943</v>
      </c>
      <c r="Q120" s="262">
        <v>8.2692942025958978</v>
      </c>
      <c r="R120" s="262">
        <v>9.1893710776690583</v>
      </c>
      <c r="S120" s="262">
        <v>8.9323011600127451</v>
      </c>
      <c r="T120" s="262">
        <v>9.3071662087735127</v>
      </c>
      <c r="U120" s="262">
        <v>7.719800636412808</v>
      </c>
      <c r="V120" s="262">
        <v>11.364774896122521</v>
      </c>
      <c r="W120" s="262">
        <v>13.278177008382499</v>
      </c>
      <c r="X120" s="262">
        <v>13.88755564574563</v>
      </c>
      <c r="Y120" s="262">
        <v>12.71761386720509</v>
      </c>
      <c r="DA120" s="72" t="s">
        <v>1796</v>
      </c>
    </row>
    <row r="121" spans="1:105" ht="12" customHeight="1" x14ac:dyDescent="0.25">
      <c r="A121" s="59" t="s">
        <v>28</v>
      </c>
      <c r="B121" s="230">
        <v>0.14257312077960579</v>
      </c>
      <c r="C121" s="230">
        <v>0.32589945889997068</v>
      </c>
      <c r="D121" s="230">
        <v>0.16459341622009699</v>
      </c>
      <c r="E121" s="230">
        <v>0.35298195619664868</v>
      </c>
      <c r="F121" s="230">
        <v>1.0457929103713519</v>
      </c>
      <c r="G121" s="230">
        <v>0.47659666290554847</v>
      </c>
      <c r="H121" s="230">
        <v>0.22999652290615019</v>
      </c>
      <c r="I121" s="230">
        <v>8.600001707555989E-2</v>
      </c>
      <c r="J121" s="230">
        <v>0.39061491559351419</v>
      </c>
      <c r="K121" s="230">
        <v>2.1376685746878068</v>
      </c>
      <c r="L121" s="230">
        <v>1.0678345064150661</v>
      </c>
      <c r="M121" s="230">
        <v>0.28948840771712581</v>
      </c>
      <c r="N121" s="230">
        <v>3.0752191646878062</v>
      </c>
      <c r="O121" s="230">
        <v>2.1064594803329451</v>
      </c>
      <c r="P121" s="230">
        <v>1.583997693126947</v>
      </c>
      <c r="Q121" s="230">
        <v>2.5886775341074459</v>
      </c>
      <c r="R121" s="230">
        <v>2.735164969681505</v>
      </c>
      <c r="S121" s="230">
        <v>2.2137371350776061</v>
      </c>
      <c r="T121" s="230">
        <v>2.0295027937656198</v>
      </c>
      <c r="U121" s="230">
        <v>2.3164521542621279</v>
      </c>
      <c r="V121" s="230">
        <v>3.655135880934846</v>
      </c>
      <c r="W121" s="230">
        <v>5.3190384478124493</v>
      </c>
      <c r="X121" s="230">
        <v>6.2599355584396106</v>
      </c>
      <c r="Y121" s="230">
        <v>5.590630489519274</v>
      </c>
      <c r="DA121" s="71" t="s">
        <v>1797</v>
      </c>
    </row>
    <row r="122" spans="1:105" ht="12" customHeight="1" x14ac:dyDescent="0.25">
      <c r="A122" s="59" t="s">
        <v>31</v>
      </c>
      <c r="B122" s="295">
        <v>0</v>
      </c>
      <c r="C122" s="295">
        <v>3.4517083237053957E-2</v>
      </c>
      <c r="D122" s="295">
        <v>0</v>
      </c>
      <c r="E122" s="295">
        <v>0</v>
      </c>
      <c r="F122" s="295">
        <v>0</v>
      </c>
      <c r="G122" s="295">
        <v>0</v>
      </c>
      <c r="H122" s="295">
        <v>0.1223159712676071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8.3651860746128421E-3</v>
      </c>
      <c r="T122" s="295">
        <v>7.6241901684650651E-3</v>
      </c>
      <c r="U122" s="295">
        <v>6.5758403936280628E-3</v>
      </c>
      <c r="V122" s="295">
        <v>5.2665810966862963E-3</v>
      </c>
      <c r="W122" s="295">
        <v>1.466704620493941E-2</v>
      </c>
      <c r="X122" s="295">
        <v>1.387436433961604E-2</v>
      </c>
      <c r="Y122" s="295">
        <v>3.992160656569336E-3</v>
      </c>
      <c r="DA122" s="122" t="s">
        <v>1798</v>
      </c>
    </row>
    <row r="123" spans="1:105" ht="12" customHeight="1" x14ac:dyDescent="0.25">
      <c r="A123" s="59" t="s">
        <v>159</v>
      </c>
      <c r="B123" s="295">
        <v>0.22173768410242381</v>
      </c>
      <c r="C123" s="295">
        <v>0.20044216796318531</v>
      </c>
      <c r="D123" s="295">
        <v>1.8101937060115009E-2</v>
      </c>
      <c r="E123" s="295">
        <v>0.12125054862836231</v>
      </c>
      <c r="F123" s="295">
        <v>0.29620928465404139</v>
      </c>
      <c r="G123" s="295">
        <v>9.1297714051628218E-2</v>
      </c>
      <c r="H123" s="295">
        <v>5.6322859912263337E-2</v>
      </c>
      <c r="I123" s="295">
        <v>1.8947451640327791E-2</v>
      </c>
      <c r="J123" s="295">
        <v>5.5455588180599598E-2</v>
      </c>
      <c r="K123" s="295">
        <v>0.52537412521145577</v>
      </c>
      <c r="L123" s="295">
        <v>8.6472979530612309E-2</v>
      </c>
      <c r="M123" s="295">
        <v>1.6293161453155441E-2</v>
      </c>
      <c r="N123" s="295">
        <v>0.35973303223135678</v>
      </c>
      <c r="O123" s="295">
        <v>0.26680498093502392</v>
      </c>
      <c r="P123" s="295">
        <v>0.30725132904784769</v>
      </c>
      <c r="Q123" s="295">
        <v>0.60188222555195559</v>
      </c>
      <c r="R123" s="295">
        <v>0.75438624507255758</v>
      </c>
      <c r="S123" s="295">
        <v>0.75912232833620397</v>
      </c>
      <c r="T123" s="295">
        <v>0.67228585485676384</v>
      </c>
      <c r="U123" s="295">
        <v>0.61014042521494483</v>
      </c>
      <c r="V123" s="295">
        <v>0.69551385567903901</v>
      </c>
      <c r="W123" s="295">
        <v>0.88412393186615645</v>
      </c>
      <c r="X123" s="295">
        <v>1.1506837455552621</v>
      </c>
      <c r="Y123" s="295">
        <v>0.45686632264152482</v>
      </c>
      <c r="DA123" s="122" t="s">
        <v>1799</v>
      </c>
    </row>
    <row r="124" spans="1:105" ht="12" customHeight="1" x14ac:dyDescent="0.25">
      <c r="A124" s="59" t="s">
        <v>32</v>
      </c>
      <c r="B124" s="295">
        <v>3.6156098184100882</v>
      </c>
      <c r="C124" s="295">
        <v>4.1225615737287979</v>
      </c>
      <c r="D124" s="295">
        <v>1.4890886794036751</v>
      </c>
      <c r="E124" s="295">
        <v>0.29986752086757318</v>
      </c>
      <c r="F124" s="295">
        <v>0.47317444487319438</v>
      </c>
      <c r="G124" s="295">
        <v>0.23654421780697249</v>
      </c>
      <c r="H124" s="295">
        <v>0.2417524972408556</v>
      </c>
      <c r="I124" s="295">
        <v>6.2149054483649543E-3</v>
      </c>
      <c r="J124" s="295">
        <v>2.8925093912424812E-2</v>
      </c>
      <c r="K124" s="295">
        <v>3.6959988539355143E-2</v>
      </c>
      <c r="L124" s="295">
        <v>0.1518730793312047</v>
      </c>
      <c r="M124" s="295">
        <v>1.6037919434785729E-2</v>
      </c>
      <c r="N124" s="295">
        <v>0</v>
      </c>
      <c r="O124" s="295">
        <v>3.248322304117815E-2</v>
      </c>
      <c r="P124" s="295">
        <v>3.3247712715079078E-2</v>
      </c>
      <c r="Q124" s="295">
        <v>5.3251329548512513E-2</v>
      </c>
      <c r="R124" s="295">
        <v>0.24487796184994429</v>
      </c>
      <c r="S124" s="295">
        <v>0</v>
      </c>
      <c r="T124" s="295">
        <v>5.2501035844118443E-2</v>
      </c>
      <c r="U124" s="295">
        <v>4.6859225576510219E-2</v>
      </c>
      <c r="V124" s="295">
        <v>5.7478550257318448E-2</v>
      </c>
      <c r="W124" s="295">
        <v>6.5773619311305556E-2</v>
      </c>
      <c r="X124" s="295">
        <v>0.1041418097351909</v>
      </c>
      <c r="Y124" s="295">
        <v>0.11445056795960069</v>
      </c>
      <c r="DA124" s="122" t="s">
        <v>1800</v>
      </c>
    </row>
    <row r="125" spans="1:105" ht="12" customHeight="1" x14ac:dyDescent="0.25">
      <c r="A125" s="59" t="s">
        <v>35</v>
      </c>
      <c r="B125" s="295">
        <v>7.1729663762762614</v>
      </c>
      <c r="C125" s="295">
        <v>7.9058430789271021</v>
      </c>
      <c r="D125" s="295">
        <v>10.357413708925231</v>
      </c>
      <c r="E125" s="295">
        <v>10.96114816501513</v>
      </c>
      <c r="F125" s="295">
        <v>8.9563310931539402</v>
      </c>
      <c r="G125" s="295">
        <v>4.4471364397390776</v>
      </c>
      <c r="H125" s="295">
        <v>1.8442075232549899</v>
      </c>
      <c r="I125" s="295">
        <v>0.44175512689656921</v>
      </c>
      <c r="J125" s="295">
        <v>0.58508937428616425</v>
      </c>
      <c r="K125" s="295">
        <v>3.129037530531193</v>
      </c>
      <c r="L125" s="295">
        <v>2.650732144151545</v>
      </c>
      <c r="M125" s="295">
        <v>3.41301998171053</v>
      </c>
      <c r="N125" s="295">
        <v>3.0185969241324941</v>
      </c>
      <c r="O125" s="295">
        <v>2.97502112718804</v>
      </c>
      <c r="P125" s="295">
        <v>3.10619781605762</v>
      </c>
      <c r="Q125" s="295">
        <v>5.0254831133879847</v>
      </c>
      <c r="R125" s="295">
        <v>5.4549419010650508</v>
      </c>
      <c r="S125" s="295">
        <v>5.9510765105243211</v>
      </c>
      <c r="T125" s="295">
        <v>6.5452523341385449</v>
      </c>
      <c r="U125" s="295">
        <v>4.7397729909655961</v>
      </c>
      <c r="V125" s="295">
        <v>6.9513800281546327</v>
      </c>
      <c r="W125" s="295">
        <v>6.9945739631876496</v>
      </c>
      <c r="X125" s="295">
        <v>6.3589201676759526</v>
      </c>
      <c r="Y125" s="295">
        <v>6.5516743264281212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61.845999999999997</v>
      </c>
      <c r="C128" s="279">
        <v>64.242999999999995</v>
      </c>
      <c r="D128" s="279">
        <v>63.942</v>
      </c>
      <c r="E128" s="279">
        <v>81.570999999999998</v>
      </c>
      <c r="F128" s="279">
        <v>59.959000000000003</v>
      </c>
      <c r="G128" s="279">
        <v>46.902000000000001</v>
      </c>
      <c r="H128" s="279">
        <v>45.280999999999999</v>
      </c>
      <c r="I128" s="279">
        <v>74.846000000000004</v>
      </c>
      <c r="J128" s="279">
        <v>77.286000000000001</v>
      </c>
      <c r="K128" s="279">
        <v>61.475000000000001</v>
      </c>
      <c r="L128" s="279">
        <v>68.34</v>
      </c>
      <c r="M128" s="279">
        <v>65.308000000000007</v>
      </c>
      <c r="N128" s="279">
        <v>62.383000000000003</v>
      </c>
      <c r="O128" s="279">
        <v>62.287999999999997</v>
      </c>
      <c r="P128" s="279">
        <v>55.896999999999998</v>
      </c>
      <c r="Q128" s="279">
        <v>58.521000000000001</v>
      </c>
      <c r="R128" s="279">
        <v>56.643999999999998</v>
      </c>
      <c r="S128" s="279">
        <v>53.390999999999998</v>
      </c>
      <c r="T128" s="279">
        <v>50.817999999999998</v>
      </c>
      <c r="U128" s="279">
        <v>42.408999999999999</v>
      </c>
      <c r="V128" s="279">
        <v>55.25461</v>
      </c>
      <c r="W128" s="279">
        <v>66.974540000000005</v>
      </c>
      <c r="X128" s="279">
        <v>70.739419999999996</v>
      </c>
      <c r="Y128" s="279">
        <v>61.40943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1</v>
      </c>
      <c r="D132" s="232">
        <f t="shared" si="9"/>
        <v>1</v>
      </c>
      <c r="E132" s="232">
        <f t="shared" si="9"/>
        <v>1</v>
      </c>
      <c r="F132" s="232">
        <f t="shared" si="9"/>
        <v>0.99999999999999989</v>
      </c>
      <c r="G132" s="232">
        <f t="shared" si="9"/>
        <v>1</v>
      </c>
      <c r="H132" s="232">
        <f t="shared" si="9"/>
        <v>1</v>
      </c>
      <c r="I132" s="232">
        <f t="shared" si="9"/>
        <v>1</v>
      </c>
      <c r="J132" s="232">
        <f t="shared" si="9"/>
        <v>1</v>
      </c>
      <c r="K132" s="232">
        <f t="shared" si="9"/>
        <v>1</v>
      </c>
      <c r="L132" s="232">
        <f t="shared" si="9"/>
        <v>1</v>
      </c>
      <c r="M132" s="232">
        <f t="shared" si="9"/>
        <v>0.99999999999999989</v>
      </c>
      <c r="N132" s="232">
        <f t="shared" si="9"/>
        <v>1</v>
      </c>
      <c r="O132" s="232">
        <f t="shared" si="9"/>
        <v>1</v>
      </c>
      <c r="P132" s="232">
        <f t="shared" si="9"/>
        <v>1</v>
      </c>
      <c r="Q132" s="232">
        <f t="shared" si="9"/>
        <v>1</v>
      </c>
      <c r="R132" s="232">
        <f t="shared" si="9"/>
        <v>1</v>
      </c>
      <c r="S132" s="232">
        <f t="shared" si="9"/>
        <v>1</v>
      </c>
      <c r="T132" s="232">
        <f t="shared" si="9"/>
        <v>1</v>
      </c>
      <c r="U132" s="232">
        <f t="shared" si="9"/>
        <v>1</v>
      </c>
      <c r="V132" s="232">
        <f t="shared" si="9"/>
        <v>0.99999999999999989</v>
      </c>
      <c r="W132" s="232">
        <f t="shared" si="9"/>
        <v>1</v>
      </c>
      <c r="X132" s="232">
        <f t="shared" si="9"/>
        <v>1</v>
      </c>
      <c r="Y132" s="232">
        <f t="shared" si="9"/>
        <v>0.99999999999999989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9.0615800817602508E-4</v>
      </c>
      <c r="C137" s="268">
        <f t="shared" si="14"/>
        <v>9.079618354276872E-4</v>
      </c>
      <c r="D137" s="268">
        <f t="shared" si="14"/>
        <v>9.742056054715375E-4</v>
      </c>
      <c r="E137" s="268">
        <f t="shared" si="14"/>
        <v>9.3324020171580964E-4</v>
      </c>
      <c r="F137" s="268">
        <f t="shared" si="14"/>
        <v>7.8458420170442503E-4</v>
      </c>
      <c r="G137" s="268">
        <f t="shared" si="14"/>
        <v>7.5368501940652969E-4</v>
      </c>
      <c r="H137" s="268">
        <f t="shared" si="14"/>
        <v>3.518402718258604E-4</v>
      </c>
      <c r="I137" s="268">
        <f t="shared" si="14"/>
        <v>3.3204625181245268E-4</v>
      </c>
      <c r="J137" s="268">
        <f t="shared" si="14"/>
        <v>2.3847541212641159E-4</v>
      </c>
      <c r="K137" s="268">
        <f t="shared" si="14"/>
        <v>3.3730166047422254E-4</v>
      </c>
      <c r="L137" s="268">
        <f t="shared" si="14"/>
        <v>2.3740087267066758E-4</v>
      </c>
      <c r="M137" s="268">
        <f t="shared" si="14"/>
        <v>3.080634784049628E-4</v>
      </c>
      <c r="N137" s="268">
        <f t="shared" si="14"/>
        <v>5.0482911175466795E-4</v>
      </c>
      <c r="O137" s="268">
        <f t="shared" si="14"/>
        <v>4.8044295799052461E-4</v>
      </c>
      <c r="P137" s="268">
        <f t="shared" si="14"/>
        <v>4.3283341368769628E-4</v>
      </c>
      <c r="Q137" s="268">
        <f t="shared" si="14"/>
        <v>3.3798002767025626E-4</v>
      </c>
      <c r="R137" s="268">
        <f t="shared" si="14"/>
        <v>3.3606541948540261E-4</v>
      </c>
      <c r="S137" s="268">
        <f t="shared" si="14"/>
        <v>3.3402729321166673E-4</v>
      </c>
      <c r="T137" s="268">
        <f t="shared" si="14"/>
        <v>4.6811596135739236E-4</v>
      </c>
      <c r="U137" s="268">
        <f t="shared" si="14"/>
        <v>3.5230929425041958E-4</v>
      </c>
      <c r="V137" s="268">
        <f t="shared" si="14"/>
        <v>3.8372395348698157E-4</v>
      </c>
      <c r="W137" s="268">
        <f t="shared" si="14"/>
        <v>4.17495274998678E-4</v>
      </c>
      <c r="X137" s="268">
        <f t="shared" si="14"/>
        <v>4.6982184738259382E-4</v>
      </c>
      <c r="Y137" s="268">
        <f t="shared" si="14"/>
        <v>4.6013299906119313E-4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0.18531718345035089</v>
      </c>
      <c r="C139" s="269">
        <f t="shared" si="16"/>
        <v>0.17782412939964784</v>
      </c>
      <c r="D139" s="269">
        <f t="shared" si="16"/>
        <v>0.18903058323329475</v>
      </c>
      <c r="E139" s="269">
        <f t="shared" si="16"/>
        <v>0.18138071470881148</v>
      </c>
      <c r="F139" s="269">
        <f t="shared" si="16"/>
        <v>0.20273746723690042</v>
      </c>
      <c r="G139" s="269">
        <f t="shared" si="16"/>
        <v>0.20026171751751262</v>
      </c>
      <c r="H139" s="269">
        <f t="shared" si="16"/>
        <v>0.17686295523220025</v>
      </c>
      <c r="I139" s="269">
        <f t="shared" si="16"/>
        <v>0.1468449261039623</v>
      </c>
      <c r="J139" s="269">
        <f t="shared" si="16"/>
        <v>0.12855981363712352</v>
      </c>
      <c r="K139" s="269">
        <f t="shared" si="16"/>
        <v>0.14464414882701526</v>
      </c>
      <c r="L139" s="269">
        <f t="shared" si="16"/>
        <v>0.12505718561325718</v>
      </c>
      <c r="M139" s="269">
        <f t="shared" si="16"/>
        <v>0.14416838366176299</v>
      </c>
      <c r="N139" s="269">
        <f t="shared" si="16"/>
        <v>0.2004682060070464</v>
      </c>
      <c r="O139" s="269">
        <f t="shared" si="16"/>
        <v>0.18418017988813551</v>
      </c>
      <c r="P139" s="269">
        <f t="shared" si="16"/>
        <v>0.19198541060821911</v>
      </c>
      <c r="Q139" s="269">
        <f t="shared" si="16"/>
        <v>0.19379541287054192</v>
      </c>
      <c r="R139" s="269">
        <f t="shared" si="16"/>
        <v>0.18643977731371641</v>
      </c>
      <c r="S139" s="269">
        <f t="shared" si="16"/>
        <v>0.19269142366891287</v>
      </c>
      <c r="T139" s="269">
        <f t="shared" si="16"/>
        <v>0.20664375902170712</v>
      </c>
      <c r="U139" s="269">
        <f t="shared" si="16"/>
        <v>0.1923883136064469</v>
      </c>
      <c r="V139" s="269">
        <f t="shared" si="16"/>
        <v>0.22295478196296409</v>
      </c>
      <c r="W139" s="269">
        <f t="shared" si="16"/>
        <v>0.22227751762908043</v>
      </c>
      <c r="X139" s="269">
        <f t="shared" si="16"/>
        <v>0.2282988320552079</v>
      </c>
      <c r="Y139" s="269">
        <f t="shared" si="16"/>
        <v>0.23984945427132018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0.13296542348598042</v>
      </c>
      <c r="C140" s="269">
        <f t="shared" si="17"/>
        <v>0.12758914328084761</v>
      </c>
      <c r="D140" s="269">
        <f t="shared" si="17"/>
        <v>0.13562979473056144</v>
      </c>
      <c r="E140" s="269">
        <f t="shared" si="17"/>
        <v>0.13014099984909544</v>
      </c>
      <c r="F140" s="269">
        <f t="shared" si="17"/>
        <v>0.14546450947357342</v>
      </c>
      <c r="G140" s="269">
        <f t="shared" si="17"/>
        <v>0.14368815444942176</v>
      </c>
      <c r="H140" s="269">
        <f t="shared" si="17"/>
        <v>0.1268994990296296</v>
      </c>
      <c r="I140" s="269">
        <f t="shared" si="17"/>
        <v>0.10536150734997514</v>
      </c>
      <c r="J140" s="269">
        <f t="shared" si="17"/>
        <v>9.2241905177231284E-2</v>
      </c>
      <c r="K140" s="269">
        <f t="shared" si="17"/>
        <v>0.10378244556423424</v>
      </c>
      <c r="L140" s="269">
        <f t="shared" si="17"/>
        <v>8.9728763061448863E-2</v>
      </c>
      <c r="M140" s="269">
        <f t="shared" si="17"/>
        <v>0.10344108317408879</v>
      </c>
      <c r="N140" s="269">
        <f t="shared" si="17"/>
        <v>0.14383631032436353</v>
      </c>
      <c r="O140" s="269">
        <f t="shared" si="17"/>
        <v>0.1321496213172865</v>
      </c>
      <c r="P140" s="269">
        <f t="shared" si="17"/>
        <v>0.13774988886279316</v>
      </c>
      <c r="Q140" s="269">
        <f t="shared" si="17"/>
        <v>0.13904856884939465</v>
      </c>
      <c r="R140" s="269">
        <f t="shared" si="17"/>
        <v>0.13377088666897308</v>
      </c>
      <c r="S140" s="269">
        <f t="shared" si="17"/>
        <v>0.13825645454576949</v>
      </c>
      <c r="T140" s="269">
        <f t="shared" si="17"/>
        <v>0.14826728108792731</v>
      </c>
      <c r="U140" s="269">
        <f t="shared" si="17"/>
        <v>0.1380389725127045</v>
      </c>
      <c r="V140" s="269">
        <f t="shared" si="17"/>
        <v>0.15997047035777068</v>
      </c>
      <c r="W140" s="269">
        <f t="shared" si="17"/>
        <v>0.15948453193970225</v>
      </c>
      <c r="X140" s="269">
        <f t="shared" si="17"/>
        <v>0.16380483622938388</v>
      </c>
      <c r="Y140" s="269">
        <f t="shared" si="17"/>
        <v>0.17209242913305789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5.6732220758640237E-4</v>
      </c>
      <c r="C141" s="269">
        <f t="shared" si="18"/>
        <v>2.8754155309130142E-3</v>
      </c>
      <c r="D141" s="269">
        <f t="shared" si="18"/>
        <v>3.0834676426682909E-3</v>
      </c>
      <c r="E141" s="269">
        <f t="shared" si="18"/>
        <v>3.0228774304026811E-3</v>
      </c>
      <c r="F141" s="269">
        <f t="shared" si="18"/>
        <v>2.4214320580970687E-3</v>
      </c>
      <c r="G141" s="269">
        <f t="shared" si="18"/>
        <v>2.533511716980897E-3</v>
      </c>
      <c r="H141" s="269">
        <f t="shared" si="18"/>
        <v>4.5012096471409215E-3</v>
      </c>
      <c r="I141" s="269">
        <f t="shared" si="18"/>
        <v>2.2246132125200838E-3</v>
      </c>
      <c r="J141" s="269">
        <f t="shared" si="18"/>
        <v>1.156516928708774E-3</v>
      </c>
      <c r="K141" s="269">
        <f t="shared" si="18"/>
        <v>6.9295736457601837E-4</v>
      </c>
      <c r="L141" s="269">
        <f t="shared" si="18"/>
        <v>2.1883477171182021E-4</v>
      </c>
      <c r="M141" s="269">
        <f t="shared" si="18"/>
        <v>3.2059915230216277E-4</v>
      </c>
      <c r="N141" s="269">
        <f t="shared" si="18"/>
        <v>6.9448502588635556E-4</v>
      </c>
      <c r="O141" s="269">
        <f t="shared" si="18"/>
        <v>8.1011572486582614E-4</v>
      </c>
      <c r="P141" s="269">
        <f t="shared" si="18"/>
        <v>9.2511283630764896E-4</v>
      </c>
      <c r="Q141" s="269">
        <f t="shared" si="18"/>
        <v>8.0013000566949528E-4</v>
      </c>
      <c r="R141" s="269">
        <f t="shared" si="18"/>
        <v>7.8674722535999929E-4</v>
      </c>
      <c r="S141" s="269">
        <f t="shared" si="18"/>
        <v>7.2923172812137905E-4</v>
      </c>
      <c r="T141" s="269">
        <f t="shared" si="18"/>
        <v>1.1309310244382472E-3</v>
      </c>
      <c r="U141" s="269">
        <f t="shared" si="18"/>
        <v>1.1999076349807872E-3</v>
      </c>
      <c r="V141" s="269">
        <f t="shared" si="18"/>
        <v>1.1991735586518615E-3</v>
      </c>
      <c r="W141" s="269">
        <f t="shared" si="18"/>
        <v>1.1927154072712204E-3</v>
      </c>
      <c r="X141" s="269">
        <f t="shared" si="18"/>
        <v>1.1785790596493058E-3</v>
      </c>
      <c r="Y141" s="269">
        <f t="shared" si="18"/>
        <v>1.2239687424151085E-3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5.6732220758640237E-4</v>
      </c>
      <c r="C143" s="327">
        <f t="shared" si="20"/>
        <v>2.8754155309130142E-3</v>
      </c>
      <c r="D143" s="327">
        <f t="shared" si="20"/>
        <v>3.0834676426682909E-3</v>
      </c>
      <c r="E143" s="327">
        <f t="shared" si="20"/>
        <v>3.0228774304026811E-3</v>
      </c>
      <c r="F143" s="327">
        <f t="shared" si="20"/>
        <v>2.4214320580970687E-3</v>
      </c>
      <c r="G143" s="327">
        <f t="shared" si="20"/>
        <v>2.533511716980897E-3</v>
      </c>
      <c r="H143" s="327">
        <f t="shared" si="20"/>
        <v>4.5012096471409215E-3</v>
      </c>
      <c r="I143" s="327">
        <f t="shared" si="20"/>
        <v>2.2246132125200838E-3</v>
      </c>
      <c r="J143" s="327">
        <f t="shared" si="20"/>
        <v>1.156516928708774E-3</v>
      </c>
      <c r="K143" s="327">
        <f t="shared" si="20"/>
        <v>6.9295736457601837E-4</v>
      </c>
      <c r="L143" s="327">
        <f t="shared" si="20"/>
        <v>2.1883477171182021E-4</v>
      </c>
      <c r="M143" s="327">
        <f t="shared" si="20"/>
        <v>3.2059915230216277E-4</v>
      </c>
      <c r="N143" s="327">
        <f t="shared" si="20"/>
        <v>6.9448502588635556E-4</v>
      </c>
      <c r="O143" s="327">
        <f t="shared" si="20"/>
        <v>8.1011572486582614E-4</v>
      </c>
      <c r="P143" s="327">
        <f t="shared" si="20"/>
        <v>9.2511283630764896E-4</v>
      </c>
      <c r="Q143" s="327">
        <f t="shared" si="20"/>
        <v>8.0013000566949528E-4</v>
      </c>
      <c r="R143" s="327">
        <f t="shared" si="20"/>
        <v>7.8674722535999929E-4</v>
      </c>
      <c r="S143" s="327">
        <f t="shared" si="20"/>
        <v>7.2923172812137905E-4</v>
      </c>
      <c r="T143" s="327">
        <f t="shared" si="20"/>
        <v>1.1309310244382472E-3</v>
      </c>
      <c r="U143" s="327">
        <f t="shared" si="20"/>
        <v>1.1999076349807872E-3</v>
      </c>
      <c r="V143" s="327">
        <f t="shared" si="20"/>
        <v>1.1991735586518615E-3</v>
      </c>
      <c r="W143" s="327">
        <f t="shared" si="20"/>
        <v>1.1927154072712204E-3</v>
      </c>
      <c r="X143" s="327">
        <f t="shared" si="20"/>
        <v>1.1785790596493058E-3</v>
      </c>
      <c r="Y143" s="327">
        <f t="shared" si="20"/>
        <v>1.2239687424151085E-3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0.68024391284790631</v>
      </c>
      <c r="C144" s="310">
        <f t="shared" si="21"/>
        <v>0.69080334995316384</v>
      </c>
      <c r="D144" s="310">
        <f t="shared" si="21"/>
        <v>0.67128194878800396</v>
      </c>
      <c r="E144" s="310">
        <f t="shared" si="21"/>
        <v>0.68452216780997466</v>
      </c>
      <c r="F144" s="310">
        <f t="shared" si="21"/>
        <v>0.64859200702972453</v>
      </c>
      <c r="G144" s="310">
        <f t="shared" si="21"/>
        <v>0.65276293129667817</v>
      </c>
      <c r="H144" s="310">
        <f t="shared" si="21"/>
        <v>0.69138449581920336</v>
      </c>
      <c r="I144" s="310">
        <f t="shared" si="21"/>
        <v>0.74523690708172996</v>
      </c>
      <c r="J144" s="310">
        <f t="shared" si="21"/>
        <v>0.77780328884480998</v>
      </c>
      <c r="K144" s="310">
        <f t="shared" si="21"/>
        <v>0.75054314658370025</v>
      </c>
      <c r="L144" s="310">
        <f t="shared" si="21"/>
        <v>0.78475781568091152</v>
      </c>
      <c r="M144" s="310">
        <f t="shared" si="21"/>
        <v>0.75176187053344101</v>
      </c>
      <c r="N144" s="310">
        <f t="shared" si="21"/>
        <v>0.65449616953094913</v>
      </c>
      <c r="O144" s="310">
        <f t="shared" si="21"/>
        <v>0.6823796401117217</v>
      </c>
      <c r="P144" s="310">
        <f t="shared" si="21"/>
        <v>0.66890675427899249</v>
      </c>
      <c r="Q144" s="310">
        <f t="shared" si="21"/>
        <v>0.66601790824672369</v>
      </c>
      <c r="R144" s="310">
        <f t="shared" si="21"/>
        <v>0.67866652337246514</v>
      </c>
      <c r="S144" s="310">
        <f t="shared" si="21"/>
        <v>0.66798886276398461</v>
      </c>
      <c r="T144" s="310">
        <f t="shared" si="21"/>
        <v>0.64348991290457003</v>
      </c>
      <c r="U144" s="310">
        <f t="shared" si="21"/>
        <v>0.66802049695161736</v>
      </c>
      <c r="V144" s="310">
        <f t="shared" si="21"/>
        <v>0.61549185016712626</v>
      </c>
      <c r="W144" s="310">
        <f t="shared" si="21"/>
        <v>0.61662773974894736</v>
      </c>
      <c r="X144" s="310">
        <f t="shared" si="21"/>
        <v>0.60624793080837647</v>
      </c>
      <c r="Y144" s="310">
        <f t="shared" si="21"/>
        <v>0.58637401485414553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</v>
      </c>
      <c r="C146" s="232">
        <f t="shared" si="22"/>
        <v>1</v>
      </c>
      <c r="D146" s="232">
        <f t="shared" si="22"/>
        <v>1</v>
      </c>
      <c r="E146" s="232">
        <f t="shared" si="22"/>
        <v>0.99999999999999989</v>
      </c>
      <c r="F146" s="232">
        <f t="shared" si="22"/>
        <v>1.0000000000000002</v>
      </c>
      <c r="G146" s="232">
        <f t="shared" si="22"/>
        <v>1</v>
      </c>
      <c r="H146" s="232">
        <f t="shared" si="22"/>
        <v>1</v>
      </c>
      <c r="I146" s="232">
        <f t="shared" si="22"/>
        <v>1</v>
      </c>
      <c r="J146" s="232">
        <f t="shared" si="22"/>
        <v>1</v>
      </c>
      <c r="K146" s="232">
        <f t="shared" si="22"/>
        <v>1</v>
      </c>
      <c r="L146" s="232">
        <f t="shared" si="22"/>
        <v>1</v>
      </c>
      <c r="M146" s="232">
        <f t="shared" si="22"/>
        <v>1</v>
      </c>
      <c r="N146" s="232">
        <f t="shared" si="22"/>
        <v>1</v>
      </c>
      <c r="O146" s="232">
        <f t="shared" si="22"/>
        <v>1</v>
      </c>
      <c r="P146" s="232">
        <f t="shared" si="22"/>
        <v>1</v>
      </c>
      <c r="Q146" s="232">
        <f t="shared" si="22"/>
        <v>0.99999999999999989</v>
      </c>
      <c r="R146" s="232">
        <f t="shared" si="22"/>
        <v>1.0000000000000002</v>
      </c>
      <c r="S146" s="232">
        <f t="shared" si="22"/>
        <v>1</v>
      </c>
      <c r="T146" s="232">
        <f t="shared" si="22"/>
        <v>1</v>
      </c>
      <c r="U146" s="232">
        <f t="shared" si="22"/>
        <v>1</v>
      </c>
      <c r="V146" s="232">
        <f t="shared" si="22"/>
        <v>1</v>
      </c>
      <c r="W146" s="232">
        <f t="shared" si="22"/>
        <v>1</v>
      </c>
      <c r="X146" s="232">
        <f t="shared" si="22"/>
        <v>1</v>
      </c>
      <c r="Y146" s="232">
        <f t="shared" si="22"/>
        <v>0.99999999999999989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6.2336524974181554E-3</v>
      </c>
      <c r="C151" s="268">
        <f t="shared" si="27"/>
        <v>6.1318792324179952E-3</v>
      </c>
      <c r="D151" s="268">
        <f t="shared" si="27"/>
        <v>6.2440315089618316E-3</v>
      </c>
      <c r="E151" s="268">
        <f t="shared" si="27"/>
        <v>5.8662981641968356E-3</v>
      </c>
      <c r="F151" s="268">
        <f t="shared" si="27"/>
        <v>4.6286976861916167E-3</v>
      </c>
      <c r="G151" s="268">
        <f t="shared" si="27"/>
        <v>4.3624964168491858E-3</v>
      </c>
      <c r="H151" s="268">
        <f t="shared" si="27"/>
        <v>1.2678549243831704E-3</v>
      </c>
      <c r="I151" s="268">
        <f t="shared" si="27"/>
        <v>6.5116888991747384E-4</v>
      </c>
      <c r="J151" s="268">
        <f t="shared" si="27"/>
        <v>1.652819432014122E-3</v>
      </c>
      <c r="K151" s="268">
        <f t="shared" si="27"/>
        <v>1.2467545649493305E-3</v>
      </c>
      <c r="L151" s="268">
        <f t="shared" si="27"/>
        <v>6.5590665662338819E-4</v>
      </c>
      <c r="M151" s="268">
        <f t="shared" si="27"/>
        <v>8.8829366675457512E-4</v>
      </c>
      <c r="N151" s="268">
        <f t="shared" si="27"/>
        <v>9.9929252016428658E-4</v>
      </c>
      <c r="O151" s="268">
        <f t="shared" si="27"/>
        <v>1.6247761541037691E-3</v>
      </c>
      <c r="P151" s="268">
        <f t="shared" si="27"/>
        <v>1.4235732561825711E-3</v>
      </c>
      <c r="Q151" s="268">
        <f t="shared" si="27"/>
        <v>1.1478328673146351E-3</v>
      </c>
      <c r="R151" s="268">
        <f t="shared" si="27"/>
        <v>1.553785461579985E-3</v>
      </c>
      <c r="S151" s="268">
        <f t="shared" si="27"/>
        <v>1.3015343658906394E-3</v>
      </c>
      <c r="T151" s="268">
        <f t="shared" si="27"/>
        <v>2.0947785677772556E-3</v>
      </c>
      <c r="U151" s="268">
        <f t="shared" si="27"/>
        <v>1.7699616726655207E-3</v>
      </c>
      <c r="V151" s="268">
        <f t="shared" si="27"/>
        <v>1.9408807736577653E-3</v>
      </c>
      <c r="W151" s="268">
        <f t="shared" si="27"/>
        <v>2.0708401290317154E-3</v>
      </c>
      <c r="X151" s="268">
        <f t="shared" si="27"/>
        <v>2.2156255670249115E-3</v>
      </c>
      <c r="Y151" s="268">
        <f t="shared" si="27"/>
        <v>2.1331491470349029E-3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0.14980535548844021</v>
      </c>
      <c r="C153" s="269">
        <f t="shared" si="29"/>
        <v>0.19874154981828468</v>
      </c>
      <c r="D153" s="269">
        <f t="shared" si="29"/>
        <v>0.19063592471714366</v>
      </c>
      <c r="E153" s="269">
        <f t="shared" si="29"/>
        <v>0.17886683112356022</v>
      </c>
      <c r="F153" s="269">
        <f t="shared" si="29"/>
        <v>0.16393384682302159</v>
      </c>
      <c r="G153" s="269">
        <f t="shared" si="29"/>
        <v>0.17102153885509136</v>
      </c>
      <c r="H153" s="269">
        <f t="shared" si="29"/>
        <v>0.13156918163323408</v>
      </c>
      <c r="I153" s="269">
        <f t="shared" si="29"/>
        <v>4.750963260259073E-2</v>
      </c>
      <c r="J153" s="269">
        <f t="shared" si="29"/>
        <v>0.1285015420995349</v>
      </c>
      <c r="K153" s="269">
        <f t="shared" si="29"/>
        <v>7.3334763535109024E-2</v>
      </c>
      <c r="L153" s="269">
        <f t="shared" si="29"/>
        <v>4.6756869523483922E-2</v>
      </c>
      <c r="M153" s="269">
        <f t="shared" si="29"/>
        <v>4.724236802899686E-2</v>
      </c>
      <c r="N153" s="269">
        <f t="shared" si="29"/>
        <v>5.0793799493041837E-2</v>
      </c>
      <c r="O153" s="269">
        <f t="shared" si="29"/>
        <v>8.2481305559850351E-2</v>
      </c>
      <c r="P153" s="269">
        <f t="shared" si="29"/>
        <v>7.4811004644172951E-2</v>
      </c>
      <c r="Q153" s="269">
        <f t="shared" si="29"/>
        <v>7.2603122096779493E-2</v>
      </c>
      <c r="R153" s="269">
        <f t="shared" si="29"/>
        <v>9.3996696655998427E-2</v>
      </c>
      <c r="S153" s="269">
        <f t="shared" si="29"/>
        <v>7.8567790949103072E-2</v>
      </c>
      <c r="T153" s="269">
        <f t="shared" si="29"/>
        <v>9.4823473564811148E-2</v>
      </c>
      <c r="U153" s="269">
        <f t="shared" si="29"/>
        <v>0.10328029089695075</v>
      </c>
      <c r="V153" s="269">
        <f t="shared" si="29"/>
        <v>0.10442397982137276</v>
      </c>
      <c r="W153" s="269">
        <f t="shared" si="29"/>
        <v>0.10683848676012007</v>
      </c>
      <c r="X153" s="269">
        <f t="shared" si="29"/>
        <v>9.9814128374478769E-2</v>
      </c>
      <c r="Y153" s="269">
        <f t="shared" si="29"/>
        <v>9.8177262974821655E-2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0.13504709869880588</v>
      </c>
      <c r="C154" s="318">
        <f t="shared" si="30"/>
        <v>0.12530821758513264</v>
      </c>
      <c r="D154" s="318">
        <f t="shared" si="30"/>
        <v>0.11590153709035109</v>
      </c>
      <c r="E154" s="318">
        <f t="shared" si="30"/>
        <v>0.10701168859523096</v>
      </c>
      <c r="F154" s="318">
        <f t="shared" si="30"/>
        <v>0.10991340043076936</v>
      </c>
      <c r="G154" s="318">
        <f t="shared" si="30"/>
        <v>0.11556730106643377</v>
      </c>
      <c r="H154" s="318">
        <f t="shared" si="30"/>
        <v>7.0232556251312209E-2</v>
      </c>
      <c r="I154" s="318">
        <f t="shared" si="30"/>
        <v>3.1012206308286314E-2</v>
      </c>
      <c r="J154" s="318">
        <f t="shared" si="30"/>
        <v>9.8190531290432453E-2</v>
      </c>
      <c r="K154" s="318">
        <f t="shared" si="30"/>
        <v>6.3648960669157595E-2</v>
      </c>
      <c r="L154" s="318">
        <f t="shared" si="30"/>
        <v>4.4470519698557955E-2</v>
      </c>
      <c r="M154" s="318">
        <f t="shared" si="30"/>
        <v>4.374657796472723E-2</v>
      </c>
      <c r="N154" s="318">
        <f t="shared" si="30"/>
        <v>4.5595303008115151E-2</v>
      </c>
      <c r="O154" s="318">
        <f t="shared" si="30"/>
        <v>7.2121171155947489E-2</v>
      </c>
      <c r="P154" s="318">
        <f t="shared" si="30"/>
        <v>6.3305110589332997E-2</v>
      </c>
      <c r="Q154" s="318">
        <f t="shared" si="30"/>
        <v>6.2327342056335278E-2</v>
      </c>
      <c r="R154" s="318">
        <f t="shared" si="30"/>
        <v>8.0241428227918424E-2</v>
      </c>
      <c r="S154" s="318">
        <f t="shared" si="30"/>
        <v>6.7822804684586388E-2</v>
      </c>
      <c r="T154" s="318">
        <f t="shared" si="30"/>
        <v>7.5685876189179518E-2</v>
      </c>
      <c r="U154" s="318">
        <f t="shared" si="30"/>
        <v>8.0484524308368804E-2</v>
      </c>
      <c r="V154" s="318">
        <f t="shared" si="30"/>
        <v>8.1487402333625281E-2</v>
      </c>
      <c r="W154" s="318">
        <f t="shared" si="30"/>
        <v>8.4466813903555732E-2</v>
      </c>
      <c r="X154" s="318">
        <f t="shared" si="30"/>
        <v>7.8796267963814726E-2</v>
      </c>
      <c r="Y154" s="318">
        <f t="shared" si="30"/>
        <v>7.6719976896213904E-2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1.4758256789634348E-2</v>
      </c>
      <c r="C155" s="318">
        <f t="shared" si="31"/>
        <v>7.3433332233152057E-2</v>
      </c>
      <c r="D155" s="318">
        <f t="shared" si="31"/>
        <v>7.4734387626792589E-2</v>
      </c>
      <c r="E155" s="318">
        <f t="shared" si="31"/>
        <v>7.1855142528329266E-2</v>
      </c>
      <c r="F155" s="318">
        <f t="shared" si="31"/>
        <v>5.4020446392252244E-2</v>
      </c>
      <c r="G155" s="318">
        <f t="shared" si="31"/>
        <v>5.5454237788657573E-2</v>
      </c>
      <c r="H155" s="318">
        <f t="shared" si="31"/>
        <v>6.1336625381921861E-2</v>
      </c>
      <c r="I155" s="318">
        <f t="shared" si="31"/>
        <v>1.6497426294304413E-2</v>
      </c>
      <c r="J155" s="318">
        <f t="shared" si="31"/>
        <v>3.0311010809102472E-2</v>
      </c>
      <c r="K155" s="318">
        <f t="shared" si="31"/>
        <v>9.6858028659514254E-3</v>
      </c>
      <c r="L155" s="318">
        <f t="shared" si="31"/>
        <v>2.2863498249259644E-3</v>
      </c>
      <c r="M155" s="318">
        <f t="shared" si="31"/>
        <v>3.4957900642696321E-3</v>
      </c>
      <c r="N155" s="318">
        <f t="shared" si="31"/>
        <v>5.1984964849266834E-3</v>
      </c>
      <c r="O155" s="318">
        <f t="shared" si="31"/>
        <v>1.0360134403902854E-2</v>
      </c>
      <c r="P155" s="318">
        <f t="shared" si="31"/>
        <v>1.1505894054839965E-2</v>
      </c>
      <c r="Q155" s="318">
        <f t="shared" si="31"/>
        <v>1.0275780040444214E-2</v>
      </c>
      <c r="R155" s="318">
        <f t="shared" si="31"/>
        <v>1.3755268428080008E-2</v>
      </c>
      <c r="S155" s="318">
        <f t="shared" si="31"/>
        <v>1.0744986264516691E-2</v>
      </c>
      <c r="T155" s="318">
        <f t="shared" si="31"/>
        <v>1.9137597375631615E-2</v>
      </c>
      <c r="U155" s="318">
        <f t="shared" si="31"/>
        <v>2.2795766588581946E-2</v>
      </c>
      <c r="V155" s="318">
        <f t="shared" si="31"/>
        <v>2.2936577487747474E-2</v>
      </c>
      <c r="W155" s="318">
        <f t="shared" si="31"/>
        <v>2.2371672856564349E-2</v>
      </c>
      <c r="X155" s="318">
        <f t="shared" si="31"/>
        <v>2.101786041066404E-2</v>
      </c>
      <c r="Y155" s="318">
        <f t="shared" si="31"/>
        <v>2.1457286078607755E-2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0.74813318403909979</v>
      </c>
      <c r="C157" s="269">
        <f t="shared" si="33"/>
        <v>0.70476002468099153</v>
      </c>
      <c r="D157" s="269">
        <f t="shared" si="33"/>
        <v>0.71100246824063429</v>
      </c>
      <c r="E157" s="269">
        <f t="shared" si="33"/>
        <v>0.66909282869437692</v>
      </c>
      <c r="F157" s="269">
        <f t="shared" si="33"/>
        <v>0.70190420879822479</v>
      </c>
      <c r="G157" s="269">
        <f t="shared" si="33"/>
        <v>0.68024868185067411</v>
      </c>
      <c r="H157" s="269">
        <f t="shared" si="33"/>
        <v>0.37401193745310113</v>
      </c>
      <c r="I157" s="269">
        <f t="shared" si="33"/>
        <v>0.1689968379396202</v>
      </c>
      <c r="J157" s="269">
        <f t="shared" si="33"/>
        <v>0.52289153191112714</v>
      </c>
      <c r="K157" s="269">
        <f t="shared" si="33"/>
        <v>0.3137530312371079</v>
      </c>
      <c r="L157" s="269">
        <f t="shared" si="33"/>
        <v>0.20276498058081455</v>
      </c>
      <c r="M157" s="269">
        <f t="shared" si="33"/>
        <v>0.24395569032125178</v>
      </c>
      <c r="N157" s="269">
        <f t="shared" si="33"/>
        <v>0.23287256220841226</v>
      </c>
      <c r="O157" s="269">
        <f t="shared" si="33"/>
        <v>0.36552675372008536</v>
      </c>
      <c r="P157" s="269">
        <f t="shared" si="33"/>
        <v>0.37055428518370659</v>
      </c>
      <c r="Q157" s="269">
        <f t="shared" si="33"/>
        <v>0.3862386090924998</v>
      </c>
      <c r="R157" s="269">
        <f t="shared" si="33"/>
        <v>0.50586004072991197</v>
      </c>
      <c r="S157" s="269">
        <f t="shared" si="33"/>
        <v>0.44061638519379304</v>
      </c>
      <c r="T157" s="269">
        <f t="shared" si="33"/>
        <v>0.54266465763564287</v>
      </c>
      <c r="U157" s="269">
        <f t="shared" si="33"/>
        <v>0.56720888048011431</v>
      </c>
      <c r="V157" s="269">
        <f t="shared" si="33"/>
        <v>0.66179169295787821</v>
      </c>
      <c r="W157" s="269">
        <f t="shared" si="33"/>
        <v>0.64701614495004833</v>
      </c>
      <c r="X157" s="269">
        <f t="shared" si="33"/>
        <v>0.63181716680800726</v>
      </c>
      <c r="Y157" s="269">
        <f t="shared" si="33"/>
        <v>0.65253099948275162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0.74813318403909979</v>
      </c>
      <c r="C158" s="318">
        <f t="shared" si="34"/>
        <v>0.70476002468099153</v>
      </c>
      <c r="D158" s="318">
        <f t="shared" si="34"/>
        <v>0.71100246824063429</v>
      </c>
      <c r="E158" s="318">
        <f t="shared" si="34"/>
        <v>0.66909282869437692</v>
      </c>
      <c r="F158" s="318">
        <f t="shared" si="34"/>
        <v>0.70190420879822479</v>
      </c>
      <c r="G158" s="318">
        <f t="shared" si="34"/>
        <v>0.68024868185067411</v>
      </c>
      <c r="H158" s="318">
        <f t="shared" si="34"/>
        <v>0.37401193745310113</v>
      </c>
      <c r="I158" s="318">
        <f t="shared" si="34"/>
        <v>0.1689968379396202</v>
      </c>
      <c r="J158" s="318">
        <f t="shared" si="34"/>
        <v>0.52289153191112714</v>
      </c>
      <c r="K158" s="318">
        <f t="shared" si="34"/>
        <v>0.3137530312371079</v>
      </c>
      <c r="L158" s="318">
        <f t="shared" si="34"/>
        <v>0.20276498058081455</v>
      </c>
      <c r="M158" s="318">
        <f t="shared" si="34"/>
        <v>0.24395569032125178</v>
      </c>
      <c r="N158" s="318">
        <f t="shared" si="34"/>
        <v>0.23287256220841226</v>
      </c>
      <c r="O158" s="318">
        <f t="shared" si="34"/>
        <v>0.36552675372008536</v>
      </c>
      <c r="P158" s="318">
        <f t="shared" si="34"/>
        <v>0.37055428518370659</v>
      </c>
      <c r="Q158" s="318">
        <f t="shared" si="34"/>
        <v>0.3862386090924998</v>
      </c>
      <c r="R158" s="318">
        <f t="shared" si="34"/>
        <v>0.50586004072991197</v>
      </c>
      <c r="S158" s="318">
        <f t="shared" si="34"/>
        <v>0.44061638519379304</v>
      </c>
      <c r="T158" s="318">
        <f t="shared" si="34"/>
        <v>0.54266465763564287</v>
      </c>
      <c r="U158" s="318">
        <f t="shared" si="34"/>
        <v>0.56720888048011431</v>
      </c>
      <c r="V158" s="318">
        <f t="shared" si="34"/>
        <v>0.66179169295787821</v>
      </c>
      <c r="W158" s="318">
        <f t="shared" si="34"/>
        <v>0.64701614495004833</v>
      </c>
      <c r="X158" s="318">
        <f t="shared" si="34"/>
        <v>0.63181716680800726</v>
      </c>
      <c r="Y158" s="318">
        <f t="shared" si="34"/>
        <v>0.65253099948275162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7.1949807556918488E-2</v>
      </c>
      <c r="C160" s="269">
        <f t="shared" si="36"/>
        <v>6.6761168713878369E-2</v>
      </c>
      <c r="D160" s="269">
        <f t="shared" si="36"/>
        <v>6.1749518275845364E-2</v>
      </c>
      <c r="E160" s="269">
        <f t="shared" si="36"/>
        <v>5.7013223349135417E-2</v>
      </c>
      <c r="F160" s="269">
        <f t="shared" si="36"/>
        <v>5.8559184796395082E-2</v>
      </c>
      <c r="G160" s="269">
        <f t="shared" si="36"/>
        <v>6.1571445456576057E-2</v>
      </c>
      <c r="H160" s="269">
        <f t="shared" si="36"/>
        <v>3.7418196726924931E-2</v>
      </c>
      <c r="I160" s="269">
        <f t="shared" si="36"/>
        <v>1.6522548779616127E-2</v>
      </c>
      <c r="J160" s="269">
        <f t="shared" si="36"/>
        <v>5.2313525416897141E-2</v>
      </c>
      <c r="K160" s="269">
        <f t="shared" si="36"/>
        <v>3.3910617225161151E-2</v>
      </c>
      <c r="L160" s="269">
        <f t="shared" si="36"/>
        <v>2.369281062011952E-2</v>
      </c>
      <c r="M160" s="269">
        <f t="shared" si="36"/>
        <v>2.3307112082843185E-2</v>
      </c>
      <c r="N160" s="269">
        <f t="shared" si="36"/>
        <v>2.4292067793695433E-2</v>
      </c>
      <c r="O160" s="269">
        <f t="shared" si="36"/>
        <v>3.842440478505358E-2</v>
      </c>
      <c r="P160" s="269">
        <f t="shared" si="36"/>
        <v>3.3727422270880859E-2</v>
      </c>
      <c r="Q160" s="269">
        <f t="shared" si="36"/>
        <v>3.3206490992369685E-2</v>
      </c>
      <c r="R160" s="269">
        <f t="shared" si="36"/>
        <v>4.2750680130991002E-2</v>
      </c>
      <c r="S160" s="269">
        <f t="shared" si="36"/>
        <v>3.6134339738093234E-2</v>
      </c>
      <c r="T160" s="269">
        <f t="shared" si="36"/>
        <v>4.0323592872835101E-2</v>
      </c>
      <c r="U160" s="269">
        <f t="shared" si="36"/>
        <v>4.2880195806446197E-2</v>
      </c>
      <c r="V160" s="269">
        <f t="shared" si="36"/>
        <v>4.3414504811345296E-2</v>
      </c>
      <c r="W160" s="269">
        <f t="shared" si="36"/>
        <v>4.5001862786117168E-2</v>
      </c>
      <c r="X160" s="269">
        <f t="shared" si="36"/>
        <v>4.1980733913019506E-2</v>
      </c>
      <c r="Y160" s="269">
        <f t="shared" si="36"/>
        <v>4.0874536562721678E-2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7.1949807556918488E-2</v>
      </c>
      <c r="C161" s="318">
        <f t="shared" si="37"/>
        <v>6.6761168713878369E-2</v>
      </c>
      <c r="D161" s="318">
        <f t="shared" si="37"/>
        <v>6.1749518275845364E-2</v>
      </c>
      <c r="E161" s="318">
        <f t="shared" si="37"/>
        <v>5.7013223349135417E-2</v>
      </c>
      <c r="F161" s="318">
        <f t="shared" si="37"/>
        <v>5.8559184796395082E-2</v>
      </c>
      <c r="G161" s="318">
        <f t="shared" si="37"/>
        <v>6.1571445456576057E-2</v>
      </c>
      <c r="H161" s="318">
        <f t="shared" si="37"/>
        <v>3.7418196726924931E-2</v>
      </c>
      <c r="I161" s="318">
        <f t="shared" si="37"/>
        <v>1.6522548779616127E-2</v>
      </c>
      <c r="J161" s="318">
        <f t="shared" si="37"/>
        <v>5.2313525416897141E-2</v>
      </c>
      <c r="K161" s="318">
        <f t="shared" si="37"/>
        <v>3.3910617225161151E-2</v>
      </c>
      <c r="L161" s="318">
        <f t="shared" si="37"/>
        <v>2.369281062011952E-2</v>
      </c>
      <c r="M161" s="318">
        <f t="shared" si="37"/>
        <v>2.3307112082843185E-2</v>
      </c>
      <c r="N161" s="318">
        <f t="shared" si="37"/>
        <v>2.4292067793695433E-2</v>
      </c>
      <c r="O161" s="318">
        <f t="shared" si="37"/>
        <v>3.842440478505358E-2</v>
      </c>
      <c r="P161" s="318">
        <f t="shared" si="37"/>
        <v>3.3727422270880859E-2</v>
      </c>
      <c r="Q161" s="318">
        <f t="shared" si="37"/>
        <v>3.3206490992369685E-2</v>
      </c>
      <c r="R161" s="318">
        <f t="shared" si="37"/>
        <v>4.2750680130991002E-2</v>
      </c>
      <c r="S161" s="318">
        <f t="shared" si="37"/>
        <v>3.6134339738093234E-2</v>
      </c>
      <c r="T161" s="318">
        <f t="shared" si="37"/>
        <v>4.0323592872835101E-2</v>
      </c>
      <c r="U161" s="318">
        <f t="shared" si="37"/>
        <v>4.2880195806446197E-2</v>
      </c>
      <c r="V161" s="318">
        <f t="shared" si="37"/>
        <v>4.3414504811345296E-2</v>
      </c>
      <c r="W161" s="318">
        <f t="shared" si="37"/>
        <v>4.5001862786117168E-2</v>
      </c>
      <c r="X161" s="318">
        <f t="shared" si="37"/>
        <v>4.1980733913019506E-2</v>
      </c>
      <c r="Y161" s="318">
        <f t="shared" si="37"/>
        <v>4.0874536562721678E-2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2.3878000418123393E-2</v>
      </c>
      <c r="C163" s="310">
        <f t="shared" si="39"/>
        <v>2.3605377554427331E-2</v>
      </c>
      <c r="D163" s="310">
        <f t="shared" si="39"/>
        <v>3.0368057257414795E-2</v>
      </c>
      <c r="E163" s="310">
        <f t="shared" si="39"/>
        <v>8.916081866873056E-2</v>
      </c>
      <c r="F163" s="310">
        <f t="shared" si="39"/>
        <v>7.0974061896167104E-2</v>
      </c>
      <c r="G163" s="310">
        <f t="shared" si="39"/>
        <v>8.2795837420809329E-2</v>
      </c>
      <c r="H163" s="310">
        <f t="shared" si="39"/>
        <v>0.4557328292623567</v>
      </c>
      <c r="I163" s="310">
        <f t="shared" si="39"/>
        <v>0.76631981178825559</v>
      </c>
      <c r="J163" s="310">
        <f t="shared" si="39"/>
        <v>0.29464058114042668</v>
      </c>
      <c r="K163" s="310">
        <f t="shared" si="39"/>
        <v>0.57775483343767264</v>
      </c>
      <c r="L163" s="310">
        <f t="shared" si="39"/>
        <v>0.72612943261895857</v>
      </c>
      <c r="M163" s="310">
        <f t="shared" si="39"/>
        <v>0.68460653590015352</v>
      </c>
      <c r="N163" s="310">
        <f t="shared" si="39"/>
        <v>0.6910422779846862</v>
      </c>
      <c r="O163" s="310">
        <f t="shared" si="39"/>
        <v>0.51194275978090698</v>
      </c>
      <c r="P163" s="310">
        <f t="shared" si="39"/>
        <v>0.51948371464505694</v>
      </c>
      <c r="Q163" s="310">
        <f t="shared" si="39"/>
        <v>0.50680394495103631</v>
      </c>
      <c r="R163" s="310">
        <f t="shared" si="39"/>
        <v>0.35583879702151872</v>
      </c>
      <c r="S163" s="310">
        <f t="shared" si="39"/>
        <v>0.44337994975311995</v>
      </c>
      <c r="T163" s="310">
        <f t="shared" si="39"/>
        <v>0.32009349735893355</v>
      </c>
      <c r="U163" s="310">
        <f t="shared" si="39"/>
        <v>0.28486067114382324</v>
      </c>
      <c r="V163" s="310">
        <f t="shared" si="39"/>
        <v>0.18842894163574597</v>
      </c>
      <c r="W163" s="310">
        <f t="shared" si="39"/>
        <v>0.19907266537468282</v>
      </c>
      <c r="X163" s="310">
        <f t="shared" si="39"/>
        <v>0.22417234533746949</v>
      </c>
      <c r="Y163" s="310">
        <f t="shared" si="39"/>
        <v>0.2062840518326701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1</v>
      </c>
      <c r="C165" s="232">
        <f t="shared" si="40"/>
        <v>1</v>
      </c>
      <c r="D165" s="232">
        <f t="shared" si="40"/>
        <v>1</v>
      </c>
      <c r="E165" s="232">
        <f t="shared" si="40"/>
        <v>1</v>
      </c>
      <c r="F165" s="232">
        <f t="shared" si="40"/>
        <v>1</v>
      </c>
      <c r="G165" s="232">
        <f t="shared" si="40"/>
        <v>1</v>
      </c>
      <c r="H165" s="232">
        <f t="shared" si="40"/>
        <v>1</v>
      </c>
      <c r="I165" s="232">
        <f t="shared" si="40"/>
        <v>1</v>
      </c>
      <c r="J165" s="232">
        <f t="shared" si="40"/>
        <v>1</v>
      </c>
      <c r="K165" s="232">
        <f t="shared" si="40"/>
        <v>1</v>
      </c>
      <c r="L165" s="232">
        <f t="shared" si="40"/>
        <v>1</v>
      </c>
      <c r="M165" s="232">
        <f t="shared" si="40"/>
        <v>0.99999999999999989</v>
      </c>
      <c r="N165" s="232">
        <f t="shared" si="40"/>
        <v>1</v>
      </c>
      <c r="O165" s="232">
        <f t="shared" si="40"/>
        <v>1</v>
      </c>
      <c r="P165" s="232">
        <f t="shared" si="40"/>
        <v>1</v>
      </c>
      <c r="Q165" s="232">
        <f t="shared" si="40"/>
        <v>1</v>
      </c>
      <c r="R165" s="232">
        <f t="shared" si="40"/>
        <v>1</v>
      </c>
      <c r="S165" s="232">
        <f t="shared" si="40"/>
        <v>1.0000000000000002</v>
      </c>
      <c r="T165" s="232">
        <f t="shared" si="40"/>
        <v>0.99999999999999978</v>
      </c>
      <c r="U165" s="232">
        <f t="shared" si="40"/>
        <v>1</v>
      </c>
      <c r="V165" s="232">
        <f t="shared" si="40"/>
        <v>0.99999999999999978</v>
      </c>
      <c r="W165" s="232">
        <f t="shared" si="40"/>
        <v>0.99999999999999989</v>
      </c>
      <c r="X165" s="232">
        <f t="shared" si="40"/>
        <v>0.99999999999999978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5.5823027738033546E-3</v>
      </c>
      <c r="C170" s="268">
        <f t="shared" si="45"/>
        <v>6.0599438392883453E-3</v>
      </c>
      <c r="D170" s="268">
        <f t="shared" si="45"/>
        <v>6.5904800732913488E-3</v>
      </c>
      <c r="E170" s="268">
        <f t="shared" si="45"/>
        <v>6.157982667281286E-3</v>
      </c>
      <c r="F170" s="268">
        <f t="shared" si="45"/>
        <v>5.0895939897565327E-3</v>
      </c>
      <c r="G170" s="268">
        <f t="shared" si="45"/>
        <v>3.865697560744162E-3</v>
      </c>
      <c r="H170" s="268">
        <f t="shared" si="45"/>
        <v>1.3040862486554602E-3</v>
      </c>
      <c r="I170" s="268">
        <f t="shared" si="45"/>
        <v>3.1845663304749024E-4</v>
      </c>
      <c r="J170" s="268">
        <f t="shared" si="45"/>
        <v>4.4095418318951772E-4</v>
      </c>
      <c r="K170" s="268">
        <f t="shared" si="45"/>
        <v>1.8718223271055245E-3</v>
      </c>
      <c r="L170" s="268">
        <f t="shared" si="45"/>
        <v>1.0967454027849442E-3</v>
      </c>
      <c r="M170" s="268">
        <f t="shared" si="45"/>
        <v>1.4986288334304587E-3</v>
      </c>
      <c r="N170" s="268">
        <f t="shared" si="45"/>
        <v>2.1751293499679466E-3</v>
      </c>
      <c r="O170" s="268">
        <f t="shared" si="45"/>
        <v>2.0620627020130305E-3</v>
      </c>
      <c r="P170" s="268">
        <f t="shared" si="45"/>
        <v>2.0979933429414199E-3</v>
      </c>
      <c r="Q170" s="268">
        <f t="shared" si="45"/>
        <v>2.0641997445339771E-3</v>
      </c>
      <c r="R170" s="268">
        <f t="shared" si="45"/>
        <v>2.2735528220037848E-3</v>
      </c>
      <c r="S170" s="268">
        <f t="shared" si="45"/>
        <v>2.27538416650139E-3</v>
      </c>
      <c r="T170" s="268">
        <f t="shared" si="45"/>
        <v>3.370145628580398E-3</v>
      </c>
      <c r="U170" s="268">
        <f t="shared" si="45"/>
        <v>2.6748038151175649E-3</v>
      </c>
      <c r="V170" s="268">
        <f t="shared" si="45"/>
        <v>2.9987102267775992E-3</v>
      </c>
      <c r="W170" s="268">
        <f t="shared" si="45"/>
        <v>3.0552586520267043E-3</v>
      </c>
      <c r="X170" s="268">
        <f t="shared" si="45"/>
        <v>3.4929187495802969E-3</v>
      </c>
      <c r="Y170" s="268">
        <f t="shared" si="45"/>
        <v>3.5053281610617415E-3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0.64265733311946482</v>
      </c>
      <c r="C171" s="269">
        <f t="shared" si="46"/>
        <v>0.658078903186185</v>
      </c>
      <c r="D171" s="269">
        <f t="shared" si="46"/>
        <v>0.65007665486636224</v>
      </c>
      <c r="E171" s="269">
        <f t="shared" si="46"/>
        <v>0.59693762809778594</v>
      </c>
      <c r="F171" s="269">
        <f t="shared" si="46"/>
        <v>0.64224151538069152</v>
      </c>
      <c r="G171" s="269">
        <f t="shared" si="46"/>
        <v>0.54419076852855253</v>
      </c>
      <c r="H171" s="269">
        <f t="shared" si="46"/>
        <v>0.38388278650912883</v>
      </c>
      <c r="I171" s="269">
        <f t="shared" si="46"/>
        <v>8.0595859150224575E-2</v>
      </c>
      <c r="J171" s="269">
        <f t="shared" si="46"/>
        <v>0.13920700056806365</v>
      </c>
      <c r="K171" s="269">
        <f t="shared" si="46"/>
        <v>0.50780664764858574</v>
      </c>
      <c r="L171" s="269">
        <f t="shared" si="46"/>
        <v>0.3951476452744026</v>
      </c>
      <c r="M171" s="269">
        <f t="shared" si="46"/>
        <v>0.39219767435140623</v>
      </c>
      <c r="N171" s="269">
        <f t="shared" si="46"/>
        <v>0.52739495051791219</v>
      </c>
      <c r="O171" s="269">
        <f t="shared" si="46"/>
        <v>0.48640105713452053</v>
      </c>
      <c r="P171" s="269">
        <f t="shared" si="46"/>
        <v>0.49577710404921849</v>
      </c>
      <c r="Q171" s="269">
        <f t="shared" si="46"/>
        <v>0.59562796491101233</v>
      </c>
      <c r="R171" s="269">
        <f t="shared" si="46"/>
        <v>0.62393026809133767</v>
      </c>
      <c r="S171" s="269">
        <f t="shared" si="46"/>
        <v>0.63008370246274303</v>
      </c>
      <c r="T171" s="269">
        <f t="shared" si="46"/>
        <v>0.64706632427083333</v>
      </c>
      <c r="U171" s="269">
        <f t="shared" si="46"/>
        <v>0.64634420999414488</v>
      </c>
      <c r="V171" s="269">
        <f t="shared" si="46"/>
        <v>0.66903605916364772</v>
      </c>
      <c r="W171" s="269">
        <f t="shared" si="46"/>
        <v>0.66223317399643744</v>
      </c>
      <c r="X171" s="269">
        <f t="shared" si="46"/>
        <v>0.66011738890232929</v>
      </c>
      <c r="Y171" s="269">
        <f t="shared" si="46"/>
        <v>0.66994528158704925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0.64265733311946482</v>
      </c>
      <c r="C172" s="318">
        <f t="shared" si="47"/>
        <v>0.658078903186185</v>
      </c>
      <c r="D172" s="318">
        <f t="shared" si="47"/>
        <v>0.65007665486636224</v>
      </c>
      <c r="E172" s="318">
        <f t="shared" si="47"/>
        <v>0.59693762809778594</v>
      </c>
      <c r="F172" s="318">
        <f t="shared" si="47"/>
        <v>0.64224151538069152</v>
      </c>
      <c r="G172" s="318">
        <f t="shared" si="47"/>
        <v>0.54419076852855253</v>
      </c>
      <c r="H172" s="318">
        <f t="shared" si="47"/>
        <v>0.38388278650912883</v>
      </c>
      <c r="I172" s="318">
        <f t="shared" si="47"/>
        <v>8.0595859150224575E-2</v>
      </c>
      <c r="J172" s="318">
        <f t="shared" si="47"/>
        <v>0.13920700056806365</v>
      </c>
      <c r="K172" s="318">
        <f t="shared" si="47"/>
        <v>0.50780664764858574</v>
      </c>
      <c r="L172" s="318">
        <f t="shared" si="47"/>
        <v>0.3951476452744026</v>
      </c>
      <c r="M172" s="318">
        <f t="shared" si="47"/>
        <v>0.39219767435140623</v>
      </c>
      <c r="N172" s="318">
        <f t="shared" si="47"/>
        <v>0.52739495051791219</v>
      </c>
      <c r="O172" s="318">
        <f t="shared" si="47"/>
        <v>0.48640105713452053</v>
      </c>
      <c r="P172" s="318">
        <f t="shared" si="47"/>
        <v>0.49577710404921849</v>
      </c>
      <c r="Q172" s="318">
        <f t="shared" si="47"/>
        <v>0.59562796491101233</v>
      </c>
      <c r="R172" s="318">
        <f t="shared" si="47"/>
        <v>0.62393026809133767</v>
      </c>
      <c r="S172" s="318">
        <f t="shared" si="47"/>
        <v>0.63008370246274303</v>
      </c>
      <c r="T172" s="318">
        <f t="shared" si="47"/>
        <v>0.64706632427083333</v>
      </c>
      <c r="U172" s="318">
        <f t="shared" si="47"/>
        <v>0.64634420999414488</v>
      </c>
      <c r="V172" s="318">
        <f t="shared" si="47"/>
        <v>0.66903605916364772</v>
      </c>
      <c r="W172" s="318">
        <f t="shared" si="47"/>
        <v>0.66223317399643744</v>
      </c>
      <c r="X172" s="318">
        <f t="shared" si="47"/>
        <v>0.66011738890232929</v>
      </c>
      <c r="Y172" s="318">
        <f t="shared" si="47"/>
        <v>0.66994528158704925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5.3742512428067643E-2</v>
      </c>
      <c r="C175" s="269">
        <f t="shared" si="50"/>
        <v>5.5032148254594383E-2</v>
      </c>
      <c r="D175" s="269">
        <f t="shared" si="50"/>
        <v>5.4362956591141293E-2</v>
      </c>
      <c r="E175" s="269">
        <f t="shared" si="50"/>
        <v>4.991918125497042E-2</v>
      </c>
      <c r="F175" s="269">
        <f t="shared" si="50"/>
        <v>5.3707739480118276E-2</v>
      </c>
      <c r="G175" s="269">
        <f t="shared" si="50"/>
        <v>4.550820107960829E-2</v>
      </c>
      <c r="H175" s="269">
        <f t="shared" si="50"/>
        <v>3.2102373009183387E-2</v>
      </c>
      <c r="I175" s="269">
        <f t="shared" si="50"/>
        <v>6.739865459881954E-3</v>
      </c>
      <c r="J175" s="269">
        <f t="shared" si="50"/>
        <v>1.1641248877980926E-2</v>
      </c>
      <c r="K175" s="269">
        <f t="shared" si="50"/>
        <v>4.2465562385851335E-2</v>
      </c>
      <c r="L175" s="269">
        <f t="shared" si="50"/>
        <v>3.3044401958350622E-2</v>
      </c>
      <c r="M175" s="269">
        <f t="shared" si="50"/>
        <v>3.2797709295213931E-2</v>
      </c>
      <c r="N175" s="269">
        <f t="shared" si="50"/>
        <v>4.4103643142340318E-2</v>
      </c>
      <c r="O175" s="269">
        <f t="shared" si="50"/>
        <v>4.0675510121687054E-2</v>
      </c>
      <c r="P175" s="269">
        <f t="shared" si="50"/>
        <v>4.145958631886261E-2</v>
      </c>
      <c r="Q175" s="269">
        <f t="shared" si="50"/>
        <v>4.9809660073985643E-2</v>
      </c>
      <c r="R175" s="269">
        <f t="shared" si="50"/>
        <v>5.2176453078631627E-2</v>
      </c>
      <c r="S175" s="269">
        <f t="shared" si="50"/>
        <v>5.2691036832893501E-2</v>
      </c>
      <c r="T175" s="269">
        <f t="shared" si="50"/>
        <v>5.4111216322875008E-2</v>
      </c>
      <c r="U175" s="269">
        <f t="shared" si="50"/>
        <v>5.4050829187321681E-2</v>
      </c>
      <c r="V175" s="269">
        <f t="shared" si="50"/>
        <v>5.5948445417869121E-2</v>
      </c>
      <c r="W175" s="269">
        <f t="shared" si="50"/>
        <v>5.5379551044765406E-2</v>
      </c>
      <c r="X175" s="269">
        <f t="shared" si="50"/>
        <v>5.5202617551820904E-2</v>
      </c>
      <c r="Y175" s="269">
        <f t="shared" si="50"/>
        <v>5.602447955748184E-2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5.3742512428067643E-2</v>
      </c>
      <c r="C176" s="318">
        <f t="shared" si="51"/>
        <v>5.5032148254594383E-2</v>
      </c>
      <c r="D176" s="318">
        <f t="shared" si="51"/>
        <v>5.4362956591141293E-2</v>
      </c>
      <c r="E176" s="318">
        <f t="shared" si="51"/>
        <v>4.991918125497042E-2</v>
      </c>
      <c r="F176" s="318">
        <f t="shared" si="51"/>
        <v>5.3707739480118276E-2</v>
      </c>
      <c r="G176" s="318">
        <f t="shared" si="51"/>
        <v>4.550820107960829E-2</v>
      </c>
      <c r="H176" s="318">
        <f t="shared" si="51"/>
        <v>3.2102373009183387E-2</v>
      </c>
      <c r="I176" s="318">
        <f t="shared" si="51"/>
        <v>6.739865459881954E-3</v>
      </c>
      <c r="J176" s="318">
        <f t="shared" si="51"/>
        <v>1.1641248877980926E-2</v>
      </c>
      <c r="K176" s="318">
        <f t="shared" si="51"/>
        <v>4.2465562385851335E-2</v>
      </c>
      <c r="L176" s="318">
        <f t="shared" si="51"/>
        <v>3.3044401958350622E-2</v>
      </c>
      <c r="M176" s="318">
        <f t="shared" si="51"/>
        <v>3.2797709295213931E-2</v>
      </c>
      <c r="N176" s="318">
        <f t="shared" si="51"/>
        <v>4.4103643142340318E-2</v>
      </c>
      <c r="O176" s="318">
        <f t="shared" si="51"/>
        <v>4.0675510121687054E-2</v>
      </c>
      <c r="P176" s="318">
        <f t="shared" si="51"/>
        <v>4.145958631886261E-2</v>
      </c>
      <c r="Q176" s="318">
        <f t="shared" si="51"/>
        <v>4.9809660073985643E-2</v>
      </c>
      <c r="R176" s="318">
        <f t="shared" si="51"/>
        <v>5.2176453078631627E-2</v>
      </c>
      <c r="S176" s="318">
        <f t="shared" si="51"/>
        <v>5.2691036832893501E-2</v>
      </c>
      <c r="T176" s="318">
        <f t="shared" si="51"/>
        <v>5.4111216322875008E-2</v>
      </c>
      <c r="U176" s="318">
        <f t="shared" si="51"/>
        <v>5.4050829187321681E-2</v>
      </c>
      <c r="V176" s="318">
        <f t="shared" si="51"/>
        <v>5.5948445417869121E-2</v>
      </c>
      <c r="W176" s="318">
        <f t="shared" si="51"/>
        <v>5.5379551044765406E-2</v>
      </c>
      <c r="X176" s="318">
        <f t="shared" si="51"/>
        <v>5.5202617551820904E-2</v>
      </c>
      <c r="Y176" s="318">
        <f t="shared" si="51"/>
        <v>5.602447955748184E-2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0.29801785167866418</v>
      </c>
      <c r="C179" s="310">
        <f t="shared" si="54"/>
        <v>0.28082900471993233</v>
      </c>
      <c r="D179" s="310">
        <f t="shared" si="54"/>
        <v>0.28896990846920512</v>
      </c>
      <c r="E179" s="310">
        <f t="shared" si="54"/>
        <v>0.34698520797996235</v>
      </c>
      <c r="F179" s="310">
        <f t="shared" si="54"/>
        <v>0.29896115114943378</v>
      </c>
      <c r="G179" s="310">
        <f t="shared" si="54"/>
        <v>0.40643533283109495</v>
      </c>
      <c r="H179" s="310">
        <f t="shared" si="54"/>
        <v>0.58271075423303242</v>
      </c>
      <c r="I179" s="310">
        <f t="shared" si="54"/>
        <v>0.91234581875684595</v>
      </c>
      <c r="J179" s="310">
        <f t="shared" si="54"/>
        <v>0.84871079637076585</v>
      </c>
      <c r="K179" s="310">
        <f t="shared" si="54"/>
        <v>0.44785596763845753</v>
      </c>
      <c r="L179" s="310">
        <f t="shared" si="54"/>
        <v>0.57071120736446179</v>
      </c>
      <c r="M179" s="310">
        <f t="shared" si="54"/>
        <v>0.5735059875199493</v>
      </c>
      <c r="N179" s="310">
        <f t="shared" si="54"/>
        <v>0.42632627698977948</v>
      </c>
      <c r="O179" s="310">
        <f t="shared" si="54"/>
        <v>0.47086137004177947</v>
      </c>
      <c r="P179" s="310">
        <f t="shared" si="54"/>
        <v>0.4606653162889775</v>
      </c>
      <c r="Q179" s="310">
        <f t="shared" si="54"/>
        <v>0.35249817527046801</v>
      </c>
      <c r="R179" s="310">
        <f t="shared" si="54"/>
        <v>0.32161972600802691</v>
      </c>
      <c r="S179" s="310">
        <f t="shared" si="54"/>
        <v>0.31494987653786216</v>
      </c>
      <c r="T179" s="310">
        <f t="shared" si="54"/>
        <v>0.29545231377771114</v>
      </c>
      <c r="U179" s="310">
        <f t="shared" si="54"/>
        <v>0.29693015700341591</v>
      </c>
      <c r="V179" s="310">
        <f t="shared" si="54"/>
        <v>0.27201678519170536</v>
      </c>
      <c r="W179" s="310">
        <f t="shared" si="54"/>
        <v>0.27933201630677029</v>
      </c>
      <c r="X179" s="310">
        <f t="shared" si="54"/>
        <v>0.28118707479626942</v>
      </c>
      <c r="Y179" s="310">
        <f t="shared" si="54"/>
        <v>0.27052491069440726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275.16158553206736</v>
      </c>
      <c r="C183" s="320">
        <f t="shared" si="55"/>
        <v>298.45899926009974</v>
      </c>
      <c r="D183" s="320">
        <f t="shared" si="55"/>
        <v>311.06599667697321</v>
      </c>
      <c r="E183" s="320">
        <f t="shared" si="55"/>
        <v>314.95868271001609</v>
      </c>
      <c r="F183" s="320">
        <f t="shared" si="55"/>
        <v>350.12730800489095</v>
      </c>
      <c r="G183" s="320">
        <f t="shared" si="55"/>
        <v>308.91524520887953</v>
      </c>
      <c r="H183" s="320">
        <f t="shared" si="55"/>
        <v>252.52983745703011</v>
      </c>
      <c r="I183" s="320">
        <f t="shared" si="55"/>
        <v>261.70008373403931</v>
      </c>
      <c r="J183" s="320">
        <f t="shared" si="55"/>
        <v>245.81022417562525</v>
      </c>
      <c r="K183" s="320">
        <f t="shared" si="55"/>
        <v>232.62874761882668</v>
      </c>
      <c r="L183" s="320">
        <f t="shared" si="55"/>
        <v>206.47788612783953</v>
      </c>
      <c r="M183" s="320">
        <f t="shared" si="55"/>
        <v>242.08163568708861</v>
      </c>
      <c r="N183" s="320">
        <f t="shared" si="55"/>
        <v>264.46335116191545</v>
      </c>
      <c r="O183" s="320">
        <f t="shared" si="55"/>
        <v>221.82757728372337</v>
      </c>
      <c r="P183" s="320">
        <f t="shared" si="55"/>
        <v>252.62788538639555</v>
      </c>
      <c r="Q183" s="320">
        <f t="shared" si="55"/>
        <v>261.14748710323033</v>
      </c>
      <c r="R183" s="320">
        <f t="shared" si="55"/>
        <v>250.47285044053933</v>
      </c>
      <c r="S183" s="320">
        <f t="shared" si="55"/>
        <v>264.14530790038475</v>
      </c>
      <c r="T183" s="320">
        <f t="shared" si="55"/>
        <v>299.09387631873784</v>
      </c>
      <c r="U183" s="320">
        <f t="shared" si="55"/>
        <v>250.02070076754438</v>
      </c>
      <c r="V183" s="320">
        <f t="shared" si="55"/>
        <v>284.05819839144192</v>
      </c>
      <c r="W183" s="320">
        <f t="shared" si="55"/>
        <v>293.21186213630199</v>
      </c>
      <c r="X183" s="320">
        <f t="shared" si="55"/>
        <v>294.15008485422584</v>
      </c>
      <c r="Y183" s="320">
        <f t="shared" si="55"/>
        <v>315.17926111955484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0.77978147810426268</v>
      </c>
      <c r="C188" s="275">
        <f>IF(C$10=0,0,C$10/NMM!C$9*1000)</f>
        <v>0.87643051995247112</v>
      </c>
      <c r="D188" s="275">
        <f>IF(D$10=0,0,D$10/NMM!D$9*1000)</f>
        <v>0.9218910750929854</v>
      </c>
      <c r="E188" s="275">
        <f>IF(E$10=0,0,E$10/NMM!E$9*1000)</f>
        <v>0.93170446412663832</v>
      </c>
      <c r="F188" s="275">
        <f>IF(F$10=0,0,F$10/NMM!F$9*1000)</f>
        <v>0.78172483250593905</v>
      </c>
      <c r="G188" s="275">
        <f>IF(G$10=0,0,G$10/NMM!G$9*1000)</f>
        <v>0.6705067331942951</v>
      </c>
      <c r="H188" s="275">
        <f>IF(H$10=0,0,H$10/NMM!H$9*1000)</f>
        <v>0.2878992320585767</v>
      </c>
      <c r="I188" s="275">
        <f>IF(I$10=0,0,I$10/NMM!I$9*1000)</f>
        <v>0.34108759988547427</v>
      </c>
      <c r="J188" s="275">
        <f>IF(J$10=0,0,J$10/NMM!J$9*1000)</f>
        <v>0.26381891167698612</v>
      </c>
      <c r="K188" s="275">
        <f>IF(K$10=0,0,K$10/NMM!K$9*1000)</f>
        <v>0.31454763327316954</v>
      </c>
      <c r="L188" s="275">
        <f>IF(L$10=0,0,L$10/NMM!L$9*1000)</f>
        <v>0.22773431011681441</v>
      </c>
      <c r="M188" s="275">
        <f>IF(M$10=0,0,M$10/NMM!M$9*1000)</f>
        <v>0.30042327062319407</v>
      </c>
      <c r="N188" s="275">
        <f>IF(N$10=0,0,N$10/NMM!N$9*1000)</f>
        <v>0.38641770911044027</v>
      </c>
      <c r="O188" s="275">
        <f>IF(O$10=0,0,O$10/NMM!O$9*1000)</f>
        <v>0.33554365794293306</v>
      </c>
      <c r="P188" s="275">
        <f>IF(P$10=0,0,P$10/NMM!P$9*1000)</f>
        <v>0.33025678245528695</v>
      </c>
      <c r="Q188" s="275">
        <f>IF(Q$10=0,0,Q$10/NMM!Q$9*1000)</f>
        <v>0.26427355566827881</v>
      </c>
      <c r="R188" s="275">
        <f>IF(R$10=0,0,R$10/NMM!R$9*1000)</f>
        <v>0.26195609756083355</v>
      </c>
      <c r="S188" s="275">
        <f>IF(S$10=0,0,S$10/NMM!S$9*1000)</f>
        <v>0.26574934487756924</v>
      </c>
      <c r="T188" s="275">
        <f>IF(T$10=0,0,T$10/NMM!T$9*1000)</f>
        <v>0.39272554274622007</v>
      </c>
      <c r="U188" s="275">
        <f>IF(U$10=0,0,U$10/NMM!U$9*1000)</f>
        <v>0.26533149133177497</v>
      </c>
      <c r="V188" s="275">
        <f>IF(V$10=0,0,V$10/NMM!V$9*1000)</f>
        <v>0.28347886762486108</v>
      </c>
      <c r="W188" s="275">
        <f>IF(W$10=0,0,W$10/NMM!W$9*1000)</f>
        <v>0.31930992329832697</v>
      </c>
      <c r="X188" s="275">
        <f>IF(X$10=0,0,X$10/NMM!X$9*1000)</f>
        <v>0.35097754929308961</v>
      </c>
      <c r="Y188" s="275">
        <f>IF(Y$10=0,0,Y$10/NMM!Y$9*1000)</f>
        <v>0.35061718525660962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159.47208535949099</v>
      </c>
      <c r="C190" s="276">
        <f>IF(C$17=0,0,C$17/NMM!C$9*1000)</f>
        <v>171.64872807282359</v>
      </c>
      <c r="D190" s="276">
        <f>IF(D$17=0,0,D$17/NMM!D$9*1000)</f>
        <v>178.87970118797219</v>
      </c>
      <c r="E190" s="276">
        <f>IF(E$17=0,0,E$17/NMM!E$9*1000)</f>
        <v>181.08223508800543</v>
      </c>
      <c r="F190" s="276">
        <f>IF(F$17=0,0,F$17/NMM!F$9*1000)</f>
        <v>201.9986029213344</v>
      </c>
      <c r="G190" s="276">
        <f>IF(G$17=0,0,G$17/NMM!G$9*1000)</f>
        <v>178.16040725113393</v>
      </c>
      <c r="H190" s="276">
        <f>IF(H$17=0,0,H$17/NMM!H$9*1000)</f>
        <v>144.72109382681057</v>
      </c>
      <c r="I190" s="276">
        <f>IF(I$17=0,0,I$17/NMM!I$9*1000)</f>
        <v>150.84339343318533</v>
      </c>
      <c r="J190" s="276">
        <f>IF(J$17=0,0,J$17/NMM!J$9*1000)</f>
        <v>142.2222518318305</v>
      </c>
      <c r="K190" s="276">
        <f>IF(K$17=0,0,K$17/NMM!K$9*1000)</f>
        <v>134.88660155536587</v>
      </c>
      <c r="L190" s="276">
        <f>IF(L$17=0,0,L$17/NMM!L$9*1000)</f>
        <v>119.96506824258358</v>
      </c>
      <c r="M190" s="276">
        <f>IF(M$17=0,0,M$17/NMM!M$9*1000)</f>
        <v>140.59289846487869</v>
      </c>
      <c r="N190" s="276">
        <f>IF(N$17=0,0,N$17/NMM!N$9*1000)</f>
        <v>153.44690532103886</v>
      </c>
      <c r="O190" s="276">
        <f>IF(O$17=0,0,O$17/NMM!O$9*1000)</f>
        <v>128.6323178483787</v>
      </c>
      <c r="P190" s="276">
        <f>IF(P$17=0,0,P$17/NMM!P$9*1000)</f>
        <v>146.48703630717384</v>
      </c>
      <c r="Q190" s="276">
        <f>IF(Q$17=0,0,Q$17/NMM!Q$9*1000)</f>
        <v>151.5326310389772</v>
      </c>
      <c r="R190" s="276">
        <f>IF(R$17=0,0,R$17/NMM!R$9*1000)</f>
        <v>145.32598019158397</v>
      </c>
      <c r="S190" s="276">
        <f>IF(S$17=0,0,S$17/NMM!S$9*1000)</f>
        <v>153.30369896178044</v>
      </c>
      <c r="T190" s="276">
        <f>IF(T$17=0,0,T$17/NMM!T$9*1000)</f>
        <v>173.36363020307314</v>
      </c>
      <c r="U190" s="276">
        <f>IF(U$17=0,0,U$17/NMM!U$9*1000)</f>
        <v>144.89165911053161</v>
      </c>
      <c r="V190" s="276">
        <f>IF(V$17=0,0,V$17/NMM!V$9*1000)</f>
        <v>164.7094703055933</v>
      </c>
      <c r="W190" s="276">
        <f>IF(W$17=0,0,W$17/NMM!W$9*1000)</f>
        <v>170.0029230398091</v>
      </c>
      <c r="X190" s="276">
        <f>IF(X$17=0,0,X$17/NMM!X$9*1000)</f>
        <v>170.54925186559154</v>
      </c>
      <c r="Y190" s="276">
        <f>IF(Y$17=0,0,Y$17/NMM!Y$9*1000)</f>
        <v>182.7631156937743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114.42151757987443</v>
      </c>
      <c r="C191" s="276">
        <f>IF(C$25=0,0,C$25/NMM!C$9*1000)</f>
        <v>123.15828135358838</v>
      </c>
      <c r="D191" s="276">
        <f>IF(D$25=0,0,D$25/NMM!D$9*1000)</f>
        <v>128.34651800045637</v>
      </c>
      <c r="E191" s="276">
        <f>IF(E$25=0,0,E$25/NMM!E$9*1000)</f>
        <v>129.92684016652586</v>
      </c>
      <c r="F191" s="276">
        <f>IF(F$25=0,0,F$25/NMM!F$9*1000)</f>
        <v>144.93437295418133</v>
      </c>
      <c r="G191" s="276">
        <f>IF(G$25=0,0,G$25/NMM!G$9*1000)</f>
        <v>127.83042326416764</v>
      </c>
      <c r="H191" s="276">
        <f>IF(H$25=0,0,H$25/NMM!H$9*1000)</f>
        <v>103.83765374456826</v>
      </c>
      <c r="I191" s="276">
        <f>IF(I$25=0,0,I$25/NMM!I$9*1000)</f>
        <v>108.23041508873017</v>
      </c>
      <c r="J191" s="276">
        <f>IF(J$25=0,0,J$25/NMM!J$9*1000)</f>
        <v>102.04472996976841</v>
      </c>
      <c r="K191" s="276">
        <f>IF(K$25=0,0,K$25/NMM!K$9*1000)</f>
        <v>96.781387265142783</v>
      </c>
      <c r="L191" s="276">
        <f>IF(L$25=0,0,L$25/NMM!L$9*1000)</f>
        <v>86.075159385709156</v>
      </c>
      <c r="M191" s="276">
        <f>IF(M$25=0,0,M$25/NMM!M$9*1000)</f>
        <v>100.87566590128125</v>
      </c>
      <c r="N191" s="276">
        <f>IF(N$25=0,0,N$25/NMM!N$9*1000)</f>
        <v>110.09843970616656</v>
      </c>
      <c r="O191" s="276">
        <f>IF(O$25=0,0,O$25/NMM!O$9*1000)</f>
        <v>92.293927083535749</v>
      </c>
      <c r="P191" s="276">
        <f>IF(P$25=0,0,P$25/NMM!P$9*1000)</f>
        <v>105.10472075574098</v>
      </c>
      <c r="Q191" s="276">
        <f>IF(Q$25=0,0,Q$25/NMM!Q$9*1000)</f>
        <v>108.72494435164189</v>
      </c>
      <c r="R191" s="276">
        <f>IF(R$25=0,0,R$25/NMM!R$9*1000)</f>
        <v>104.27166083530595</v>
      </c>
      <c r="S191" s="276">
        <f>IF(S$25=0,0,S$25/NMM!S$9*1000)</f>
        <v>109.99568887728955</v>
      </c>
      <c r="T191" s="276">
        <f>IF(T$25=0,0,T$25/NMM!T$9*1000)</f>
        <v>124.38872681871028</v>
      </c>
      <c r="U191" s="276">
        <f>IF(U$25=0,0,U$25/NMM!U$9*1000)</f>
        <v>103.96003465258612</v>
      </c>
      <c r="V191" s="276">
        <f>IF(V$25=0,0,V$25/NMM!V$9*1000)</f>
        <v>118.1793510109234</v>
      </c>
      <c r="W191" s="276">
        <f>IF(W$25=0,0,W$25/NMM!W$9*1000)</f>
        <v>121.97741318413043</v>
      </c>
      <c r="X191" s="276">
        <f>IF(X$25=0,0,X$25/NMM!X$9*1000)</f>
        <v>122.3694051318292</v>
      </c>
      <c r="Y191" s="276">
        <f>IF(Y$25=0,0,Y$25/NMM!Y$9*1000)</f>
        <v>131.13287512461343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0.48820111459762383</v>
      </c>
      <c r="C192" s="277">
        <f>IF(C$33=0,0,C$33/NMM!C$9*1000)</f>
        <v>2.7755593137352879</v>
      </c>
      <c r="D192" s="277">
        <f>IF(D$33=0,0,D$33/NMM!D$9*1000)</f>
        <v>2.9178864134517184</v>
      </c>
      <c r="E192" s="277">
        <f>IF(E$33=0,0,E$33/NMM!E$9*1000)</f>
        <v>3.0179029913581652</v>
      </c>
      <c r="F192" s="277">
        <f>IF(F$33=0,0,F$33/NMM!F$9*1000)</f>
        <v>2.4126072968692642</v>
      </c>
      <c r="G192" s="277">
        <f>IF(G$33=0,0,G$33/NMM!G$9*1000)</f>
        <v>2.2539079603837129</v>
      </c>
      <c r="H192" s="277">
        <f>IF(H$33=0,0,H$33/NMM!H$9*1000)</f>
        <v>3.6831906535927117</v>
      </c>
      <c r="I192" s="277">
        <f>IF(I$33=0,0,I$33/NMM!I$9*1000)</f>
        <v>2.2851876122383414</v>
      </c>
      <c r="J192" s="277">
        <f>IF(J$33=0,0,J$33/NMM!J$9*1000)</f>
        <v>1.2794234623493399</v>
      </c>
      <c r="K192" s="277">
        <f>IF(K$33=0,0,K$33/NMM!K$9*1000)</f>
        <v>0.64621116504481946</v>
      </c>
      <c r="L192" s="277">
        <f>IF(L$33=0,0,L$33/NMM!L$9*1000)</f>
        <v>0.20992418942998914</v>
      </c>
      <c r="M192" s="277">
        <f>IF(M$33=0,0,M$33/NMM!M$9*1000)</f>
        <v>0.3126480503054907</v>
      </c>
      <c r="N192" s="277">
        <f>IF(N$33=0,0,N$33/NMM!N$9*1000)</f>
        <v>0.53158842559960373</v>
      </c>
      <c r="O192" s="277">
        <f>IF(O$33=0,0,O$33/NMM!O$9*1000)</f>
        <v>0.56578869386598662</v>
      </c>
      <c r="P192" s="277">
        <f>IF(P$33=0,0,P$33/NMM!P$9*1000)</f>
        <v>0.70587154102546945</v>
      </c>
      <c r="Q192" s="277">
        <f>IF(Q$33=0,0,Q$33/NMM!Q$9*1000)</f>
        <v>0.6256381569429833</v>
      </c>
      <c r="R192" s="277">
        <f>IF(R$33=0,0,R$33/NMM!R$9*1000)</f>
        <v>0.61325331608856881</v>
      </c>
      <c r="S192" s="277">
        <f>IF(S$33=0,0,S$33/NMM!S$9*1000)</f>
        <v>0.58017071643720841</v>
      </c>
      <c r="T192" s="277">
        <f>IF(T$33=0,0,T$33/NMM!T$9*1000)</f>
        <v>0.94879375420817502</v>
      </c>
      <c r="U192" s="277">
        <f>IF(U$33=0,0,U$33/NMM!U$9*1000)</f>
        <v>0.90367551309485838</v>
      </c>
      <c r="V192" s="277">
        <f>IF(V$33=0,0,V$33/NMM!V$9*1000)</f>
        <v>0.88589820730031021</v>
      </c>
      <c r="W192" s="277">
        <f>IF(W$33=0,0,W$33/NMM!W$9*1000)</f>
        <v>0.91221598906409695</v>
      </c>
      <c r="X192" s="277">
        <f>IF(X$33=0,0,X$33/NMM!X$9*1000)</f>
        <v>0.88045030751201436</v>
      </c>
      <c r="Y192" s="277">
        <f>IF(Y$33=0,0,Y$33/NMM!Y$9*1000)</f>
        <v>0.93265311591048405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216.00535408684908</v>
      </c>
      <c r="C194" s="320">
        <f t="shared" si="56"/>
        <v>244.39192660872234</v>
      </c>
      <c r="D194" s="320">
        <f t="shared" si="56"/>
        <v>246.94185679906718</v>
      </c>
      <c r="E194" s="320">
        <f t="shared" si="56"/>
        <v>247.57716869676463</v>
      </c>
      <c r="F194" s="320">
        <f t="shared" si="56"/>
        <v>261.33791245515698</v>
      </c>
      <c r="G194" s="320">
        <f t="shared" si="56"/>
        <v>216.33244180140593</v>
      </c>
      <c r="H194" s="320">
        <f t="shared" si="56"/>
        <v>177.57312447948817</v>
      </c>
      <c r="I194" s="320">
        <f t="shared" si="56"/>
        <v>172.92593166860905</v>
      </c>
      <c r="J194" s="320">
        <f t="shared" si="56"/>
        <v>171.74029783336584</v>
      </c>
      <c r="K194" s="320">
        <f t="shared" si="56"/>
        <v>163.96239675423007</v>
      </c>
      <c r="L194" s="320">
        <f t="shared" si="56"/>
        <v>136.9309903878013</v>
      </c>
      <c r="M194" s="320">
        <f t="shared" si="56"/>
        <v>159.25344670491191</v>
      </c>
      <c r="N194" s="320">
        <f t="shared" si="56"/>
        <v>207.84046263941042</v>
      </c>
      <c r="O194" s="320">
        <f t="shared" si="56"/>
        <v>176.71101876232544</v>
      </c>
      <c r="P194" s="320">
        <f t="shared" si="56"/>
        <v>195.80916334186654</v>
      </c>
      <c r="Q194" s="320">
        <f t="shared" si="56"/>
        <v>197.23060764493647</v>
      </c>
      <c r="R194" s="320">
        <f t="shared" si="56"/>
        <v>202.754026843503</v>
      </c>
      <c r="S194" s="320">
        <f t="shared" si="56"/>
        <v>209.99654436489644</v>
      </c>
      <c r="T194" s="320">
        <f t="shared" si="56"/>
        <v>231.53717948999352</v>
      </c>
      <c r="U194" s="320">
        <f t="shared" si="56"/>
        <v>212.14903692156852</v>
      </c>
      <c r="V194" s="320">
        <f t="shared" si="56"/>
        <v>286.5091546247798</v>
      </c>
      <c r="W194" s="320">
        <f t="shared" si="56"/>
        <v>285.6073385937915</v>
      </c>
      <c r="X194" s="320">
        <f t="shared" si="56"/>
        <v>291.59589774463649</v>
      </c>
      <c r="Y194" s="320">
        <f t="shared" si="56"/>
        <v>312.7219828030191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1.3794405981383027</v>
      </c>
      <c r="C199" s="275">
        <f>IF(C$53=0,0,C$53/NMM!C$10*1000)</f>
        <v>1.5348115863124627</v>
      </c>
      <c r="D199" s="275">
        <f>IF(D$53=0,0,D$53/NMM!D$10*1000)</f>
        <v>1.5902041452694367</v>
      </c>
      <c r="E199" s="275">
        <f>IF(E$53=0,0,E$53/NMM!E$10*1000)</f>
        <v>1.5945311971539586</v>
      </c>
      <c r="F199" s="275">
        <f>IF(F$53=0,0,F$53/NMM!F$10*1000)</f>
        <v>1.302067187880964</v>
      </c>
      <c r="G199" s="275">
        <f>IF(G$53=0,0,G$53/NMM!G$10*1000)</f>
        <v>1.0289415821587988</v>
      </c>
      <c r="H199" s="275">
        <f>IF(H$53=0,0,H$53/NMM!H$10*1000)</f>
        <v>0.41365155279216542</v>
      </c>
      <c r="I199" s="275">
        <f>IF(I$53=0,0,I$53/NMM!I$10*1000)</f>
        <v>0.48187220245029633</v>
      </c>
      <c r="J199" s="275">
        <f>IF(J$53=0,0,J$53/NMM!J$10*1000)</f>
        <v>0.4024270378041005</v>
      </c>
      <c r="K199" s="275">
        <f>IF(K$53=0,0,K$53/NMM!K$10*1000)</f>
        <v>0.48412837569614942</v>
      </c>
      <c r="L199" s="275">
        <f>IF(L$53=0,0,L$53/NMM!L$10*1000)</f>
        <v>0.32794304606099633</v>
      </c>
      <c r="M199" s="275">
        <f>IF(M$53=0,0,M$53/NMM!M$10*1000)</f>
        <v>0.44853126085081541</v>
      </c>
      <c r="N199" s="275">
        <f>IF(N$53=0,0,N$53/NMM!N$10*1000)</f>
        <v>0.672238966381145</v>
      </c>
      <c r="O199" s="275">
        <f>IF(O$53=0,0,O$53/NMM!O$10*1000)</f>
        <v>0.58828314753310784</v>
      </c>
      <c r="P199" s="275">
        <f>IF(P$53=0,0,P$53/NMM!P$10*1000)</f>
        <v>0.58010247882246602</v>
      </c>
      <c r="Q199" s="275">
        <f>IF(Q$53=0,0,Q$53/NMM!Q$10*1000)</f>
        <v>0.4590218668168784</v>
      </c>
      <c r="R199" s="275">
        <f>IF(R$53=0,0,R$53/NMM!R$10*1000)</f>
        <v>0.48906431764217406</v>
      </c>
      <c r="S199" s="275">
        <f>IF(S$53=0,0,S$53/NMM!S$10*1000)</f>
        <v>0.49103103470305343</v>
      </c>
      <c r="T199" s="275">
        <f>IF(T$53=0,0,T$53/NMM!T$10*1000)</f>
        <v>0.71336149802244719</v>
      </c>
      <c r="U199" s="275">
        <f>IF(U$53=0,0,U$53/NMM!U$10*1000)</f>
        <v>0.52506644382803258</v>
      </c>
      <c r="V199" s="275">
        <f>IF(V$53=0,0,V$53/NMM!V$10*1000)</f>
        <v>0.68518967496077454</v>
      </c>
      <c r="W199" s="275">
        <f>IF(W$53=0,0,W$53/NMM!W$10*1000)</f>
        <v>0.73845293116716715</v>
      </c>
      <c r="X199" s="275">
        <f>IF(X$53=0,0,X$53/NMM!X$10*1000)</f>
        <v>0.8327459357756779</v>
      </c>
      <c r="Y199" s="275">
        <f>IF(Y$53=0,0,Y$53/NMM!Y$10*1000)</f>
        <v>0.84045511799983441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33.150322265298549</v>
      </c>
      <c r="C201" s="276">
        <f>IF(C$60=0,0,C$60/NMM!C$10*1000)</f>
        <v>49.745081692112102</v>
      </c>
      <c r="D201" s="276">
        <f>IF(D$60=0,0,D$60/NMM!D$10*1000)</f>
        <v>48.550369626958783</v>
      </c>
      <c r="E201" s="276">
        <f>IF(E$60=0,0,E$60/NMM!E$10*1000)</f>
        <v>48.618180389000706</v>
      </c>
      <c r="F201" s="276">
        <f>IF(F$60=0,0,F$60/NMM!F$10*1000)</f>
        <v>46.115105673921086</v>
      </c>
      <c r="G201" s="276">
        <f>IF(G$60=0,0,G$60/NMM!G$10*1000)</f>
        <v>40.33726471227348</v>
      </c>
      <c r="H201" s="276">
        <f>IF(H$60=0,0,H$60/NMM!H$10*1000)</f>
        <v>42.925886263098818</v>
      </c>
      <c r="I201" s="276">
        <f>IF(I$60=0,0,I$60/NMM!I$10*1000)</f>
        <v>35.157655186377568</v>
      </c>
      <c r="J201" s="276">
        <f>IF(J$60=0,0,J$60/NMM!J$10*1000)</f>
        <v>31.287443709055395</v>
      </c>
      <c r="K201" s="276">
        <f>IF(K$60=0,0,K$60/NMM!K$10*1000)</f>
        <v>28.476687353261418</v>
      </c>
      <c r="L201" s="276">
        <f>IF(L$60=0,0,L$60/NMM!L$10*1000)</f>
        <v>23.377701782667231</v>
      </c>
      <c r="M201" s="276">
        <f>IF(M$60=0,0,M$60/NMM!M$10*1000)</f>
        <v>23.854362234779579</v>
      </c>
      <c r="N201" s="276">
        <f>IF(N$60=0,0,N$60/NMM!N$10*1000)</f>
        <v>34.169745675830676</v>
      </c>
      <c r="O201" s="276">
        <f>IF(O$60=0,0,O$60/NMM!O$10*1000)</f>
        <v>29.864028915511657</v>
      </c>
      <c r="P201" s="276">
        <f>IF(P$60=0,0,P$60/NMM!P$10*1000)</f>
        <v>30.485293994394919</v>
      </c>
      <c r="Q201" s="276">
        <f>IF(Q$60=0,0,Q$60/NMM!Q$10*1000)</f>
        <v>29.03421011071492</v>
      </c>
      <c r="R201" s="276">
        <f>IF(R$60=0,0,R$60/NMM!R$10*1000)</f>
        <v>29.586086012118251</v>
      </c>
      <c r="S201" s="276">
        <f>IF(S$60=0,0,S$60/NMM!S$10*1000)</f>
        <v>29.641340786012616</v>
      </c>
      <c r="T201" s="276">
        <f>IF(T$60=0,0,T$60/NMM!T$10*1000)</f>
        <v>32.291439386675229</v>
      </c>
      <c r="U201" s="276">
        <f>IF(U$60=0,0,U$60/NMM!U$10*1000)</f>
        <v>30.638525057505362</v>
      </c>
      <c r="V201" s="276">
        <f>IF(V$60=0,0,V$60/NMM!V$10*1000)</f>
        <v>36.864826404083544</v>
      </c>
      <c r="W201" s="276">
        <f>IF(W$60=0,0,W$60/NMM!W$10*1000)</f>
        <v>38.098157652742181</v>
      </c>
      <c r="X201" s="276">
        <f>IF(X$60=0,0,X$60/NMM!X$10*1000)</f>
        <v>37.515278291561799</v>
      </c>
      <c r="Y201" s="276">
        <f>IF(Y$60=0,0,Y$60/NMM!Y$10*1000)</f>
        <v>38.681581760515513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165.55386866775825</v>
      </c>
      <c r="C202" s="276">
        <f>IF(C$79=0,0,C$79/NMM!C$10*1000)</f>
        <v>176.40168869139723</v>
      </c>
      <c r="D202" s="276">
        <f>IF(D$79=0,0,D$79/NMM!D$10*1000)</f>
        <v>181.07517085240403</v>
      </c>
      <c r="E202" s="276">
        <f>IF(E$79=0,0,E$79/NMM!E$10*1000)</f>
        <v>181.86756951029321</v>
      </c>
      <c r="F202" s="276">
        <f>IF(F$79=0,0,F$79/NMM!F$10*1000)</f>
        <v>197.4478571020426</v>
      </c>
      <c r="G202" s="276">
        <f>IF(G$79=0,0,G$79/NMM!G$10*1000)</f>
        <v>160.44394953804888</v>
      </c>
      <c r="H202" s="276">
        <f>IF(H$79=0,0,H$79/NMM!H$10*1000)</f>
        <v>122.025490231503</v>
      </c>
      <c r="I202" s="276">
        <f>IF(I$79=0,0,I$79/NMM!I$10*1000)</f>
        <v>125.05953488567498</v>
      </c>
      <c r="J202" s="276">
        <f>IF(J$79=0,0,J$79/NMM!J$10*1000)</f>
        <v>127.31317541651777</v>
      </c>
      <c r="K202" s="276">
        <f>IF(K$79=0,0,K$79/NMM!K$10*1000)</f>
        <v>121.83371904376186</v>
      </c>
      <c r="L202" s="276">
        <f>IF(L$79=0,0,L$79/NMM!L$10*1000)</f>
        <v>101.37931166683028</v>
      </c>
      <c r="M202" s="276">
        <f>IF(M$79=0,0,M$79/NMM!M$10*1000)</f>
        <v>123.18195824957294</v>
      </c>
      <c r="N202" s="276">
        <f>IF(N$79=0,0,N$79/NMM!N$10*1000)</f>
        <v>156.65684207440614</v>
      </c>
      <c r="O202" s="276">
        <f>IF(O$79=0,0,O$79/NMM!O$10*1000)</f>
        <v>132.34637192507532</v>
      </c>
      <c r="P202" s="276">
        <f>IF(P$79=0,0,P$79/NMM!P$10*1000)</f>
        <v>150.99992813140273</v>
      </c>
      <c r="Q202" s="276">
        <f>IF(Q$79=0,0,Q$79/NMM!Q$10*1000)</f>
        <v>154.45799857358145</v>
      </c>
      <c r="R202" s="276">
        <f>IF(R$79=0,0,R$79/NMM!R$10*1000)</f>
        <v>159.22281534958316</v>
      </c>
      <c r="S202" s="276">
        <f>IF(S$79=0,0,S$79/NMM!S$10*1000)</f>
        <v>166.2317378617773</v>
      </c>
      <c r="T202" s="276">
        <f>IF(T$79=0,0,T$79/NMM!T$10*1000)</f>
        <v>184.80047440315604</v>
      </c>
      <c r="U202" s="276">
        <f>IF(U$79=0,0,U$79/NMM!U$10*1000)</f>
        <v>168.26485814964556</v>
      </c>
      <c r="V202" s="276">
        <f>IF(V$79=0,0,V$79/NMM!V$10*1000)</f>
        <v>233.63250393530168</v>
      </c>
      <c r="W202" s="276">
        <f>IF(W$79=0,0,W$79/NMM!W$10*1000)</f>
        <v>230.72325190754808</v>
      </c>
      <c r="X202" s="276">
        <f>IF(X$79=0,0,X$79/NMM!X$10*1000)</f>
        <v>237.46935657506603</v>
      </c>
      <c r="Y202" s="276">
        <f>IF(Y$79=0,0,Y$79/NMM!Y$10*1000)</f>
        <v>257.09548670384305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15.921722555653981</v>
      </c>
      <c r="C203" s="277">
        <f>IF(C$89=0,0,C$89/NMM!C$10*1000)</f>
        <v>16.710344638900541</v>
      </c>
      <c r="D203" s="277">
        <f>IF(D$89=0,0,D$89/NMM!D$10*1000)</f>
        <v>15.726112174434956</v>
      </c>
      <c r="E203" s="277">
        <f>IF(E$89=0,0,E$89/NMM!E$10*1000)</f>
        <v>15.496887600316763</v>
      </c>
      <c r="F203" s="277">
        <f>IF(F$89=0,0,F$89/NMM!F$10*1000)</f>
        <v>16.472882491312347</v>
      </c>
      <c r="G203" s="277">
        <f>IF(G$89=0,0,G$89/NMM!G$10*1000)</f>
        <v>14.522285968924777</v>
      </c>
      <c r="H203" s="277">
        <f>IF(H$89=0,0,H$89/NMM!H$10*1000)</f>
        <v>12.20809643209418</v>
      </c>
      <c r="I203" s="277">
        <f>IF(I$89=0,0,I$89/NMM!I$10*1000)</f>
        <v>12.226869394106213</v>
      </c>
      <c r="J203" s="277">
        <f>IF(J$89=0,0,J$89/NMM!J$10*1000)</f>
        <v>12.737251669988572</v>
      </c>
      <c r="K203" s="277">
        <f>IF(K$89=0,0,K$89/NMM!K$10*1000)</f>
        <v>13.167861981510647</v>
      </c>
      <c r="L203" s="277">
        <f>IF(L$89=0,0,L$89/NMM!L$10*1000)</f>
        <v>11.846033892242804</v>
      </c>
      <c r="M203" s="277">
        <f>IF(M$89=0,0,M$89/NMM!M$10*1000)</f>
        <v>11.768594959708562</v>
      </c>
      <c r="N203" s="277">
        <f>IF(N$89=0,0,N$89/NMM!N$10*1000)</f>
        <v>16.341635922792463</v>
      </c>
      <c r="O203" s="277">
        <f>IF(O$89=0,0,O$89/NMM!O$10*1000)</f>
        <v>13.912334774205368</v>
      </c>
      <c r="P203" s="277">
        <f>IF(P$89=0,0,P$89/NMM!P$10*1000)</f>
        <v>13.743838737246413</v>
      </c>
      <c r="Q203" s="277">
        <f>IF(Q$89=0,0,Q$89/NMM!Q$10*1000)</f>
        <v>13.279377093823218</v>
      </c>
      <c r="R203" s="277">
        <f>IF(R$89=0,0,R$89/NMM!R$10*1000)</f>
        <v>13.456061164159426</v>
      </c>
      <c r="S203" s="277">
        <f>IF(S$89=0,0,S$89/NMM!S$10*1000)</f>
        <v>13.632434682403483</v>
      </c>
      <c r="T203" s="277">
        <f>IF(T$89=0,0,T$89/NMM!T$10*1000)</f>
        <v>13.731904202139816</v>
      </c>
      <c r="U203" s="277">
        <f>IF(U$89=0,0,U$89/NMM!U$10*1000)</f>
        <v>12.720587270589558</v>
      </c>
      <c r="V203" s="277">
        <f>IF(V$89=0,0,V$89/NMM!V$10*1000)</f>
        <v>15.326634610433816</v>
      </c>
      <c r="W203" s="277">
        <f>IF(W$89=0,0,W$89/NMM!W$10*1000)</f>
        <v>16.047476102334084</v>
      </c>
      <c r="X203" s="277">
        <f>IF(X$89=0,0,X$89/NMM!X$10*1000)</f>
        <v>15.778516942232999</v>
      </c>
      <c r="Y203" s="277">
        <f>IF(Y$89=0,0,Y$89/NMM!Y$10*1000)</f>
        <v>16.104459220660726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374.44668038950618</v>
      </c>
      <c r="C205" s="320">
        <f t="shared" si="57"/>
        <v>407.09521708912155</v>
      </c>
      <c r="D205" s="320">
        <f t="shared" si="57"/>
        <v>389.3153795601097</v>
      </c>
      <c r="E205" s="320">
        <f t="shared" si="57"/>
        <v>365.50940291806978</v>
      </c>
      <c r="F205" s="320">
        <f t="shared" si="57"/>
        <v>364.59326743380421</v>
      </c>
      <c r="G205" s="320">
        <f t="shared" si="57"/>
        <v>324.17548277170243</v>
      </c>
      <c r="H205" s="320">
        <f t="shared" si="57"/>
        <v>228.3203093659159</v>
      </c>
      <c r="I205" s="320">
        <f t="shared" si="57"/>
        <v>239.69583734759959</v>
      </c>
      <c r="J205" s="320">
        <f t="shared" si="57"/>
        <v>269.92734553249841</v>
      </c>
      <c r="K205" s="320">
        <f t="shared" si="57"/>
        <v>293.7350806809402</v>
      </c>
      <c r="L205" s="320">
        <f t="shared" si="57"/>
        <v>256.63526492066853</v>
      </c>
      <c r="M205" s="320">
        <f t="shared" si="57"/>
        <v>260.50930311262795</v>
      </c>
      <c r="N205" s="320">
        <f t="shared" si="57"/>
        <v>369.66823940072686</v>
      </c>
      <c r="O205" s="320">
        <f t="shared" si="57"/>
        <v>313.06900385656826</v>
      </c>
      <c r="P205" s="320">
        <f t="shared" si="57"/>
        <v>306.1557433933441</v>
      </c>
      <c r="Q205" s="320">
        <f t="shared" si="57"/>
        <v>272.37845404756121</v>
      </c>
      <c r="R205" s="320">
        <f t="shared" si="57"/>
        <v>290.46516919291713</v>
      </c>
      <c r="S205" s="320">
        <f t="shared" si="57"/>
        <v>288.93248814745499</v>
      </c>
      <c r="T205" s="320">
        <f t="shared" si="57"/>
        <v>307.35299608639099</v>
      </c>
      <c r="U205" s="320">
        <f t="shared" si="57"/>
        <v>279.94182563012731</v>
      </c>
      <c r="V205" s="320">
        <f t="shared" si="57"/>
        <v>349.25658600851938</v>
      </c>
      <c r="W205" s="320">
        <f t="shared" si="57"/>
        <v>372.63618996684829</v>
      </c>
      <c r="X205" s="320">
        <f t="shared" si="57"/>
        <v>387.1474583524253</v>
      </c>
      <c r="Y205" s="320">
        <f t="shared" si="57"/>
        <v>398.37063221923137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2.9776750699121268</v>
      </c>
      <c r="C210" s="275">
        <f>IF(C$104=0,0,C$104/NMM!C$11*1000)</f>
        <v>3.43030262481909</v>
      </c>
      <c r="D210" s="275">
        <f>IF(D$104=0,0,D$104/NMM!D$11*1000)</f>
        <v>3.6085325807981459</v>
      </c>
      <c r="E210" s="275">
        <f>IF(E$104=0,0,E$104/NMM!E$11*1000)</f>
        <v>3.4467834349282858</v>
      </c>
      <c r="F210" s="275">
        <f>IF(F$104=0,0,F$104/NMM!F$11*1000)</f>
        <v>2.6469741379943597</v>
      </c>
      <c r="G210" s="275">
        <f>IF(G$104=0,0,G$104/NMM!G$11*1000)</f>
        <v>2.1112516332563818</v>
      </c>
      <c r="H210" s="275">
        <f>IF(H$104=0,0,H$104/NMM!H$11*1000)</f>
        <v>0.71353234897198259</v>
      </c>
      <c r="I210" s="275">
        <f>IF(I$104=0,0,I$104/NMM!I$11*1000)</f>
        <v>0.87083956788629735</v>
      </c>
      <c r="J210" s="275">
        <f>IF(J$104=0,0,J$104/NMM!J$11*1000)</f>
        <v>0.78674214229783834</v>
      </c>
      <c r="K210" s="275">
        <f>IF(K$104=0,0,K$104/NMM!K$11*1000)</f>
        <v>0.99579068150229655</v>
      </c>
      <c r="L210" s="275">
        <f>IF(L$104=0,0,L$104/NMM!L$11*1000)</f>
        <v>0.65565081554132043</v>
      </c>
      <c r="M210" s="275">
        <f>IF(M$104=0,0,M$104/NMM!M$11*1000)</f>
        <v>0.91538624599031326</v>
      </c>
      <c r="N210" s="275">
        <f>IF(N$104=0,0,N$104/NMM!N$11*1000)</f>
        <v>1.4016264036851713</v>
      </c>
      <c r="O210" s="275">
        <f>IF(O$104=0,0,O$104/NMM!O$11*1000)</f>
        <v>1.2200355057425603</v>
      </c>
      <c r="P210" s="275">
        <f>IF(P$104=0,0,P$104/NMM!P$11*1000)</f>
        <v>1.1909352966564841</v>
      </c>
      <c r="Q210" s="275">
        <f>IF(Q$104=0,0,Q$104/NMM!Q$11*1000)</f>
        <v>0.86832733714131261</v>
      </c>
      <c r="R210" s="275">
        <f>IF(R$104=0,0,R$104/NMM!R$11*1000)</f>
        <v>0.97347745863285173</v>
      </c>
      <c r="S210" s="275">
        <f>IF(S$104=0,0,S$104/NMM!S$11*1000)</f>
        <v>0.95968511821588687</v>
      </c>
      <c r="T210" s="275">
        <f>IF(T$104=0,0,T$104/NMM!T$11*1000)</f>
        <v>1.4701976551021281</v>
      </c>
      <c r="U210" s="275">
        <f>IF(U$104=0,0,U$104/NMM!U$11*1000)</f>
        <v>1.0650285610530428</v>
      </c>
      <c r="V210" s="275">
        <f>IF(V$104=0,0,V$104/NMM!V$11*1000)</f>
        <v>1.4386585774631853</v>
      </c>
      <c r="W210" s="275">
        <f>IF(W$104=0,0,W$104/NMM!W$11*1000)</f>
        <v>1.5797842685059682</v>
      </c>
      <c r="X210" s="275">
        <f>IF(X$104=0,0,X$104/NMM!X$11*1000)</f>
        <v>1.8812608520475245</v>
      </c>
      <c r="Y210" s="275">
        <f>IF(Y$104=0,0,Y$104/NMM!Y$11*1000)</f>
        <v>1.9142803039200855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342.8020293536041</v>
      </c>
      <c r="C211" s="276">
        <f>IF(C$110=0,0,C$110/NMM!C$11*1000)</f>
        <v>372.51331840770638</v>
      </c>
      <c r="D211" s="276">
        <f>IF(D$110=0,0,D$110/NMM!D$11*1000)</f>
        <v>355.94110945092552</v>
      </c>
      <c r="E211" s="276">
        <f>IF(E$110=0,0,E$110/NMM!E$11*1000)</f>
        <v>334.12155236240881</v>
      </c>
      <c r="F211" s="276">
        <f>IF(F$110=0,0,F$110/NMM!F$11*1000)</f>
        <v>334.01420329017617</v>
      </c>
      <c r="G211" s="276">
        <f>IF(G$110=0,0,G$110/NMM!G$11*1000)</f>
        <v>297.20991640064562</v>
      </c>
      <c r="H211" s="276">
        <f>IF(H$110=0,0,H$110/NMM!H$11*1000)</f>
        <v>210.04192527156738</v>
      </c>
      <c r="I211" s="276">
        <f>IF(I$110=0,0,I$110/NMM!I$11*1000)</f>
        <v>220.39441441101923</v>
      </c>
      <c r="J211" s="276">
        <f>IF(J$110=0,0,J$110/NMM!J$11*1000)</f>
        <v>248.37050656281946</v>
      </c>
      <c r="K211" s="276">
        <f>IF(K$110=0,0,K$110/NMM!K$11*1000)</f>
        <v>270.14803724203813</v>
      </c>
      <c r="L211" s="276">
        <f>IF(L$110=0,0,L$110/NMM!L$11*1000)</f>
        <v>236.22517607597953</v>
      </c>
      <c r="M211" s="276">
        <f>IF(M$110=0,0,M$110/NMM!M$11*1000)</f>
        <v>239.56055615776629</v>
      </c>
      <c r="N211" s="276">
        <f>IF(N$110=0,0,N$110/NMM!N$11*1000)</f>
        <v>339.84677179177106</v>
      </c>
      <c r="O211" s="276">
        <f>IF(O$110=0,0,O$110/NMM!O$11*1000)</f>
        <v>287.78298504478778</v>
      </c>
      <c r="P211" s="276">
        <f>IF(P$110=0,0,P$110/NMM!P$11*1000)</f>
        <v>281.43008864772867</v>
      </c>
      <c r="Q211" s="276">
        <f>IF(Q$110=0,0,Q$110/NMM!Q$11*1000)</f>
        <v>250.55716922145243</v>
      </c>
      <c r="R211" s="276">
        <f>IF(R$110=0,0,R$110/NMM!R$11*1000)</f>
        <v>267.15106236694163</v>
      </c>
      <c r="S211" s="276">
        <f>IF(S$110=0,0,S$110/NMM!S$11*1000)</f>
        <v>265.74938921791596</v>
      </c>
      <c r="T211" s="276">
        <f>IF(T$110=0,0,T$110/NMM!T$11*1000)</f>
        <v>282.27723590664351</v>
      </c>
      <c r="U211" s="276">
        <f>IF(U$110=0,0,U$110/NMM!U$11*1000)</f>
        <v>257.35533949235594</v>
      </c>
      <c r="V211" s="276">
        <f>IF(V$110=0,0,V$110/NMM!V$11*1000)</f>
        <v>320.97615053064419</v>
      </c>
      <c r="W211" s="276">
        <f>IF(W$110=0,0,W$110/NMM!W$11*1000)</f>
        <v>342.42127083687689</v>
      </c>
      <c r="X211" s="276">
        <f>IF(X$110=0,0,X$110/NMM!X$11*1000)</f>
        <v>355.53446573785948</v>
      </c>
      <c r="Y211" s="276">
        <f>IF(Y$110=0,0,Y$110/NMM!Y$11*1000)</f>
        <v>365.86105446339553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28.666975965989923</v>
      </c>
      <c r="C213" s="276">
        <f>IF(C$119=0,0,C$119/NMM!C$11*1000)</f>
        <v>31.151596056596063</v>
      </c>
      <c r="D213" s="276">
        <f>IF(D$119=0,0,D$119/NMM!D$11*1000)</f>
        <v>29.765737528386037</v>
      </c>
      <c r="E213" s="276">
        <f>IF(E$119=0,0,E$119/NMM!E$11*1000)</f>
        <v>27.941067120732644</v>
      </c>
      <c r="F213" s="276">
        <f>IF(F$119=0,0,F$119/NMM!F$11*1000)</f>
        <v>27.932090005633686</v>
      </c>
      <c r="G213" s="276">
        <f>IF(G$119=0,0,G$119/NMM!G$11*1000)</f>
        <v>24.85431473780044</v>
      </c>
      <c r="H213" s="276">
        <f>IF(H$119=0,0,H$119/NMM!H$11*1000)</f>
        <v>17.564851745376533</v>
      </c>
      <c r="I213" s="276">
        <f>IF(I$119=0,0,I$119/NMM!I$11*1000)</f>
        <v>18.430583368694062</v>
      </c>
      <c r="J213" s="276">
        <f>IF(J$119=0,0,J$119/NMM!J$11*1000)</f>
        <v>20.770096827381085</v>
      </c>
      <c r="K213" s="276">
        <f>IF(K$119=0,0,K$119/NMM!K$11*1000)</f>
        <v>22.591252757399797</v>
      </c>
      <c r="L213" s="276">
        <f>IF(L$119=0,0,L$119/NMM!L$11*1000)</f>
        <v>19.754438029147682</v>
      </c>
      <c r="M213" s="276">
        <f>IF(M$119=0,0,M$119/NMM!M$11*1000)</f>
        <v>20.033360708871367</v>
      </c>
      <c r="N213" s="276">
        <f>IF(N$119=0,0,N$119/NMM!N$11*1000)</f>
        <v>28.419841205270657</v>
      </c>
      <c r="O213" s="276">
        <f>IF(O$119=0,0,O$119/NMM!O$11*1000)</f>
        <v>24.065983306037943</v>
      </c>
      <c r="P213" s="276">
        <f>IF(P$119=0,0,P$119/NMM!P$11*1000)</f>
        <v>23.534719448958903</v>
      </c>
      <c r="Q213" s="276">
        <f>IF(Q$119=0,0,Q$119/NMM!Q$11*1000)</f>
        <v>20.952957488967456</v>
      </c>
      <c r="R213" s="276">
        <f>IF(R$119=0,0,R$119/NMM!R$11*1000)</f>
        <v>22.340629367342665</v>
      </c>
      <c r="S213" s="276">
        <f>IF(S$119=0,0,S$119/NMM!S$11*1000)</f>
        <v>22.223413811323169</v>
      </c>
      <c r="T213" s="276">
        <f>IF(T$119=0,0,T$119/NMM!T$11*1000)</f>
        <v>23.605562524645361</v>
      </c>
      <c r="U213" s="276">
        <f>IF(U$119=0,0,U$119/NMM!U$11*1000)</f>
        <v>21.521457576718333</v>
      </c>
      <c r="V213" s="276">
        <f>IF(V$119=0,0,V$119/NMM!V$11*1000)</f>
        <v>26.841776900412025</v>
      </c>
      <c r="W213" s="276">
        <f>IF(W$119=0,0,W$119/NMM!W$11*1000)</f>
        <v>28.635134861465392</v>
      </c>
      <c r="X213" s="276">
        <f>IF(X$119=0,0,X$119/NMM!X$11*1000)</f>
        <v>29.731731762518301</v>
      </c>
      <c r="Y213" s="276">
        <f>IF(Y$119=0,0,Y$119/NMM!Y$11*1000)</f>
        <v>30.595297451915787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RO: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848.05180174146028</v>
      </c>
      <c r="C3" s="203">
        <f t="shared" si="0"/>
        <v>971.42588976244792</v>
      </c>
      <c r="D3" s="203">
        <f t="shared" si="0"/>
        <v>1155.5244541845846</v>
      </c>
      <c r="E3" s="203">
        <f t="shared" si="0"/>
        <v>1085.1692379864569</v>
      </c>
      <c r="F3" s="203">
        <f t="shared" si="0"/>
        <v>1069.4309295967191</v>
      </c>
      <c r="G3" s="203">
        <f t="shared" si="0"/>
        <v>1123.00811197758</v>
      </c>
      <c r="H3" s="203">
        <f t="shared" si="0"/>
        <v>1185.5258012605605</v>
      </c>
      <c r="I3" s="203">
        <f t="shared" si="0"/>
        <v>1413.0921526010552</v>
      </c>
      <c r="J3" s="203">
        <f t="shared" si="0"/>
        <v>1789.3901180414027</v>
      </c>
      <c r="K3" s="203">
        <f t="shared" si="0"/>
        <v>1745.8581045900889</v>
      </c>
      <c r="L3" s="203">
        <f t="shared" si="0"/>
        <v>1344.1955378999355</v>
      </c>
      <c r="M3" s="203">
        <f t="shared" si="0"/>
        <v>1452.0273625267394</v>
      </c>
      <c r="N3" s="203">
        <f t="shared" si="0"/>
        <v>1104.5220783645659</v>
      </c>
      <c r="O3" s="203">
        <f t="shared" si="0"/>
        <v>1065.6196346459328</v>
      </c>
      <c r="P3" s="203">
        <f t="shared" si="0"/>
        <v>913.89886265298583</v>
      </c>
      <c r="Q3" s="203">
        <f t="shared" si="0"/>
        <v>1094.8020100000001</v>
      </c>
      <c r="R3" s="203">
        <f t="shared" si="0"/>
        <v>1171.8327669762325</v>
      </c>
      <c r="S3" s="203">
        <f t="shared" si="0"/>
        <v>1304.8856946086053</v>
      </c>
      <c r="T3" s="203">
        <f t="shared" si="0"/>
        <v>1288.0808537518462</v>
      </c>
      <c r="U3" s="203">
        <f t="shared" si="0"/>
        <v>1367.3165703161371</v>
      </c>
      <c r="V3" s="203">
        <f t="shared" si="0"/>
        <v>1211.3844929098602</v>
      </c>
      <c r="W3" s="203">
        <f t="shared" si="0"/>
        <v>1040.6945233686633</v>
      </c>
      <c r="X3" s="203">
        <f t="shared" si="0"/>
        <v>1060.4327729043139</v>
      </c>
      <c r="Y3" s="203">
        <f t="shared" si="0"/>
        <v>969.09999999999991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521.90566197812018</v>
      </c>
      <c r="C4" s="241">
        <f t="shared" si="1"/>
        <v>581.42746639614506</v>
      </c>
      <c r="D4" s="241">
        <f t="shared" si="1"/>
        <v>720.78914571617599</v>
      </c>
      <c r="E4" s="241">
        <f t="shared" si="1"/>
        <v>654.97363139430536</v>
      </c>
      <c r="F4" s="241">
        <f t="shared" si="1"/>
        <v>608.79058631427063</v>
      </c>
      <c r="G4" s="241">
        <f t="shared" si="1"/>
        <v>539.32813756549285</v>
      </c>
      <c r="H4" s="241">
        <f t="shared" si="1"/>
        <v>555.11517500335265</v>
      </c>
      <c r="I4" s="241">
        <f t="shared" si="1"/>
        <v>810.39306239692439</v>
      </c>
      <c r="J4" s="241">
        <f t="shared" si="1"/>
        <v>983.82336412824213</v>
      </c>
      <c r="K4" s="241">
        <f t="shared" si="1"/>
        <v>777.59021009362868</v>
      </c>
      <c r="L4" s="241">
        <f t="shared" si="1"/>
        <v>528.55799871161696</v>
      </c>
      <c r="M4" s="241">
        <f t="shared" si="1"/>
        <v>395.94611593473428</v>
      </c>
      <c r="N4" s="241">
        <f t="shared" si="1"/>
        <v>332.65847955706982</v>
      </c>
      <c r="O4" s="241">
        <f t="shared" si="1"/>
        <v>333.90984449460751</v>
      </c>
      <c r="P4" s="241">
        <f t="shared" si="1"/>
        <v>321.53859150286399</v>
      </c>
      <c r="Q4" s="241">
        <f t="shared" si="1"/>
        <v>403.81382000000002</v>
      </c>
      <c r="R4" s="241">
        <f t="shared" si="1"/>
        <v>469.66498175429109</v>
      </c>
      <c r="S4" s="241">
        <f t="shared" si="1"/>
        <v>529.44071326862047</v>
      </c>
      <c r="T4" s="241">
        <f t="shared" si="1"/>
        <v>469.05666826811859</v>
      </c>
      <c r="U4" s="241">
        <f t="shared" si="1"/>
        <v>480.14721909517971</v>
      </c>
      <c r="V4" s="241">
        <f t="shared" si="1"/>
        <v>468.41089808441842</v>
      </c>
      <c r="W4" s="241">
        <f t="shared" si="1"/>
        <v>543.39533903716006</v>
      </c>
      <c r="X4" s="241">
        <f t="shared" si="1"/>
        <v>507.0124135143987</v>
      </c>
      <c r="Y4" s="241">
        <f t="shared" si="1"/>
        <v>410.7</v>
      </c>
      <c r="DA4" s="83"/>
    </row>
    <row r="5" spans="1:105" ht="12" customHeight="1" x14ac:dyDescent="0.25">
      <c r="A5" s="99" t="s">
        <v>54</v>
      </c>
      <c r="B5" s="282">
        <v>75.578957843832669</v>
      </c>
      <c r="C5" s="282">
        <v>66.280700868099316</v>
      </c>
      <c r="D5" s="282">
        <v>89.683165035001494</v>
      </c>
      <c r="E5" s="282">
        <v>72.039706974463897</v>
      </c>
      <c r="F5" s="282">
        <v>59.029243394794612</v>
      </c>
      <c r="G5" s="282">
        <v>39.324109340677182</v>
      </c>
      <c r="H5" s="282">
        <v>32.385041788839011</v>
      </c>
      <c r="I5" s="282">
        <v>41.238424991558723</v>
      </c>
      <c r="J5" s="282">
        <v>16.5949515730827</v>
      </c>
      <c r="K5" s="282">
        <v>6.0493418464303508</v>
      </c>
      <c r="L5" s="282">
        <v>0</v>
      </c>
      <c r="M5" s="282">
        <v>0</v>
      </c>
      <c r="N5" s="282">
        <v>0</v>
      </c>
      <c r="O5" s="282">
        <v>0</v>
      </c>
      <c r="P5" s="282">
        <v>0</v>
      </c>
      <c r="Q5" s="282">
        <v>0</v>
      </c>
      <c r="R5" s="282">
        <v>0</v>
      </c>
      <c r="S5" s="282">
        <v>0</v>
      </c>
      <c r="T5" s="282">
        <v>0</v>
      </c>
      <c r="U5" s="282">
        <v>0</v>
      </c>
      <c r="V5" s="282">
        <v>0</v>
      </c>
      <c r="W5" s="282">
        <v>0</v>
      </c>
      <c r="X5" s="282">
        <v>0</v>
      </c>
      <c r="Y5" s="282">
        <v>0</v>
      </c>
      <c r="DA5" s="94" t="s">
        <v>1810</v>
      </c>
    </row>
    <row r="6" spans="1:105" ht="12" customHeight="1" x14ac:dyDescent="0.25">
      <c r="A6" s="99" t="s">
        <v>61</v>
      </c>
      <c r="B6" s="282">
        <v>446.32670413428752</v>
      </c>
      <c r="C6" s="282">
        <v>515.14676552804576</v>
      </c>
      <c r="D6" s="282">
        <v>631.10598068117451</v>
      </c>
      <c r="E6" s="282">
        <v>582.93392441984145</v>
      </c>
      <c r="F6" s="282">
        <v>549.76134291947596</v>
      </c>
      <c r="G6" s="282">
        <v>500.00402822481573</v>
      </c>
      <c r="H6" s="282">
        <v>522.73013321451367</v>
      </c>
      <c r="I6" s="282">
        <v>769.15463740536563</v>
      </c>
      <c r="J6" s="282">
        <v>967.22841255515948</v>
      </c>
      <c r="K6" s="282">
        <v>771.54086824719832</v>
      </c>
      <c r="L6" s="282">
        <v>528.55799871161696</v>
      </c>
      <c r="M6" s="282">
        <v>395.94611593473428</v>
      </c>
      <c r="N6" s="282">
        <v>332.65847955706982</v>
      </c>
      <c r="O6" s="282">
        <v>333.90984449460751</v>
      </c>
      <c r="P6" s="282">
        <v>321.53859150286399</v>
      </c>
      <c r="Q6" s="282">
        <v>403.81382000000002</v>
      </c>
      <c r="R6" s="282">
        <v>469.66498175429109</v>
      </c>
      <c r="S6" s="282">
        <v>529.44071326862047</v>
      </c>
      <c r="T6" s="282">
        <v>469.05666826811859</v>
      </c>
      <c r="U6" s="282">
        <v>480.14721909517971</v>
      </c>
      <c r="V6" s="282">
        <v>468.41089808441842</v>
      </c>
      <c r="W6" s="282">
        <v>543.39533903716006</v>
      </c>
      <c r="X6" s="282">
        <v>507.0124135143987</v>
      </c>
      <c r="Y6" s="282">
        <v>410.7</v>
      </c>
      <c r="DA6" s="94" t="s">
        <v>1811</v>
      </c>
    </row>
    <row r="7" spans="1:105" ht="12" customHeight="1" x14ac:dyDescent="0.25">
      <c r="A7" s="49" t="s">
        <v>62</v>
      </c>
      <c r="B7" s="242">
        <v>326.1461397633401</v>
      </c>
      <c r="C7" s="242">
        <v>389.99842336630292</v>
      </c>
      <c r="D7" s="242">
        <v>434.73530846840862</v>
      </c>
      <c r="E7" s="242">
        <v>430.19560659215148</v>
      </c>
      <c r="F7" s="242">
        <v>460.64034328244838</v>
      </c>
      <c r="G7" s="242">
        <v>583.67997441208729</v>
      </c>
      <c r="H7" s="242">
        <v>630.4106262572077</v>
      </c>
      <c r="I7" s="242">
        <v>602.6990902041307</v>
      </c>
      <c r="J7" s="242">
        <v>805.56675391316048</v>
      </c>
      <c r="K7" s="242">
        <v>968.26789449646026</v>
      </c>
      <c r="L7" s="242">
        <v>815.63753918831844</v>
      </c>
      <c r="M7" s="242">
        <v>1056.0812465920051</v>
      </c>
      <c r="N7" s="242">
        <v>771.86359880749603</v>
      </c>
      <c r="O7" s="242">
        <v>731.70979015132525</v>
      </c>
      <c r="P7" s="242">
        <v>592.36027115012178</v>
      </c>
      <c r="Q7" s="242">
        <v>690.98819000000003</v>
      </c>
      <c r="R7" s="242">
        <v>702.16778522194147</v>
      </c>
      <c r="S7" s="242">
        <v>775.44498133998468</v>
      </c>
      <c r="T7" s="242">
        <v>819.02418548372759</v>
      </c>
      <c r="U7" s="242">
        <v>887.16935122095731</v>
      </c>
      <c r="V7" s="242">
        <v>742.97359482544175</v>
      </c>
      <c r="W7" s="242">
        <v>497.29918433150323</v>
      </c>
      <c r="X7" s="242">
        <v>553.42035938991523</v>
      </c>
      <c r="Y7" s="242">
        <v>558.39999999999986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292.7</v>
      </c>
      <c r="C10" s="241">
        <v>268</v>
      </c>
      <c r="D10" s="241">
        <v>274</v>
      </c>
      <c r="E10" s="241">
        <v>290</v>
      </c>
      <c r="F10" s="241">
        <v>262</v>
      </c>
      <c r="G10" s="241">
        <v>161</v>
      </c>
      <c r="H10" s="241">
        <v>150</v>
      </c>
      <c r="I10" s="241">
        <v>169</v>
      </c>
      <c r="J10" s="241">
        <v>58.7</v>
      </c>
      <c r="K10" s="241">
        <v>15</v>
      </c>
      <c r="L10" s="241">
        <v>0</v>
      </c>
      <c r="M10" s="241">
        <v>0</v>
      </c>
      <c r="N10" s="241">
        <v>0</v>
      </c>
      <c r="O10" s="241">
        <v>0</v>
      </c>
      <c r="P10" s="241">
        <v>0</v>
      </c>
      <c r="Q10" s="241">
        <v>0</v>
      </c>
      <c r="R10" s="241">
        <v>0</v>
      </c>
      <c r="S10" s="241">
        <v>0</v>
      </c>
      <c r="T10" s="241">
        <v>0</v>
      </c>
      <c r="U10" s="241">
        <v>0</v>
      </c>
      <c r="V10" s="241">
        <v>0</v>
      </c>
      <c r="W10" s="241">
        <v>0</v>
      </c>
      <c r="X10" s="241">
        <v>0</v>
      </c>
      <c r="Y10" s="241">
        <v>0</v>
      </c>
      <c r="DA10" s="83" t="s">
        <v>1814</v>
      </c>
    </row>
    <row r="11" spans="1:105" ht="12" customHeight="1" x14ac:dyDescent="0.25">
      <c r="A11" s="107" t="s">
        <v>1815</v>
      </c>
      <c r="B11" s="282">
        <v>339.6</v>
      </c>
      <c r="C11" s="282">
        <v>395</v>
      </c>
      <c r="D11" s="282">
        <v>370</v>
      </c>
      <c r="E11" s="282">
        <v>443</v>
      </c>
      <c r="F11" s="282">
        <v>454</v>
      </c>
      <c r="G11" s="282">
        <v>371</v>
      </c>
      <c r="H11" s="282">
        <v>432</v>
      </c>
      <c r="I11" s="282">
        <v>558</v>
      </c>
      <c r="J11" s="282">
        <v>584.70000000000005</v>
      </c>
      <c r="K11" s="282">
        <v>250</v>
      </c>
      <c r="L11" s="282">
        <v>250</v>
      </c>
      <c r="M11" s="282">
        <v>286.5</v>
      </c>
      <c r="N11" s="282">
        <v>313</v>
      </c>
      <c r="O11" s="282">
        <v>324</v>
      </c>
      <c r="P11" s="282">
        <v>358.3</v>
      </c>
      <c r="Q11" s="282">
        <v>390.69</v>
      </c>
      <c r="R11" s="282">
        <v>425.58800000000002</v>
      </c>
      <c r="S11" s="282">
        <v>492.1</v>
      </c>
      <c r="T11" s="282">
        <v>586.73</v>
      </c>
      <c r="U11" s="282">
        <v>569.04999999999995</v>
      </c>
      <c r="V11" s="282">
        <v>503.84</v>
      </c>
      <c r="W11" s="282">
        <v>631.04</v>
      </c>
      <c r="X11" s="282">
        <v>635.70000000000005</v>
      </c>
      <c r="Y11" s="282">
        <v>620.21</v>
      </c>
      <c r="DA11" s="94" t="s">
        <v>1816</v>
      </c>
    </row>
    <row r="12" spans="1:105" ht="12" customHeight="1" x14ac:dyDescent="0.25">
      <c r="A12" s="49" t="s">
        <v>1817</v>
      </c>
      <c r="B12" s="242">
        <v>184.42083333333329</v>
      </c>
      <c r="C12" s="242">
        <v>193.375</v>
      </c>
      <c r="D12" s="242">
        <v>187.83333333333329</v>
      </c>
      <c r="E12" s="242">
        <v>213.79166666666671</v>
      </c>
      <c r="F12" s="242">
        <v>117.8780487804877</v>
      </c>
      <c r="G12" s="242">
        <v>143.85714285714289</v>
      </c>
      <c r="H12" s="242">
        <v>153.3648648648649</v>
      </c>
      <c r="I12" s="242">
        <v>167.49509803921569</v>
      </c>
      <c r="J12" s="242">
        <v>72.105172413793113</v>
      </c>
      <c r="K12" s="242">
        <v>89.094827586206918</v>
      </c>
      <c r="L12" s="242">
        <v>114.91935483870969</v>
      </c>
      <c r="M12" s="242">
        <v>92.089285714285708</v>
      </c>
      <c r="N12" s="242">
        <v>100.6071428571429</v>
      </c>
      <c r="O12" s="242">
        <v>104.1428571428572</v>
      </c>
      <c r="P12" s="242">
        <v>115.1678571428572</v>
      </c>
      <c r="Q12" s="242">
        <v>125.57892857142861</v>
      </c>
      <c r="R12" s="242">
        <v>118.05694520547949</v>
      </c>
      <c r="S12" s="242">
        <v>123.02500000000001</v>
      </c>
      <c r="T12" s="242">
        <v>146.6825</v>
      </c>
      <c r="U12" s="242">
        <v>165.97291666666669</v>
      </c>
      <c r="V12" s="242">
        <v>161.94857142857151</v>
      </c>
      <c r="W12" s="242">
        <v>315.52</v>
      </c>
      <c r="X12" s="242">
        <v>317.85000000000002</v>
      </c>
      <c r="Y12" s="242">
        <v>250.46942307692311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325.22222222222217</v>
      </c>
      <c r="C15" s="241">
        <v>325.22222222222217</v>
      </c>
      <c r="D15" s="241">
        <v>325.22222222222217</v>
      </c>
      <c r="E15" s="241">
        <v>325.22222222222217</v>
      </c>
      <c r="F15" s="241">
        <v>294.08040861930789</v>
      </c>
      <c r="G15" s="241">
        <v>294.08040861930789</v>
      </c>
      <c r="H15" s="241">
        <v>294.08040861930789</v>
      </c>
      <c r="I15" s="241">
        <v>294.08040861930789</v>
      </c>
      <c r="J15" s="241">
        <v>262.93859501639372</v>
      </c>
      <c r="K15" s="241">
        <v>262.93859501639372</v>
      </c>
      <c r="L15" s="241">
        <v>262.93859501639372</v>
      </c>
      <c r="M15" s="241">
        <v>262.93859501639372</v>
      </c>
      <c r="N15" s="241">
        <v>231.79678141347941</v>
      </c>
      <c r="O15" s="241">
        <v>231.79678141347941</v>
      </c>
      <c r="P15" s="241">
        <v>231.79678141347941</v>
      </c>
      <c r="Q15" s="241">
        <v>231.79678141347941</v>
      </c>
      <c r="R15" s="241">
        <v>200.6549678105651</v>
      </c>
      <c r="S15" s="241">
        <v>200.6549678105651</v>
      </c>
      <c r="T15" s="241">
        <v>200.6549678105651</v>
      </c>
      <c r="U15" s="241">
        <v>200.6549678105651</v>
      </c>
      <c r="V15" s="241">
        <v>169.51315420765081</v>
      </c>
      <c r="W15" s="241">
        <v>169.51315420765081</v>
      </c>
      <c r="X15" s="241">
        <v>169.51315420765081</v>
      </c>
      <c r="Y15" s="241">
        <v>138.3713406047365</v>
      </c>
      <c r="DA15" s="83" t="s">
        <v>1819</v>
      </c>
    </row>
    <row r="16" spans="1:105" ht="12" customHeight="1" x14ac:dyDescent="0.25">
      <c r="A16" s="107" t="s">
        <v>1815</v>
      </c>
      <c r="B16" s="282">
        <v>444.44444444444451</v>
      </c>
      <c r="C16" s="282">
        <v>444.44444444444451</v>
      </c>
      <c r="D16" s="282">
        <v>444.44444444444451</v>
      </c>
      <c r="E16" s="282">
        <v>485.61998411396962</v>
      </c>
      <c r="F16" s="282">
        <v>485.61998411396962</v>
      </c>
      <c r="G16" s="282">
        <v>485.61998411396962</v>
      </c>
      <c r="H16" s="282">
        <v>485.61998411396962</v>
      </c>
      <c r="I16" s="282">
        <v>609.146603122545</v>
      </c>
      <c r="J16" s="282">
        <v>650.32214279207017</v>
      </c>
      <c r="K16" s="282">
        <v>650.32214279207017</v>
      </c>
      <c r="L16" s="282">
        <v>609.146603122545</v>
      </c>
      <c r="M16" s="282">
        <v>609.146603122545</v>
      </c>
      <c r="N16" s="282">
        <v>609.146603122545</v>
      </c>
      <c r="O16" s="282">
        <v>567.97106345301984</v>
      </c>
      <c r="P16" s="282">
        <v>567.97106345301984</v>
      </c>
      <c r="Q16" s="282">
        <v>526.79552378349467</v>
      </c>
      <c r="R16" s="282">
        <v>526.79552378349467</v>
      </c>
      <c r="S16" s="282">
        <v>526.79552378349467</v>
      </c>
      <c r="T16" s="282">
        <v>650.32214279207005</v>
      </c>
      <c r="U16" s="282">
        <v>650.32214279207005</v>
      </c>
      <c r="V16" s="282">
        <v>609.14660312254489</v>
      </c>
      <c r="W16" s="282">
        <v>691.49768246159522</v>
      </c>
      <c r="X16" s="282">
        <v>691.49768246159522</v>
      </c>
      <c r="Y16" s="282">
        <v>691.49768246159522</v>
      </c>
      <c r="DA16" s="94" t="s">
        <v>1820</v>
      </c>
    </row>
    <row r="17" spans="1:105" ht="12" customHeight="1" x14ac:dyDescent="0.25">
      <c r="A17" s="49" t="s">
        <v>1817</v>
      </c>
      <c r="B17" s="242">
        <v>204.91203703703701</v>
      </c>
      <c r="C17" s="242">
        <v>204.91203703703701</v>
      </c>
      <c r="D17" s="242">
        <v>204.91203703703701</v>
      </c>
      <c r="E17" s="242">
        <v>225.34986596788011</v>
      </c>
      <c r="F17" s="242">
        <v>225.34986596788011</v>
      </c>
      <c r="G17" s="242">
        <v>204.91203703703709</v>
      </c>
      <c r="H17" s="242">
        <v>204.91203703703709</v>
      </c>
      <c r="I17" s="242">
        <v>184.474208106194</v>
      </c>
      <c r="J17" s="242">
        <v>184.474208106194</v>
      </c>
      <c r="K17" s="242">
        <v>164.0363791753509</v>
      </c>
      <c r="L17" s="242">
        <v>164.0363791753509</v>
      </c>
      <c r="M17" s="242">
        <v>143.59855024450789</v>
      </c>
      <c r="N17" s="242">
        <v>143.59855024450789</v>
      </c>
      <c r="O17" s="242">
        <v>123.16072131366479</v>
      </c>
      <c r="P17" s="242">
        <v>123.16072131366479</v>
      </c>
      <c r="Q17" s="242">
        <v>143.59855024450789</v>
      </c>
      <c r="R17" s="242">
        <v>143.59855024450789</v>
      </c>
      <c r="S17" s="242">
        <v>143.59855024450789</v>
      </c>
      <c r="T17" s="242">
        <v>164.0363791753509</v>
      </c>
      <c r="U17" s="242">
        <v>184.474208106194</v>
      </c>
      <c r="V17" s="242">
        <v>184.474208106194</v>
      </c>
      <c r="W17" s="242">
        <v>347.97683955293871</v>
      </c>
      <c r="X17" s="242">
        <v>347.97683955293871</v>
      </c>
      <c r="Y17" s="242">
        <v>327.53901062209559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41.175539669525143</v>
      </c>
      <c r="D20" s="282">
        <v>0</v>
      </c>
      <c r="E20" s="282">
        <v>82.351079339050287</v>
      </c>
      <c r="F20" s="282">
        <v>0</v>
      </c>
      <c r="G20" s="282">
        <v>0</v>
      </c>
      <c r="H20" s="282">
        <v>41.175539669525143</v>
      </c>
      <c r="I20" s="282">
        <v>123.52661900857539</v>
      </c>
      <c r="J20" s="282">
        <v>82.351079339050287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41.175539669525143</v>
      </c>
      <c r="T20" s="282">
        <v>123.52661900857539</v>
      </c>
      <c r="U20" s="282">
        <v>0</v>
      </c>
      <c r="V20" s="282">
        <v>0</v>
      </c>
      <c r="W20" s="282">
        <v>82.351079339050287</v>
      </c>
      <c r="X20" s="282">
        <v>41.175539669525143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20.437828930843079</v>
      </c>
      <c r="D21" s="242">
        <v>0</v>
      </c>
      <c r="E21" s="242">
        <v>40.875657861686157</v>
      </c>
      <c r="F21" s="242">
        <v>0</v>
      </c>
      <c r="G21" s="242">
        <v>0</v>
      </c>
      <c r="H21" s="242">
        <v>0</v>
      </c>
      <c r="I21" s="242">
        <v>0</v>
      </c>
      <c r="J21" s="242">
        <v>0</v>
      </c>
      <c r="K21" s="242">
        <v>0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40.875657861686157</v>
      </c>
      <c r="R21" s="242">
        <v>0</v>
      </c>
      <c r="S21" s="242">
        <v>20.437828930843079</v>
      </c>
      <c r="T21" s="242">
        <v>20.437828930843079</v>
      </c>
      <c r="U21" s="242">
        <v>40.875657861686157</v>
      </c>
      <c r="V21" s="242">
        <v>0</v>
      </c>
      <c r="W21" s="242">
        <v>183.9404603775877</v>
      </c>
      <c r="X21" s="242">
        <v>0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0</v>
      </c>
      <c r="F23" s="241">
        <f t="shared" si="2"/>
        <v>31.141813602914283</v>
      </c>
      <c r="G23" s="241">
        <f t="shared" si="2"/>
        <v>0</v>
      </c>
      <c r="H23" s="241">
        <f t="shared" si="2"/>
        <v>0</v>
      </c>
      <c r="I23" s="241">
        <f t="shared" si="2"/>
        <v>0</v>
      </c>
      <c r="J23" s="241">
        <f t="shared" si="2"/>
        <v>31.141813602914169</v>
      </c>
      <c r="K23" s="241">
        <f t="shared" si="2"/>
        <v>0</v>
      </c>
      <c r="L23" s="241">
        <f t="shared" si="2"/>
        <v>0</v>
      </c>
      <c r="M23" s="241">
        <f t="shared" si="2"/>
        <v>0</v>
      </c>
      <c r="N23" s="241">
        <f t="shared" si="2"/>
        <v>31.141813602914311</v>
      </c>
      <c r="O23" s="241">
        <f t="shared" si="2"/>
        <v>0</v>
      </c>
      <c r="P23" s="241">
        <f t="shared" si="2"/>
        <v>0</v>
      </c>
      <c r="Q23" s="241">
        <f t="shared" si="2"/>
        <v>0</v>
      </c>
      <c r="R23" s="241">
        <f t="shared" si="2"/>
        <v>31.141813602914311</v>
      </c>
      <c r="S23" s="241">
        <f t="shared" si="2"/>
        <v>0</v>
      </c>
      <c r="T23" s="241">
        <f t="shared" si="2"/>
        <v>0</v>
      </c>
      <c r="U23" s="241">
        <f t="shared" si="2"/>
        <v>0</v>
      </c>
      <c r="V23" s="241">
        <f t="shared" si="2"/>
        <v>31.141813602914283</v>
      </c>
      <c r="W23" s="241">
        <f t="shared" si="2"/>
        <v>0</v>
      </c>
      <c r="X23" s="241">
        <f t="shared" si="2"/>
        <v>0</v>
      </c>
      <c r="Y23" s="241">
        <f t="shared" si="2"/>
        <v>31.141813602914311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41.175539669525165</v>
      </c>
      <c r="D24" s="282">
        <f t="shared" si="3"/>
        <v>0</v>
      </c>
      <c r="E24" s="282">
        <f t="shared" si="3"/>
        <v>41.175539669525165</v>
      </c>
      <c r="F24" s="282">
        <f t="shared" si="3"/>
        <v>0</v>
      </c>
      <c r="G24" s="282">
        <f t="shared" si="3"/>
        <v>0</v>
      </c>
      <c r="H24" s="282">
        <f t="shared" si="3"/>
        <v>41.175539669525165</v>
      </c>
      <c r="I24" s="282">
        <f t="shared" si="3"/>
        <v>0</v>
      </c>
      <c r="J24" s="282">
        <f t="shared" si="3"/>
        <v>41.175539669525165</v>
      </c>
      <c r="K24" s="282">
        <f t="shared" si="3"/>
        <v>0</v>
      </c>
      <c r="L24" s="282">
        <f t="shared" si="3"/>
        <v>41.175539669525165</v>
      </c>
      <c r="M24" s="282">
        <f t="shared" si="3"/>
        <v>0</v>
      </c>
      <c r="N24" s="282">
        <f t="shared" si="3"/>
        <v>0</v>
      </c>
      <c r="O24" s="282">
        <f t="shared" si="3"/>
        <v>41.175539669525165</v>
      </c>
      <c r="P24" s="282">
        <f t="shared" si="3"/>
        <v>0</v>
      </c>
      <c r="Q24" s="282">
        <f t="shared" si="3"/>
        <v>41.175539669525165</v>
      </c>
      <c r="R24" s="282">
        <f t="shared" si="3"/>
        <v>0</v>
      </c>
      <c r="S24" s="282">
        <f t="shared" si="3"/>
        <v>41.175539669525165</v>
      </c>
      <c r="T24" s="282">
        <f t="shared" si="3"/>
        <v>0</v>
      </c>
      <c r="U24" s="282">
        <f t="shared" si="3"/>
        <v>0</v>
      </c>
      <c r="V24" s="282">
        <f t="shared" si="3"/>
        <v>41.175539669525165</v>
      </c>
      <c r="W24" s="282">
        <f t="shared" si="3"/>
        <v>0</v>
      </c>
      <c r="X24" s="282">
        <f t="shared" si="3"/>
        <v>41.175539669525165</v>
      </c>
      <c r="Y24" s="282">
        <f t="shared" si="3"/>
        <v>0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20.437828930843068</v>
      </c>
      <c r="D25" s="242">
        <f t="shared" si="4"/>
        <v>0</v>
      </c>
      <c r="E25" s="242">
        <f t="shared" si="4"/>
        <v>20.437828930843068</v>
      </c>
      <c r="F25" s="242">
        <f t="shared" si="4"/>
        <v>0</v>
      </c>
      <c r="G25" s="242">
        <f t="shared" si="4"/>
        <v>20.437828930843011</v>
      </c>
      <c r="H25" s="242">
        <f t="shared" si="4"/>
        <v>0</v>
      </c>
      <c r="I25" s="242">
        <f t="shared" si="4"/>
        <v>20.437828930843096</v>
      </c>
      <c r="J25" s="242">
        <f t="shared" si="4"/>
        <v>0</v>
      </c>
      <c r="K25" s="242">
        <f t="shared" si="4"/>
        <v>20.437828930843096</v>
      </c>
      <c r="L25" s="242">
        <f t="shared" si="4"/>
        <v>0</v>
      </c>
      <c r="M25" s="242">
        <f t="shared" si="4"/>
        <v>20.437828930843011</v>
      </c>
      <c r="N25" s="242">
        <f t="shared" si="4"/>
        <v>0</v>
      </c>
      <c r="O25" s="242">
        <f t="shared" si="4"/>
        <v>20.437828930843096</v>
      </c>
      <c r="P25" s="242">
        <f t="shared" si="4"/>
        <v>0</v>
      </c>
      <c r="Q25" s="242">
        <f t="shared" si="4"/>
        <v>20.437828930843068</v>
      </c>
      <c r="R25" s="242">
        <f t="shared" si="4"/>
        <v>0</v>
      </c>
      <c r="S25" s="242">
        <f t="shared" si="4"/>
        <v>20.437828930843068</v>
      </c>
      <c r="T25" s="242">
        <f t="shared" si="4"/>
        <v>0</v>
      </c>
      <c r="U25" s="242">
        <f t="shared" si="4"/>
        <v>20.437828930843068</v>
      </c>
      <c r="V25" s="242">
        <f t="shared" si="4"/>
        <v>0</v>
      </c>
      <c r="W25" s="242">
        <f t="shared" si="4"/>
        <v>20.437828930843011</v>
      </c>
      <c r="X25" s="242">
        <f t="shared" si="4"/>
        <v>0</v>
      </c>
      <c r="Y25" s="242">
        <f t="shared" si="4"/>
        <v>20.437828930843125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32.522222222222183</v>
      </c>
      <c r="C27" s="241">
        <f t="shared" si="5"/>
        <v>57.222222222222172</v>
      </c>
      <c r="D27" s="241">
        <f t="shared" si="5"/>
        <v>51.222222222222172</v>
      </c>
      <c r="E27" s="241">
        <f t="shared" si="5"/>
        <v>35.222222222222172</v>
      </c>
      <c r="F27" s="241">
        <f t="shared" si="5"/>
        <v>32.080408619307889</v>
      </c>
      <c r="G27" s="241">
        <f t="shared" si="5"/>
        <v>133.08040861930789</v>
      </c>
      <c r="H27" s="241">
        <f t="shared" si="5"/>
        <v>144.08040861930789</v>
      </c>
      <c r="I27" s="241">
        <f t="shared" si="5"/>
        <v>125.08040861930789</v>
      </c>
      <c r="J27" s="241">
        <f t="shared" si="5"/>
        <v>204.23859501639373</v>
      </c>
      <c r="K27" s="241">
        <f t="shared" si="5"/>
        <v>247.93859501639372</v>
      </c>
      <c r="L27" s="241">
        <f t="shared" si="5"/>
        <v>262.93859501639372</v>
      </c>
      <c r="M27" s="241">
        <f t="shared" si="5"/>
        <v>262.93859501639372</v>
      </c>
      <c r="N27" s="241">
        <f t="shared" si="5"/>
        <v>231.79678141347941</v>
      </c>
      <c r="O27" s="241">
        <f t="shared" si="5"/>
        <v>231.79678141347941</v>
      </c>
      <c r="P27" s="241">
        <f t="shared" si="5"/>
        <v>231.79678141347941</v>
      </c>
      <c r="Q27" s="241">
        <f t="shared" si="5"/>
        <v>231.79678141347941</v>
      </c>
      <c r="R27" s="241">
        <f t="shared" si="5"/>
        <v>200.6549678105651</v>
      </c>
      <c r="S27" s="241">
        <f t="shared" si="5"/>
        <v>200.6549678105651</v>
      </c>
      <c r="T27" s="241">
        <f t="shared" si="5"/>
        <v>200.6549678105651</v>
      </c>
      <c r="U27" s="241">
        <f t="shared" si="5"/>
        <v>200.6549678105651</v>
      </c>
      <c r="V27" s="241">
        <f t="shared" si="5"/>
        <v>169.51315420765081</v>
      </c>
      <c r="W27" s="241">
        <f t="shared" si="5"/>
        <v>169.51315420765081</v>
      </c>
      <c r="X27" s="241">
        <f t="shared" si="5"/>
        <v>169.51315420765081</v>
      </c>
      <c r="Y27" s="241">
        <f t="shared" si="5"/>
        <v>138.3713406047365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104.84444444444449</v>
      </c>
      <c r="C28" s="282">
        <f t="shared" si="6"/>
        <v>49.444444444444514</v>
      </c>
      <c r="D28" s="282">
        <f t="shared" si="6"/>
        <v>74.444444444444514</v>
      </c>
      <c r="E28" s="282">
        <f t="shared" si="6"/>
        <v>42.619984113969622</v>
      </c>
      <c r="F28" s="282">
        <f t="shared" si="6"/>
        <v>31.619984113969622</v>
      </c>
      <c r="G28" s="282">
        <f t="shared" si="6"/>
        <v>114.61998411396962</v>
      </c>
      <c r="H28" s="282">
        <f t="shared" si="6"/>
        <v>53.619984113969622</v>
      </c>
      <c r="I28" s="282">
        <f t="shared" si="6"/>
        <v>51.146603122545002</v>
      </c>
      <c r="J28" s="282">
        <f t="shared" si="6"/>
        <v>65.622142792070122</v>
      </c>
      <c r="K28" s="282">
        <f t="shared" si="6"/>
        <v>400.32214279207017</v>
      </c>
      <c r="L28" s="282">
        <f t="shared" si="6"/>
        <v>359.146603122545</v>
      </c>
      <c r="M28" s="282">
        <f t="shared" si="6"/>
        <v>322.646603122545</v>
      </c>
      <c r="N28" s="282">
        <f t="shared" si="6"/>
        <v>296.146603122545</v>
      </c>
      <c r="O28" s="282">
        <f t="shared" si="6"/>
        <v>243.97106345301984</v>
      </c>
      <c r="P28" s="282">
        <f t="shared" si="6"/>
        <v>209.67106345301983</v>
      </c>
      <c r="Q28" s="282">
        <f t="shared" si="6"/>
        <v>136.10552378349468</v>
      </c>
      <c r="R28" s="282">
        <f t="shared" si="6"/>
        <v>101.20752378349465</v>
      </c>
      <c r="S28" s="282">
        <f t="shared" si="6"/>
        <v>34.69552378349465</v>
      </c>
      <c r="T28" s="282">
        <f t="shared" si="6"/>
        <v>63.592142792070035</v>
      </c>
      <c r="U28" s="282">
        <f t="shared" si="6"/>
        <v>81.272142792070099</v>
      </c>
      <c r="V28" s="282">
        <f t="shared" si="6"/>
        <v>105.30660312254491</v>
      </c>
      <c r="W28" s="282">
        <f t="shared" si="6"/>
        <v>60.457682461595255</v>
      </c>
      <c r="X28" s="282">
        <f t="shared" si="6"/>
        <v>55.797682461595173</v>
      </c>
      <c r="Y28" s="282">
        <f t="shared" si="6"/>
        <v>71.287682461595182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20.491203703703718</v>
      </c>
      <c r="C29" s="242">
        <f t="shared" si="7"/>
        <v>11.53703703703701</v>
      </c>
      <c r="D29" s="242">
        <f t="shared" si="7"/>
        <v>17.078703703703724</v>
      </c>
      <c r="E29" s="242">
        <f t="shared" si="7"/>
        <v>11.558199301213392</v>
      </c>
      <c r="F29" s="242">
        <f t="shared" si="7"/>
        <v>107.4718171873924</v>
      </c>
      <c r="G29" s="242">
        <f t="shared" si="7"/>
        <v>61.054894179894205</v>
      </c>
      <c r="H29" s="242">
        <f t="shared" si="7"/>
        <v>51.547172172172196</v>
      </c>
      <c r="I29" s="242">
        <f t="shared" si="7"/>
        <v>16.979110066978308</v>
      </c>
      <c r="J29" s="242">
        <f t="shared" si="7"/>
        <v>112.36903569240089</v>
      </c>
      <c r="K29" s="242">
        <f t="shared" si="7"/>
        <v>74.941551589143984</v>
      </c>
      <c r="L29" s="242">
        <f t="shared" si="7"/>
        <v>49.117024336641208</v>
      </c>
      <c r="M29" s="242">
        <f t="shared" si="7"/>
        <v>51.509264530222183</v>
      </c>
      <c r="N29" s="242">
        <f t="shared" si="7"/>
        <v>42.991407387364987</v>
      </c>
      <c r="O29" s="242">
        <f t="shared" si="7"/>
        <v>19.017864170807599</v>
      </c>
      <c r="P29" s="242">
        <f t="shared" si="7"/>
        <v>7.9928641708075929</v>
      </c>
      <c r="Q29" s="242">
        <f t="shared" si="7"/>
        <v>18.019621673079286</v>
      </c>
      <c r="R29" s="242">
        <f t="shared" si="7"/>
        <v>25.541605039028397</v>
      </c>
      <c r="S29" s="242">
        <f t="shared" si="7"/>
        <v>20.573550244507885</v>
      </c>
      <c r="T29" s="242">
        <f t="shared" si="7"/>
        <v>17.353879175350897</v>
      </c>
      <c r="U29" s="242">
        <f t="shared" si="7"/>
        <v>18.501291439527307</v>
      </c>
      <c r="V29" s="242">
        <f t="shared" si="7"/>
        <v>22.525636677622487</v>
      </c>
      <c r="W29" s="242">
        <f t="shared" si="7"/>
        <v>32.456839552938732</v>
      </c>
      <c r="X29" s="242">
        <f t="shared" si="7"/>
        <v>30.126839552938691</v>
      </c>
      <c r="Y29" s="242">
        <f t="shared" si="7"/>
        <v>77.069587545172482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319.20730868443678</v>
      </c>
      <c r="C32" s="210">
        <v>295.1913155631986</v>
      </c>
      <c r="D32" s="210">
        <v>356.62330180567488</v>
      </c>
      <c r="E32" s="210">
        <v>477.6876182287188</v>
      </c>
      <c r="F32" s="210">
        <v>286.5911435941531</v>
      </c>
      <c r="G32" s="210">
        <v>265.96208082545138</v>
      </c>
      <c r="H32" s="210">
        <v>250.5657781599312</v>
      </c>
      <c r="I32" s="210">
        <v>251.48813413585549</v>
      </c>
      <c r="J32" s="210">
        <v>120.64582975064489</v>
      </c>
      <c r="K32" s="210">
        <v>89.753482373172815</v>
      </c>
      <c r="L32" s="210">
        <v>165.26792777300079</v>
      </c>
      <c r="M32" s="210">
        <v>67.913413585554608</v>
      </c>
      <c r="N32" s="210">
        <v>79.746001719690469</v>
      </c>
      <c r="O32" s="210">
        <v>80.199742046431624</v>
      </c>
      <c r="P32" s="210">
        <v>102.5222699914015</v>
      </c>
      <c r="Q32" s="210">
        <v>123.2803955288048</v>
      </c>
      <c r="R32" s="210">
        <v>136.72347377472059</v>
      </c>
      <c r="S32" s="210">
        <v>172.35588993981079</v>
      </c>
      <c r="T32" s="210">
        <v>140.70154772141021</v>
      </c>
      <c r="U32" s="210">
        <v>160.28607050730869</v>
      </c>
      <c r="V32" s="210">
        <v>134.94875322441959</v>
      </c>
      <c r="W32" s="210">
        <v>191.8075666380052</v>
      </c>
      <c r="X32" s="210">
        <v>190.40335339638861</v>
      </c>
      <c r="Y32" s="210">
        <v>143.45227858985379</v>
      </c>
      <c r="DA32" s="109" t="s">
        <v>1825</v>
      </c>
    </row>
    <row r="33" spans="1:105" ht="12" customHeight="1" x14ac:dyDescent="0.25">
      <c r="A33" s="24" t="s">
        <v>28</v>
      </c>
      <c r="B33" s="213">
        <v>0.34075666380051589</v>
      </c>
      <c r="C33" s="213">
        <v>0.59406706792777297</v>
      </c>
      <c r="D33" s="213">
        <v>0</v>
      </c>
      <c r="E33" s="213">
        <v>0.37085124677558029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2.3473774720550299E-2</v>
      </c>
      <c r="Y33" s="213">
        <v>2.5279449699054171E-2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29.196560619088569</v>
      </c>
      <c r="C34" s="204">
        <f t="shared" si="8"/>
        <v>32.901031814273423</v>
      </c>
      <c r="D34" s="204">
        <f t="shared" si="8"/>
        <v>22.19355116079106</v>
      </c>
      <c r="E34" s="204">
        <f t="shared" si="8"/>
        <v>25.501547721410141</v>
      </c>
      <c r="F34" s="204">
        <f t="shared" si="8"/>
        <v>22.410920034393808</v>
      </c>
      <c r="G34" s="204">
        <f t="shared" si="8"/>
        <v>9.6493551160791053</v>
      </c>
      <c r="H34" s="204">
        <f t="shared" si="8"/>
        <v>8.982717110920035</v>
      </c>
      <c r="I34" s="204">
        <f t="shared" si="8"/>
        <v>23.95631986242476</v>
      </c>
      <c r="J34" s="204">
        <f t="shared" si="8"/>
        <v>1.026999140154772</v>
      </c>
      <c r="K34" s="204">
        <f t="shared" si="8"/>
        <v>0</v>
      </c>
      <c r="L34" s="204">
        <f t="shared" si="8"/>
        <v>5.2578675838349085</v>
      </c>
      <c r="M34" s="204">
        <f t="shared" si="8"/>
        <v>0</v>
      </c>
      <c r="N34" s="204">
        <f t="shared" si="8"/>
        <v>3.04067067927773</v>
      </c>
      <c r="O34" s="204">
        <f t="shared" si="8"/>
        <v>0</v>
      </c>
      <c r="P34" s="204">
        <f t="shared" si="8"/>
        <v>0</v>
      </c>
      <c r="Q34" s="204">
        <f t="shared" si="8"/>
        <v>0</v>
      </c>
      <c r="R34" s="204">
        <f t="shared" si="8"/>
        <v>1.013585554600172</v>
      </c>
      <c r="S34" s="204">
        <f t="shared" si="8"/>
        <v>0.16354256233877895</v>
      </c>
      <c r="T34" s="204">
        <f t="shared" si="8"/>
        <v>0.28615649183147029</v>
      </c>
      <c r="U34" s="204">
        <f t="shared" si="8"/>
        <v>1.0134995700773859</v>
      </c>
      <c r="V34" s="204">
        <f t="shared" si="8"/>
        <v>0.411006018916595</v>
      </c>
      <c r="W34" s="204">
        <f t="shared" si="8"/>
        <v>0.54101461736887368</v>
      </c>
      <c r="X34" s="204">
        <f t="shared" si="8"/>
        <v>1.2115219260533103</v>
      </c>
      <c r="Y34" s="204">
        <f t="shared" si="8"/>
        <v>0.72149613069647456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1.129750644883921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1.149699054170249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</v>
      </c>
      <c r="T36" s="204">
        <v>0</v>
      </c>
      <c r="U36" s="204">
        <v>0</v>
      </c>
      <c r="V36" s="204">
        <v>0</v>
      </c>
      <c r="W36" s="204">
        <v>0.18280309544282031</v>
      </c>
      <c r="X36" s="204">
        <v>0.42656921754084259</v>
      </c>
      <c r="Y36" s="204">
        <v>9.9999999999999992E-2</v>
      </c>
      <c r="DA36" s="71" t="s">
        <v>1828</v>
      </c>
    </row>
    <row r="37" spans="1:105" ht="12" customHeight="1" x14ac:dyDescent="0.25">
      <c r="A37" s="18" t="s">
        <v>71</v>
      </c>
      <c r="B37" s="204">
        <v>4.1081685296646597</v>
      </c>
      <c r="C37" s="204">
        <v>0</v>
      </c>
      <c r="D37" s="204">
        <v>0</v>
      </c>
      <c r="E37" s="204">
        <v>1.026999140154772</v>
      </c>
      <c r="F37" s="204">
        <v>2.0540842648323299</v>
      </c>
      <c r="G37" s="204">
        <v>0</v>
      </c>
      <c r="H37" s="204">
        <v>0</v>
      </c>
      <c r="I37" s="204">
        <v>4.1081685296646597</v>
      </c>
      <c r="J37" s="204">
        <v>1.026999140154772</v>
      </c>
      <c r="K37" s="204">
        <v>0</v>
      </c>
      <c r="L37" s="204">
        <v>4.1081685296646597</v>
      </c>
      <c r="M37" s="204">
        <v>0</v>
      </c>
      <c r="N37" s="204">
        <v>3.04067067927773</v>
      </c>
      <c r="O37" s="204">
        <v>0</v>
      </c>
      <c r="P37" s="204">
        <v>0</v>
      </c>
      <c r="Q37" s="204">
        <v>0</v>
      </c>
      <c r="R37" s="204">
        <v>1.013585554600172</v>
      </c>
      <c r="S37" s="204">
        <v>0.108426483233018</v>
      </c>
      <c r="T37" s="204">
        <v>0.19157351676698189</v>
      </c>
      <c r="U37" s="204">
        <v>0.83680137575236446</v>
      </c>
      <c r="V37" s="204">
        <v>0.31642304385210662</v>
      </c>
      <c r="W37" s="204">
        <v>0.27085124677558042</v>
      </c>
      <c r="X37" s="204">
        <v>0.74651762682717104</v>
      </c>
      <c r="Y37" s="204">
        <v>0.5112639724849527</v>
      </c>
      <c r="DA37" s="71" t="s">
        <v>1829</v>
      </c>
    </row>
    <row r="38" spans="1:105" ht="12" customHeight="1" x14ac:dyDescent="0.25">
      <c r="A38" s="18" t="s">
        <v>32</v>
      </c>
      <c r="B38" s="204">
        <v>25.088392089423909</v>
      </c>
      <c r="C38" s="204">
        <v>31.84290627687016</v>
      </c>
      <c r="D38" s="204">
        <v>22.19355116079106</v>
      </c>
      <c r="E38" s="204">
        <v>21.228632846087699</v>
      </c>
      <c r="F38" s="204">
        <v>19.298710232158211</v>
      </c>
      <c r="G38" s="204">
        <v>9.6493551160791053</v>
      </c>
      <c r="H38" s="204">
        <v>4.8246775580395527</v>
      </c>
      <c r="I38" s="204">
        <v>12.544196044711949</v>
      </c>
      <c r="J38" s="204">
        <v>0</v>
      </c>
      <c r="K38" s="204">
        <v>0</v>
      </c>
      <c r="L38" s="204">
        <v>0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0</v>
      </c>
      <c r="S38" s="204">
        <v>0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1.058125537403267</v>
      </c>
      <c r="D39" s="204">
        <v>0</v>
      </c>
      <c r="E39" s="204">
        <v>2.116165090283749</v>
      </c>
      <c r="F39" s="204">
        <v>1.058125537403267</v>
      </c>
      <c r="G39" s="204">
        <v>0</v>
      </c>
      <c r="H39" s="204">
        <v>4.1580395528804814</v>
      </c>
      <c r="I39" s="204">
        <v>7.30395528804815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5.5116079105760961E-2</v>
      </c>
      <c r="T39" s="204">
        <v>9.4582975064488387E-2</v>
      </c>
      <c r="U39" s="204">
        <v>0.17669819432502151</v>
      </c>
      <c r="V39" s="204">
        <v>9.4582975064488387E-2</v>
      </c>
      <c r="W39" s="204">
        <v>8.7360275150472913E-2</v>
      </c>
      <c r="X39" s="204">
        <v>3.8435081685296642E-2</v>
      </c>
      <c r="Y39" s="204">
        <v>0.11023215821152189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122.8073946689596</v>
      </c>
      <c r="C40" s="204">
        <f t="shared" si="9"/>
        <v>111.1564918314703</v>
      </c>
      <c r="D40" s="204">
        <f t="shared" si="9"/>
        <v>125.2149613069647</v>
      </c>
      <c r="E40" s="204">
        <f t="shared" si="9"/>
        <v>141.14359415305239</v>
      </c>
      <c r="F40" s="204">
        <f t="shared" si="9"/>
        <v>89.961306964746342</v>
      </c>
      <c r="G40" s="204">
        <f t="shared" si="9"/>
        <v>110.2536543422184</v>
      </c>
      <c r="H40" s="204">
        <f t="shared" si="9"/>
        <v>88.65004299226139</v>
      </c>
      <c r="I40" s="204">
        <f t="shared" si="9"/>
        <v>92.712811693895091</v>
      </c>
      <c r="J40" s="204">
        <f t="shared" si="9"/>
        <v>62.252794496990539</v>
      </c>
      <c r="K40" s="204">
        <f t="shared" si="9"/>
        <v>46.173688736027508</v>
      </c>
      <c r="L40" s="204">
        <f t="shared" si="9"/>
        <v>106.34135855546</v>
      </c>
      <c r="M40" s="204">
        <f t="shared" si="9"/>
        <v>26.612209802235601</v>
      </c>
      <c r="N40" s="204">
        <f t="shared" si="9"/>
        <v>37.123817712811693</v>
      </c>
      <c r="O40" s="204">
        <f t="shared" si="9"/>
        <v>41.530524505588993</v>
      </c>
      <c r="P40" s="204">
        <f t="shared" si="9"/>
        <v>52.751504729148749</v>
      </c>
      <c r="Q40" s="204">
        <f t="shared" si="9"/>
        <v>66.659501289767832</v>
      </c>
      <c r="R40" s="204">
        <f t="shared" si="9"/>
        <v>73.624247635425618</v>
      </c>
      <c r="S40" s="204">
        <f t="shared" si="9"/>
        <v>99.015047291487534</v>
      </c>
      <c r="T40" s="204">
        <f t="shared" si="9"/>
        <v>63.135511607910573</v>
      </c>
      <c r="U40" s="204">
        <f t="shared" si="9"/>
        <v>85.400257953568357</v>
      </c>
      <c r="V40" s="204">
        <f t="shared" si="9"/>
        <v>75.172398968185718</v>
      </c>
      <c r="W40" s="204">
        <f t="shared" si="9"/>
        <v>129.70438521066211</v>
      </c>
      <c r="X40" s="204">
        <f t="shared" si="9"/>
        <v>114.2957007738607</v>
      </c>
      <c r="Y40" s="204">
        <f t="shared" si="9"/>
        <v>62.800257953568348</v>
      </c>
      <c r="DA40" s="71"/>
    </row>
    <row r="41" spans="1:105" ht="12" customHeight="1" x14ac:dyDescent="0.25">
      <c r="A41" s="18" t="s">
        <v>73</v>
      </c>
      <c r="B41" s="204">
        <v>122.8073946689596</v>
      </c>
      <c r="C41" s="204">
        <v>111.1564918314703</v>
      </c>
      <c r="D41" s="204">
        <v>125.2149613069647</v>
      </c>
      <c r="E41" s="204">
        <v>141.14359415305239</v>
      </c>
      <c r="F41" s="204">
        <v>89.961306964746342</v>
      </c>
      <c r="G41" s="204">
        <v>110.2536543422184</v>
      </c>
      <c r="H41" s="204">
        <v>88.65004299226139</v>
      </c>
      <c r="I41" s="204">
        <v>92.712811693895091</v>
      </c>
      <c r="J41" s="204">
        <v>62.252794496990539</v>
      </c>
      <c r="K41" s="204">
        <v>46.173688736027508</v>
      </c>
      <c r="L41" s="204">
        <v>106.34135855546</v>
      </c>
      <c r="M41" s="204">
        <v>26.612209802235601</v>
      </c>
      <c r="N41" s="204">
        <v>37.123817712811693</v>
      </c>
      <c r="O41" s="204">
        <v>41.530524505588993</v>
      </c>
      <c r="P41" s="204">
        <v>52.751504729148749</v>
      </c>
      <c r="Q41" s="204">
        <v>66.659501289767832</v>
      </c>
      <c r="R41" s="204">
        <v>73.624247635425618</v>
      </c>
      <c r="S41" s="204">
        <v>99.015047291487534</v>
      </c>
      <c r="T41" s="204">
        <v>63.135511607910573</v>
      </c>
      <c r="U41" s="204">
        <v>85.400257953568357</v>
      </c>
      <c r="V41" s="204">
        <v>75.172398968185718</v>
      </c>
      <c r="W41" s="204">
        <v>129.70438521066211</v>
      </c>
      <c r="X41" s="204">
        <v>114.2957007738607</v>
      </c>
      <c r="Y41" s="204">
        <v>62.800257953568348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84.575408426483236</v>
      </c>
      <c r="C43" s="204">
        <f t="shared" si="10"/>
        <v>75.523043852106611</v>
      </c>
      <c r="D43" s="204">
        <f t="shared" si="10"/>
        <v>134.01650902837491</v>
      </c>
      <c r="E43" s="204">
        <f t="shared" si="10"/>
        <v>228.36053310404131</v>
      </c>
      <c r="F43" s="204">
        <f t="shared" si="10"/>
        <v>96.804213241616509</v>
      </c>
      <c r="G43" s="204">
        <f t="shared" si="10"/>
        <v>94.58297506448838</v>
      </c>
      <c r="H43" s="204">
        <f t="shared" si="10"/>
        <v>94.941272570937215</v>
      </c>
      <c r="I43" s="204">
        <f t="shared" si="10"/>
        <v>78.269819432502146</v>
      </c>
      <c r="J43" s="204">
        <f t="shared" si="10"/>
        <v>11.94230438521066</v>
      </c>
      <c r="K43" s="204">
        <f t="shared" si="10"/>
        <v>9.2433361994840926</v>
      </c>
      <c r="L43" s="204">
        <f t="shared" si="10"/>
        <v>3.702149613069647</v>
      </c>
      <c r="M43" s="204">
        <f t="shared" si="10"/>
        <v>2.2212381771281171</v>
      </c>
      <c r="N43" s="204">
        <f t="shared" si="10"/>
        <v>3.0571797076526219</v>
      </c>
      <c r="O43" s="204">
        <f t="shared" si="10"/>
        <v>2.0063628546861572</v>
      </c>
      <c r="P43" s="204">
        <f t="shared" si="10"/>
        <v>1.5525365434221841</v>
      </c>
      <c r="Q43" s="204">
        <f t="shared" si="10"/>
        <v>2.316852966466036</v>
      </c>
      <c r="R43" s="204">
        <f t="shared" si="10"/>
        <v>2.2929492691315558</v>
      </c>
      <c r="S43" s="204">
        <f t="shared" si="10"/>
        <v>5.627515047291487</v>
      </c>
      <c r="T43" s="204">
        <f t="shared" si="10"/>
        <v>4.6110920034393814</v>
      </c>
      <c r="U43" s="204">
        <f t="shared" si="10"/>
        <v>5.4796216680997407</v>
      </c>
      <c r="V43" s="204">
        <f t="shared" si="10"/>
        <v>8.02347377472055</v>
      </c>
      <c r="W43" s="204">
        <f t="shared" si="10"/>
        <v>7.7379191745485816</v>
      </c>
      <c r="X43" s="204">
        <f t="shared" si="10"/>
        <v>6.9778159931212356</v>
      </c>
      <c r="Y43" s="204">
        <f t="shared" si="10"/>
        <v>6.5894239036973339</v>
      </c>
      <c r="DA43" s="71"/>
    </row>
    <row r="44" spans="1:105" ht="12" customHeight="1" x14ac:dyDescent="0.25">
      <c r="A44" s="18" t="s">
        <v>38</v>
      </c>
      <c r="B44" s="204">
        <v>84.575408426483236</v>
      </c>
      <c r="C44" s="204">
        <v>75.523043852106611</v>
      </c>
      <c r="D44" s="204">
        <v>134.01650902837491</v>
      </c>
      <c r="E44" s="204">
        <v>228.36053310404131</v>
      </c>
      <c r="F44" s="204">
        <v>96.804213241616509</v>
      </c>
      <c r="G44" s="204">
        <v>94.58297506448838</v>
      </c>
      <c r="H44" s="204">
        <v>94.941272570937215</v>
      </c>
      <c r="I44" s="204">
        <v>78.269819432502146</v>
      </c>
      <c r="J44" s="204">
        <v>11.94230438521066</v>
      </c>
      <c r="K44" s="204">
        <v>9.2433361994840926</v>
      </c>
      <c r="L44" s="204">
        <v>3.702149613069647</v>
      </c>
      <c r="M44" s="204">
        <v>2.2212381771281171</v>
      </c>
      <c r="N44" s="204">
        <v>3.0571797076526219</v>
      </c>
      <c r="O44" s="204">
        <v>2.0063628546861572</v>
      </c>
      <c r="P44" s="204">
        <v>1.5525365434221841</v>
      </c>
      <c r="Q44" s="204">
        <v>2.316852966466036</v>
      </c>
      <c r="R44" s="204">
        <v>2.2929492691315558</v>
      </c>
      <c r="S44" s="204">
        <v>5.627515047291487</v>
      </c>
      <c r="T44" s="204">
        <v>4.6110920034393814</v>
      </c>
      <c r="U44" s="204">
        <v>5.4796216680997407</v>
      </c>
      <c r="V44" s="204">
        <v>8.02347377472055</v>
      </c>
      <c r="W44" s="204">
        <v>7.7379191745485816</v>
      </c>
      <c r="X44" s="204">
        <v>6.9778159931212356</v>
      </c>
      <c r="Y44" s="204">
        <v>6.5894239036973339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1839</v>
      </c>
    </row>
    <row r="50" spans="1:105" ht="12" customHeight="1" x14ac:dyDescent="0.25">
      <c r="A50" s="14" t="s">
        <v>39</v>
      </c>
      <c r="B50" s="204">
        <v>22.35597592433362</v>
      </c>
      <c r="C50" s="204">
        <v>13.27979363714531</v>
      </c>
      <c r="D50" s="204">
        <v>15.5250214961307</v>
      </c>
      <c r="E50" s="204">
        <v>12.491659501289771</v>
      </c>
      <c r="F50" s="204">
        <v>16.623645743766119</v>
      </c>
      <c r="G50" s="204">
        <v>4.8724849527085121</v>
      </c>
      <c r="H50" s="204">
        <v>1.671883061049011</v>
      </c>
      <c r="I50" s="204">
        <v>3.1527944969905422</v>
      </c>
      <c r="J50" s="204">
        <v>7.7625107480653481</v>
      </c>
      <c r="K50" s="204">
        <v>5.0157351676698188</v>
      </c>
      <c r="L50" s="204">
        <v>0.95537403267411869</v>
      </c>
      <c r="M50" s="204">
        <v>1.0748065348237319</v>
      </c>
      <c r="N50" s="204">
        <v>1.098710232158211</v>
      </c>
      <c r="O50" s="204">
        <v>0.9792777300085983</v>
      </c>
      <c r="P50" s="204">
        <v>0.66878761822871879</v>
      </c>
      <c r="Q50" s="204">
        <v>0.90765262252794487</v>
      </c>
      <c r="R50" s="204">
        <v>2.698968185726569</v>
      </c>
      <c r="S50" s="204">
        <v>3.1456577815993119</v>
      </c>
      <c r="T50" s="204">
        <v>7.3348237317282887</v>
      </c>
      <c r="U50" s="204">
        <v>7.8204643164230427</v>
      </c>
      <c r="V50" s="204">
        <v>9.0018056749785043</v>
      </c>
      <c r="W50" s="204">
        <v>0.96715391229578662</v>
      </c>
      <c r="X50" s="204">
        <v>19.54170249355116</v>
      </c>
      <c r="Y50" s="204">
        <v>21.4256233877902</v>
      </c>
      <c r="DA50" s="71" t="s">
        <v>1840</v>
      </c>
    </row>
    <row r="51" spans="1:105" ht="12" customHeight="1" x14ac:dyDescent="0.25">
      <c r="A51" s="21" t="s">
        <v>40</v>
      </c>
      <c r="B51" s="207">
        <v>59.931212381771267</v>
      </c>
      <c r="C51" s="207">
        <v>61.736887360275148</v>
      </c>
      <c r="D51" s="207">
        <v>59.673258813413582</v>
      </c>
      <c r="E51" s="207">
        <v>69.81943250214961</v>
      </c>
      <c r="F51" s="207">
        <v>60.791057609630258</v>
      </c>
      <c r="G51" s="207">
        <v>46.603611349957013</v>
      </c>
      <c r="H51" s="207">
        <v>56.319862424763542</v>
      </c>
      <c r="I51" s="207">
        <v>53.396388650042987</v>
      </c>
      <c r="J51" s="207">
        <v>37.661220980223547</v>
      </c>
      <c r="K51" s="207">
        <v>29.3207222699914</v>
      </c>
      <c r="L51" s="207">
        <v>49.011177987962157</v>
      </c>
      <c r="M51" s="207">
        <v>38.005159071367153</v>
      </c>
      <c r="N51" s="207">
        <v>35.425623387790203</v>
      </c>
      <c r="O51" s="207">
        <v>35.683576956147888</v>
      </c>
      <c r="P51" s="207">
        <v>47.549441100601889</v>
      </c>
      <c r="Q51" s="207">
        <v>53.396388650042987</v>
      </c>
      <c r="R51" s="207">
        <v>57.093723129836633</v>
      </c>
      <c r="S51" s="207">
        <v>64.40412725709372</v>
      </c>
      <c r="T51" s="207">
        <v>65.333963886500428</v>
      </c>
      <c r="U51" s="207">
        <v>60.572226999140163</v>
      </c>
      <c r="V51" s="207">
        <v>42.340068787618229</v>
      </c>
      <c r="W51" s="207">
        <v>52.857093723129829</v>
      </c>
      <c r="X51" s="207">
        <v>48.353138435081682</v>
      </c>
      <c r="Y51" s="207">
        <v>51.890197764402402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319.20730868443684</v>
      </c>
      <c r="C52" s="284">
        <f t="shared" si="11"/>
        <v>295.1913155631986</v>
      </c>
      <c r="D52" s="284">
        <f t="shared" si="11"/>
        <v>356.62330180567483</v>
      </c>
      <c r="E52" s="284">
        <f t="shared" si="11"/>
        <v>477.68761822871897</v>
      </c>
      <c r="F52" s="284">
        <f t="shared" si="11"/>
        <v>286.59114359415315</v>
      </c>
      <c r="G52" s="284">
        <f t="shared" si="11"/>
        <v>265.96208082545138</v>
      </c>
      <c r="H52" s="284">
        <f t="shared" si="11"/>
        <v>250.56577815993114</v>
      </c>
      <c r="I52" s="284">
        <f t="shared" si="11"/>
        <v>251.48813413585549</v>
      </c>
      <c r="J52" s="284">
        <f t="shared" si="11"/>
        <v>120.64582975064489</v>
      </c>
      <c r="K52" s="284">
        <f t="shared" si="11"/>
        <v>89.753482373172787</v>
      </c>
      <c r="L52" s="284">
        <f t="shared" si="11"/>
        <v>165.26792777300085</v>
      </c>
      <c r="M52" s="284">
        <f t="shared" si="11"/>
        <v>67.913413585554594</v>
      </c>
      <c r="N52" s="284">
        <f t="shared" si="11"/>
        <v>79.746001719690454</v>
      </c>
      <c r="O52" s="284">
        <f t="shared" si="11"/>
        <v>80.199742046431624</v>
      </c>
      <c r="P52" s="284">
        <f t="shared" si="11"/>
        <v>102.52226999140153</v>
      </c>
      <c r="Q52" s="284">
        <f t="shared" si="11"/>
        <v>123.2803955288048</v>
      </c>
      <c r="R52" s="284">
        <f t="shared" si="11"/>
        <v>136.72347377472059</v>
      </c>
      <c r="S52" s="284">
        <f t="shared" si="11"/>
        <v>172.35588993981079</v>
      </c>
      <c r="T52" s="284">
        <f t="shared" si="11"/>
        <v>140.70154772141018</v>
      </c>
      <c r="U52" s="284">
        <f t="shared" si="11"/>
        <v>160.28607050730869</v>
      </c>
      <c r="V52" s="284">
        <f t="shared" si="11"/>
        <v>134.94875322441956</v>
      </c>
      <c r="W52" s="284">
        <f t="shared" si="11"/>
        <v>191.8075666380052</v>
      </c>
      <c r="X52" s="284">
        <f t="shared" si="11"/>
        <v>190.4033533963887</v>
      </c>
      <c r="Y52" s="284">
        <f t="shared" si="11"/>
        <v>143.45227858985385</v>
      </c>
      <c r="DA52" s="118"/>
    </row>
    <row r="53" spans="1:105" ht="12" customHeight="1" x14ac:dyDescent="0.25">
      <c r="A53" s="51" t="s">
        <v>54</v>
      </c>
      <c r="B53" s="241">
        <f>PPA_fec!B5</f>
        <v>137.14058297340759</v>
      </c>
      <c r="C53" s="241">
        <f>PPA_fec!C5</f>
        <v>113.8355975209693</v>
      </c>
      <c r="D53" s="241">
        <f>PPA_fec!D5</f>
        <v>143.9548810586742</v>
      </c>
      <c r="E53" s="241">
        <f>PPA_fec!E5</f>
        <v>187.21243629080121</v>
      </c>
      <c r="F53" s="241">
        <f>PPA_fec!F5</f>
        <v>114.8101568843244</v>
      </c>
      <c r="G53" s="241">
        <f>PPA_fec!G5</f>
        <v>83.339798181796638</v>
      </c>
      <c r="H53" s="241">
        <f>PPA_fec!H5</f>
        <v>69.225753595989318</v>
      </c>
      <c r="I53" s="241">
        <f>PPA_fec!I5</f>
        <v>66.536478814205523</v>
      </c>
      <c r="J53" s="241">
        <f>PPA_fec!J5</f>
        <v>14.829823145979621</v>
      </c>
      <c r="K53" s="241">
        <f>PPA_fec!K5</f>
        <v>5.7565502252332426</v>
      </c>
      <c r="L53" s="241">
        <f>PPA_fec!L5</f>
        <v>0</v>
      </c>
      <c r="M53" s="241">
        <f>PPA_fec!M5</f>
        <v>0</v>
      </c>
      <c r="N53" s="241">
        <f>PPA_fec!N5</f>
        <v>0</v>
      </c>
      <c r="O53" s="241">
        <f>PPA_fec!O5</f>
        <v>0</v>
      </c>
      <c r="P53" s="241">
        <f>PPA_fec!P5</f>
        <v>0</v>
      </c>
      <c r="Q53" s="241">
        <f>PPA_fec!Q5</f>
        <v>0</v>
      </c>
      <c r="R53" s="241">
        <f>PPA_fec!R5</f>
        <v>0</v>
      </c>
      <c r="S53" s="241">
        <f>PPA_fec!S5</f>
        <v>0</v>
      </c>
      <c r="T53" s="241">
        <f>PPA_fec!T5</f>
        <v>0</v>
      </c>
      <c r="U53" s="241">
        <f>PPA_fec!U5</f>
        <v>0</v>
      </c>
      <c r="V53" s="241">
        <f>PPA_fec!V5</f>
        <v>0</v>
      </c>
      <c r="W53" s="241">
        <f>PPA_fec!W5</f>
        <v>0</v>
      </c>
      <c r="X53" s="241">
        <f>PPA_fec!X5</f>
        <v>0</v>
      </c>
      <c r="Y53" s="241">
        <f>PPA_fec!Y5</f>
        <v>0</v>
      </c>
      <c r="DA53" s="83"/>
    </row>
    <row r="54" spans="1:105" ht="12" customHeight="1" x14ac:dyDescent="0.25">
      <c r="A54" s="99" t="s">
        <v>61</v>
      </c>
      <c r="B54" s="282">
        <f>PPA_fec!B32</f>
        <v>126.9989594454933</v>
      </c>
      <c r="C54" s="282">
        <f>PPA_fec!C32</f>
        <v>130.43104956880089</v>
      </c>
      <c r="D54" s="282">
        <f>PPA_fec!D32</f>
        <v>151.1458675522903</v>
      </c>
      <c r="E54" s="282">
        <f>PPA_fec!E32</f>
        <v>208.06732537293999</v>
      </c>
      <c r="F54" s="282">
        <f>PPA_fec!F32</f>
        <v>122.3399692899637</v>
      </c>
      <c r="G54" s="282">
        <f>PPA_fec!G32</f>
        <v>136.74006972455689</v>
      </c>
      <c r="H54" s="282">
        <f>PPA_fec!H32</f>
        <v>138.11389116893929</v>
      </c>
      <c r="I54" s="282">
        <f>PPA_fec!I32</f>
        <v>141.56640250201659</v>
      </c>
      <c r="J54" s="282">
        <f>PPA_fec!J32</f>
        <v>97.490763199680458</v>
      </c>
      <c r="K54" s="282">
        <f>PPA_fec!K32</f>
        <v>76.255060871223449</v>
      </c>
      <c r="L54" s="282">
        <f>PPA_fec!L32</f>
        <v>136.756877523866</v>
      </c>
      <c r="M54" s="282">
        <f>PPA_fec!M32</f>
        <v>56.197391164147128</v>
      </c>
      <c r="N54" s="282">
        <f>PPA_fec!N32</f>
        <v>65.988690831636063</v>
      </c>
      <c r="O54" s="282">
        <f>PPA_fec!O32</f>
        <v>66.364154547602837</v>
      </c>
      <c r="P54" s="282">
        <f>PPA_fec!P32</f>
        <v>84.835731346135461</v>
      </c>
      <c r="Q54" s="282">
        <f>PPA_fec!Q32</f>
        <v>102.24762587178751</v>
      </c>
      <c r="R54" s="282">
        <f>PPA_fec!R32</f>
        <v>116.7870067832235</v>
      </c>
      <c r="S54" s="282">
        <f>PPA_fec!S32</f>
        <v>152.0387025890895</v>
      </c>
      <c r="T54" s="282">
        <f>PPA_fec!T32</f>
        <v>120.877338301328</v>
      </c>
      <c r="U54" s="282">
        <f>PPA_fec!U32</f>
        <v>136.4014808445591</v>
      </c>
      <c r="V54" s="282">
        <f>PPA_fec!V32</f>
        <v>112.836400114646</v>
      </c>
      <c r="W54" s="282">
        <f>PPA_fec!W32</f>
        <v>141.21761727333529</v>
      </c>
      <c r="X54" s="282">
        <f>PPA_fec!X32</f>
        <v>144.51389127734791</v>
      </c>
      <c r="Y54" s="282">
        <f>PPA_fec!Y32</f>
        <v>108.8785812950664</v>
      </c>
      <c r="DA54" s="94"/>
    </row>
    <row r="55" spans="1:105" ht="12" customHeight="1" x14ac:dyDescent="0.25">
      <c r="A55" s="52" t="s">
        <v>62</v>
      </c>
      <c r="B55" s="242">
        <f>PPA_fec!B83</f>
        <v>55.067766265535937</v>
      </c>
      <c r="C55" s="242">
        <f>PPA_fec!C83</f>
        <v>50.92466847342844</v>
      </c>
      <c r="D55" s="242">
        <f>PPA_fec!D83</f>
        <v>61.522553194710333</v>
      </c>
      <c r="E55" s="242">
        <f>PPA_fec!E83</f>
        <v>82.407856564977777</v>
      </c>
      <c r="F55" s="242">
        <f>PPA_fec!F83</f>
        <v>49.441017419865013</v>
      </c>
      <c r="G55" s="242">
        <f>PPA_fec!G83</f>
        <v>45.882212919097881</v>
      </c>
      <c r="H55" s="242">
        <f>PPA_fec!H83</f>
        <v>43.226133395002549</v>
      </c>
      <c r="I55" s="242">
        <f>PPA_fec!I83</f>
        <v>43.385252819633351</v>
      </c>
      <c r="J55" s="242">
        <f>PPA_fec!J83</f>
        <v>8.3252434049848194</v>
      </c>
      <c r="K55" s="242">
        <f>PPA_fec!K83</f>
        <v>7.7418712767160942</v>
      </c>
      <c r="L55" s="242">
        <f>PPA_fec!L83</f>
        <v>28.511050249134868</v>
      </c>
      <c r="M55" s="242">
        <f>PPA_fec!M83</f>
        <v>11.716022421407461</v>
      </c>
      <c r="N55" s="242">
        <f>PPA_fec!N83</f>
        <v>13.75731088805439</v>
      </c>
      <c r="O55" s="242">
        <f>PPA_fec!O83</f>
        <v>13.835587498828779</v>
      </c>
      <c r="P55" s="242">
        <f>PPA_fec!P83</f>
        <v>17.686538645266069</v>
      </c>
      <c r="Q55" s="242">
        <f>PPA_fec!Q83</f>
        <v>21.03276965701729</v>
      </c>
      <c r="R55" s="242">
        <f>PPA_fec!R83</f>
        <v>19.936466991497088</v>
      </c>
      <c r="S55" s="242">
        <f>PPA_fec!S83</f>
        <v>20.317187350721309</v>
      </c>
      <c r="T55" s="242">
        <f>PPA_fec!T83</f>
        <v>19.82420942008217</v>
      </c>
      <c r="U55" s="242">
        <f>PPA_fec!U83</f>
        <v>23.88458966274959</v>
      </c>
      <c r="V55" s="242">
        <f>PPA_fec!V83</f>
        <v>22.112353109773569</v>
      </c>
      <c r="W55" s="242">
        <f>PPA_fec!W83</f>
        <v>50.58994936466992</v>
      </c>
      <c r="X55" s="242">
        <f>PPA_fec!X83</f>
        <v>45.889462119040793</v>
      </c>
      <c r="Y55" s="242">
        <f>PPA_fec!Y83</f>
        <v>34.573697294787458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398.37203118091622</v>
      </c>
      <c r="C57" s="203">
        <f t="shared" si="12"/>
        <v>369.70884758679608</v>
      </c>
      <c r="D57" s="203">
        <f t="shared" si="12"/>
        <v>368.88452783910668</v>
      </c>
      <c r="E57" s="203">
        <f t="shared" si="12"/>
        <v>414.18100261637301</v>
      </c>
      <c r="F57" s="203">
        <f t="shared" si="12"/>
        <v>283.28245667905674</v>
      </c>
      <c r="G57" s="203">
        <f t="shared" si="12"/>
        <v>290.23274807897451</v>
      </c>
      <c r="H57" s="203">
        <f t="shared" si="12"/>
        <v>235.91988287915657</v>
      </c>
      <c r="I57" s="203">
        <f t="shared" si="12"/>
        <v>292.35121883891259</v>
      </c>
      <c r="J57" s="203">
        <f t="shared" si="12"/>
        <v>149.40522144138876</v>
      </c>
      <c r="K57" s="203">
        <f t="shared" si="12"/>
        <v>108.4525200013293</v>
      </c>
      <c r="L57" s="203">
        <f t="shared" si="12"/>
        <v>265.55664563778964</v>
      </c>
      <c r="M57" s="203">
        <f t="shared" si="12"/>
        <v>62.506620001988246</v>
      </c>
      <c r="N57" s="203">
        <f t="shared" si="12"/>
        <v>97.058492281561641</v>
      </c>
      <c r="O57" s="203">
        <f t="shared" si="12"/>
        <v>97.781534401491811</v>
      </c>
      <c r="P57" s="203">
        <f t="shared" si="12"/>
        <v>124.18868880164662</v>
      </c>
      <c r="Q57" s="203">
        <f t="shared" si="12"/>
        <v>157.99960440194309</v>
      </c>
      <c r="R57" s="203">
        <f t="shared" si="12"/>
        <v>180.0769312819715</v>
      </c>
      <c r="S57" s="203">
        <f t="shared" si="12"/>
        <v>244.93825044168582</v>
      </c>
      <c r="T57" s="203">
        <f t="shared" si="12"/>
        <v>164.73897864158047</v>
      </c>
      <c r="U57" s="203">
        <f t="shared" si="12"/>
        <v>224.08461072168529</v>
      </c>
      <c r="V57" s="203">
        <f t="shared" si="12"/>
        <v>199.35266939787488</v>
      </c>
      <c r="W57" s="203">
        <f t="shared" si="12"/>
        <v>326.40430895771357</v>
      </c>
      <c r="X57" s="203">
        <f t="shared" si="12"/>
        <v>290.98948650781443</v>
      </c>
      <c r="Y57" s="203">
        <f t="shared" si="12"/>
        <v>168.2792815196982</v>
      </c>
      <c r="DA57" s="112"/>
    </row>
    <row r="58" spans="1:105" ht="12" customHeight="1" x14ac:dyDescent="0.25">
      <c r="A58" s="51" t="s">
        <v>54</v>
      </c>
      <c r="B58" s="241">
        <f>PPA_emi!B5</f>
        <v>169.08506996735369</v>
      </c>
      <c r="C58" s="241">
        <f>PPA_emi!C5</f>
        <v>142.73980968723609</v>
      </c>
      <c r="D58" s="241">
        <f>PPA_emi!D5</f>
        <v>139.05297841632179</v>
      </c>
      <c r="E58" s="241">
        <f>PPA_emi!E5</f>
        <v>139.16213301005101</v>
      </c>
      <c r="F58" s="241">
        <f>PPA_emi!F5</f>
        <v>109.35049783610771</v>
      </c>
      <c r="G58" s="241">
        <f>PPA_emi!G5</f>
        <v>86.415703342451678</v>
      </c>
      <c r="H58" s="241">
        <f>PPA_emi!H5</f>
        <v>62.257336953865732</v>
      </c>
      <c r="I58" s="241">
        <f>PPA_emi!I5</f>
        <v>75.81469336763746</v>
      </c>
      <c r="J58" s="241">
        <f>PPA_emi!J5</f>
        <v>14.092273346578599</v>
      </c>
      <c r="K58" s="241">
        <f>PPA_emi!K5</f>
        <v>5.1782585463213504</v>
      </c>
      <c r="L58" s="241">
        <f>PPA_emi!L5</f>
        <v>0</v>
      </c>
      <c r="M58" s="241">
        <f>PPA_emi!M5</f>
        <v>0</v>
      </c>
      <c r="N58" s="241">
        <f>PPA_emi!N5</f>
        <v>0</v>
      </c>
      <c r="O58" s="241">
        <f>PPA_emi!O5</f>
        <v>0</v>
      </c>
      <c r="P58" s="241">
        <f>PPA_emi!P5</f>
        <v>0</v>
      </c>
      <c r="Q58" s="241">
        <f>PPA_emi!Q5</f>
        <v>0</v>
      </c>
      <c r="R58" s="241">
        <f>PPA_emi!R5</f>
        <v>0</v>
      </c>
      <c r="S58" s="241">
        <f>PPA_emi!S5</f>
        <v>0</v>
      </c>
      <c r="T58" s="241">
        <f>PPA_emi!T5</f>
        <v>0</v>
      </c>
      <c r="U58" s="241">
        <f>PPA_emi!U5</f>
        <v>0</v>
      </c>
      <c r="V58" s="241">
        <f>PPA_emi!V5</f>
        <v>0</v>
      </c>
      <c r="W58" s="241">
        <f>PPA_emi!W5</f>
        <v>0</v>
      </c>
      <c r="X58" s="241">
        <f>PPA_emi!X5</f>
        <v>0</v>
      </c>
      <c r="Y58" s="241">
        <f>PPA_emi!Y5</f>
        <v>0</v>
      </c>
      <c r="DA58" s="83"/>
    </row>
    <row r="59" spans="1:105" ht="12" customHeight="1" x14ac:dyDescent="0.25">
      <c r="A59" s="99" t="s">
        <v>61</v>
      </c>
      <c r="B59" s="282">
        <f>PPA_emi!B32</f>
        <v>164.189218918547</v>
      </c>
      <c r="C59" s="282">
        <f>PPA_emi!C32</f>
        <v>175.00707743799521</v>
      </c>
      <c r="D59" s="282">
        <f>PPA_emi!D32</f>
        <v>150.3794328658349</v>
      </c>
      <c r="E59" s="282">
        <f>PPA_emi!E32</f>
        <v>156.42068930072881</v>
      </c>
      <c r="F59" s="282">
        <f>PPA_emi!F32</f>
        <v>124.4880096966174</v>
      </c>
      <c r="G59" s="282">
        <f>PPA_emi!G32</f>
        <v>147.6040911184129</v>
      </c>
      <c r="H59" s="282">
        <f>PPA_emi!H32</f>
        <v>135.66109795572589</v>
      </c>
      <c r="I59" s="282">
        <f>PPA_emi!I32</f>
        <v>174.45085639124309</v>
      </c>
      <c r="J59" s="282">
        <f>PPA_emi!J32</f>
        <v>133.44182804948539</v>
      </c>
      <c r="K59" s="282">
        <f>PPA_emi!K32</f>
        <v>101.83833517878411</v>
      </c>
      <c r="L59" s="282">
        <f>PPA_emi!L32</f>
        <v>253.73257079518271</v>
      </c>
      <c r="M59" s="282">
        <f>PPA_emi!M32</f>
        <v>62.331282127858628</v>
      </c>
      <c r="N59" s="282">
        <f>PPA_emi!N32</f>
        <v>96.061343628609649</v>
      </c>
      <c r="O59" s="282">
        <f>PPA_emi!O32</f>
        <v>96.794259535605974</v>
      </c>
      <c r="P59" s="282">
        <f>PPA_emi!P32</f>
        <v>123.1864457167231</v>
      </c>
      <c r="Q59" s="282">
        <f>PPA_emi!Q32</f>
        <v>156.24883126378441</v>
      </c>
      <c r="R59" s="282">
        <f>PPA_emi!R32</f>
        <v>178.3726662475851</v>
      </c>
      <c r="S59" s="282">
        <f>PPA_emi!S32</f>
        <v>242.48256713981991</v>
      </c>
      <c r="T59" s="282">
        <f>PPA_emi!T32</f>
        <v>163.90402357603389</v>
      </c>
      <c r="U59" s="282">
        <f>PPA_emi!U32</f>
        <v>220.79395732872581</v>
      </c>
      <c r="V59" s="282">
        <f>PPA_emi!V32</f>
        <v>192.3823958401845</v>
      </c>
      <c r="W59" s="282">
        <f>PPA_emi!W32</f>
        <v>287.97270361785371</v>
      </c>
      <c r="X59" s="282">
        <f>PPA_emi!X32</f>
        <v>253.85320717763449</v>
      </c>
      <c r="Y59" s="282">
        <f>PPA_emi!Y32</f>
        <v>158.08106683674379</v>
      </c>
      <c r="DA59" s="94"/>
    </row>
    <row r="60" spans="1:105" ht="12" customHeight="1" x14ac:dyDescent="0.25">
      <c r="A60" s="52" t="s">
        <v>62</v>
      </c>
      <c r="B60" s="242">
        <f>PPA_emi!B83</f>
        <v>65.097742295015593</v>
      </c>
      <c r="C60" s="242">
        <f>PPA_emi!C83</f>
        <v>51.961960461564807</v>
      </c>
      <c r="D60" s="242">
        <f>PPA_emi!D83</f>
        <v>79.452116556950003</v>
      </c>
      <c r="E60" s="242">
        <f>PPA_emi!E83</f>
        <v>118.5981803055932</v>
      </c>
      <c r="F60" s="242">
        <f>PPA_emi!F83</f>
        <v>49.443949146331619</v>
      </c>
      <c r="G60" s="242">
        <f>PPA_emi!G83</f>
        <v>56.212953618109957</v>
      </c>
      <c r="H60" s="242">
        <f>PPA_emi!H83</f>
        <v>38.001447969564957</v>
      </c>
      <c r="I60" s="242">
        <f>PPA_emi!I83</f>
        <v>42.085669080032041</v>
      </c>
      <c r="J60" s="242">
        <f>PPA_emi!J83</f>
        <v>1.8711200453247701</v>
      </c>
      <c r="K60" s="242">
        <f>PPA_emi!K83</f>
        <v>1.4359262762238501</v>
      </c>
      <c r="L60" s="242">
        <f>PPA_emi!L83</f>
        <v>11.82407484260691</v>
      </c>
      <c r="M60" s="242">
        <f>PPA_emi!M83</f>
        <v>0.17533787412961629</v>
      </c>
      <c r="N60" s="242">
        <f>PPA_emi!N83</f>
        <v>0.99714865295199195</v>
      </c>
      <c r="O60" s="242">
        <f>PPA_emi!O83</f>
        <v>0.98727486588583901</v>
      </c>
      <c r="P60" s="242">
        <f>PPA_emi!P83</f>
        <v>1.002243084923514</v>
      </c>
      <c r="Q60" s="242">
        <f>PPA_emi!Q83</f>
        <v>1.7507731381586911</v>
      </c>
      <c r="R60" s="242">
        <f>PPA_emi!R83</f>
        <v>1.704265034386405</v>
      </c>
      <c r="S60" s="242">
        <f>PPA_emi!S83</f>
        <v>2.4556833018659132</v>
      </c>
      <c r="T60" s="242">
        <f>PPA_emi!T83</f>
        <v>0.83495506554659171</v>
      </c>
      <c r="U60" s="242">
        <f>PPA_emi!U83</f>
        <v>3.2906533929594759</v>
      </c>
      <c r="V60" s="242">
        <f>PPA_emi!V83</f>
        <v>6.9702735576903851</v>
      </c>
      <c r="W60" s="242">
        <f>PPA_emi!W83</f>
        <v>38.431605339859857</v>
      </c>
      <c r="X60" s="242">
        <f>PPA_emi!X83</f>
        <v>37.13627933017996</v>
      </c>
      <c r="Y60" s="242">
        <f>PPA_emi!Y83</f>
        <v>10.198214682954429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>
        <f t="shared" ref="B63:Y63" si="13">IF(B$10=0,"",B$5/B$10*1000)</f>
        <v>258.21304353888854</v>
      </c>
      <c r="C63" s="287">
        <f t="shared" si="13"/>
        <v>247.31604801529596</v>
      </c>
      <c r="D63" s="287">
        <f t="shared" si="13"/>
        <v>327.31082129562589</v>
      </c>
      <c r="E63" s="287">
        <f t="shared" si="13"/>
        <v>248.41278267056515</v>
      </c>
      <c r="F63" s="287">
        <f t="shared" si="13"/>
        <v>225.30245570532296</v>
      </c>
      <c r="G63" s="287">
        <f t="shared" si="13"/>
        <v>244.24912633960983</v>
      </c>
      <c r="H63" s="287">
        <f t="shared" si="13"/>
        <v>215.90027859226007</v>
      </c>
      <c r="I63" s="287">
        <f t="shared" si="13"/>
        <v>244.01434906247766</v>
      </c>
      <c r="J63" s="287">
        <f t="shared" si="13"/>
        <v>282.70786325524188</v>
      </c>
      <c r="K63" s="287">
        <f t="shared" si="13"/>
        <v>403.28945642869007</v>
      </c>
      <c r="L63" s="287" t="str">
        <f t="shared" si="13"/>
        <v/>
      </c>
      <c r="M63" s="287" t="str">
        <f t="shared" si="13"/>
        <v/>
      </c>
      <c r="N63" s="287" t="str">
        <f t="shared" si="13"/>
        <v/>
      </c>
      <c r="O63" s="287" t="str">
        <f t="shared" si="13"/>
        <v/>
      </c>
      <c r="P63" s="287" t="str">
        <f t="shared" si="13"/>
        <v/>
      </c>
      <c r="Q63" s="287" t="str">
        <f t="shared" si="13"/>
        <v/>
      </c>
      <c r="R63" s="287" t="str">
        <f t="shared" si="13"/>
        <v/>
      </c>
      <c r="S63" s="287" t="str">
        <f t="shared" si="13"/>
        <v/>
      </c>
      <c r="T63" s="287" t="str">
        <f t="shared" si="13"/>
        <v/>
      </c>
      <c r="U63" s="287" t="str">
        <f t="shared" si="13"/>
        <v/>
      </c>
      <c r="V63" s="287" t="str">
        <f t="shared" si="13"/>
        <v/>
      </c>
      <c r="W63" s="287" t="str">
        <f t="shared" si="13"/>
        <v/>
      </c>
      <c r="X63" s="287" t="str">
        <f t="shared" si="13"/>
        <v/>
      </c>
      <c r="Y63" s="287" t="str">
        <f t="shared" si="13"/>
        <v/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1314.2718025155698</v>
      </c>
      <c r="C64" s="288">
        <f t="shared" si="14"/>
        <v>1304.1690266532803</v>
      </c>
      <c r="D64" s="288">
        <f t="shared" si="14"/>
        <v>1705.6918396788501</v>
      </c>
      <c r="E64" s="288">
        <f t="shared" si="14"/>
        <v>1315.8779332276331</v>
      </c>
      <c r="F64" s="288">
        <f t="shared" si="14"/>
        <v>1210.9280681045727</v>
      </c>
      <c r="G64" s="288">
        <f t="shared" si="14"/>
        <v>1347.7197526275356</v>
      </c>
      <c r="H64" s="288">
        <f t="shared" si="14"/>
        <v>1210.0234565150781</v>
      </c>
      <c r="I64" s="288">
        <f t="shared" si="14"/>
        <v>1378.413328683451</v>
      </c>
      <c r="J64" s="288">
        <f t="shared" si="14"/>
        <v>1654.2302249959971</v>
      </c>
      <c r="K64" s="288">
        <f t="shared" si="14"/>
        <v>3086.1634729887933</v>
      </c>
      <c r="L64" s="288">
        <f t="shared" si="14"/>
        <v>2114.2319948464678</v>
      </c>
      <c r="M64" s="288">
        <f t="shared" si="14"/>
        <v>1382.0108758629467</v>
      </c>
      <c r="N64" s="288">
        <f t="shared" si="14"/>
        <v>1062.8066439522997</v>
      </c>
      <c r="O64" s="288">
        <f t="shared" si="14"/>
        <v>1030.5859397981715</v>
      </c>
      <c r="P64" s="288">
        <f t="shared" si="14"/>
        <v>897.40047865716986</v>
      </c>
      <c r="Q64" s="288">
        <f t="shared" si="14"/>
        <v>1033.5913895927717</v>
      </c>
      <c r="R64" s="288">
        <f t="shared" si="14"/>
        <v>1103.567256958117</v>
      </c>
      <c r="S64" s="288">
        <f t="shared" si="14"/>
        <v>1075.8803358435694</v>
      </c>
      <c r="T64" s="288">
        <f t="shared" si="14"/>
        <v>799.44210841122583</v>
      </c>
      <c r="U64" s="288">
        <f t="shared" si="14"/>
        <v>843.76982531443593</v>
      </c>
      <c r="V64" s="288">
        <f t="shared" si="14"/>
        <v>929.68183964039861</v>
      </c>
      <c r="W64" s="288">
        <f t="shared" si="14"/>
        <v>861.11076799752811</v>
      </c>
      <c r="X64" s="288">
        <f t="shared" si="14"/>
        <v>797.56553958533698</v>
      </c>
      <c r="Y64" s="288">
        <f t="shared" si="14"/>
        <v>662.19506296254497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1768.4885913829703</v>
      </c>
      <c r="C65" s="289">
        <f t="shared" si="15"/>
        <v>2016.7985694443589</v>
      </c>
      <c r="D65" s="289">
        <f t="shared" si="15"/>
        <v>2314.4736919347401</v>
      </c>
      <c r="E65" s="289">
        <f t="shared" si="15"/>
        <v>2012.2187796163776</v>
      </c>
      <c r="F65" s="289">
        <f t="shared" si="15"/>
        <v>3907.7703444196977</v>
      </c>
      <c r="G65" s="289">
        <f t="shared" si="15"/>
        <v>4057.3583126957401</v>
      </c>
      <c r="H65" s="289">
        <f t="shared" si="15"/>
        <v>4110.5283587129579</v>
      </c>
      <c r="I65" s="289">
        <f t="shared" si="15"/>
        <v>3598.3088296889769</v>
      </c>
      <c r="J65" s="289">
        <f t="shared" si="15"/>
        <v>11172.107727448722</v>
      </c>
      <c r="K65" s="289">
        <f t="shared" si="15"/>
        <v>10867.835100298922</v>
      </c>
      <c r="L65" s="289">
        <f t="shared" si="15"/>
        <v>7097.4775339895768</v>
      </c>
      <c r="M65" s="289">
        <f t="shared" si="15"/>
        <v>11468.014312420455</v>
      </c>
      <c r="N65" s="289">
        <f t="shared" si="15"/>
        <v>7672.0556501987503</v>
      </c>
      <c r="O65" s="289">
        <f t="shared" si="15"/>
        <v>7026.0199328659455</v>
      </c>
      <c r="P65" s="289">
        <f t="shared" si="15"/>
        <v>5143.4513573986424</v>
      </c>
      <c r="Q65" s="289">
        <f t="shared" si="15"/>
        <v>5502.4214480932587</v>
      </c>
      <c r="R65" s="289">
        <f t="shared" si="15"/>
        <v>5947.7041693719102</v>
      </c>
      <c r="S65" s="289">
        <f t="shared" si="15"/>
        <v>6303.1496146310474</v>
      </c>
      <c r="T65" s="289">
        <f t="shared" si="15"/>
        <v>5583.6530293915603</v>
      </c>
      <c r="U65" s="289">
        <f t="shared" si="15"/>
        <v>5345.2657761188384</v>
      </c>
      <c r="V65" s="289">
        <f t="shared" si="15"/>
        <v>4587.7131750627095</v>
      </c>
      <c r="W65" s="289">
        <f t="shared" si="15"/>
        <v>1576.1257109898049</v>
      </c>
      <c r="X65" s="289">
        <f t="shared" si="15"/>
        <v>1741.1368865499928</v>
      </c>
      <c r="Y65" s="289">
        <f t="shared" si="15"/>
        <v>2229.4138467692578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>
        <f t="shared" ref="B67:Y67" si="16">IF(B$53=0,"",B$53/B$10)</f>
        <v>0.46853632720672223</v>
      </c>
      <c r="C67" s="252">
        <f t="shared" si="16"/>
        <v>0.42475969224242277</v>
      </c>
      <c r="D67" s="252">
        <f t="shared" si="16"/>
        <v>0.52538277758640217</v>
      </c>
      <c r="E67" s="252">
        <f t="shared" si="16"/>
        <v>0.64556012514069383</v>
      </c>
      <c r="F67" s="252">
        <f t="shared" si="16"/>
        <v>0.4382067056653603</v>
      </c>
      <c r="G67" s="252">
        <f t="shared" si="16"/>
        <v>0.51763849802358164</v>
      </c>
      <c r="H67" s="252">
        <f t="shared" si="16"/>
        <v>0.4615050239732621</v>
      </c>
      <c r="I67" s="252">
        <f t="shared" si="16"/>
        <v>0.39370697523198533</v>
      </c>
      <c r="J67" s="252">
        <f t="shared" si="16"/>
        <v>0.25263753229948244</v>
      </c>
      <c r="K67" s="252">
        <f t="shared" si="16"/>
        <v>0.38377001501554953</v>
      </c>
      <c r="L67" s="252" t="str">
        <f t="shared" si="16"/>
        <v/>
      </c>
      <c r="M67" s="252" t="str">
        <f t="shared" si="16"/>
        <v/>
      </c>
      <c r="N67" s="252" t="str">
        <f t="shared" si="16"/>
        <v/>
      </c>
      <c r="O67" s="252" t="str">
        <f t="shared" si="16"/>
        <v/>
      </c>
      <c r="P67" s="252" t="str">
        <f t="shared" si="16"/>
        <v/>
      </c>
      <c r="Q67" s="252" t="str">
        <f t="shared" si="16"/>
        <v/>
      </c>
      <c r="R67" s="252" t="str">
        <f t="shared" si="16"/>
        <v/>
      </c>
      <c r="S67" s="252" t="str">
        <f t="shared" si="16"/>
        <v/>
      </c>
      <c r="T67" s="252" t="str">
        <f t="shared" si="16"/>
        <v/>
      </c>
      <c r="U67" s="252" t="str">
        <f t="shared" si="16"/>
        <v/>
      </c>
      <c r="V67" s="252" t="str">
        <f t="shared" si="16"/>
        <v/>
      </c>
      <c r="W67" s="252" t="str">
        <f t="shared" si="16"/>
        <v/>
      </c>
      <c r="X67" s="252" t="str">
        <f t="shared" si="16"/>
        <v/>
      </c>
      <c r="Y67" s="252" t="str">
        <f t="shared" si="16"/>
        <v/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0.37396631167695316</v>
      </c>
      <c r="C68" s="291">
        <f t="shared" si="17"/>
        <v>0.33020518878177441</v>
      </c>
      <c r="D68" s="291">
        <f t="shared" si="17"/>
        <v>0.40850234473591973</v>
      </c>
      <c r="E68" s="291">
        <f t="shared" si="17"/>
        <v>0.46967793537909702</v>
      </c>
      <c r="F68" s="291">
        <f t="shared" si="17"/>
        <v>0.26947129799551478</v>
      </c>
      <c r="G68" s="291">
        <f t="shared" si="17"/>
        <v>0.36857161650823961</v>
      </c>
      <c r="H68" s="291">
        <f t="shared" si="17"/>
        <v>0.31970808140958168</v>
      </c>
      <c r="I68" s="291">
        <f t="shared" si="17"/>
        <v>0.2537032302903523</v>
      </c>
      <c r="J68" s="291">
        <f t="shared" si="17"/>
        <v>0.16673638310189917</v>
      </c>
      <c r="K68" s="291">
        <f t="shared" si="17"/>
        <v>0.30502024348489382</v>
      </c>
      <c r="L68" s="291">
        <f t="shared" si="17"/>
        <v>0.54702751009546402</v>
      </c>
      <c r="M68" s="291">
        <f t="shared" si="17"/>
        <v>0.19615145257992017</v>
      </c>
      <c r="N68" s="291">
        <f t="shared" si="17"/>
        <v>0.21082648827998743</v>
      </c>
      <c r="O68" s="291">
        <f t="shared" si="17"/>
        <v>0.20482763749260136</v>
      </c>
      <c r="P68" s="291">
        <f t="shared" si="17"/>
        <v>0.23677290356163957</v>
      </c>
      <c r="Q68" s="291">
        <f t="shared" si="17"/>
        <v>0.26171037362560473</v>
      </c>
      <c r="R68" s="291">
        <f t="shared" si="17"/>
        <v>0.27441329826786354</v>
      </c>
      <c r="S68" s="291">
        <f t="shared" si="17"/>
        <v>0.3089589566939433</v>
      </c>
      <c r="T68" s="291">
        <f t="shared" si="17"/>
        <v>0.20601867690646122</v>
      </c>
      <c r="U68" s="291">
        <f t="shared" si="17"/>
        <v>0.23970034416054672</v>
      </c>
      <c r="V68" s="291">
        <f t="shared" si="17"/>
        <v>0.22395284239966259</v>
      </c>
      <c r="W68" s="291">
        <f t="shared" si="17"/>
        <v>0.22378552433020935</v>
      </c>
      <c r="X68" s="291">
        <f t="shared" si="17"/>
        <v>0.22733033078078951</v>
      </c>
      <c r="Y68" s="291">
        <f t="shared" si="17"/>
        <v>0.17555115411726091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0.29859840274120847</v>
      </c>
      <c r="C69" s="253">
        <f t="shared" si="18"/>
        <v>0.26334670186646897</v>
      </c>
      <c r="D69" s="253">
        <f t="shared" si="18"/>
        <v>0.32753799393812078</v>
      </c>
      <c r="E69" s="253">
        <f t="shared" si="18"/>
        <v>0.38545869373600977</v>
      </c>
      <c r="F69" s="253">
        <f t="shared" si="18"/>
        <v>0.41942514260593156</v>
      </c>
      <c r="G69" s="253">
        <f t="shared" si="18"/>
        <v>0.31894289020226924</v>
      </c>
      <c r="H69" s="253">
        <f t="shared" si="18"/>
        <v>0.28185160553618716</v>
      </c>
      <c r="I69" s="253">
        <f t="shared" si="18"/>
        <v>0.25902401519521212</v>
      </c>
      <c r="J69" s="253">
        <f t="shared" si="18"/>
        <v>0.11545972537460115</v>
      </c>
      <c r="K69" s="253">
        <f t="shared" si="18"/>
        <v>8.6894733246160302E-2</v>
      </c>
      <c r="L69" s="253">
        <f t="shared" si="18"/>
        <v>0.24809615655387532</v>
      </c>
      <c r="M69" s="253">
        <f t="shared" si="18"/>
        <v>0.12722459871995692</v>
      </c>
      <c r="N69" s="253">
        <f t="shared" si="18"/>
        <v>0.13674288422631264</v>
      </c>
      <c r="O69" s="253">
        <f t="shared" si="18"/>
        <v>0.13285200616159315</v>
      </c>
      <c r="P69" s="253">
        <f t="shared" si="18"/>
        <v>0.15357183057879792</v>
      </c>
      <c r="Q69" s="253">
        <f t="shared" si="18"/>
        <v>0.16748645569988255</v>
      </c>
      <c r="R69" s="253">
        <f t="shared" si="18"/>
        <v>0.1688716149380067</v>
      </c>
      <c r="S69" s="253">
        <f t="shared" si="18"/>
        <v>0.16514681853868163</v>
      </c>
      <c r="T69" s="253">
        <f t="shared" si="18"/>
        <v>0.13515047411983139</v>
      </c>
      <c r="U69" s="253">
        <f t="shared" si="18"/>
        <v>0.14390654898665448</v>
      </c>
      <c r="V69" s="253">
        <f t="shared" si="18"/>
        <v>0.13653935267670061</v>
      </c>
      <c r="W69" s="253">
        <f t="shared" si="18"/>
        <v>0.16033832836165671</v>
      </c>
      <c r="X69" s="253">
        <f t="shared" si="18"/>
        <v>0.14437458587082205</v>
      </c>
      <c r="Y69" s="253">
        <f t="shared" si="18"/>
        <v>0.13803560079335245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>
        <f>IF(PPA_ued!B$5=0,"",PPA_ued!B$5/B$10)</f>
        <v>0.23049277446385083</v>
      </c>
      <c r="C71" s="252">
        <f>IF(PPA_ued!C$5=0,"",PPA_ued!C$5/C$10)</f>
        <v>0.20786234431541262</v>
      </c>
      <c r="D71" s="252">
        <f>IF(PPA_ued!D$5=0,"",PPA_ued!D$5/D$10)</f>
        <v>0.25404961768008288</v>
      </c>
      <c r="E71" s="252">
        <f>IF(PPA_ued!E$5=0,"",PPA_ued!E$5/E$10)</f>
        <v>0.30659803762313848</v>
      </c>
      <c r="F71" s="252">
        <f>IF(PPA_ued!F$5=0,"",PPA_ued!F$5/F$10)</f>
        <v>0.21252171782275056</v>
      </c>
      <c r="G71" s="252">
        <f>IF(PPA_ued!G$5=0,"",PPA_ued!G$5/G$10)</f>
        <v>0.25249128468598442</v>
      </c>
      <c r="H71" s="252">
        <f>IF(PPA_ued!H$5=0,"",PPA_ued!H$5/H$10)</f>
        <v>0.22344519314530473</v>
      </c>
      <c r="I71" s="252">
        <f>IF(PPA_ued!I$5=0,"",PPA_ued!I$5/I$10)</f>
        <v>0.19167663664742682</v>
      </c>
      <c r="J71" s="252">
        <f>IF(PPA_ued!J$5=0,"",PPA_ued!J$5/J$10)</f>
        <v>0.12719547184803606</v>
      </c>
      <c r="K71" s="252">
        <f>IF(PPA_ued!K$5=0,"",PPA_ued!K$5/K$10)</f>
        <v>0.19279649195105586</v>
      </c>
      <c r="L71" s="252" t="str">
        <f>IF(PPA_ued!L$5=0,"",PPA_ued!L$5/L$10)</f>
        <v/>
      </c>
      <c r="M71" s="252" t="str">
        <f>IF(PPA_ued!M$5=0,"",PPA_ued!M$5/M$10)</f>
        <v/>
      </c>
      <c r="N71" s="252" t="str">
        <f>IF(PPA_ued!N$5=0,"",PPA_ued!N$5/N$10)</f>
        <v/>
      </c>
      <c r="O71" s="252" t="str">
        <f>IF(PPA_ued!O$5=0,"",PPA_ued!O$5/O$10)</f>
        <v/>
      </c>
      <c r="P71" s="252" t="str">
        <f>IF(PPA_ued!P$5=0,"",PPA_ued!P$5/P$10)</f>
        <v/>
      </c>
      <c r="Q71" s="252" t="str">
        <f>IF(PPA_ued!Q$5=0,"",PPA_ued!Q$5/Q$10)</f>
        <v/>
      </c>
      <c r="R71" s="252" t="str">
        <f>IF(PPA_ued!R$5=0,"",PPA_ued!R$5/R$10)</f>
        <v/>
      </c>
      <c r="S71" s="252" t="str">
        <f>IF(PPA_ued!S$5=0,"",PPA_ued!S$5/S$10)</f>
        <v/>
      </c>
      <c r="T71" s="252" t="str">
        <f>IF(PPA_ued!T$5=0,"",PPA_ued!T$5/T$10)</f>
        <v/>
      </c>
      <c r="U71" s="252" t="str">
        <f>IF(PPA_ued!U$5=0,"",PPA_ued!U$5/U$10)</f>
        <v/>
      </c>
      <c r="V71" s="252" t="str">
        <f>IF(PPA_ued!V$5=0,"",PPA_ued!V$5/V$10)</f>
        <v/>
      </c>
      <c r="W71" s="252" t="str">
        <f>IF(PPA_ued!W$5=0,"",PPA_ued!W$5/W$10)</f>
        <v/>
      </c>
      <c r="X71" s="252" t="str">
        <f>IF(PPA_ued!X$5=0,"",PPA_ued!X$5/X$10)</f>
        <v/>
      </c>
      <c r="Y71" s="252" t="str">
        <f>IF(PPA_ued!Y$5=0,"",PPA_ued!Y$5/Y$10)</f>
        <v/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0.20783014742065009</v>
      </c>
      <c r="C72" s="291">
        <f>IF(PPA_ued!C$32=0,"",PPA_ued!C$32/C$11)</f>
        <v>0.18274624831998448</v>
      </c>
      <c r="D72" s="291">
        <f>IF(PPA_ued!D$32=0,"",PPA_ued!D$32/D$11)</f>
        <v>0.22346727910754929</v>
      </c>
      <c r="E72" s="291">
        <f>IF(PPA_ued!E$32=0,"",PPA_ued!E$32/E$11)</f>
        <v>0.25438785141724918</v>
      </c>
      <c r="F72" s="291">
        <f>IF(PPA_ued!F$32=0,"",PPA_ued!F$32/F$11)</f>
        <v>0.14877321489552001</v>
      </c>
      <c r="G72" s="291">
        <f>IF(PPA_ued!G$32=0,"",PPA_ued!G$32/G$11)</f>
        <v>0.20505700815836089</v>
      </c>
      <c r="H72" s="291">
        <f>IF(PPA_ued!H$32=0,"",PPA_ued!H$32/H$11)</f>
        <v>0.1774884197737224</v>
      </c>
      <c r="I72" s="291">
        <f>IF(PPA_ued!I$32=0,"",PPA_ued!I$32/I$11)</f>
        <v>0.14444218980607679</v>
      </c>
      <c r="J72" s="291">
        <f>IF(PPA_ued!J$32=0,"",PPA_ued!J$32/J$11)</f>
        <v>9.9656189669028852E-2</v>
      </c>
      <c r="K72" s="291">
        <f>IF(PPA_ued!K$32=0,"",PPA_ued!K$32/K$11)</f>
        <v>0.18174873642510808</v>
      </c>
      <c r="L72" s="291">
        <f>IF(PPA_ued!L$32=0,"",PPA_ued!L$32/L$11)</f>
        <v>0.33462050764953405</v>
      </c>
      <c r="M72" s="291">
        <f>IF(PPA_ued!M$32=0,"",PPA_ued!M$32/M$11)</f>
        <v>0.11371091693890238</v>
      </c>
      <c r="N72" s="291">
        <f>IF(PPA_ued!N$32=0,"",PPA_ued!N$32/N$11)</f>
        <v>0.12493171078403779</v>
      </c>
      <c r="O72" s="291">
        <f>IF(PPA_ued!O$32=0,"",PPA_ued!O$32/O$11)</f>
        <v>0.12203349128021751</v>
      </c>
      <c r="P72" s="291">
        <f>IF(PPA_ued!P$32=0,"",PPA_ued!P$32/P$11)</f>
        <v>0.14078972614204088</v>
      </c>
      <c r="Q72" s="291">
        <f>IF(PPA_ued!Q$32=0,"",PPA_ued!Q$32/Q$11)</f>
        <v>0.15647760604451827</v>
      </c>
      <c r="R72" s="291">
        <f>IF(PPA_ued!R$32=0,"",PPA_ued!R$32/R$11)</f>
        <v>0.16400625838611743</v>
      </c>
      <c r="S72" s="291">
        <f>IF(PPA_ued!S$32=0,"",PPA_ued!S$32/S$11)</f>
        <v>0.18851726900569493</v>
      </c>
      <c r="T72" s="291">
        <f>IF(PPA_ued!T$32=0,"",PPA_ued!T$32/T$11)</f>
        <v>0.12901428655715308</v>
      </c>
      <c r="U72" s="291">
        <f>IF(PPA_ued!U$32=0,"",PPA_ued!U$32/U$11)</f>
        <v>0.15296792047798979</v>
      </c>
      <c r="V72" s="291">
        <f>IF(PPA_ued!V$32=0,"",PPA_ued!V$32/V$11)</f>
        <v>0.14413942067344648</v>
      </c>
      <c r="W72" s="291">
        <f>IF(PPA_ued!W$32=0,"",PPA_ued!W$32/W$11)</f>
        <v>0.1507247038727571</v>
      </c>
      <c r="X72" s="291">
        <f>IF(PPA_ued!X$32=0,"",PPA_ued!X$32/X$11)</f>
        <v>0.1551295556616725</v>
      </c>
      <c r="Y72" s="291">
        <f>IF(PPA_ued!Y$32=0,"",PPA_ued!Y$32/Y$11)</f>
        <v>0.11783042798243774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0.18099883156167662</v>
      </c>
      <c r="C73" s="253">
        <f>IF(PPA_ued!C$83=0,"",PPA_ued!C$83/C$12)</f>
        <v>0.15955624075418676</v>
      </c>
      <c r="D73" s="253">
        <f>IF(PPA_ued!D$83=0,"",PPA_ued!D$83/D$12)</f>
        <v>0.19988660551804874</v>
      </c>
      <c r="E73" s="253">
        <f>IF(PPA_ued!E$83=0,"",PPA_ued!E$83/E$12)</f>
        <v>0.2380975202762578</v>
      </c>
      <c r="F73" s="253">
        <f>IF(PPA_ued!F$83=0,"",PPA_ued!F$83/F$12)</f>
        <v>0.2558606495671128</v>
      </c>
      <c r="G73" s="253">
        <f>IF(PPA_ued!G$83=0,"",PPA_ued!G$83/G$12)</f>
        <v>0.19581871522575836</v>
      </c>
      <c r="H73" s="253">
        <f>IF(PPA_ued!H$83=0,"",PPA_ued!H$83/H$12)</f>
        <v>0.17169201798155775</v>
      </c>
      <c r="I73" s="253">
        <f>IF(PPA_ued!I$83=0,"",PPA_ued!I$83/I$12)</f>
        <v>0.15768964458052062</v>
      </c>
      <c r="J73" s="253">
        <f>IF(PPA_ued!J$83=0,"",PPA_ued!J$83/J$12)</f>
        <v>7.0331544957801945E-2</v>
      </c>
      <c r="K73" s="253">
        <f>IF(PPA_ued!K$83=0,"",PPA_ued!K$83/K$12)</f>
        <v>5.3036857565832089E-2</v>
      </c>
      <c r="L73" s="253">
        <f>IF(PPA_ued!L$83=0,"",PPA_ued!L$83/L$12)</f>
        <v>0.15015990215469247</v>
      </c>
      <c r="M73" s="253">
        <f>IF(PPA_ued!M$83=0,"",PPA_ued!M$83/M$12)</f>
        <v>7.8851050289031874E-2</v>
      </c>
      <c r="N73" s="253">
        <f>IF(PPA_ued!N$83=0,"",PPA_ued!N$83/N$12)</f>
        <v>8.4109454532789507E-2</v>
      </c>
      <c r="O73" s="253">
        <f>IF(PPA_ued!O$83=0,"",PPA_ued!O$83/O$12)</f>
        <v>8.1711200529092753E-2</v>
      </c>
      <c r="P73" s="253">
        <f>IF(PPA_ued!P$83=0,"",PPA_ued!P$83/P$12)</f>
        <v>9.4566314191463344E-2</v>
      </c>
      <c r="Q73" s="253">
        <f>IF(PPA_ued!Q$83=0,"",PPA_ued!Q$83/Q$12)</f>
        <v>0.10605456939911627</v>
      </c>
      <c r="R73" s="253">
        <f>IF(PPA_ued!R$83=0,"",PPA_ued!R$83/R$12)</f>
        <v>0.10841095821360734</v>
      </c>
      <c r="S73" s="253">
        <f>IF(PPA_ued!S$83=0,"",PPA_ued!S$83/S$12)</f>
        <v>0.10766604801390416</v>
      </c>
      <c r="T73" s="253">
        <f>IF(PPA_ued!T$83=0,"",PPA_ued!T$83/T$12)</f>
        <v>9.0306679056719713E-2</v>
      </c>
      <c r="U73" s="253">
        <f>IF(PPA_ued!U$83=0,"",PPA_ued!U$83/U$12)</f>
        <v>9.7142609246774619E-2</v>
      </c>
      <c r="V73" s="253">
        <f>IF(PPA_ued!V$83=0,"",PPA_ued!V$83/V$12)</f>
        <v>9.2476494711831628E-2</v>
      </c>
      <c r="W73" s="253">
        <f>IF(PPA_ued!W$83=0,"",PPA_ued!W$83/W$12)</f>
        <v>0.11382715258660726</v>
      </c>
      <c r="X73" s="253">
        <f>IF(PPA_ued!X$83=0,"",PPA_ued!X$83/X$12)</f>
        <v>0.10341672771709051</v>
      </c>
      <c r="Y73" s="253">
        <f>IF(PPA_ued!Y$83=0,"",PPA_ued!Y$83/Y$12)</f>
        <v>9.7967552951874176E-2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1.2480041037366734</v>
      </c>
      <c r="C74" s="254">
        <f t="shared" si="19"/>
        <v>1.2524380904682941</v>
      </c>
      <c r="D74" s="254">
        <f t="shared" si="19"/>
        <v>1.0343814494772219</v>
      </c>
      <c r="E74" s="254">
        <f t="shared" si="19"/>
        <v>0.86705408892985225</v>
      </c>
      <c r="F74" s="254">
        <f t="shared" si="19"/>
        <v>0.98845502734801216</v>
      </c>
      <c r="G74" s="254">
        <f t="shared" si="19"/>
        <v>1.0912561188354206</v>
      </c>
      <c r="H74" s="254">
        <f t="shared" si="19"/>
        <v>0.94154870075104036</v>
      </c>
      <c r="I74" s="254">
        <f t="shared" si="19"/>
        <v>1.1624851400781502</v>
      </c>
      <c r="J74" s="254">
        <f t="shared" si="19"/>
        <v>1.2383786638144461</v>
      </c>
      <c r="K74" s="254">
        <f t="shared" si="19"/>
        <v>1.2083377394807986</v>
      </c>
      <c r="L74" s="254">
        <f t="shared" si="19"/>
        <v>1.6068250459492512</v>
      </c>
      <c r="M74" s="254">
        <f t="shared" si="19"/>
        <v>0.92038695600604603</v>
      </c>
      <c r="N74" s="254">
        <f t="shared" si="19"/>
        <v>1.2170954052684058</v>
      </c>
      <c r="O74" s="254">
        <f t="shared" si="19"/>
        <v>1.219225048690072</v>
      </c>
      <c r="P74" s="254">
        <f t="shared" si="19"/>
        <v>1.2113337795979571</v>
      </c>
      <c r="Q74" s="254">
        <f t="shared" si="19"/>
        <v>1.2816279808659929</v>
      </c>
      <c r="R74" s="254">
        <f t="shared" si="19"/>
        <v>1.3170886191692617</v>
      </c>
      <c r="S74" s="254">
        <f t="shared" si="19"/>
        <v>1.4211191188605266</v>
      </c>
      <c r="T74" s="254">
        <f t="shared" si="19"/>
        <v>1.1708398472471997</v>
      </c>
      <c r="U74" s="254">
        <f t="shared" si="19"/>
        <v>1.3980292237026768</v>
      </c>
      <c r="V74" s="254">
        <f t="shared" si="19"/>
        <v>1.4772472115125932</v>
      </c>
      <c r="W74" s="254">
        <f t="shared" si="19"/>
        <v>1.7017280114591635</v>
      </c>
      <c r="X74" s="254">
        <f t="shared" si="19"/>
        <v>1.5282792099886069</v>
      </c>
      <c r="Y74" s="254">
        <f t="shared" si="19"/>
        <v>1.17306802773644</v>
      </c>
      <c r="DA74" s="109"/>
    </row>
    <row r="75" spans="1:105" ht="12" customHeight="1" x14ac:dyDescent="0.25">
      <c r="A75" s="50" t="s">
        <v>54</v>
      </c>
      <c r="B75" s="255">
        <f t="shared" ref="B75:Y75" si="20">IF(B$53=0,"",B$58/B$53)</f>
        <v>1.2329324135959108</v>
      </c>
      <c r="C75" s="255">
        <f t="shared" si="20"/>
        <v>1.2539118939569183</v>
      </c>
      <c r="D75" s="255">
        <f t="shared" si="20"/>
        <v>0.96594834015836906</v>
      </c>
      <c r="E75" s="255">
        <f t="shared" si="20"/>
        <v>0.74333808035000093</v>
      </c>
      <c r="F75" s="255">
        <f t="shared" si="20"/>
        <v>0.9524462016569013</v>
      </c>
      <c r="G75" s="255">
        <f t="shared" si="20"/>
        <v>1.0369079986724385</v>
      </c>
      <c r="H75" s="255">
        <f t="shared" si="20"/>
        <v>0.89933780016621867</v>
      </c>
      <c r="I75" s="255">
        <f t="shared" si="20"/>
        <v>1.1394455300127941</v>
      </c>
      <c r="J75" s="255">
        <f t="shared" si="20"/>
        <v>0.95026577241408494</v>
      </c>
      <c r="K75" s="255">
        <f t="shared" si="20"/>
        <v>0.89954197283348447</v>
      </c>
      <c r="L75" s="255" t="str">
        <f t="shared" si="20"/>
        <v/>
      </c>
      <c r="M75" s="255" t="str">
        <f t="shared" si="20"/>
        <v/>
      </c>
      <c r="N75" s="255" t="str">
        <f t="shared" si="20"/>
        <v/>
      </c>
      <c r="O75" s="255" t="str">
        <f t="shared" si="20"/>
        <v/>
      </c>
      <c r="P75" s="255" t="str">
        <f t="shared" si="20"/>
        <v/>
      </c>
      <c r="Q75" s="255" t="str">
        <f t="shared" si="20"/>
        <v/>
      </c>
      <c r="R75" s="255" t="str">
        <f t="shared" si="20"/>
        <v/>
      </c>
      <c r="S75" s="255" t="str">
        <f t="shared" si="20"/>
        <v/>
      </c>
      <c r="T75" s="255" t="str">
        <f t="shared" si="20"/>
        <v/>
      </c>
      <c r="U75" s="255" t="str">
        <f t="shared" si="20"/>
        <v/>
      </c>
      <c r="V75" s="255" t="str">
        <f t="shared" si="20"/>
        <v/>
      </c>
      <c r="W75" s="255" t="str">
        <f t="shared" si="20"/>
        <v/>
      </c>
      <c r="X75" s="255" t="str">
        <f t="shared" si="20"/>
        <v/>
      </c>
      <c r="Y75" s="255" t="str">
        <f t="shared" si="20"/>
        <v/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1.2928390880951697</v>
      </c>
      <c r="C76" s="293">
        <f t="shared" si="21"/>
        <v>1.3417593281397384</v>
      </c>
      <c r="D76" s="293">
        <f t="shared" si="21"/>
        <v>0.99492917207154052</v>
      </c>
      <c r="E76" s="293">
        <f t="shared" si="21"/>
        <v>0.75177920906302942</v>
      </c>
      <c r="F76" s="293">
        <f t="shared" si="21"/>
        <v>1.0175579609764533</v>
      </c>
      <c r="G76" s="293">
        <f t="shared" si="21"/>
        <v>1.0794501671363779</v>
      </c>
      <c r="H76" s="293">
        <f t="shared" si="21"/>
        <v>0.98224079278011822</v>
      </c>
      <c r="I76" s="293">
        <f t="shared" si="21"/>
        <v>1.2322899593973795</v>
      </c>
      <c r="J76" s="293">
        <f t="shared" si="21"/>
        <v>1.3687638056147946</v>
      </c>
      <c r="K76" s="293">
        <f t="shared" si="21"/>
        <v>1.3354960840010959</v>
      </c>
      <c r="L76" s="293">
        <f t="shared" si="21"/>
        <v>1.8553551045423862</v>
      </c>
      <c r="M76" s="293">
        <f t="shared" si="21"/>
        <v>1.1091490340858527</v>
      </c>
      <c r="N76" s="293">
        <f t="shared" si="21"/>
        <v>1.4557243433378779</v>
      </c>
      <c r="O76" s="293">
        <f t="shared" si="21"/>
        <v>1.4585322482512106</v>
      </c>
      <c r="P76" s="293">
        <f t="shared" si="21"/>
        <v>1.452058510748427</v>
      </c>
      <c r="Q76" s="293">
        <f t="shared" si="21"/>
        <v>1.5281414109283205</v>
      </c>
      <c r="R76" s="293">
        <f t="shared" si="21"/>
        <v>1.5273331439915661</v>
      </c>
      <c r="S76" s="293">
        <f t="shared" si="21"/>
        <v>1.5948739565028411</v>
      </c>
      <c r="T76" s="293">
        <f t="shared" si="21"/>
        <v>1.3559532818918234</v>
      </c>
      <c r="U76" s="293">
        <f t="shared" si="21"/>
        <v>1.6187064536369586</v>
      </c>
      <c r="V76" s="293">
        <f t="shared" si="21"/>
        <v>1.7049675073355477</v>
      </c>
      <c r="W76" s="293">
        <f t="shared" si="21"/>
        <v>2.0392123106033222</v>
      </c>
      <c r="X76" s="293">
        <f t="shared" si="21"/>
        <v>1.7566007318316892</v>
      </c>
      <c r="Y76" s="293">
        <f t="shared" si="21"/>
        <v>1.4519023388845984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1.182138784804077</v>
      </c>
      <c r="C77" s="256">
        <f t="shared" si="22"/>
        <v>1.0203691456268902</v>
      </c>
      <c r="D77" s="256">
        <f t="shared" si="22"/>
        <v>1.2914307425684219</v>
      </c>
      <c r="E77" s="256">
        <f t="shared" si="22"/>
        <v>1.4391610854734429</v>
      </c>
      <c r="F77" s="256">
        <f t="shared" si="22"/>
        <v>1.0000592974542111</v>
      </c>
      <c r="G77" s="256">
        <f t="shared" si="22"/>
        <v>1.2251578562095038</v>
      </c>
      <c r="H77" s="256">
        <f t="shared" si="22"/>
        <v>0.87913132600378208</v>
      </c>
      <c r="I77" s="256">
        <f t="shared" si="22"/>
        <v>0.97004549575856791</v>
      </c>
      <c r="J77" s="256">
        <f t="shared" si="22"/>
        <v>0.22475259332410857</v>
      </c>
      <c r="K77" s="256">
        <f t="shared" si="22"/>
        <v>0.18547534890465572</v>
      </c>
      <c r="L77" s="256">
        <f t="shared" si="22"/>
        <v>0.41471902084581036</v>
      </c>
      <c r="M77" s="256">
        <f t="shared" si="22"/>
        <v>1.4965648564246493E-2</v>
      </c>
      <c r="N77" s="256">
        <f t="shared" si="22"/>
        <v>7.248136362301924E-2</v>
      </c>
      <c r="O77" s="256">
        <f t="shared" si="22"/>
        <v>7.1357639563149347E-2</v>
      </c>
      <c r="P77" s="256">
        <f t="shared" si="22"/>
        <v>5.6666999972420931E-2</v>
      </c>
      <c r="Q77" s="256">
        <f t="shared" si="22"/>
        <v>8.3240256357515433E-2</v>
      </c>
      <c r="R77" s="256">
        <f t="shared" si="22"/>
        <v>8.548480706803642E-2</v>
      </c>
      <c r="S77" s="256">
        <f t="shared" si="22"/>
        <v>0.12086728637557849</v>
      </c>
      <c r="T77" s="256">
        <f t="shared" si="22"/>
        <v>4.2117950222053842E-2</v>
      </c>
      <c r="U77" s="256">
        <f t="shared" si="22"/>
        <v>0.13777307625642735</v>
      </c>
      <c r="V77" s="256">
        <f t="shared" si="22"/>
        <v>0.31522079640676293</v>
      </c>
      <c r="W77" s="256">
        <f t="shared" si="22"/>
        <v>0.75966878446213693</v>
      </c>
      <c r="X77" s="256">
        <f t="shared" si="22"/>
        <v>0.80925505803152797</v>
      </c>
      <c r="Y77" s="256">
        <f t="shared" si="22"/>
        <v>0.29497032371171866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RO: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137.14058297340759</v>
      </c>
      <c r="C5" s="223">
        <v>113.8355975209693</v>
      </c>
      <c r="D5" s="223">
        <v>143.9548810586742</v>
      </c>
      <c r="E5" s="223">
        <v>187.21243629080121</v>
      </c>
      <c r="F5" s="223">
        <v>114.8101568843244</v>
      </c>
      <c r="G5" s="223">
        <v>83.339798181796638</v>
      </c>
      <c r="H5" s="223">
        <v>69.225753595989318</v>
      </c>
      <c r="I5" s="223">
        <v>66.536478814205523</v>
      </c>
      <c r="J5" s="223">
        <v>14.829823145979621</v>
      </c>
      <c r="K5" s="223">
        <v>5.7565502252332426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1842</v>
      </c>
    </row>
    <row r="6" spans="1:105" ht="12" customHeight="1" x14ac:dyDescent="0.25">
      <c r="A6" s="55" t="s">
        <v>91</v>
      </c>
      <c r="B6" s="259">
        <v>0.6857029148661079</v>
      </c>
      <c r="C6" s="259">
        <v>0.56917798760404248</v>
      </c>
      <c r="D6" s="259">
        <v>0.71977440529255765</v>
      </c>
      <c r="E6" s="259">
        <v>0.93606218145297393</v>
      </c>
      <c r="F6" s="259">
        <v>0.57405078442087143</v>
      </c>
      <c r="G6" s="259">
        <v>0.41669899090837043</v>
      </c>
      <c r="H6" s="259">
        <v>0.34612876797955389</v>
      </c>
      <c r="I6" s="259">
        <v>0.33268239407063249</v>
      </c>
      <c r="J6" s="259">
        <v>7.4149115729704673E-2</v>
      </c>
      <c r="K6" s="259">
        <v>2.8782751126060841E-2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1843</v>
      </c>
    </row>
    <row r="7" spans="1:105" ht="12" customHeight="1" x14ac:dyDescent="0.25">
      <c r="A7" s="173" t="s">
        <v>92</v>
      </c>
      <c r="B7" s="224">
        <v>0.95998408081255104</v>
      </c>
      <c r="C7" s="224">
        <v>0.79684918264565996</v>
      </c>
      <c r="D7" s="224">
        <v>1.0076841674095811</v>
      </c>
      <c r="E7" s="224">
        <v>1.310487054034164</v>
      </c>
      <c r="F7" s="224">
        <v>0.80367109818922011</v>
      </c>
      <c r="G7" s="224">
        <v>0.58337858727171865</v>
      </c>
      <c r="H7" s="224">
        <v>0.4845802751713757</v>
      </c>
      <c r="I7" s="224">
        <v>0.4657553516988856</v>
      </c>
      <c r="J7" s="224">
        <v>0.1038087620215865</v>
      </c>
      <c r="K7" s="224">
        <v>4.0295851576485173E-2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1844</v>
      </c>
    </row>
    <row r="8" spans="1:105" ht="12" customHeight="1" x14ac:dyDescent="0.25">
      <c r="A8" s="173" t="s">
        <v>93</v>
      </c>
      <c r="B8" s="224">
        <v>5.4856233189288632</v>
      </c>
      <c r="C8" s="224">
        <v>4.5534239008323398</v>
      </c>
      <c r="D8" s="224">
        <v>5.7581952423404612</v>
      </c>
      <c r="E8" s="224">
        <v>7.4884974516237914</v>
      </c>
      <c r="F8" s="224">
        <v>4.5924062753669714</v>
      </c>
      <c r="G8" s="224">
        <v>3.333591927266963</v>
      </c>
      <c r="H8" s="224">
        <v>2.769030143836432</v>
      </c>
      <c r="I8" s="224">
        <v>2.6614591525650599</v>
      </c>
      <c r="J8" s="224">
        <v>0.59319292583763739</v>
      </c>
      <c r="K8" s="224">
        <v>0.23026200900848681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1845</v>
      </c>
    </row>
    <row r="9" spans="1:105" ht="12" customHeight="1" x14ac:dyDescent="0.25">
      <c r="A9" s="173" t="s">
        <v>94</v>
      </c>
      <c r="B9" s="224">
        <v>2.7428116594644321</v>
      </c>
      <c r="C9" s="224">
        <v>2.2767119504161699</v>
      </c>
      <c r="D9" s="224">
        <v>2.879097621170231</v>
      </c>
      <c r="E9" s="224">
        <v>3.7442487258118962</v>
      </c>
      <c r="F9" s="224">
        <v>2.2962031376834862</v>
      </c>
      <c r="G9" s="224">
        <v>1.6667959636334819</v>
      </c>
      <c r="H9" s="224">
        <v>1.384515071918216</v>
      </c>
      <c r="I9" s="224">
        <v>1.33072957628253</v>
      </c>
      <c r="J9" s="224">
        <v>0.29659646291881869</v>
      </c>
      <c r="K9" s="224">
        <v>0.11513100450424341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1846</v>
      </c>
    </row>
    <row r="10" spans="1:105" ht="12" customHeight="1" x14ac:dyDescent="0.25">
      <c r="A10" s="56" t="s">
        <v>95</v>
      </c>
      <c r="B10" s="260">
        <v>1.8894672346789889</v>
      </c>
      <c r="C10" s="260">
        <v>1.500244041281267</v>
      </c>
      <c r="D10" s="260">
        <v>1.9534194107666389</v>
      </c>
      <c r="E10" s="260">
        <v>2.4289566353890262</v>
      </c>
      <c r="F10" s="260">
        <v>1.4373262954730419</v>
      </c>
      <c r="G10" s="260">
        <v>1.1780236705666991</v>
      </c>
      <c r="H10" s="260">
        <v>0.87461032797722282</v>
      </c>
      <c r="I10" s="260">
        <v>0.87394032538983679</v>
      </c>
      <c r="J10" s="260">
        <v>0.17804756249077949</v>
      </c>
      <c r="K10" s="260">
        <v>6.9840861146005212E-2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1847</v>
      </c>
    </row>
    <row r="11" spans="1:105" ht="12" customHeight="1" x14ac:dyDescent="0.25">
      <c r="A11" s="37" t="s">
        <v>159</v>
      </c>
      <c r="B11" s="226">
        <v>6.0552033775153932E-2</v>
      </c>
      <c r="C11" s="226">
        <v>0</v>
      </c>
      <c r="D11" s="226">
        <v>0</v>
      </c>
      <c r="E11" s="226">
        <v>1.7505404708792301E-2</v>
      </c>
      <c r="F11" s="226">
        <v>3.1236347935290908E-2</v>
      </c>
      <c r="G11" s="226">
        <v>0</v>
      </c>
      <c r="H11" s="226">
        <v>0</v>
      </c>
      <c r="I11" s="226">
        <v>3.6051527128797931E-2</v>
      </c>
      <c r="J11" s="226">
        <v>1.5441519260598719E-3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1848</v>
      </c>
    </row>
    <row r="12" spans="1:105" ht="12" customHeight="1" x14ac:dyDescent="0.25">
      <c r="A12" s="37" t="s">
        <v>35</v>
      </c>
      <c r="B12" s="226">
        <v>1.810110139381381</v>
      </c>
      <c r="C12" s="226">
        <v>1.468106866592394</v>
      </c>
      <c r="D12" s="226">
        <v>1.942800500358099</v>
      </c>
      <c r="E12" s="226">
        <v>2.4058206488180311</v>
      </c>
      <c r="F12" s="226">
        <v>1.368036712599862</v>
      </c>
      <c r="G12" s="226">
        <v>1.169684820477835</v>
      </c>
      <c r="H12" s="226">
        <v>0.83867540545662767</v>
      </c>
      <c r="I12" s="226">
        <v>0.8136079184274434</v>
      </c>
      <c r="J12" s="226">
        <v>9.360063583953003E-2</v>
      </c>
      <c r="K12" s="226">
        <v>3.2239980254502552E-2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1851</v>
      </c>
    </row>
    <row r="15" spans="1:105" ht="12" customHeight="1" x14ac:dyDescent="0.25">
      <c r="A15" s="37" t="s">
        <v>40</v>
      </c>
      <c r="B15" s="226">
        <v>1.880506152245344E-2</v>
      </c>
      <c r="C15" s="226">
        <v>3.2137174688873442E-2</v>
      </c>
      <c r="D15" s="226">
        <v>1.0618910408539611E-2</v>
      </c>
      <c r="E15" s="226">
        <v>5.6305818622022392E-3</v>
      </c>
      <c r="F15" s="226">
        <v>3.8053234937888467E-2</v>
      </c>
      <c r="G15" s="226">
        <v>8.338850088864631E-3</v>
      </c>
      <c r="H15" s="226">
        <v>3.5934922520595131E-2</v>
      </c>
      <c r="I15" s="226">
        <v>2.4280879833595559E-2</v>
      </c>
      <c r="J15" s="226">
        <v>8.2902774725189601E-2</v>
      </c>
      <c r="K15" s="226">
        <v>3.7600880891502667E-2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1852</v>
      </c>
    </row>
    <row r="16" spans="1:105" ht="12" customHeight="1" x14ac:dyDescent="0.25">
      <c r="A16" s="57" t="s">
        <v>1853</v>
      </c>
      <c r="B16" s="261">
        <v>0.844907902039995</v>
      </c>
      <c r="C16" s="261">
        <v>0.93279810777169547</v>
      </c>
      <c r="D16" s="261">
        <v>0.64355920809099165</v>
      </c>
      <c r="E16" s="261">
        <v>0.51729956549979883</v>
      </c>
      <c r="F16" s="261">
        <v>0.9412619577888115</v>
      </c>
      <c r="G16" s="261">
        <v>0.46159241499816228</v>
      </c>
      <c r="H16" s="261">
        <v>0.72203762689917561</v>
      </c>
      <c r="I16" s="261">
        <v>0.62024499705181046</v>
      </c>
      <c r="J16" s="261">
        <v>0.50492307954690618</v>
      </c>
      <c r="K16" s="261">
        <v>0.20874203299459271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122.6545127469723</v>
      </c>
      <c r="C17" s="294">
        <f t="shared" si="0"/>
        <v>101.13350766648107</v>
      </c>
      <c r="D17" s="294">
        <f t="shared" si="0"/>
        <v>129.56301943006824</v>
      </c>
      <c r="E17" s="294">
        <f t="shared" si="0"/>
        <v>169.63733008699</v>
      </c>
      <c r="F17" s="294">
        <f t="shared" si="0"/>
        <v>102.07354409587127</v>
      </c>
      <c r="G17" s="294">
        <f t="shared" si="0"/>
        <v>74.673955704933121</v>
      </c>
      <c r="H17" s="294">
        <f t="shared" si="0"/>
        <v>61.040323322431405</v>
      </c>
      <c r="I17" s="294">
        <f t="shared" si="0"/>
        <v>58.87334480147608</v>
      </c>
      <c r="J17" s="294">
        <f t="shared" si="0"/>
        <v>11.957053949552176</v>
      </c>
      <c r="K17" s="294">
        <f t="shared" si="0"/>
        <v>4.5996245304449435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115.61361356330571</v>
      </c>
      <c r="C18" s="329">
        <v>93.360190101716967</v>
      </c>
      <c r="D18" s="329">
        <v>124.20002602931</v>
      </c>
      <c r="E18" s="329">
        <v>165.3265003744917</v>
      </c>
      <c r="F18" s="329">
        <v>94.229694447631204</v>
      </c>
      <c r="G18" s="329">
        <v>70.827352246615121</v>
      </c>
      <c r="H18" s="329">
        <v>55.023343098271631</v>
      </c>
      <c r="I18" s="329">
        <v>53.704636492711018</v>
      </c>
      <c r="J18" s="329">
        <v>7.7493616199946418</v>
      </c>
      <c r="K18" s="329">
        <v>2.860107588823344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1857</v>
      </c>
    </row>
    <row r="19" spans="1:105" ht="12" customHeight="1" x14ac:dyDescent="0.25">
      <c r="A19" s="64" t="s">
        <v>28</v>
      </c>
      <c r="B19" s="229">
        <v>0.1723539326634427</v>
      </c>
      <c r="C19" s="229">
        <v>0.26603293525695731</v>
      </c>
      <c r="D19" s="229">
        <v>0</v>
      </c>
      <c r="E19" s="229">
        <v>0.17370452983353599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0.52916851784902152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1860</v>
      </c>
    </row>
    <row r="22" spans="1:105" ht="12" customHeight="1" x14ac:dyDescent="0.25">
      <c r="A22" s="64" t="s">
        <v>159</v>
      </c>
      <c r="B22" s="229">
        <v>1.575283348611459</v>
      </c>
      <c r="C22" s="229">
        <v>0</v>
      </c>
      <c r="D22" s="229">
        <v>0</v>
      </c>
      <c r="E22" s="229">
        <v>0.29527145953772949</v>
      </c>
      <c r="F22" s="229">
        <v>0.71223260251345588</v>
      </c>
      <c r="G22" s="229">
        <v>0</v>
      </c>
      <c r="H22" s="229">
        <v>0</v>
      </c>
      <c r="I22" s="229">
        <v>0.98270658354270768</v>
      </c>
      <c r="J22" s="229">
        <v>9.5324969984611679E-2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1861</v>
      </c>
    </row>
    <row r="23" spans="1:105" ht="12" customHeight="1" x14ac:dyDescent="0.25">
      <c r="A23" s="64" t="s">
        <v>32</v>
      </c>
      <c r="B23" s="229">
        <v>12.689650710238199</v>
      </c>
      <c r="C23" s="229">
        <v>14.259773485673</v>
      </c>
      <c r="D23" s="229">
        <v>10.61962984320777</v>
      </c>
      <c r="E23" s="229">
        <v>9.9433660250572373</v>
      </c>
      <c r="F23" s="229">
        <v>8.9904056314281959</v>
      </c>
      <c r="G23" s="229">
        <v>3.5463436879977159</v>
      </c>
      <c r="H23" s="229">
        <v>1.509898449972269</v>
      </c>
      <c r="I23" s="229">
        <v>3.7834565197736558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0.47384589684065942</v>
      </c>
      <c r="D24" s="229">
        <v>0</v>
      </c>
      <c r="E24" s="229">
        <v>0.99119920791401706</v>
      </c>
      <c r="F24" s="229">
        <v>0.4929333450676131</v>
      </c>
      <c r="G24" s="229">
        <v>0</v>
      </c>
      <c r="H24" s="229">
        <v>1.30127192963517</v>
      </c>
      <c r="I24" s="229">
        <v>2.202946857351638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1863</v>
      </c>
    </row>
    <row r="25" spans="1:105" ht="12" customHeight="1" x14ac:dyDescent="0.25">
      <c r="A25" s="64" t="s">
        <v>35</v>
      </c>
      <c r="B25" s="229">
        <v>47.090678610538667</v>
      </c>
      <c r="C25" s="229">
        <v>38.593176837952058</v>
      </c>
      <c r="D25" s="229">
        <v>42.024668630314324</v>
      </c>
      <c r="E25" s="229">
        <v>40.580048629536421</v>
      </c>
      <c r="F25" s="229">
        <v>31.193158373297472</v>
      </c>
      <c r="G25" s="229">
        <v>30.729007038725971</v>
      </c>
      <c r="H25" s="229">
        <v>21.97677311302909</v>
      </c>
      <c r="I25" s="229">
        <v>22.177641879210618</v>
      </c>
      <c r="J25" s="229">
        <v>5.7782383011435723</v>
      </c>
      <c r="K25" s="229">
        <v>2.1724049492733339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42.778046029511529</v>
      </c>
      <c r="C27" s="229">
        <v>33.820452471131723</v>
      </c>
      <c r="D27" s="229">
        <v>64.126993848312338</v>
      </c>
      <c r="E27" s="229">
        <v>106.96272260175969</v>
      </c>
      <c r="F27" s="229">
        <v>45.096751720908998</v>
      </c>
      <c r="G27" s="229">
        <v>34.761259439303252</v>
      </c>
      <c r="H27" s="229">
        <v>29.71217839301617</v>
      </c>
      <c r="I27" s="229">
        <v>23.60696991484296</v>
      </c>
      <c r="J27" s="229">
        <v>1.136846740044219</v>
      </c>
      <c r="K27" s="229">
        <v>0.4457980845285679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1866</v>
      </c>
    </row>
    <row r="28" spans="1:105" ht="12" customHeight="1" x14ac:dyDescent="0.25">
      <c r="A28" s="64" t="s">
        <v>39</v>
      </c>
      <c r="B28" s="229">
        <v>11.307600931742391</v>
      </c>
      <c r="C28" s="229">
        <v>5.9469084748625702</v>
      </c>
      <c r="D28" s="229">
        <v>7.4287337074755539</v>
      </c>
      <c r="E28" s="229">
        <v>5.8510194030040461</v>
      </c>
      <c r="F28" s="229">
        <v>7.7442127744154794</v>
      </c>
      <c r="G28" s="229">
        <v>1.7907420805881791</v>
      </c>
      <c r="H28" s="229">
        <v>0.5232212126189304</v>
      </c>
      <c r="I28" s="229">
        <v>0.95091473798943515</v>
      </c>
      <c r="J28" s="229">
        <v>0.73895160882223931</v>
      </c>
      <c r="K28" s="229">
        <v>0.2419045550214414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1867</v>
      </c>
    </row>
    <row r="29" spans="1:105" ht="12" customHeight="1" x14ac:dyDescent="0.25">
      <c r="A29" s="60" t="s">
        <v>1868</v>
      </c>
      <c r="B29" s="262">
        <v>7.0408991836665962</v>
      </c>
      <c r="C29" s="262">
        <v>7.7733175647640946</v>
      </c>
      <c r="D29" s="262">
        <v>5.3629934007582403</v>
      </c>
      <c r="E29" s="262">
        <v>4.3108297124983048</v>
      </c>
      <c r="F29" s="262">
        <v>7.8438496482400621</v>
      </c>
      <c r="G29" s="262">
        <v>3.8466034583180031</v>
      </c>
      <c r="H29" s="262">
        <v>6.016980224159771</v>
      </c>
      <c r="I29" s="262">
        <v>5.1687083087650656</v>
      </c>
      <c r="J29" s="262">
        <v>4.207692329557533</v>
      </c>
      <c r="K29" s="262">
        <v>1.739516941621599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1869</v>
      </c>
    </row>
    <row r="30" spans="1:105" ht="12" customHeight="1" x14ac:dyDescent="0.25">
      <c r="A30" s="132" t="s">
        <v>1870</v>
      </c>
      <c r="B30" s="316">
        <v>1.8775731156444271</v>
      </c>
      <c r="C30" s="316">
        <v>2.0728846839370929</v>
      </c>
      <c r="D30" s="316">
        <v>1.430131573535532</v>
      </c>
      <c r="E30" s="316">
        <v>1.149554589999549</v>
      </c>
      <c r="F30" s="316">
        <v>2.091693239530684</v>
      </c>
      <c r="G30" s="316">
        <v>1.025760922218135</v>
      </c>
      <c r="H30" s="316">
        <v>1.6045280597759399</v>
      </c>
      <c r="I30" s="316">
        <v>1.3783222156706849</v>
      </c>
      <c r="J30" s="316">
        <v>1.122051287882009</v>
      </c>
      <c r="K30" s="316">
        <v>0.46387118443242659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126.9989594454933</v>
      </c>
      <c r="C32" s="223">
        <v>130.43104956880089</v>
      </c>
      <c r="D32" s="223">
        <v>151.1458675522903</v>
      </c>
      <c r="E32" s="223">
        <v>208.06732537293999</v>
      </c>
      <c r="F32" s="223">
        <v>122.3399692899637</v>
      </c>
      <c r="G32" s="223">
        <v>136.74006972455689</v>
      </c>
      <c r="H32" s="223">
        <v>138.11389116893929</v>
      </c>
      <c r="I32" s="223">
        <v>141.56640250201659</v>
      </c>
      <c r="J32" s="223">
        <v>97.490763199680458</v>
      </c>
      <c r="K32" s="223">
        <v>76.255060871223449</v>
      </c>
      <c r="L32" s="223">
        <v>136.756877523866</v>
      </c>
      <c r="M32" s="223">
        <v>56.197391164147128</v>
      </c>
      <c r="N32" s="223">
        <v>65.988690831636063</v>
      </c>
      <c r="O32" s="223">
        <v>66.364154547602837</v>
      </c>
      <c r="P32" s="223">
        <v>84.835731346135461</v>
      </c>
      <c r="Q32" s="223">
        <v>102.24762587178751</v>
      </c>
      <c r="R32" s="223">
        <v>116.7870067832235</v>
      </c>
      <c r="S32" s="223">
        <v>152.0387025890895</v>
      </c>
      <c r="T32" s="223">
        <v>120.877338301328</v>
      </c>
      <c r="U32" s="223">
        <v>136.4014808445591</v>
      </c>
      <c r="V32" s="223">
        <v>112.836400114646</v>
      </c>
      <c r="W32" s="223">
        <v>141.21761727333529</v>
      </c>
      <c r="X32" s="223">
        <v>144.51389127734791</v>
      </c>
      <c r="Y32" s="223">
        <v>108.8785812950664</v>
      </c>
      <c r="DA32" s="89" t="s">
        <v>1872</v>
      </c>
    </row>
    <row r="33" spans="1:105" ht="12" customHeight="1" x14ac:dyDescent="0.25">
      <c r="A33" s="55" t="s">
        <v>91</v>
      </c>
      <c r="B33" s="259">
        <v>0.67031601703364363</v>
      </c>
      <c r="C33" s="259">
        <v>0.68843100783019606</v>
      </c>
      <c r="D33" s="259">
        <v>0.79776634683592851</v>
      </c>
      <c r="E33" s="259">
        <v>1.0982047524474849</v>
      </c>
      <c r="F33" s="259">
        <v>0.64572529803799217</v>
      </c>
      <c r="G33" s="259">
        <v>0.7217307866683369</v>
      </c>
      <c r="H33" s="259">
        <v>0.72898198402246206</v>
      </c>
      <c r="I33" s="259">
        <v>0.74720476045825701</v>
      </c>
      <c r="J33" s="259">
        <v>0.51456815371752396</v>
      </c>
      <c r="K33" s="259">
        <v>0.40248352352912148</v>
      </c>
      <c r="L33" s="259">
        <v>0.72181950028479336</v>
      </c>
      <c r="M33" s="259">
        <v>0.29661669337776497</v>
      </c>
      <c r="N33" s="259">
        <v>0.34829636873359388</v>
      </c>
      <c r="O33" s="259">
        <v>0.35027811207792781</v>
      </c>
      <c r="P33" s="259">
        <v>0.44777335016507003</v>
      </c>
      <c r="Q33" s="259">
        <v>0.53967545580806286</v>
      </c>
      <c r="R33" s="259">
        <v>0.61641608380418311</v>
      </c>
      <c r="S33" s="259">
        <v>0.80247883919565688</v>
      </c>
      <c r="T33" s="259">
        <v>0.63800535306660988</v>
      </c>
      <c r="U33" s="259">
        <v>0.71994367321449915</v>
      </c>
      <c r="V33" s="259">
        <v>0.59556429935611466</v>
      </c>
      <c r="W33" s="259">
        <v>0.74536382942674606</v>
      </c>
      <c r="X33" s="259">
        <v>0.76276196616032466</v>
      </c>
      <c r="Y33" s="259">
        <v>0.5746744482988797</v>
      </c>
      <c r="DA33" s="67" t="s">
        <v>1873</v>
      </c>
    </row>
    <row r="34" spans="1:105" ht="12" customHeight="1" x14ac:dyDescent="0.25">
      <c r="A34" s="173" t="s">
        <v>92</v>
      </c>
      <c r="B34" s="224">
        <v>0.95122879836335628</v>
      </c>
      <c r="C34" s="224">
        <v>0.97693533153560941</v>
      </c>
      <c r="D34" s="224">
        <v>1.1320903934738851</v>
      </c>
      <c r="E34" s="224">
        <v>1.5584350671649221</v>
      </c>
      <c r="F34" s="224">
        <v>0.9163327202647924</v>
      </c>
      <c r="G34" s="224">
        <v>1.024190219983814</v>
      </c>
      <c r="H34" s="224">
        <v>1.034480213912923</v>
      </c>
      <c r="I34" s="224">
        <v>1.060339703006699</v>
      </c>
      <c r="J34" s="224">
        <v>0.73021087680828067</v>
      </c>
      <c r="K34" s="224">
        <v>0.57115436408919962</v>
      </c>
      <c r="L34" s="224">
        <v>1.024316111271858</v>
      </c>
      <c r="M34" s="224">
        <v>0.42092137685273651</v>
      </c>
      <c r="N34" s="224">
        <v>0.49425871959754841</v>
      </c>
      <c r="O34" s="224">
        <v>0.49707096231917902</v>
      </c>
      <c r="P34" s="224">
        <v>0.63542403134203485</v>
      </c>
      <c r="Q34" s="224">
        <v>0.76584002513658367</v>
      </c>
      <c r="R34" s="224">
        <v>0.87474074285691694</v>
      </c>
      <c r="S34" s="224">
        <v>1.1387777742476251</v>
      </c>
      <c r="T34" s="224">
        <v>0.90537753824324962</v>
      </c>
      <c r="U34" s="224">
        <v>1.0216541717020571</v>
      </c>
      <c r="V34" s="224">
        <v>0.84515049383968044</v>
      </c>
      <c r="W34" s="224">
        <v>1.0577272835381579</v>
      </c>
      <c r="X34" s="224">
        <v>1.0824165469278051</v>
      </c>
      <c r="Y34" s="224">
        <v>0.81550622544356077</v>
      </c>
      <c r="DA34" s="177" t="s">
        <v>1874</v>
      </c>
    </row>
    <row r="35" spans="1:105" ht="12" customHeight="1" x14ac:dyDescent="0.25">
      <c r="A35" s="173" t="s">
        <v>93</v>
      </c>
      <c r="B35" s="224">
        <v>3.3848500146894032</v>
      </c>
      <c r="C35" s="224">
        <v>3.4763240736491658</v>
      </c>
      <c r="D35" s="224">
        <v>4.0284274315211137</v>
      </c>
      <c r="E35" s="224">
        <v>5.5455311793142972</v>
      </c>
      <c r="F35" s="224">
        <v>3.2606759036156481</v>
      </c>
      <c r="G35" s="224">
        <v>3.6444757424519381</v>
      </c>
      <c r="H35" s="224">
        <v>3.6810916293574052</v>
      </c>
      <c r="I35" s="224">
        <v>3.7731099662596619</v>
      </c>
      <c r="J35" s="224">
        <v>2.598380433123443</v>
      </c>
      <c r="K35" s="224">
        <v>2.0323941632166198</v>
      </c>
      <c r="L35" s="224">
        <v>3.644923713674967</v>
      </c>
      <c r="M35" s="224">
        <v>1.497805502813248</v>
      </c>
      <c r="N35" s="224">
        <v>1.758768907300331</v>
      </c>
      <c r="O35" s="224">
        <v>1.7687759842874859</v>
      </c>
      <c r="P35" s="224">
        <v>2.2610911754592449</v>
      </c>
      <c r="Q35" s="224">
        <v>2.725163099344154</v>
      </c>
      <c r="R35" s="224">
        <v>3.1126751223291351</v>
      </c>
      <c r="S35" s="224">
        <v>4.0522237893996538</v>
      </c>
      <c r="T35" s="224">
        <v>3.2216930131792512</v>
      </c>
      <c r="U35" s="224">
        <v>3.635451475021716</v>
      </c>
      <c r="V35" s="224">
        <v>3.0073812592827389</v>
      </c>
      <c r="W35" s="224">
        <v>3.7638139398024308</v>
      </c>
      <c r="X35" s="224">
        <v>3.851668148685619</v>
      </c>
      <c r="Y35" s="224">
        <v>2.901895173822854</v>
      </c>
      <c r="DA35" s="177" t="s">
        <v>1875</v>
      </c>
    </row>
    <row r="36" spans="1:105" ht="12" customHeight="1" x14ac:dyDescent="0.25">
      <c r="A36" s="173" t="s">
        <v>94</v>
      </c>
      <c r="B36" s="224">
        <v>2.6812640681345741</v>
      </c>
      <c r="C36" s="224">
        <v>2.7537240313207838</v>
      </c>
      <c r="D36" s="224">
        <v>3.191065387343714</v>
      </c>
      <c r="E36" s="224">
        <v>4.3928190097899407</v>
      </c>
      <c r="F36" s="224">
        <v>2.5829011921519678</v>
      </c>
      <c r="G36" s="224">
        <v>2.8869231466733472</v>
      </c>
      <c r="H36" s="224">
        <v>2.9159279360898478</v>
      </c>
      <c r="I36" s="224">
        <v>2.9888190418330272</v>
      </c>
      <c r="J36" s="224">
        <v>2.0582726148700949</v>
      </c>
      <c r="K36" s="224">
        <v>1.609934094116485</v>
      </c>
      <c r="L36" s="224">
        <v>2.887278001139173</v>
      </c>
      <c r="M36" s="224">
        <v>1.1864667735110599</v>
      </c>
      <c r="N36" s="224">
        <v>1.3931854749343759</v>
      </c>
      <c r="O36" s="224">
        <v>1.401112448311711</v>
      </c>
      <c r="P36" s="224">
        <v>1.791093400660279</v>
      </c>
      <c r="Q36" s="224">
        <v>2.158701823232251</v>
      </c>
      <c r="R36" s="224">
        <v>2.465664335216732</v>
      </c>
      <c r="S36" s="224">
        <v>3.209915356782628</v>
      </c>
      <c r="T36" s="224">
        <v>2.5520214122664391</v>
      </c>
      <c r="U36" s="224">
        <v>2.879774692857997</v>
      </c>
      <c r="V36" s="224">
        <v>2.3822571974244591</v>
      </c>
      <c r="W36" s="224">
        <v>2.9814553177069829</v>
      </c>
      <c r="X36" s="224">
        <v>3.0510478646412982</v>
      </c>
      <c r="Y36" s="224">
        <v>2.2986977931955188</v>
      </c>
      <c r="DA36" s="177" t="s">
        <v>1876</v>
      </c>
    </row>
    <row r="37" spans="1:105" ht="12" customHeight="1" x14ac:dyDescent="0.25">
      <c r="A37" s="56" t="s">
        <v>95</v>
      </c>
      <c r="B37" s="260">
        <v>1.4122046655851901</v>
      </c>
      <c r="C37" s="260">
        <v>1.415063350674326</v>
      </c>
      <c r="D37" s="260">
        <v>1.6285345950444461</v>
      </c>
      <c r="E37" s="260">
        <v>2.1087665791149952</v>
      </c>
      <c r="F37" s="260">
        <v>1.260647511140969</v>
      </c>
      <c r="G37" s="260">
        <v>1.5507711804989031</v>
      </c>
      <c r="H37" s="260">
        <v>1.468763254038512</v>
      </c>
      <c r="I37" s="260">
        <v>1.547975715655995</v>
      </c>
      <c r="J37" s="260">
        <v>1.294516590079118</v>
      </c>
      <c r="K37" s="260">
        <v>1.0542967994625001</v>
      </c>
      <c r="L37" s="260">
        <v>1.675978103185005</v>
      </c>
      <c r="M37" s="260">
        <v>1.5599986831690651</v>
      </c>
      <c r="N37" s="260">
        <v>1.182115213471548</v>
      </c>
      <c r="O37" s="260">
        <v>1.1870981912245619</v>
      </c>
      <c r="P37" s="260">
        <v>1.623919175973159</v>
      </c>
      <c r="Q37" s="260">
        <v>1.751099933033325</v>
      </c>
      <c r="R37" s="260">
        <v>1.989196796570347</v>
      </c>
      <c r="S37" s="260">
        <v>2.3518444930631679</v>
      </c>
      <c r="T37" s="260">
        <v>2.5183853953275568</v>
      </c>
      <c r="U37" s="260">
        <v>2.032033326119663</v>
      </c>
      <c r="V37" s="260">
        <v>1.4044928664758289</v>
      </c>
      <c r="W37" s="260">
        <v>1.6960303097777061</v>
      </c>
      <c r="X37" s="260">
        <v>1.7114213338093629</v>
      </c>
      <c r="Y37" s="260">
        <v>1.315245256262737</v>
      </c>
      <c r="DA37" s="68" t="s">
        <v>1877</v>
      </c>
    </row>
    <row r="38" spans="1:105" ht="12" customHeight="1" x14ac:dyDescent="0.25">
      <c r="A38" s="37" t="s">
        <v>159</v>
      </c>
      <c r="B38" s="226">
        <v>4.5257130178535471E-2</v>
      </c>
      <c r="C38" s="226">
        <v>0</v>
      </c>
      <c r="D38" s="226">
        <v>0</v>
      </c>
      <c r="E38" s="226">
        <v>1.519780627860865E-2</v>
      </c>
      <c r="F38" s="226">
        <v>2.7396718758838291E-2</v>
      </c>
      <c r="G38" s="226">
        <v>0</v>
      </c>
      <c r="H38" s="226">
        <v>0</v>
      </c>
      <c r="I38" s="226">
        <v>6.3856635157324759E-2</v>
      </c>
      <c r="J38" s="226">
        <v>1.122694553030258E-2</v>
      </c>
      <c r="K38" s="226">
        <v>0</v>
      </c>
      <c r="L38" s="226">
        <v>4.9089486137292353E-2</v>
      </c>
      <c r="M38" s="226">
        <v>0</v>
      </c>
      <c r="N38" s="226">
        <v>1.7171793870413791E-2</v>
      </c>
      <c r="O38" s="226">
        <v>0</v>
      </c>
      <c r="P38" s="226">
        <v>0</v>
      </c>
      <c r="Q38" s="226">
        <v>0</v>
      </c>
      <c r="R38" s="226">
        <v>6.2987068443757432E-3</v>
      </c>
      <c r="S38" s="226">
        <v>8.4005129001902092E-4</v>
      </c>
      <c r="T38" s="226">
        <v>8.7308558787105241E-4</v>
      </c>
      <c r="U38" s="226">
        <v>7.0527249017132403E-3</v>
      </c>
      <c r="V38" s="226">
        <v>3.9455519479538936E-3</v>
      </c>
      <c r="W38" s="226">
        <v>3.3523985615632429E-3</v>
      </c>
      <c r="X38" s="226">
        <v>1.062482667374205E-2</v>
      </c>
      <c r="Y38" s="226">
        <v>6.4996128650604626E-3</v>
      </c>
      <c r="DA38" s="69" t="s">
        <v>1878</v>
      </c>
    </row>
    <row r="39" spans="1:105" ht="12" customHeight="1" x14ac:dyDescent="0.25">
      <c r="A39" s="37" t="s">
        <v>35</v>
      </c>
      <c r="B39" s="226">
        <v>1.3528924646802569</v>
      </c>
      <c r="C39" s="226">
        <v>1.3847508569432361</v>
      </c>
      <c r="D39" s="226">
        <v>1.6196817788664819</v>
      </c>
      <c r="E39" s="226">
        <v>2.0886804258486351</v>
      </c>
      <c r="F39" s="226">
        <v>1.1998751308733959</v>
      </c>
      <c r="G39" s="226">
        <v>1.539793770859849</v>
      </c>
      <c r="H39" s="226">
        <v>1.408416500694037</v>
      </c>
      <c r="I39" s="226">
        <v>1.441111324425163</v>
      </c>
      <c r="J39" s="226">
        <v>0.68053487641820731</v>
      </c>
      <c r="K39" s="226">
        <v>0.48668512156512012</v>
      </c>
      <c r="L39" s="226">
        <v>1.2706982707584309</v>
      </c>
      <c r="M39" s="226">
        <v>6.1951342108333897E-2</v>
      </c>
      <c r="N39" s="226">
        <v>0.209651952706251</v>
      </c>
      <c r="O39" s="226">
        <v>0.2306979390666232</v>
      </c>
      <c r="P39" s="226">
        <v>0.252763398177968</v>
      </c>
      <c r="Q39" s="226">
        <v>0.39659510574468831</v>
      </c>
      <c r="R39" s="226">
        <v>0.45752186422605418</v>
      </c>
      <c r="S39" s="226">
        <v>0.7671347048096383</v>
      </c>
      <c r="T39" s="226">
        <v>0.28773656295499378</v>
      </c>
      <c r="U39" s="226">
        <v>0.71976999958961152</v>
      </c>
      <c r="V39" s="226">
        <v>0.93734198865718232</v>
      </c>
      <c r="W39" s="226">
        <v>1.6053859806262889</v>
      </c>
      <c r="X39" s="226">
        <v>1.626715788932467</v>
      </c>
      <c r="Y39" s="226">
        <v>0.79836911359159335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1881</v>
      </c>
    </row>
    <row r="42" spans="1:105" ht="12" customHeight="1" x14ac:dyDescent="0.25">
      <c r="A42" s="37" t="s">
        <v>40</v>
      </c>
      <c r="B42" s="226">
        <v>1.405507072639824E-2</v>
      </c>
      <c r="C42" s="226">
        <v>3.03124937310899E-2</v>
      </c>
      <c r="D42" s="226">
        <v>8.8528161779642574E-3</v>
      </c>
      <c r="E42" s="226">
        <v>4.8883469877515793E-3</v>
      </c>
      <c r="F42" s="226">
        <v>3.3375661508734597E-2</v>
      </c>
      <c r="G42" s="226">
        <v>1.097740963905343E-2</v>
      </c>
      <c r="H42" s="226">
        <v>6.0346753344474112E-2</v>
      </c>
      <c r="I42" s="226">
        <v>4.3007756073506841E-2</v>
      </c>
      <c r="J42" s="226">
        <v>0.60275476813060769</v>
      </c>
      <c r="K42" s="226">
        <v>0.56761167789737965</v>
      </c>
      <c r="L42" s="226">
        <v>0.35619034628928242</v>
      </c>
      <c r="M42" s="226">
        <v>1.4980473410607309</v>
      </c>
      <c r="N42" s="226">
        <v>0.95529146689488365</v>
      </c>
      <c r="O42" s="226">
        <v>0.95640025215793889</v>
      </c>
      <c r="P42" s="226">
        <v>1.371155777795191</v>
      </c>
      <c r="Q42" s="226">
        <v>1.3545048272886371</v>
      </c>
      <c r="R42" s="226">
        <v>1.525376225499917</v>
      </c>
      <c r="S42" s="226">
        <v>1.5838697369635111</v>
      </c>
      <c r="T42" s="226">
        <v>2.2297757467846919</v>
      </c>
      <c r="U42" s="226">
        <v>1.3052106016283389</v>
      </c>
      <c r="V42" s="226">
        <v>0.4632053258706928</v>
      </c>
      <c r="W42" s="226">
        <v>8.7291930589853406E-2</v>
      </c>
      <c r="X42" s="226">
        <v>7.408071820315322E-2</v>
      </c>
      <c r="Y42" s="226">
        <v>0.51037652980608306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4.1363302204632184</v>
      </c>
      <c r="C43" s="261">
        <f t="shared" si="1"/>
        <v>4.537814026012974</v>
      </c>
      <c r="D43" s="261">
        <f t="shared" si="1"/>
        <v>4.6558990319035187</v>
      </c>
      <c r="E43" s="261">
        <f t="shared" si="1"/>
        <v>6.0518509982330153</v>
      </c>
      <c r="F43" s="261">
        <f t="shared" si="1"/>
        <v>4.2586285603458034</v>
      </c>
      <c r="G43" s="261">
        <f t="shared" si="1"/>
        <v>4.3625005178230545</v>
      </c>
      <c r="H43" s="261">
        <f t="shared" si="1"/>
        <v>5.1565583841317624</v>
      </c>
      <c r="I43" s="261">
        <f t="shared" si="1"/>
        <v>5.1041923858857379</v>
      </c>
      <c r="J43" s="261">
        <f t="shared" si="1"/>
        <v>7.1462949265651652</v>
      </c>
      <c r="K43" s="261">
        <f t="shared" si="1"/>
        <v>5.9375171227492727</v>
      </c>
      <c r="L43" s="261">
        <f t="shared" si="1"/>
        <v>8.016763245754694</v>
      </c>
      <c r="M43" s="261">
        <f t="shared" si="1"/>
        <v>7.7704578431338343</v>
      </c>
      <c r="N43" s="261">
        <f t="shared" si="1"/>
        <v>6.6452266505233935</v>
      </c>
      <c r="O43" s="261">
        <f t="shared" si="1"/>
        <v>6.7029639953602009</v>
      </c>
      <c r="P43" s="261">
        <f t="shared" si="1"/>
        <v>9.0838734410633979</v>
      </c>
      <c r="Q43" s="261">
        <f t="shared" si="1"/>
        <v>9.995007949486638</v>
      </c>
      <c r="R43" s="261">
        <f t="shared" si="1"/>
        <v>11.442713373339513</v>
      </c>
      <c r="S43" s="261">
        <f t="shared" si="1"/>
        <v>13.733755273465775</v>
      </c>
      <c r="T43" s="261">
        <f t="shared" si="1"/>
        <v>13.689532744930254</v>
      </c>
      <c r="U43" s="261">
        <f t="shared" si="1"/>
        <v>11.614663360401481</v>
      </c>
      <c r="V43" s="261">
        <f t="shared" si="1"/>
        <v>7.2338516213948267</v>
      </c>
      <c r="W43" s="261">
        <f t="shared" si="1"/>
        <v>5.9867991124343751</v>
      </c>
      <c r="X43" s="261">
        <f t="shared" si="1"/>
        <v>5.8808102372575393</v>
      </c>
      <c r="Y43" s="261">
        <f t="shared" si="1"/>
        <v>6.7354924725617193</v>
      </c>
      <c r="DA43" s="70"/>
    </row>
    <row r="44" spans="1:105" ht="12" customHeight="1" x14ac:dyDescent="0.25">
      <c r="A44" s="60" t="s">
        <v>1884</v>
      </c>
      <c r="B44" s="262">
        <v>3.2742950659649059</v>
      </c>
      <c r="C44" s="262">
        <v>3.3367699167817562</v>
      </c>
      <c r="D44" s="262">
        <v>3.9235007331170619</v>
      </c>
      <c r="E44" s="262">
        <v>5.4387836438157127</v>
      </c>
      <c r="F44" s="262">
        <v>3.1316747021516478</v>
      </c>
      <c r="G44" s="262">
        <v>3.5330133026520052</v>
      </c>
      <c r="H44" s="262">
        <v>3.5013436036097541</v>
      </c>
      <c r="I44" s="262">
        <v>3.6044973202207058</v>
      </c>
      <c r="J44" s="262">
        <v>2.1349518119953541</v>
      </c>
      <c r="K44" s="262">
        <v>1.6360110558226399</v>
      </c>
      <c r="L44" s="262">
        <v>3.187310974914872</v>
      </c>
      <c r="M44" s="262">
        <v>0.86294646455921886</v>
      </c>
      <c r="N44" s="262">
        <v>1.266060462166628</v>
      </c>
      <c r="O44" s="262">
        <v>1.2714531773827471</v>
      </c>
      <c r="P44" s="262">
        <v>1.573720586608429</v>
      </c>
      <c r="Q44" s="262">
        <v>1.992522308774217</v>
      </c>
      <c r="R44" s="262">
        <v>2.273724250637859</v>
      </c>
      <c r="S44" s="262">
        <v>3.076482519757354</v>
      </c>
      <c r="T44" s="262">
        <v>2.165908306042144</v>
      </c>
      <c r="U44" s="262">
        <v>2.8287064521304881</v>
      </c>
      <c r="V44" s="262">
        <v>2.5711242583227079</v>
      </c>
      <c r="W44" s="262">
        <v>3.506968155290934</v>
      </c>
      <c r="X44" s="262">
        <v>3.6126070797694472</v>
      </c>
      <c r="Y44" s="262">
        <v>2.505117113691731</v>
      </c>
      <c r="DA44" s="72" t="s">
        <v>1885</v>
      </c>
    </row>
    <row r="45" spans="1:105" ht="12" customHeight="1" x14ac:dyDescent="0.25">
      <c r="A45" s="64" t="s">
        <v>28</v>
      </c>
      <c r="B45" s="229">
        <v>4.8812385836426416E-3</v>
      </c>
      <c r="C45" s="229">
        <v>9.5082357295054199E-3</v>
      </c>
      <c r="D45" s="229">
        <v>0</v>
      </c>
      <c r="E45" s="229">
        <v>5.7143975924932762E-3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6.803992672573915E-4</v>
      </c>
      <c r="Y45" s="229">
        <v>7.3273767242944146E-4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1.740817759512385E-2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3.3324610265499412E-2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5.2986404475746192E-3</v>
      </c>
      <c r="X47" s="229">
        <v>1.236432514602168E-2</v>
      </c>
      <c r="Y47" s="229">
        <v>2.8985507246103411E-3</v>
      </c>
      <c r="DA47" s="73" t="s">
        <v>1888</v>
      </c>
    </row>
    <row r="48" spans="1:105" ht="12" customHeight="1" x14ac:dyDescent="0.25">
      <c r="A48" s="64" t="s">
        <v>159</v>
      </c>
      <c r="B48" s="229">
        <v>4.4613625825568368E-2</v>
      </c>
      <c r="C48" s="229">
        <v>0</v>
      </c>
      <c r="D48" s="229">
        <v>0</v>
      </c>
      <c r="E48" s="229">
        <v>9.713612645170188E-3</v>
      </c>
      <c r="F48" s="229">
        <v>2.3670678721967261E-2</v>
      </c>
      <c r="G48" s="229">
        <v>0</v>
      </c>
      <c r="H48" s="229">
        <v>0</v>
      </c>
      <c r="I48" s="229">
        <v>6.5956376921454243E-2</v>
      </c>
      <c r="J48" s="229">
        <v>2.6262062267419391E-2</v>
      </c>
      <c r="K48" s="229">
        <v>0</v>
      </c>
      <c r="L48" s="229">
        <v>0.1122911277792355</v>
      </c>
      <c r="M48" s="229">
        <v>0</v>
      </c>
      <c r="N48" s="229">
        <v>8.6728155082244449E-2</v>
      </c>
      <c r="O48" s="229">
        <v>0</v>
      </c>
      <c r="P48" s="229">
        <v>0</v>
      </c>
      <c r="Q48" s="229">
        <v>0</v>
      </c>
      <c r="R48" s="229">
        <v>2.8912348679197761E-2</v>
      </c>
      <c r="S48" s="229">
        <v>3.0853101914056959E-3</v>
      </c>
      <c r="T48" s="229">
        <v>5.4964083741987314E-3</v>
      </c>
      <c r="U48" s="229">
        <v>2.3657863015715229E-2</v>
      </c>
      <c r="V48" s="229">
        <v>8.6972482154229688E-3</v>
      </c>
      <c r="W48" s="229">
        <v>6.7659370115094866E-3</v>
      </c>
      <c r="X48" s="229">
        <v>1.8362568767301291E-2</v>
      </c>
      <c r="Y48" s="229">
        <v>1.3617176317685791E-2</v>
      </c>
      <c r="DA48" s="73" t="s">
        <v>1889</v>
      </c>
    </row>
    <row r="49" spans="1:105" ht="12" customHeight="1" x14ac:dyDescent="0.25">
      <c r="A49" s="64" t="s">
        <v>32</v>
      </c>
      <c r="B49" s="229">
        <v>0.35938380808934722</v>
      </c>
      <c r="C49" s="229">
        <v>0.50965602292877854</v>
      </c>
      <c r="D49" s="229">
        <v>0.33547598021778768</v>
      </c>
      <c r="E49" s="229">
        <v>0.32710918321657129</v>
      </c>
      <c r="F49" s="229">
        <v>0.29879143769985089</v>
      </c>
      <c r="G49" s="229">
        <v>0.17689888197212231</v>
      </c>
      <c r="H49" s="229">
        <v>9.6080553856364104E-2</v>
      </c>
      <c r="I49" s="229">
        <v>0.25393447898202648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1.693564175528928E-2</v>
      </c>
      <c r="D50" s="229">
        <v>0</v>
      </c>
      <c r="E50" s="229">
        <v>3.2607706735184802E-2</v>
      </c>
      <c r="F50" s="229">
        <v>1.638238238640536E-2</v>
      </c>
      <c r="G50" s="229">
        <v>0</v>
      </c>
      <c r="H50" s="229">
        <v>8.2804858644224044E-2</v>
      </c>
      <c r="I50" s="229">
        <v>0.1478553168307977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1.5975675103233401E-3</v>
      </c>
      <c r="T50" s="229">
        <v>2.7415355091424298E-3</v>
      </c>
      <c r="U50" s="229">
        <v>5.121686792070047E-3</v>
      </c>
      <c r="V50" s="229">
        <v>2.7415355090837121E-3</v>
      </c>
      <c r="W50" s="229">
        <v>2.532181888398783E-3</v>
      </c>
      <c r="X50" s="229">
        <v>1.114060338696168E-3</v>
      </c>
      <c r="Y50" s="229">
        <v>3.1951350205936852E-3</v>
      </c>
      <c r="DA50" s="73" t="s">
        <v>1891</v>
      </c>
    </row>
    <row r="51" spans="1:105" ht="12" customHeight="1" x14ac:dyDescent="0.25">
      <c r="A51" s="64" t="s">
        <v>35</v>
      </c>
      <c r="B51" s="229">
        <v>1.333655889433798</v>
      </c>
      <c r="C51" s="229">
        <v>1.379351855706521</v>
      </c>
      <c r="D51" s="229">
        <v>1.327566695848589</v>
      </c>
      <c r="E51" s="229">
        <v>1.3349711283528849</v>
      </c>
      <c r="F51" s="229">
        <v>1.0366883340808839</v>
      </c>
      <c r="G51" s="229">
        <v>1.5328257685969671</v>
      </c>
      <c r="H51" s="229">
        <v>1.398465262822322</v>
      </c>
      <c r="I51" s="229">
        <v>1.488498124985518</v>
      </c>
      <c r="J51" s="229">
        <v>1.591906654522073</v>
      </c>
      <c r="K51" s="229">
        <v>1.2426380492200839</v>
      </c>
      <c r="L51" s="229">
        <v>2.9066945514874951</v>
      </c>
      <c r="M51" s="229">
        <v>0.7674089366734882</v>
      </c>
      <c r="N51" s="229">
        <v>1.058871729116847</v>
      </c>
      <c r="O51" s="229">
        <v>1.1849128705786349</v>
      </c>
      <c r="P51" s="229">
        <v>1.5093343790234679</v>
      </c>
      <c r="Q51" s="229">
        <v>1.899058378657257</v>
      </c>
      <c r="R51" s="229">
        <v>2.1001186423959179</v>
      </c>
      <c r="S51" s="229">
        <v>2.8175047774482751</v>
      </c>
      <c r="T51" s="229">
        <v>1.8114119350491049</v>
      </c>
      <c r="U51" s="229">
        <v>2.4144171636378391</v>
      </c>
      <c r="V51" s="229">
        <v>2.0661991137430999</v>
      </c>
      <c r="W51" s="229">
        <v>3.2400504369065479</v>
      </c>
      <c r="X51" s="229">
        <v>2.81140403098988</v>
      </c>
      <c r="Y51" s="229">
        <v>1.6726431576890699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1.211517750626774</v>
      </c>
      <c r="C53" s="229">
        <v>1.208770764655331</v>
      </c>
      <c r="D53" s="229">
        <v>2.0257830486852799</v>
      </c>
      <c r="E53" s="229">
        <v>3.518777115989844</v>
      </c>
      <c r="F53" s="229">
        <v>1.498767000587836</v>
      </c>
      <c r="G53" s="229">
        <v>1.733962771732233</v>
      </c>
      <c r="H53" s="229">
        <v>1.890698381955765</v>
      </c>
      <c r="I53" s="229">
        <v>1.584430420791157</v>
      </c>
      <c r="J53" s="229">
        <v>0.31320167087777401</v>
      </c>
      <c r="K53" s="229">
        <v>0.25500110478478238</v>
      </c>
      <c r="L53" s="229">
        <v>0.10730868443581951</v>
      </c>
      <c r="M53" s="229">
        <v>6.4383715281143644E-2</v>
      </c>
      <c r="N53" s="229">
        <v>8.8613904571116328E-2</v>
      </c>
      <c r="O53" s="229">
        <v>5.8155445064284203E-2</v>
      </c>
      <c r="P53" s="229">
        <v>4.500105923024153E-2</v>
      </c>
      <c r="Q53" s="229">
        <v>6.7155158449147254E-2</v>
      </c>
      <c r="R53" s="229">
        <v>6.6462297656739874E-2</v>
      </c>
      <c r="S53" s="229">
        <v>0.16311637818352881</v>
      </c>
      <c r="T53" s="229">
        <v>0.1336548406807101</v>
      </c>
      <c r="U53" s="229">
        <v>0.15882961356936251</v>
      </c>
      <c r="V53" s="229">
        <v>0.23256445723557129</v>
      </c>
      <c r="W53" s="229">
        <v>0.22428751230392061</v>
      </c>
      <c r="X53" s="229">
        <v>0.2022555360310323</v>
      </c>
      <c r="Y53" s="229">
        <v>0.19099779430826619</v>
      </c>
      <c r="DA53" s="73" t="s">
        <v>1894</v>
      </c>
    </row>
    <row r="54" spans="1:105" ht="12" customHeight="1" x14ac:dyDescent="0.25">
      <c r="A54" s="64" t="s">
        <v>39</v>
      </c>
      <c r="B54" s="229">
        <v>0.32024275340577518</v>
      </c>
      <c r="C54" s="229">
        <v>0.21254739600633021</v>
      </c>
      <c r="D54" s="229">
        <v>0.23467500836540439</v>
      </c>
      <c r="E54" s="229">
        <v>0.19248232168843921</v>
      </c>
      <c r="F54" s="229">
        <v>0.2573748686747041</v>
      </c>
      <c r="G54" s="229">
        <v>8.9325880350682188E-2</v>
      </c>
      <c r="H54" s="229">
        <v>3.3294546331078458E-2</v>
      </c>
      <c r="I54" s="229">
        <v>6.3822601709751736E-2</v>
      </c>
      <c r="J54" s="229">
        <v>0.20358142432808701</v>
      </c>
      <c r="K54" s="229">
        <v>0.13837190181777409</v>
      </c>
      <c r="L54" s="229">
        <v>2.7692000946822538E-2</v>
      </c>
      <c r="M54" s="229">
        <v>3.1153812604586991E-2</v>
      </c>
      <c r="N54" s="229">
        <v>3.1846673396420312E-2</v>
      </c>
      <c r="O54" s="229">
        <v>2.8384861739827391E-2</v>
      </c>
      <c r="P54" s="229">
        <v>1.9385148354719689E-2</v>
      </c>
      <c r="Q54" s="229">
        <v>2.6308771667812161E-2</v>
      </c>
      <c r="R54" s="229">
        <v>7.823096190600401E-2</v>
      </c>
      <c r="S54" s="229">
        <v>9.1178486423820718E-2</v>
      </c>
      <c r="T54" s="229">
        <v>0.21260358642898719</v>
      </c>
      <c r="U54" s="229">
        <v>0.2266801251155012</v>
      </c>
      <c r="V54" s="229">
        <v>0.26092190361952999</v>
      </c>
      <c r="W54" s="229">
        <v>2.80334467329818E-2</v>
      </c>
      <c r="X54" s="229">
        <v>0.56642615922925765</v>
      </c>
      <c r="Y54" s="229">
        <v>0.62103256195907564</v>
      </c>
      <c r="DA54" s="73" t="s">
        <v>1895</v>
      </c>
    </row>
    <row r="55" spans="1:105" ht="12" customHeight="1" x14ac:dyDescent="0.25">
      <c r="A55" s="60" t="s">
        <v>1896</v>
      </c>
      <c r="B55" s="262">
        <v>0.86203515449831258</v>
      </c>
      <c r="C55" s="262">
        <v>1.2010441092312181</v>
      </c>
      <c r="D55" s="262">
        <v>0.73239829878645701</v>
      </c>
      <c r="E55" s="262">
        <v>0.61306735441730253</v>
      </c>
      <c r="F55" s="262">
        <v>1.1269538581941561</v>
      </c>
      <c r="G55" s="262">
        <v>0.82948721517104884</v>
      </c>
      <c r="H55" s="262">
        <v>1.6552147805220081</v>
      </c>
      <c r="I55" s="262">
        <v>1.4996950656650321</v>
      </c>
      <c r="J55" s="262">
        <v>5.0113431145698106</v>
      </c>
      <c r="K55" s="262">
        <v>4.301506066926633</v>
      </c>
      <c r="L55" s="262">
        <v>4.8294522708398224</v>
      </c>
      <c r="M55" s="262">
        <v>6.9075113785746156</v>
      </c>
      <c r="N55" s="262">
        <v>5.3791661883567654</v>
      </c>
      <c r="O55" s="262">
        <v>5.4315108179774541</v>
      </c>
      <c r="P55" s="262">
        <v>7.5101528544549696</v>
      </c>
      <c r="Q55" s="262">
        <v>8.0024856407124201</v>
      </c>
      <c r="R55" s="262">
        <v>9.1689891227016549</v>
      </c>
      <c r="S55" s="262">
        <v>10.657272753708421</v>
      </c>
      <c r="T55" s="262">
        <v>11.52362443888811</v>
      </c>
      <c r="U55" s="262">
        <v>8.7859569082709932</v>
      </c>
      <c r="V55" s="262">
        <v>4.6627273630721193</v>
      </c>
      <c r="W55" s="262">
        <v>2.4798309571434412</v>
      </c>
      <c r="X55" s="262">
        <v>2.2682031574880921</v>
      </c>
      <c r="Y55" s="262">
        <v>4.2303753588699884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99.913505899374428</v>
      </c>
      <c r="C56" s="261">
        <f t="shared" si="2"/>
        <v>102.45026821530128</v>
      </c>
      <c r="D56" s="261">
        <f t="shared" si="2"/>
        <v>119.13632982234738</v>
      </c>
      <c r="E56" s="261">
        <f t="shared" si="2"/>
        <v>164.36161163862329</v>
      </c>
      <c r="F56" s="261">
        <f t="shared" si="2"/>
        <v>96.152619036538653</v>
      </c>
      <c r="G56" s="261">
        <f t="shared" si="2"/>
        <v>107.6114453694825</v>
      </c>
      <c r="H56" s="261">
        <f t="shared" si="2"/>
        <v>108.27505329774873</v>
      </c>
      <c r="I56" s="261">
        <f t="shared" si="2"/>
        <v>111.06573647485936</v>
      </c>
      <c r="J56" s="261">
        <f t="shared" si="2"/>
        <v>73.842097906793185</v>
      </c>
      <c r="K56" s="261">
        <f t="shared" si="2"/>
        <v>57.48665828627405</v>
      </c>
      <c r="L56" s="261">
        <f t="shared" si="2"/>
        <v>105.05740803011649</v>
      </c>
      <c r="M56" s="261">
        <f t="shared" si="2"/>
        <v>39.387572089300683</v>
      </c>
      <c r="N56" s="261">
        <f t="shared" si="2"/>
        <v>48.494184921511831</v>
      </c>
      <c r="O56" s="261">
        <f t="shared" si="2"/>
        <v>48.758262189301519</v>
      </c>
      <c r="P56" s="261">
        <f t="shared" si="2"/>
        <v>61.888523039108648</v>
      </c>
      <c r="Q56" s="261">
        <f t="shared" si="2"/>
        <v>75.414728456392055</v>
      </c>
      <c r="R56" s="261">
        <f t="shared" si="2"/>
        <v>86.130455533080266</v>
      </c>
      <c r="S56" s="261">
        <f t="shared" si="2"/>
        <v>113.12171939120103</v>
      </c>
      <c r="T56" s="261">
        <f t="shared" si="2"/>
        <v>87.497582589014883</v>
      </c>
      <c r="U56" s="261">
        <f t="shared" si="2"/>
        <v>102.03137122196779</v>
      </c>
      <c r="V56" s="261">
        <f t="shared" si="2"/>
        <v>86.245980180562952</v>
      </c>
      <c r="W56" s="261">
        <f t="shared" si="2"/>
        <v>110.05531678829074</v>
      </c>
      <c r="X56" s="261">
        <f t="shared" si="2"/>
        <v>112.81090556301746</v>
      </c>
      <c r="Y56" s="261">
        <f t="shared" si="2"/>
        <v>83.420831043925062</v>
      </c>
      <c r="DA56" s="70"/>
    </row>
    <row r="57" spans="1:105" ht="12" customHeight="1" x14ac:dyDescent="0.25">
      <c r="A57" s="60" t="s">
        <v>1899</v>
      </c>
      <c r="B57" s="262">
        <v>98.228851978947205</v>
      </c>
      <c r="C57" s="262">
        <v>100.1030975034526</v>
      </c>
      <c r="D57" s="262">
        <v>117.70502199351191</v>
      </c>
      <c r="E57" s="262">
        <v>163.16350931447141</v>
      </c>
      <c r="F57" s="262">
        <v>93.950241064549473</v>
      </c>
      <c r="G57" s="262">
        <v>105.99039907956011</v>
      </c>
      <c r="H57" s="262">
        <v>105.04030810829261</v>
      </c>
      <c r="I57" s="262">
        <v>108.1349196066212</v>
      </c>
      <c r="J57" s="262">
        <v>64.048554359860603</v>
      </c>
      <c r="K57" s="262">
        <v>49.080331674679222</v>
      </c>
      <c r="L57" s="262">
        <v>95.619329247446188</v>
      </c>
      <c r="M57" s="262">
        <v>25.888393936776581</v>
      </c>
      <c r="N57" s="262">
        <v>37.981813864998827</v>
      </c>
      <c r="O57" s="262">
        <v>38.143595321482401</v>
      </c>
      <c r="P57" s="262">
        <v>47.211617598252872</v>
      </c>
      <c r="Q57" s="262">
        <v>59.775669263226519</v>
      </c>
      <c r="R57" s="262">
        <v>68.211727519135778</v>
      </c>
      <c r="S57" s="262">
        <v>92.294475592720602</v>
      </c>
      <c r="T57" s="262">
        <v>64.977249181264312</v>
      </c>
      <c r="U57" s="262">
        <v>84.861193563914611</v>
      </c>
      <c r="V57" s="262">
        <v>77.13372774968127</v>
      </c>
      <c r="W57" s="262">
        <v>105.209044658728</v>
      </c>
      <c r="X57" s="262">
        <v>108.3782123930834</v>
      </c>
      <c r="Y57" s="262">
        <v>75.153513410751927</v>
      </c>
      <c r="DA57" s="72" t="s">
        <v>1900</v>
      </c>
    </row>
    <row r="58" spans="1:105" ht="12" customHeight="1" x14ac:dyDescent="0.25">
      <c r="A58" s="64" t="s">
        <v>28</v>
      </c>
      <c r="B58" s="229">
        <v>0.1464371575092793</v>
      </c>
      <c r="C58" s="229">
        <v>0.28524707188516257</v>
      </c>
      <c r="D58" s="229">
        <v>0</v>
      </c>
      <c r="E58" s="229">
        <v>0.17143192777479829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2.0411978017721748E-2</v>
      </c>
      <c r="Y58" s="229">
        <v>2.1982130172883241E-2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0.52224532785371547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0.99973830796498275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0.15895921342723859</v>
      </c>
      <c r="X60" s="229">
        <v>0.3709297543806504</v>
      </c>
      <c r="Y60" s="229">
        <v>8.6956521738310227E-2</v>
      </c>
      <c r="DA60" s="73" t="s">
        <v>1903</v>
      </c>
    </row>
    <row r="61" spans="1:105" ht="12" customHeight="1" x14ac:dyDescent="0.25">
      <c r="A61" s="64" t="s">
        <v>159</v>
      </c>
      <c r="B61" s="229">
        <v>1.338408774767051</v>
      </c>
      <c r="C61" s="229">
        <v>0</v>
      </c>
      <c r="D61" s="229">
        <v>0</v>
      </c>
      <c r="E61" s="229">
        <v>0.29140837935510572</v>
      </c>
      <c r="F61" s="229">
        <v>0.71012036165901793</v>
      </c>
      <c r="G61" s="229">
        <v>0</v>
      </c>
      <c r="H61" s="229">
        <v>0</v>
      </c>
      <c r="I61" s="229">
        <v>1.978691307643627</v>
      </c>
      <c r="J61" s="229">
        <v>0.78786186802258185</v>
      </c>
      <c r="K61" s="229">
        <v>0</v>
      </c>
      <c r="L61" s="229">
        <v>3.3687338333770658</v>
      </c>
      <c r="M61" s="229">
        <v>0</v>
      </c>
      <c r="N61" s="229">
        <v>2.6018446524673342</v>
      </c>
      <c r="O61" s="229">
        <v>0</v>
      </c>
      <c r="P61" s="229">
        <v>0</v>
      </c>
      <c r="Q61" s="229">
        <v>0</v>
      </c>
      <c r="R61" s="229">
        <v>0.86737046037593302</v>
      </c>
      <c r="S61" s="229">
        <v>9.2559305742170861E-2</v>
      </c>
      <c r="T61" s="229">
        <v>0.16489225122596199</v>
      </c>
      <c r="U61" s="229">
        <v>0.70973589047145669</v>
      </c>
      <c r="V61" s="229">
        <v>0.26091744646268922</v>
      </c>
      <c r="W61" s="229">
        <v>0.20297811034528471</v>
      </c>
      <c r="X61" s="229">
        <v>0.55087706301903872</v>
      </c>
      <c r="Y61" s="229">
        <v>0.40851528953057348</v>
      </c>
      <c r="DA61" s="73" t="s">
        <v>1904</v>
      </c>
    </row>
    <row r="62" spans="1:105" ht="12" customHeight="1" x14ac:dyDescent="0.25">
      <c r="A62" s="64" t="s">
        <v>32</v>
      </c>
      <c r="B62" s="229">
        <v>10.781514242680419</v>
      </c>
      <c r="C62" s="229">
        <v>15.289680687863351</v>
      </c>
      <c r="D62" s="229">
        <v>10.064279406533631</v>
      </c>
      <c r="E62" s="229">
        <v>9.8132754964971411</v>
      </c>
      <c r="F62" s="229">
        <v>8.9637431309955335</v>
      </c>
      <c r="G62" s="229">
        <v>5.3069664591636672</v>
      </c>
      <c r="H62" s="229">
        <v>2.8824166156909241</v>
      </c>
      <c r="I62" s="229">
        <v>7.6180343694607942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0.50806925265867853</v>
      </c>
      <c r="D63" s="229">
        <v>0</v>
      </c>
      <c r="E63" s="229">
        <v>0.97823120205554415</v>
      </c>
      <c r="F63" s="229">
        <v>0.49147147159216098</v>
      </c>
      <c r="G63" s="229">
        <v>0</v>
      </c>
      <c r="H63" s="229">
        <v>2.4841457593267209</v>
      </c>
      <c r="I63" s="229">
        <v>4.4356595049239296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4.7927025309700201E-2</v>
      </c>
      <c r="T63" s="229">
        <v>8.2246065274272945E-2</v>
      </c>
      <c r="U63" s="229">
        <v>0.15365060376210141</v>
      </c>
      <c r="V63" s="229">
        <v>8.2246065272511396E-2</v>
      </c>
      <c r="W63" s="229">
        <v>7.5965456651963512E-2</v>
      </c>
      <c r="X63" s="229">
        <v>3.3421810160885052E-2</v>
      </c>
      <c r="Y63" s="229">
        <v>9.5854050617810577E-2</v>
      </c>
      <c r="DA63" s="73" t="s">
        <v>1906</v>
      </c>
    </row>
    <row r="64" spans="1:105" ht="12" customHeight="1" x14ac:dyDescent="0.25">
      <c r="A64" s="64" t="s">
        <v>35</v>
      </c>
      <c r="B64" s="229">
        <v>40.009676683013957</v>
      </c>
      <c r="C64" s="229">
        <v>41.380555671195623</v>
      </c>
      <c r="D64" s="229">
        <v>39.827000875457678</v>
      </c>
      <c r="E64" s="229">
        <v>40.049133850586557</v>
      </c>
      <c r="F64" s="229">
        <v>31.100650022426539</v>
      </c>
      <c r="G64" s="229">
        <v>45.984773057908988</v>
      </c>
      <c r="H64" s="229">
        <v>41.95395788466967</v>
      </c>
      <c r="I64" s="229">
        <v>44.654943749565533</v>
      </c>
      <c r="J64" s="229">
        <v>47.75719963566219</v>
      </c>
      <c r="K64" s="229">
        <v>37.279141476602533</v>
      </c>
      <c r="L64" s="229">
        <v>87.200836544624863</v>
      </c>
      <c r="M64" s="229">
        <v>23.022268100204659</v>
      </c>
      <c r="N64" s="229">
        <v>31.7661518735054</v>
      </c>
      <c r="O64" s="229">
        <v>35.547386117359054</v>
      </c>
      <c r="P64" s="229">
        <v>45.280031370704037</v>
      </c>
      <c r="Q64" s="229">
        <v>56.971751359717743</v>
      </c>
      <c r="R64" s="229">
        <v>63.003559271877528</v>
      </c>
      <c r="S64" s="229">
        <v>84.525143323448248</v>
      </c>
      <c r="T64" s="229">
        <v>54.342358051473163</v>
      </c>
      <c r="U64" s="229">
        <v>72.432514909135151</v>
      </c>
      <c r="V64" s="229">
        <v>61.985973412293021</v>
      </c>
      <c r="W64" s="229">
        <v>97.20151310719649</v>
      </c>
      <c r="X64" s="229">
        <v>84.342120929696421</v>
      </c>
      <c r="Y64" s="229">
        <v>50.179294730672098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36.345532518803239</v>
      </c>
      <c r="C66" s="229">
        <v>36.26312293965993</v>
      </c>
      <c r="D66" s="229">
        <v>60.773491460558418</v>
      </c>
      <c r="E66" s="229">
        <v>105.5633134796953</v>
      </c>
      <c r="F66" s="229">
        <v>44.963010017635099</v>
      </c>
      <c r="G66" s="229">
        <v>52.018883151966953</v>
      </c>
      <c r="H66" s="229">
        <v>56.720951458672971</v>
      </c>
      <c r="I66" s="229">
        <v>47.532912623734717</v>
      </c>
      <c r="J66" s="229">
        <v>9.3960501263332183</v>
      </c>
      <c r="K66" s="229">
        <v>7.6500331435434772</v>
      </c>
      <c r="L66" s="229">
        <v>3.2192605330745869</v>
      </c>
      <c r="M66" s="229">
        <v>1.9315114584343109</v>
      </c>
      <c r="N66" s="229">
        <v>2.6584171371334908</v>
      </c>
      <c r="O66" s="229">
        <v>1.744663351928526</v>
      </c>
      <c r="P66" s="229">
        <v>1.3500317769072461</v>
      </c>
      <c r="Q66" s="229">
        <v>2.0146547534744181</v>
      </c>
      <c r="R66" s="229">
        <v>1.993868929702197</v>
      </c>
      <c r="S66" s="229">
        <v>4.8934913455058648</v>
      </c>
      <c r="T66" s="229">
        <v>4.009645220421306</v>
      </c>
      <c r="U66" s="229">
        <v>4.7648884070808748</v>
      </c>
      <c r="V66" s="229">
        <v>6.9769337170671406</v>
      </c>
      <c r="W66" s="229">
        <v>6.7286253691176192</v>
      </c>
      <c r="X66" s="229">
        <v>6.0676660809309686</v>
      </c>
      <c r="Y66" s="229">
        <v>5.729933829247984</v>
      </c>
      <c r="DA66" s="73" t="s">
        <v>1909</v>
      </c>
    </row>
    <row r="67" spans="1:105" ht="12" customHeight="1" x14ac:dyDescent="0.25">
      <c r="A67" s="64" t="s">
        <v>39</v>
      </c>
      <c r="B67" s="229">
        <v>9.6072826021732585</v>
      </c>
      <c r="C67" s="229">
        <v>6.3764218801899037</v>
      </c>
      <c r="D67" s="229">
        <v>7.0402502509621332</v>
      </c>
      <c r="E67" s="229">
        <v>5.7744696506531783</v>
      </c>
      <c r="F67" s="229">
        <v>7.7212460602411248</v>
      </c>
      <c r="G67" s="229">
        <v>2.6797764105204651</v>
      </c>
      <c r="H67" s="229">
        <v>0.99883638993235369</v>
      </c>
      <c r="I67" s="229">
        <v>1.9146780512925521</v>
      </c>
      <c r="J67" s="229">
        <v>6.1074427298426111</v>
      </c>
      <c r="K67" s="229">
        <v>4.1511570545332246</v>
      </c>
      <c r="L67" s="229">
        <v>0.83076002840467633</v>
      </c>
      <c r="M67" s="229">
        <v>0.93461437813761039</v>
      </c>
      <c r="N67" s="229">
        <v>0.95540020189260966</v>
      </c>
      <c r="O67" s="229">
        <v>0.85154585219482193</v>
      </c>
      <c r="P67" s="229">
        <v>0.58155445064159073</v>
      </c>
      <c r="Q67" s="229">
        <v>0.78926315003436498</v>
      </c>
      <c r="R67" s="229">
        <v>2.3469288571801199</v>
      </c>
      <c r="S67" s="229">
        <v>2.735354592714621</v>
      </c>
      <c r="T67" s="229">
        <v>6.3781075928696174</v>
      </c>
      <c r="U67" s="229">
        <v>6.8004037534650346</v>
      </c>
      <c r="V67" s="229">
        <v>7.8276571085859006</v>
      </c>
      <c r="W67" s="229">
        <v>0.84100340198945456</v>
      </c>
      <c r="X67" s="229">
        <v>16.99278477687773</v>
      </c>
      <c r="Y67" s="229">
        <v>18.630976858772271</v>
      </c>
      <c r="DA67" s="73" t="s">
        <v>1910</v>
      </c>
    </row>
    <row r="68" spans="1:105" ht="12" customHeight="1" x14ac:dyDescent="0.25">
      <c r="A68" s="60" t="s">
        <v>1911</v>
      </c>
      <c r="B68" s="262">
        <v>1.68465392042722</v>
      </c>
      <c r="C68" s="262">
        <v>2.347170711848678</v>
      </c>
      <c r="D68" s="262">
        <v>1.431307828835473</v>
      </c>
      <c r="E68" s="262">
        <v>1.1981023241518789</v>
      </c>
      <c r="F68" s="262">
        <v>2.2023779719891721</v>
      </c>
      <c r="G68" s="262">
        <v>1.621046289922391</v>
      </c>
      <c r="H68" s="262">
        <v>3.2347451894561221</v>
      </c>
      <c r="I68" s="262">
        <v>2.9308168682381721</v>
      </c>
      <c r="J68" s="262">
        <v>9.7935435469325895</v>
      </c>
      <c r="K68" s="262">
        <v>8.4063266115948281</v>
      </c>
      <c r="L68" s="262">
        <v>9.4380787826703081</v>
      </c>
      <c r="M68" s="262">
        <v>13.499178152524101</v>
      </c>
      <c r="N68" s="262">
        <v>10.512371056513</v>
      </c>
      <c r="O68" s="262">
        <v>10.614666867819119</v>
      </c>
      <c r="P68" s="262">
        <v>14.67690544085578</v>
      </c>
      <c r="Q68" s="262">
        <v>15.63905919316554</v>
      </c>
      <c r="R68" s="262">
        <v>17.918728013944481</v>
      </c>
      <c r="S68" s="262">
        <v>20.827243798480421</v>
      </c>
      <c r="T68" s="262">
        <v>22.52033340775057</v>
      </c>
      <c r="U68" s="262">
        <v>17.17017765805317</v>
      </c>
      <c r="V68" s="262">
        <v>9.1122524308816875</v>
      </c>
      <c r="W68" s="262">
        <v>4.8462721295627391</v>
      </c>
      <c r="X68" s="262">
        <v>4.4326931699340486</v>
      </c>
      <c r="Y68" s="262">
        <v>8.2673176331731426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13.849259761849424</v>
      </c>
      <c r="C69" s="261">
        <f t="shared" si="3"/>
        <v>14.132489532476441</v>
      </c>
      <c r="D69" s="261">
        <f t="shared" si="3"/>
        <v>16.575754543820413</v>
      </c>
      <c r="E69" s="261">
        <f t="shared" si="3"/>
        <v>22.950106148252097</v>
      </c>
      <c r="F69" s="261">
        <f t="shared" si="3"/>
        <v>13.262439067867874</v>
      </c>
      <c r="G69" s="261">
        <f t="shared" si="3"/>
        <v>14.938032760975005</v>
      </c>
      <c r="H69" s="261">
        <f t="shared" si="3"/>
        <v>14.853034469637683</v>
      </c>
      <c r="I69" s="261">
        <f t="shared" si="3"/>
        <v>15.279024454057939</v>
      </c>
      <c r="J69" s="261">
        <f t="shared" si="3"/>
        <v>9.3064216977236445</v>
      </c>
      <c r="K69" s="261">
        <f t="shared" si="3"/>
        <v>7.1606225177862006</v>
      </c>
      <c r="L69" s="261">
        <f t="shared" si="3"/>
        <v>13.728390818438982</v>
      </c>
      <c r="M69" s="261">
        <f t="shared" si="3"/>
        <v>4.0775522019887562</v>
      </c>
      <c r="N69" s="261">
        <f t="shared" si="3"/>
        <v>5.6726545755634401</v>
      </c>
      <c r="O69" s="261">
        <f t="shared" si="3"/>
        <v>5.698592664720258</v>
      </c>
      <c r="P69" s="261">
        <f t="shared" si="3"/>
        <v>7.104033732363618</v>
      </c>
      <c r="Q69" s="261">
        <f t="shared" si="3"/>
        <v>8.8974091293544308</v>
      </c>
      <c r="R69" s="261">
        <f t="shared" si="3"/>
        <v>10.15514479602637</v>
      </c>
      <c r="S69" s="261">
        <f t="shared" si="3"/>
        <v>13.627987671733976</v>
      </c>
      <c r="T69" s="261">
        <f t="shared" si="3"/>
        <v>9.8547402552997418</v>
      </c>
      <c r="U69" s="261">
        <f t="shared" si="3"/>
        <v>12.466588923273909</v>
      </c>
      <c r="V69" s="261">
        <f t="shared" si="3"/>
        <v>11.121722196309401</v>
      </c>
      <c r="W69" s="261">
        <f t="shared" si="3"/>
        <v>14.931110692358088</v>
      </c>
      <c r="X69" s="261">
        <f t="shared" si="3"/>
        <v>15.362859616848484</v>
      </c>
      <c r="Y69" s="261">
        <f t="shared" si="3"/>
        <v>10.816238881556005</v>
      </c>
      <c r="DA69" s="70"/>
    </row>
    <row r="70" spans="1:105" ht="12" customHeight="1" x14ac:dyDescent="0.25">
      <c r="A70" s="60" t="s">
        <v>1914</v>
      </c>
      <c r="B70" s="262">
        <v>11.460032730877151</v>
      </c>
      <c r="C70" s="262">
        <v>11.67869470873611</v>
      </c>
      <c r="D70" s="262">
        <v>13.73225256590969</v>
      </c>
      <c r="E70" s="262">
        <v>19.035742753354949</v>
      </c>
      <c r="F70" s="262">
        <v>10.96086145753074</v>
      </c>
      <c r="G70" s="262">
        <v>12.365546559281981</v>
      </c>
      <c r="H70" s="262">
        <v>12.254702612634111</v>
      </c>
      <c r="I70" s="262">
        <v>12.61574062077244</v>
      </c>
      <c r="J70" s="262">
        <v>7.4723313419837192</v>
      </c>
      <c r="K70" s="262">
        <v>5.7260386953792279</v>
      </c>
      <c r="L70" s="262">
        <v>11.155588412202031</v>
      </c>
      <c r="M70" s="262">
        <v>3.020312625957259</v>
      </c>
      <c r="N70" s="262">
        <v>4.4312116175831857</v>
      </c>
      <c r="O70" s="262">
        <v>4.4500861208396021</v>
      </c>
      <c r="P70" s="262">
        <v>5.5080220531294888</v>
      </c>
      <c r="Q70" s="262">
        <v>6.9738280807097421</v>
      </c>
      <c r="R70" s="262">
        <v>7.9580348772324907</v>
      </c>
      <c r="S70" s="262">
        <v>10.76768881915071</v>
      </c>
      <c r="T70" s="262">
        <v>7.5806790711474816</v>
      </c>
      <c r="U70" s="262">
        <v>9.9004725824566826</v>
      </c>
      <c r="V70" s="262">
        <v>8.9989349041294577</v>
      </c>
      <c r="W70" s="262">
        <v>12.27438854351824</v>
      </c>
      <c r="X70" s="262">
        <v>12.64412477919304</v>
      </c>
      <c r="Y70" s="262">
        <v>8.7679098979210384</v>
      </c>
      <c r="DA70" s="72" t="s">
        <v>1915</v>
      </c>
    </row>
    <row r="71" spans="1:105" ht="12" customHeight="1" x14ac:dyDescent="0.25">
      <c r="A71" s="64" t="s">
        <v>28</v>
      </c>
      <c r="B71" s="229">
        <v>1.708433504274921E-2</v>
      </c>
      <c r="C71" s="229">
        <v>3.3278825053268887E-2</v>
      </c>
      <c r="D71" s="229">
        <v>0</v>
      </c>
      <c r="E71" s="229">
        <v>2.0000391573726409E-2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2.381397435400865E-3</v>
      </c>
      <c r="Y71" s="229">
        <v>2.564581853503038E-3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6.0928621582933308E-2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0.11663613592924769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1.854524156651112E-2</v>
      </c>
      <c r="X73" s="229">
        <v>4.3275138011075777E-2</v>
      </c>
      <c r="Y73" s="229">
        <v>1.014492753613617E-2</v>
      </c>
      <c r="DA73" s="73" t="s">
        <v>1918</v>
      </c>
    </row>
    <row r="74" spans="1:105" ht="12" customHeight="1" x14ac:dyDescent="0.25">
      <c r="A74" s="64" t="s">
        <v>159</v>
      </c>
      <c r="B74" s="229">
        <v>0.15614769038948889</v>
      </c>
      <c r="C74" s="229">
        <v>0</v>
      </c>
      <c r="D74" s="229">
        <v>0</v>
      </c>
      <c r="E74" s="229">
        <v>3.3997644258095573E-2</v>
      </c>
      <c r="F74" s="229">
        <v>8.2847375526885189E-2</v>
      </c>
      <c r="G74" s="229">
        <v>0</v>
      </c>
      <c r="H74" s="229">
        <v>0</v>
      </c>
      <c r="I74" s="229">
        <v>0.2308473192250893</v>
      </c>
      <c r="J74" s="229">
        <v>9.191721793596766E-2</v>
      </c>
      <c r="K74" s="229">
        <v>0</v>
      </c>
      <c r="L74" s="229">
        <v>0.39301894722732339</v>
      </c>
      <c r="M74" s="229">
        <v>0</v>
      </c>
      <c r="N74" s="229">
        <v>0.30354854278785481</v>
      </c>
      <c r="O74" s="229">
        <v>0</v>
      </c>
      <c r="P74" s="229">
        <v>0</v>
      </c>
      <c r="Q74" s="229">
        <v>0</v>
      </c>
      <c r="R74" s="229">
        <v>0.1011932203771919</v>
      </c>
      <c r="S74" s="229">
        <v>1.0798585669919911E-2</v>
      </c>
      <c r="T74" s="229">
        <v>1.9237429309695509E-2</v>
      </c>
      <c r="U74" s="229">
        <v>8.280252055500309E-2</v>
      </c>
      <c r="V74" s="229">
        <v>3.0440368753980322E-2</v>
      </c>
      <c r="W74" s="229">
        <v>2.3680779540283161E-2</v>
      </c>
      <c r="X74" s="229">
        <v>6.4268990685554361E-2</v>
      </c>
      <c r="Y74" s="229">
        <v>4.766011711190013E-2</v>
      </c>
      <c r="DA74" s="73" t="s">
        <v>1919</v>
      </c>
    </row>
    <row r="75" spans="1:105" ht="12" customHeight="1" x14ac:dyDescent="0.25">
      <c r="A75" s="64" t="s">
        <v>32</v>
      </c>
      <c r="B75" s="229">
        <v>1.257843328312712</v>
      </c>
      <c r="C75" s="229">
        <v>1.78379608025072</v>
      </c>
      <c r="D75" s="229">
        <v>1.174165930762255</v>
      </c>
      <c r="E75" s="229">
        <v>1.144882141257997</v>
      </c>
      <c r="F75" s="229">
        <v>1.045770031949476</v>
      </c>
      <c r="G75" s="229">
        <v>0.61914608690242645</v>
      </c>
      <c r="H75" s="229">
        <v>0.33628193849727339</v>
      </c>
      <c r="I75" s="229">
        <v>0.88877067643709051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5.9274746143512337E-2</v>
      </c>
      <c r="D76" s="229">
        <v>0</v>
      </c>
      <c r="E76" s="229">
        <v>0.1141269735731465</v>
      </c>
      <c r="F76" s="229">
        <v>5.7338338352418632E-2</v>
      </c>
      <c r="G76" s="229">
        <v>0</v>
      </c>
      <c r="H76" s="229">
        <v>0.28981700525478338</v>
      </c>
      <c r="I76" s="229">
        <v>0.51749360890779073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5.5914862861316762E-3</v>
      </c>
      <c r="T76" s="229">
        <v>9.5953742819984821E-3</v>
      </c>
      <c r="U76" s="229">
        <v>1.7925903772245119E-2</v>
      </c>
      <c r="V76" s="229">
        <v>9.5953742817929694E-3</v>
      </c>
      <c r="W76" s="229">
        <v>8.8626366093957215E-3</v>
      </c>
      <c r="X76" s="229">
        <v>3.8992111854365798E-3</v>
      </c>
      <c r="Y76" s="229">
        <v>1.1182972572077871E-2</v>
      </c>
      <c r="DA76" s="73" t="s">
        <v>1921</v>
      </c>
    </row>
    <row r="77" spans="1:105" ht="12" customHeight="1" x14ac:dyDescent="0.25">
      <c r="A77" s="64" t="s">
        <v>35</v>
      </c>
      <c r="B77" s="229">
        <v>4.6677956130182849</v>
      </c>
      <c r="C77" s="229">
        <v>4.8277314949728103</v>
      </c>
      <c r="D77" s="229">
        <v>4.6464834354700519</v>
      </c>
      <c r="E77" s="229">
        <v>4.6723989492350864</v>
      </c>
      <c r="F77" s="229">
        <v>3.6284091692830862</v>
      </c>
      <c r="G77" s="229">
        <v>5.3648901900893708</v>
      </c>
      <c r="H77" s="229">
        <v>4.8946284198781136</v>
      </c>
      <c r="I77" s="229">
        <v>5.2097434374492986</v>
      </c>
      <c r="J77" s="229">
        <v>5.5716732908272419</v>
      </c>
      <c r="K77" s="229">
        <v>4.3492331722702833</v>
      </c>
      <c r="L77" s="229">
        <v>10.17343093020621</v>
      </c>
      <c r="M77" s="229">
        <v>2.6859312783572031</v>
      </c>
      <c r="N77" s="229">
        <v>3.7060510519089531</v>
      </c>
      <c r="O77" s="229">
        <v>4.1471950470252121</v>
      </c>
      <c r="P77" s="229">
        <v>5.2826703265821244</v>
      </c>
      <c r="Q77" s="229">
        <v>6.6467043253003846</v>
      </c>
      <c r="R77" s="229">
        <v>7.3504152483856959</v>
      </c>
      <c r="S77" s="229">
        <v>9.8612667210689366</v>
      </c>
      <c r="T77" s="229">
        <v>6.3399417726718514</v>
      </c>
      <c r="U77" s="229">
        <v>8.4504600727324153</v>
      </c>
      <c r="V77" s="229">
        <v>7.231696898100834</v>
      </c>
      <c r="W77" s="229">
        <v>11.34017652917289</v>
      </c>
      <c r="X77" s="229">
        <v>9.8399141084645585</v>
      </c>
      <c r="Y77" s="229">
        <v>5.8542510519117332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4.2403121271937012</v>
      </c>
      <c r="C79" s="229">
        <v>4.2306976762936479</v>
      </c>
      <c r="D79" s="229">
        <v>7.0902406703984671</v>
      </c>
      <c r="E79" s="229">
        <v>12.31571990596442</v>
      </c>
      <c r="F79" s="229">
        <v>5.245684502057415</v>
      </c>
      <c r="G79" s="229">
        <v>6.0688697010627974</v>
      </c>
      <c r="H79" s="229">
        <v>6.6174443368451614</v>
      </c>
      <c r="I79" s="229">
        <v>5.5455064727690369</v>
      </c>
      <c r="J79" s="229">
        <v>1.0962058480722059</v>
      </c>
      <c r="K79" s="229">
        <v>0.89250386674673654</v>
      </c>
      <c r="L79" s="229">
        <v>0.37558039552536759</v>
      </c>
      <c r="M79" s="229">
        <v>0.22534300348400221</v>
      </c>
      <c r="N79" s="229">
        <v>0.31014866599890639</v>
      </c>
      <c r="O79" s="229">
        <v>0.20354405772499429</v>
      </c>
      <c r="P79" s="229">
        <v>0.15750370730584501</v>
      </c>
      <c r="Q79" s="229">
        <v>0.23504305457201491</v>
      </c>
      <c r="R79" s="229">
        <v>0.23261804179858911</v>
      </c>
      <c r="S79" s="229">
        <v>0.57090732364234953</v>
      </c>
      <c r="T79" s="229">
        <v>0.46779194238248428</v>
      </c>
      <c r="U79" s="229">
        <v>0.55590364749276733</v>
      </c>
      <c r="V79" s="229">
        <v>0.81397560032449767</v>
      </c>
      <c r="W79" s="229">
        <v>0.78500629306372027</v>
      </c>
      <c r="X79" s="229">
        <v>0.7078943761086115</v>
      </c>
      <c r="Y79" s="229">
        <v>0.6684922800789298</v>
      </c>
      <c r="DA79" s="73" t="s">
        <v>1924</v>
      </c>
    </row>
    <row r="80" spans="1:105" ht="12" customHeight="1" x14ac:dyDescent="0.25">
      <c r="A80" s="64" t="s">
        <v>39</v>
      </c>
      <c r="B80" s="229">
        <v>1.120849636920211</v>
      </c>
      <c r="C80" s="229">
        <v>0.74391588602215364</v>
      </c>
      <c r="D80" s="229">
        <v>0.82136252927891373</v>
      </c>
      <c r="E80" s="229">
        <v>0.67368812590953564</v>
      </c>
      <c r="F80" s="229">
        <v>0.90081204036146201</v>
      </c>
      <c r="G80" s="229">
        <v>0.3126405812273868</v>
      </c>
      <c r="H80" s="229">
        <v>0.1165309121587743</v>
      </c>
      <c r="I80" s="229">
        <v>0.22337910598413049</v>
      </c>
      <c r="J80" s="229">
        <v>0.71253498514830294</v>
      </c>
      <c r="K80" s="229">
        <v>0.48430165636220818</v>
      </c>
      <c r="L80" s="229">
        <v>9.692200331387868E-2</v>
      </c>
      <c r="M80" s="229">
        <v>0.1090383441160542</v>
      </c>
      <c r="N80" s="229">
        <v>0.1114633568874708</v>
      </c>
      <c r="O80" s="229">
        <v>9.9347016089395654E-2</v>
      </c>
      <c r="P80" s="229">
        <v>6.7848019241518773E-2</v>
      </c>
      <c r="Q80" s="229">
        <v>9.2080700837342322E-2</v>
      </c>
      <c r="R80" s="229">
        <v>0.27380836667101338</v>
      </c>
      <c r="S80" s="229">
        <v>0.31912470248337171</v>
      </c>
      <c r="T80" s="229">
        <v>0.74411255250145325</v>
      </c>
      <c r="U80" s="229">
        <v>0.79338043790425217</v>
      </c>
      <c r="V80" s="229">
        <v>0.91322666266835273</v>
      </c>
      <c r="W80" s="229">
        <v>9.8117063565436105E-2</v>
      </c>
      <c r="X80" s="229">
        <v>1.9824915573023969</v>
      </c>
      <c r="Y80" s="229">
        <v>2.1736139668567591</v>
      </c>
      <c r="DA80" s="73" t="s">
        <v>1925</v>
      </c>
    </row>
    <row r="81" spans="1:105" ht="12" customHeight="1" x14ac:dyDescent="0.25">
      <c r="A81" s="61" t="s">
        <v>1926</v>
      </c>
      <c r="B81" s="263">
        <v>2.3892270309722741</v>
      </c>
      <c r="C81" s="263">
        <v>2.4537948237403309</v>
      </c>
      <c r="D81" s="263">
        <v>2.8435019779107229</v>
      </c>
      <c r="E81" s="263">
        <v>3.9143633948971468</v>
      </c>
      <c r="F81" s="263">
        <v>2.3015776103371341</v>
      </c>
      <c r="G81" s="263">
        <v>2.5724862016930241</v>
      </c>
      <c r="H81" s="263">
        <v>2.5983318570035721</v>
      </c>
      <c r="I81" s="263">
        <v>2.6632838332855</v>
      </c>
      <c r="J81" s="263">
        <v>1.8340903557399251</v>
      </c>
      <c r="K81" s="263">
        <v>1.4345838224069729</v>
      </c>
      <c r="L81" s="263">
        <v>2.572802406236951</v>
      </c>
      <c r="M81" s="263">
        <v>1.057239576031497</v>
      </c>
      <c r="N81" s="263">
        <v>1.2414429579802539</v>
      </c>
      <c r="O81" s="263">
        <v>1.248506543880656</v>
      </c>
      <c r="P81" s="263">
        <v>1.596011679234129</v>
      </c>
      <c r="Q81" s="263">
        <v>1.923581048644688</v>
      </c>
      <c r="R81" s="263">
        <v>2.197109918793879</v>
      </c>
      <c r="S81" s="263">
        <v>2.860298852583266</v>
      </c>
      <c r="T81" s="263">
        <v>2.2740611841522602</v>
      </c>
      <c r="U81" s="263">
        <v>2.5661163408172261</v>
      </c>
      <c r="V81" s="263">
        <v>2.1227872921799431</v>
      </c>
      <c r="W81" s="263">
        <v>2.6567221488398469</v>
      </c>
      <c r="X81" s="263">
        <v>2.7187348376554432</v>
      </c>
      <c r="Y81" s="263">
        <v>2.048328983634967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55.067766265535937</v>
      </c>
      <c r="C83" s="223">
        <v>50.92466847342844</v>
      </c>
      <c r="D83" s="223">
        <v>61.522553194710333</v>
      </c>
      <c r="E83" s="223">
        <v>82.407856564977777</v>
      </c>
      <c r="F83" s="223">
        <v>49.441017419865013</v>
      </c>
      <c r="G83" s="223">
        <v>45.882212919097881</v>
      </c>
      <c r="H83" s="223">
        <v>43.226133395002549</v>
      </c>
      <c r="I83" s="223">
        <v>43.385252819633351</v>
      </c>
      <c r="J83" s="223">
        <v>8.3252434049848194</v>
      </c>
      <c r="K83" s="223">
        <v>7.7418712767160942</v>
      </c>
      <c r="L83" s="223">
        <v>28.511050249134868</v>
      </c>
      <c r="M83" s="223">
        <v>11.716022421407461</v>
      </c>
      <c r="N83" s="223">
        <v>13.75731088805439</v>
      </c>
      <c r="O83" s="223">
        <v>13.835587498828779</v>
      </c>
      <c r="P83" s="223">
        <v>17.686538645266069</v>
      </c>
      <c r="Q83" s="223">
        <v>21.03276965701729</v>
      </c>
      <c r="R83" s="223">
        <v>19.936466991497088</v>
      </c>
      <c r="S83" s="223">
        <v>20.317187350721309</v>
      </c>
      <c r="T83" s="223">
        <v>19.82420942008217</v>
      </c>
      <c r="U83" s="223">
        <v>23.88458966274959</v>
      </c>
      <c r="V83" s="223">
        <v>22.112353109773569</v>
      </c>
      <c r="W83" s="223">
        <v>50.58994936466992</v>
      </c>
      <c r="X83" s="223">
        <v>45.889462119040793</v>
      </c>
      <c r="Y83" s="223">
        <v>34.573697294787458</v>
      </c>
      <c r="DA83" s="89" t="s">
        <v>1928</v>
      </c>
    </row>
    <row r="84" spans="1:105" ht="12" customHeight="1" x14ac:dyDescent="0.25">
      <c r="A84" s="55" t="s">
        <v>91</v>
      </c>
      <c r="B84" s="259">
        <v>2.039035923309255</v>
      </c>
      <c r="C84" s="259">
        <v>1.885626300862252</v>
      </c>
      <c r="D84" s="259">
        <v>2.2780422117128278</v>
      </c>
      <c r="E84" s="259">
        <v>3.0513781708240351</v>
      </c>
      <c r="F84" s="259">
        <v>1.830690028682679</v>
      </c>
      <c r="G84" s="259">
        <v>1.6989154768298069</v>
      </c>
      <c r="H84" s="259">
        <v>1.6005668069642991</v>
      </c>
      <c r="I84" s="259">
        <v>1.6064586425134539</v>
      </c>
      <c r="J84" s="259">
        <v>0.30826509815139941</v>
      </c>
      <c r="K84" s="259">
        <v>0.28666413615677311</v>
      </c>
      <c r="L84" s="259">
        <v>1.0557002691791999</v>
      </c>
      <c r="M84" s="259">
        <v>0.43381804302467569</v>
      </c>
      <c r="N84" s="259">
        <v>0.50940237839311431</v>
      </c>
      <c r="O84" s="259">
        <v>0.51230078579485583</v>
      </c>
      <c r="P84" s="259">
        <v>0.65489287294426979</v>
      </c>
      <c r="Q84" s="259">
        <v>0.77879630508401387</v>
      </c>
      <c r="R84" s="259">
        <v>0.73820267528258521</v>
      </c>
      <c r="S84" s="259">
        <v>0.75229989661435881</v>
      </c>
      <c r="T84" s="259">
        <v>0.7340460290952675</v>
      </c>
      <c r="U84" s="259">
        <v>0.88439280613923366</v>
      </c>
      <c r="V84" s="259">
        <v>0.81877085993862342</v>
      </c>
      <c r="W84" s="259">
        <v>1.873232402705526</v>
      </c>
      <c r="X84" s="259">
        <v>1.6991838984548751</v>
      </c>
      <c r="Y84" s="259">
        <v>1.280186496871796</v>
      </c>
      <c r="DA84" s="67" t="s">
        <v>1929</v>
      </c>
    </row>
    <row r="85" spans="1:105" ht="12" customHeight="1" x14ac:dyDescent="0.25">
      <c r="A85" s="173" t="s">
        <v>92</v>
      </c>
      <c r="B85" s="224">
        <v>0.89908650855342831</v>
      </c>
      <c r="C85" s="224">
        <v>0.83144252040802824</v>
      </c>
      <c r="D85" s="224">
        <v>1.0044732390698441</v>
      </c>
      <c r="E85" s="224">
        <v>1.345465724522322</v>
      </c>
      <c r="F85" s="224">
        <v>0.80721908197703185</v>
      </c>
      <c r="G85" s="224">
        <v>0.74911479828726191</v>
      </c>
      <c r="H85" s="224">
        <v>0.70574922478292423</v>
      </c>
      <c r="I85" s="224">
        <v>0.70834715343749344</v>
      </c>
      <c r="J85" s="224">
        <v>0.13592550657764249</v>
      </c>
      <c r="K85" s="224">
        <v>0.12640084186765341</v>
      </c>
      <c r="L85" s="224">
        <v>0.46549737463908542</v>
      </c>
      <c r="M85" s="224">
        <v>0.1912864531672992</v>
      </c>
      <c r="N85" s="224">
        <v>0.2246143879088561</v>
      </c>
      <c r="O85" s="224">
        <v>0.225892403151946</v>
      </c>
      <c r="P85" s="224">
        <v>0.28876653906929961</v>
      </c>
      <c r="Q85" s="224">
        <v>0.34340015436113458</v>
      </c>
      <c r="R85" s="224">
        <v>0.32550091851616542</v>
      </c>
      <c r="S85" s="224">
        <v>0.33171690586714792</v>
      </c>
      <c r="T85" s="224">
        <v>0.32366809916015199</v>
      </c>
      <c r="U85" s="224">
        <v>0.38996156525335279</v>
      </c>
      <c r="V85" s="224">
        <v>0.36102641711813321</v>
      </c>
      <c r="W85" s="224">
        <v>0.82597759137283411</v>
      </c>
      <c r="X85" s="224">
        <v>0.74923315532989399</v>
      </c>
      <c r="Y85" s="224">
        <v>0.56448167225111645</v>
      </c>
      <c r="DA85" s="177" t="s">
        <v>1930</v>
      </c>
    </row>
    <row r="86" spans="1:105" ht="12" customHeight="1" x14ac:dyDescent="0.25">
      <c r="A86" s="173" t="s">
        <v>93</v>
      </c>
      <c r="B86" s="224">
        <v>6.9738903273779949</v>
      </c>
      <c r="C86" s="224">
        <v>6.4492002668058763</v>
      </c>
      <c r="D86" s="224">
        <v>7.7913372511060768</v>
      </c>
      <c r="E86" s="224">
        <v>10.436293185137099</v>
      </c>
      <c r="F86" s="224">
        <v>6.2613077766365333</v>
      </c>
      <c r="G86" s="224">
        <v>5.8106137687203487</v>
      </c>
      <c r="H86" s="224">
        <v>5.4742426289846566</v>
      </c>
      <c r="I86" s="224">
        <v>5.49439382616419</v>
      </c>
      <c r="J86" s="224">
        <v>1.0543252140341119</v>
      </c>
      <c r="K86" s="224">
        <v>0.98044581926999308</v>
      </c>
      <c r="L86" s="224">
        <v>3.610695530999013</v>
      </c>
      <c r="M86" s="224">
        <v>1.4837401438135349</v>
      </c>
      <c r="N86" s="224">
        <v>1.742252933755835</v>
      </c>
      <c r="O86" s="224">
        <v>1.7521660378423001</v>
      </c>
      <c r="P86" s="224">
        <v>2.239858072084659</v>
      </c>
      <c r="Q86" s="224">
        <v>2.6636313548652408</v>
      </c>
      <c r="R86" s="224">
        <v>2.5247934271028418</v>
      </c>
      <c r="S86" s="224">
        <v>2.573008602894844</v>
      </c>
      <c r="T86" s="224">
        <v>2.5105769072717341</v>
      </c>
      <c r="U86" s="224">
        <v>3.024791454545479</v>
      </c>
      <c r="V86" s="224">
        <v>2.800351928669238</v>
      </c>
      <c r="W86" s="224">
        <v>6.4068107799480769</v>
      </c>
      <c r="X86" s="224">
        <v>5.8115318216851488</v>
      </c>
      <c r="Y86" s="224">
        <v>4.3784810879077751</v>
      </c>
      <c r="DA86" s="177" t="s">
        <v>1931</v>
      </c>
    </row>
    <row r="87" spans="1:105" ht="12" customHeight="1" x14ac:dyDescent="0.25">
      <c r="A87" s="173" t="s">
        <v>94</v>
      </c>
      <c r="B87" s="224">
        <v>3.079362929192381</v>
      </c>
      <c r="C87" s="224">
        <v>2.8476828989661289</v>
      </c>
      <c r="D87" s="224">
        <v>3.440311500985739</v>
      </c>
      <c r="E87" s="224">
        <v>4.6082075920137084</v>
      </c>
      <c r="F87" s="224">
        <v>2.764717847647542</v>
      </c>
      <c r="G87" s="224">
        <v>2.5657112164509162</v>
      </c>
      <c r="H87" s="224">
        <v>2.4171845305513799</v>
      </c>
      <c r="I87" s="224">
        <v>2.426082412029368</v>
      </c>
      <c r="J87" s="224">
        <v>0.46554359575512899</v>
      </c>
      <c r="K87" s="224">
        <v>0.432921707714436</v>
      </c>
      <c r="L87" s="224">
        <v>1.594324178444499</v>
      </c>
      <c r="M87" s="224">
        <v>0.65515432290025521</v>
      </c>
      <c r="N87" s="224">
        <v>0.76930218939957118</v>
      </c>
      <c r="O87" s="224">
        <v>0.77367937972005119</v>
      </c>
      <c r="P87" s="224">
        <v>0.98902271043069767</v>
      </c>
      <c r="Q87" s="224">
        <v>1.176142334645855</v>
      </c>
      <c r="R87" s="224">
        <v>1.1148376183615989</v>
      </c>
      <c r="S87" s="224">
        <v>1.136127317222436</v>
      </c>
      <c r="T87" s="224">
        <v>1.108560229114713</v>
      </c>
      <c r="U87" s="224">
        <v>1.3356147338736879</v>
      </c>
      <c r="V87" s="224">
        <v>1.236512120642794</v>
      </c>
      <c r="W87" s="224">
        <v>2.8289655678511059</v>
      </c>
      <c r="X87" s="224">
        <v>2.5661165882210639</v>
      </c>
      <c r="Y87" s="224">
        <v>1.9333444770907899</v>
      </c>
      <c r="DA87" s="177" t="s">
        <v>1932</v>
      </c>
    </row>
    <row r="88" spans="1:105" ht="12" customHeight="1" x14ac:dyDescent="0.25">
      <c r="A88" s="56" t="s">
        <v>95</v>
      </c>
      <c r="B88" s="260">
        <v>27.706239580352751</v>
      </c>
      <c r="C88" s="260">
        <v>22.607091491582281</v>
      </c>
      <c r="D88" s="260">
        <v>34.011648846240277</v>
      </c>
      <c r="E88" s="260">
        <v>50.493494687313166</v>
      </c>
      <c r="F88" s="260">
        <v>21.469474044597131</v>
      </c>
      <c r="G88" s="260">
        <v>24.10329918575712</v>
      </c>
      <c r="H88" s="260">
        <v>16.87235724304379</v>
      </c>
      <c r="I88" s="260">
        <v>18.18249229610397</v>
      </c>
      <c r="J88" s="260">
        <v>1.483036913046146</v>
      </c>
      <c r="K88" s="260">
        <v>1.324347281904402</v>
      </c>
      <c r="L88" s="260">
        <v>6.3173371563968566</v>
      </c>
      <c r="M88" s="260">
        <v>1.879767654535291</v>
      </c>
      <c r="N88" s="260">
        <v>2.160045823114451</v>
      </c>
      <c r="O88" s="260">
        <v>2.1628974697303018</v>
      </c>
      <c r="P88" s="260">
        <v>2.741436662362879</v>
      </c>
      <c r="Q88" s="260">
        <v>3.2911553232829669</v>
      </c>
      <c r="R88" s="260">
        <v>3.098357946325077</v>
      </c>
      <c r="S88" s="260">
        <v>3.200637880042148</v>
      </c>
      <c r="T88" s="260">
        <v>3.0989033866544959</v>
      </c>
      <c r="U88" s="260">
        <v>3.904715088062956</v>
      </c>
      <c r="V88" s="260">
        <v>4.4219952997142267</v>
      </c>
      <c r="W88" s="260">
        <v>17.238574669776881</v>
      </c>
      <c r="X88" s="260">
        <v>16.49179523597309</v>
      </c>
      <c r="Y88" s="260">
        <v>7.0768004655478034</v>
      </c>
      <c r="DA88" s="68" t="s">
        <v>1933</v>
      </c>
    </row>
    <row r="89" spans="1:105" ht="12" customHeight="1" x14ac:dyDescent="0.25">
      <c r="A89" s="37" t="s">
        <v>159</v>
      </c>
      <c r="B89" s="226">
        <v>0.88790592610464303</v>
      </c>
      <c r="C89" s="226">
        <v>0</v>
      </c>
      <c r="D89" s="226">
        <v>0</v>
      </c>
      <c r="E89" s="226">
        <v>0.36390483336937079</v>
      </c>
      <c r="F89" s="226">
        <v>0.4665801797107047</v>
      </c>
      <c r="G89" s="226">
        <v>0</v>
      </c>
      <c r="H89" s="226">
        <v>0</v>
      </c>
      <c r="I89" s="226">
        <v>0.7500587800314068</v>
      </c>
      <c r="J89" s="226">
        <v>1.2861924497375171E-2</v>
      </c>
      <c r="K89" s="226">
        <v>0</v>
      </c>
      <c r="L89" s="226">
        <v>0.18503513510958611</v>
      </c>
      <c r="M89" s="226">
        <v>0</v>
      </c>
      <c r="N89" s="226">
        <v>3.1377535118798608E-2</v>
      </c>
      <c r="O89" s="226">
        <v>0</v>
      </c>
      <c r="P89" s="226">
        <v>0</v>
      </c>
      <c r="Q89" s="226">
        <v>0</v>
      </c>
      <c r="R89" s="226">
        <v>9.810818334561688E-3</v>
      </c>
      <c r="S89" s="226">
        <v>1.1432303402472181E-3</v>
      </c>
      <c r="T89" s="226">
        <v>1.074342271088706E-3</v>
      </c>
      <c r="U89" s="226">
        <v>1.3552376814737E-2</v>
      </c>
      <c r="V89" s="226">
        <v>1.242242846872494E-2</v>
      </c>
      <c r="W89" s="226">
        <v>3.4074021315064242E-2</v>
      </c>
      <c r="X89" s="226">
        <v>0.1023841776770659</v>
      </c>
      <c r="Y89" s="226">
        <v>3.4971776655586741E-2</v>
      </c>
      <c r="DA89" s="69" t="s">
        <v>1934</v>
      </c>
    </row>
    <row r="90" spans="1:105" ht="12" customHeight="1" x14ac:dyDescent="0.25">
      <c r="A90" s="37" t="s">
        <v>35</v>
      </c>
      <c r="B90" s="226">
        <v>26.542585268511811</v>
      </c>
      <c r="C90" s="226">
        <v>22.12281824770934</v>
      </c>
      <c r="D90" s="226">
        <v>33.826759390369048</v>
      </c>
      <c r="E90" s="226">
        <v>50.012540520413793</v>
      </c>
      <c r="F90" s="226">
        <v>20.434489221914891</v>
      </c>
      <c r="G90" s="226">
        <v>23.932679695182379</v>
      </c>
      <c r="H90" s="226">
        <v>16.179126405407981</v>
      </c>
      <c r="I90" s="226">
        <v>16.927265259509909</v>
      </c>
      <c r="J90" s="226">
        <v>0.77964110315636448</v>
      </c>
      <c r="K90" s="226">
        <v>0.61134598740760582</v>
      </c>
      <c r="L90" s="226">
        <v>4.7896982574988627</v>
      </c>
      <c r="M90" s="226">
        <v>7.4650145738408613E-2</v>
      </c>
      <c r="N90" s="226">
        <v>0.38309110617145897</v>
      </c>
      <c r="O90" s="226">
        <v>0.4203325321930374</v>
      </c>
      <c r="P90" s="226">
        <v>0.42670525536054221</v>
      </c>
      <c r="Q90" s="226">
        <v>0.74539212116728581</v>
      </c>
      <c r="R90" s="226">
        <v>0.71263260934581274</v>
      </c>
      <c r="S90" s="226">
        <v>1.0439977653925321</v>
      </c>
      <c r="T90" s="226">
        <v>0.35406328636589768</v>
      </c>
      <c r="U90" s="226">
        <v>1.3830958091122949</v>
      </c>
      <c r="V90" s="226">
        <v>2.9511875545992168</v>
      </c>
      <c r="W90" s="226">
        <v>16.31725915586172</v>
      </c>
      <c r="X90" s="226">
        <v>15.675545915093171</v>
      </c>
      <c r="Y90" s="226">
        <v>4.2956998991945703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1937</v>
      </c>
    </row>
    <row r="93" spans="1:105" ht="12" customHeight="1" x14ac:dyDescent="0.25">
      <c r="A93" s="37" t="s">
        <v>40</v>
      </c>
      <c r="B93" s="226">
        <v>0.27574838573630328</v>
      </c>
      <c r="C93" s="226">
        <v>0.4842732438729373</v>
      </c>
      <c r="D93" s="226">
        <v>0.1848894558712261</v>
      </c>
      <c r="E93" s="226">
        <v>0.117049333530014</v>
      </c>
      <c r="F93" s="226">
        <v>0.56840464297153503</v>
      </c>
      <c r="G93" s="226">
        <v>0.1706194905747451</v>
      </c>
      <c r="H93" s="226">
        <v>0.69323083763580962</v>
      </c>
      <c r="I93" s="226">
        <v>0.50516825656264841</v>
      </c>
      <c r="J93" s="226">
        <v>0.69053388539240645</v>
      </c>
      <c r="K93" s="226">
        <v>0.71300129449679672</v>
      </c>
      <c r="L93" s="226">
        <v>1.342603763788409</v>
      </c>
      <c r="M93" s="226">
        <v>1.805117508796882</v>
      </c>
      <c r="N93" s="226">
        <v>1.745577181824193</v>
      </c>
      <c r="O93" s="226">
        <v>1.742564937537264</v>
      </c>
      <c r="P93" s="226">
        <v>2.3147314070023368</v>
      </c>
      <c r="Q93" s="226">
        <v>2.545763202115682</v>
      </c>
      <c r="R93" s="226">
        <v>2.375914518644703</v>
      </c>
      <c r="S93" s="226">
        <v>2.1554968843093691</v>
      </c>
      <c r="T93" s="226">
        <v>2.743765758017509</v>
      </c>
      <c r="U93" s="226">
        <v>2.5080669021359241</v>
      </c>
      <c r="V93" s="226">
        <v>1.458385316646285</v>
      </c>
      <c r="W93" s="226">
        <v>0.887241492600092</v>
      </c>
      <c r="X93" s="226">
        <v>0.71386514320284644</v>
      </c>
      <c r="Y93" s="226">
        <v>2.746128789697647</v>
      </c>
      <c r="DA93" s="69" t="s">
        <v>1938</v>
      </c>
    </row>
    <row r="94" spans="1:105" ht="12" customHeight="1" x14ac:dyDescent="0.25">
      <c r="A94" s="132" t="s">
        <v>1939</v>
      </c>
      <c r="B94" s="316">
        <v>14.37015099675013</v>
      </c>
      <c r="C94" s="316">
        <v>16.303624994803879</v>
      </c>
      <c r="D94" s="316">
        <v>12.99674014559557</v>
      </c>
      <c r="E94" s="316">
        <v>12.47301720516743</v>
      </c>
      <c r="F94" s="316">
        <v>16.307608640324091</v>
      </c>
      <c r="G94" s="316">
        <v>10.954558473052421</v>
      </c>
      <c r="H94" s="316">
        <v>16.1560329606755</v>
      </c>
      <c r="I94" s="316">
        <v>14.967478489384879</v>
      </c>
      <c r="J94" s="316">
        <v>4.8781470774203903</v>
      </c>
      <c r="K94" s="316">
        <v>4.5910914898028361</v>
      </c>
      <c r="L94" s="316">
        <v>15.46749573947622</v>
      </c>
      <c r="M94" s="316">
        <v>7.072255803966403</v>
      </c>
      <c r="N94" s="316">
        <v>8.3516931754825592</v>
      </c>
      <c r="O94" s="316">
        <v>8.4086514225893243</v>
      </c>
      <c r="P94" s="316">
        <v>10.77256178837427</v>
      </c>
      <c r="Q94" s="316">
        <v>12.77964418477808</v>
      </c>
      <c r="R94" s="316">
        <v>12.13477440590882</v>
      </c>
      <c r="S94" s="316">
        <v>12.323396748080381</v>
      </c>
      <c r="T94" s="316">
        <v>12.048454768785801</v>
      </c>
      <c r="U94" s="316">
        <v>14.345114014874881</v>
      </c>
      <c r="V94" s="316">
        <v>12.47369648369056</v>
      </c>
      <c r="W94" s="316">
        <v>21.416388353015499</v>
      </c>
      <c r="X94" s="316">
        <v>18.571601419376719</v>
      </c>
      <c r="Y94" s="316">
        <v>19.34040309511818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1.0000000000000007</v>
      </c>
      <c r="C98" s="232">
        <f t="shared" si="4"/>
        <v>1.0000000000000002</v>
      </c>
      <c r="D98" s="232">
        <f t="shared" si="4"/>
        <v>1.0000000000000002</v>
      </c>
      <c r="E98" s="232">
        <f t="shared" si="4"/>
        <v>1</v>
      </c>
      <c r="F98" s="232">
        <f t="shared" si="4"/>
        <v>0.99999999999999956</v>
      </c>
      <c r="G98" s="232">
        <f t="shared" si="4"/>
        <v>1.0000000000000002</v>
      </c>
      <c r="H98" s="232">
        <f t="shared" si="4"/>
        <v>1</v>
      </c>
      <c r="I98" s="232">
        <f t="shared" si="4"/>
        <v>0.99999999999999989</v>
      </c>
      <c r="J98" s="232">
        <f t="shared" si="4"/>
        <v>0.99999999999999978</v>
      </c>
      <c r="K98" s="232">
        <f t="shared" si="4"/>
        <v>1.0000000000000002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4.9999999999932182E-3</v>
      </c>
      <c r="C99" s="266">
        <f t="shared" si="5"/>
        <v>4.9999999999929372E-3</v>
      </c>
      <c r="D99" s="266">
        <f t="shared" si="5"/>
        <v>4.9999999999943501E-3</v>
      </c>
      <c r="E99" s="266">
        <f t="shared" si="5"/>
        <v>4.9999999999944872E-3</v>
      </c>
      <c r="F99" s="266">
        <f t="shared" si="5"/>
        <v>4.9999999999934628E-3</v>
      </c>
      <c r="G99" s="266">
        <f t="shared" si="5"/>
        <v>4.9999999999926475E-3</v>
      </c>
      <c r="H99" s="266">
        <f t="shared" si="5"/>
        <v>4.9999999999943276E-3</v>
      </c>
      <c r="I99" s="266">
        <f t="shared" si="5"/>
        <v>4.9999999999940613E-3</v>
      </c>
      <c r="J99" s="266">
        <f t="shared" si="5"/>
        <v>4.9999999999869567E-3</v>
      </c>
      <c r="K99" s="266">
        <f t="shared" si="5"/>
        <v>4.9999999999816953E-3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6.9999999999905051E-3</v>
      </c>
      <c r="C100" s="267">
        <f t="shared" si="6"/>
        <v>6.9999999999901157E-3</v>
      </c>
      <c r="D100" s="267">
        <f t="shared" si="6"/>
        <v>6.9999999999920924E-3</v>
      </c>
      <c r="E100" s="267">
        <f t="shared" si="6"/>
        <v>6.9999999999922841E-3</v>
      </c>
      <c r="F100" s="267">
        <f t="shared" si="6"/>
        <v>6.9999999999908486E-3</v>
      </c>
      <c r="G100" s="267">
        <f t="shared" si="6"/>
        <v>6.9999999999897072E-3</v>
      </c>
      <c r="H100" s="267">
        <f t="shared" si="6"/>
        <v>6.9999999999920621E-3</v>
      </c>
      <c r="I100" s="267">
        <f t="shared" si="6"/>
        <v>6.9999999999916882E-3</v>
      </c>
      <c r="J100" s="267">
        <f t="shared" si="6"/>
        <v>6.9999999999817361E-3</v>
      </c>
      <c r="K100" s="267">
        <f t="shared" si="6"/>
        <v>6.9999999999743722E-3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3.9999999999945746E-2</v>
      </c>
      <c r="C101" s="267">
        <f t="shared" si="7"/>
        <v>3.9999999999943497E-2</v>
      </c>
      <c r="D101" s="267">
        <f t="shared" si="7"/>
        <v>3.9999999999954801E-2</v>
      </c>
      <c r="E101" s="267">
        <f t="shared" si="7"/>
        <v>3.9999999999955897E-2</v>
      </c>
      <c r="F101" s="267">
        <f t="shared" si="7"/>
        <v>3.9999999999947702E-2</v>
      </c>
      <c r="G101" s="267">
        <f t="shared" si="7"/>
        <v>3.9999999999941173E-2</v>
      </c>
      <c r="H101" s="267">
        <f t="shared" si="7"/>
        <v>3.9999999999954627E-2</v>
      </c>
      <c r="I101" s="267">
        <f t="shared" si="7"/>
        <v>3.999999999995249E-2</v>
      </c>
      <c r="J101" s="267">
        <f t="shared" si="7"/>
        <v>3.9999999999895654E-2</v>
      </c>
      <c r="K101" s="267">
        <f t="shared" si="7"/>
        <v>3.9999999999853576E-2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1.9999999999972876E-2</v>
      </c>
      <c r="C102" s="267">
        <f t="shared" si="8"/>
        <v>1.9999999999971749E-2</v>
      </c>
      <c r="D102" s="267">
        <f t="shared" si="8"/>
        <v>1.9999999999977404E-2</v>
      </c>
      <c r="E102" s="267">
        <f t="shared" si="8"/>
        <v>1.9999999999977949E-2</v>
      </c>
      <c r="F102" s="267">
        <f t="shared" si="8"/>
        <v>1.9999999999973855E-2</v>
      </c>
      <c r="G102" s="267">
        <f t="shared" si="8"/>
        <v>1.9999999999970593E-2</v>
      </c>
      <c r="H102" s="267">
        <f t="shared" si="8"/>
        <v>1.9999999999977314E-2</v>
      </c>
      <c r="I102" s="267">
        <f t="shared" si="8"/>
        <v>1.9999999999976245E-2</v>
      </c>
      <c r="J102" s="267">
        <f t="shared" si="8"/>
        <v>1.9999999999947827E-2</v>
      </c>
      <c r="K102" s="267">
        <f t="shared" si="8"/>
        <v>1.9999999999926788E-2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1.3777593719616668E-2</v>
      </c>
      <c r="C103" s="268">
        <f t="shared" si="9"/>
        <v>1.3179041301249477E-2</v>
      </c>
      <c r="D103" s="268">
        <f t="shared" si="9"/>
        <v>1.3569664303153775E-2</v>
      </c>
      <c r="E103" s="268">
        <f t="shared" si="9"/>
        <v>1.2974333775647651E-2</v>
      </c>
      <c r="F103" s="268">
        <f t="shared" si="9"/>
        <v>1.2519156270478777E-2</v>
      </c>
      <c r="G103" s="268">
        <f t="shared" si="9"/>
        <v>1.4135187464660876E-2</v>
      </c>
      <c r="H103" s="268">
        <f t="shared" si="9"/>
        <v>1.2634175614491172E-2</v>
      </c>
      <c r="I103" s="268">
        <f t="shared" si="9"/>
        <v>1.3134754663380994E-2</v>
      </c>
      <c r="J103" s="268">
        <f t="shared" si="9"/>
        <v>1.2006047593295027E-2</v>
      </c>
      <c r="K103" s="268">
        <f t="shared" si="9"/>
        <v>1.2132415841672852E-2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6.1608889485603828E-3</v>
      </c>
      <c r="C104" s="269">
        <f t="shared" si="10"/>
        <v>8.1942567007641676E-3</v>
      </c>
      <c r="D104" s="269">
        <f t="shared" si="10"/>
        <v>4.4705619104966994E-3</v>
      </c>
      <c r="E104" s="269">
        <f t="shared" si="10"/>
        <v>2.7631688137227488E-3</v>
      </c>
      <c r="F104" s="269">
        <f t="shared" si="10"/>
        <v>8.1984206217675382E-3</v>
      </c>
      <c r="G104" s="269">
        <f t="shared" si="10"/>
        <v>5.5386792993096651E-3</v>
      </c>
      <c r="H104" s="269">
        <f t="shared" si="10"/>
        <v>1.043018803541068E-2</v>
      </c>
      <c r="I104" s="269">
        <f t="shared" si="10"/>
        <v>9.3218788866745433E-3</v>
      </c>
      <c r="J104" s="269">
        <f t="shared" si="10"/>
        <v>3.4047815309502953E-2</v>
      </c>
      <c r="K104" s="269">
        <f t="shared" si="10"/>
        <v>3.6261654085739337E-2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0.89437065300178697</v>
      </c>
      <c r="C105" s="269">
        <f t="shared" si="11"/>
        <v>0.88841724266305688</v>
      </c>
      <c r="D105" s="269">
        <f t="shared" si="11"/>
        <v>0.90002519176310514</v>
      </c>
      <c r="E105" s="269">
        <f t="shared" si="11"/>
        <v>0.90612212226910283</v>
      </c>
      <c r="F105" s="269">
        <f t="shared" si="11"/>
        <v>0.88906371061503076</v>
      </c>
      <c r="G105" s="269">
        <f t="shared" si="11"/>
        <v>0.8960179570154474</v>
      </c>
      <c r="H105" s="269">
        <f t="shared" si="11"/>
        <v>0.88175744071593398</v>
      </c>
      <c r="I105" s="269">
        <f t="shared" si="11"/>
        <v>0.88482808003519764</v>
      </c>
      <c r="J105" s="269">
        <f t="shared" si="11"/>
        <v>0.80628432529849448</v>
      </c>
      <c r="K105" s="269">
        <f t="shared" si="11"/>
        <v>0.79902447654898678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0.84302991176378406</v>
      </c>
      <c r="C106" s="318">
        <f t="shared" si="12"/>
        <v>0.82013177015668914</v>
      </c>
      <c r="D106" s="318">
        <f t="shared" si="12"/>
        <v>0.8627705091756328</v>
      </c>
      <c r="E106" s="318">
        <f t="shared" si="12"/>
        <v>0.88309571548808008</v>
      </c>
      <c r="F106" s="318">
        <f t="shared" si="12"/>
        <v>0.82074353876696815</v>
      </c>
      <c r="G106" s="318">
        <f t="shared" si="12"/>
        <v>0.84986229618786713</v>
      </c>
      <c r="H106" s="318">
        <f t="shared" si="12"/>
        <v>0.79483920708751199</v>
      </c>
      <c r="I106" s="318">
        <f t="shared" si="12"/>
        <v>0.80714575597957683</v>
      </c>
      <c r="J106" s="318">
        <f t="shared" si="12"/>
        <v>0.52255253105263777</v>
      </c>
      <c r="K106" s="318">
        <f t="shared" si="12"/>
        <v>0.49684402583449339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5.1340741238002981E-2</v>
      </c>
      <c r="C107" s="318">
        <f t="shared" si="13"/>
        <v>6.8285472506367753E-2</v>
      </c>
      <c r="D107" s="318">
        <f t="shared" si="13"/>
        <v>3.7254682587472332E-2</v>
      </c>
      <c r="E107" s="318">
        <f t="shared" si="13"/>
        <v>2.3026406781022805E-2</v>
      </c>
      <c r="F107" s="318">
        <f t="shared" si="13"/>
        <v>6.8320171848062522E-2</v>
      </c>
      <c r="G107" s="318">
        <f t="shared" si="13"/>
        <v>4.6155660827580353E-2</v>
      </c>
      <c r="H107" s="318">
        <f t="shared" si="13"/>
        <v>8.6918233628421951E-2</v>
      </c>
      <c r="I107" s="318">
        <f t="shared" si="13"/>
        <v>7.7682324055620866E-2</v>
      </c>
      <c r="J107" s="318">
        <f t="shared" si="13"/>
        <v>0.28373179424585671</v>
      </c>
      <c r="K107" s="318">
        <f t="shared" si="13"/>
        <v>0.30218045071449329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1.3690864330134138E-2</v>
      </c>
      <c r="C108" s="319">
        <f t="shared" si="14"/>
        <v>1.820945933503141E-2</v>
      </c>
      <c r="D108" s="319">
        <f t="shared" si="14"/>
        <v>9.9345820233259635E-3</v>
      </c>
      <c r="E108" s="319">
        <f t="shared" si="14"/>
        <v>6.1403751416060871E-3</v>
      </c>
      <c r="F108" s="319">
        <f t="shared" si="14"/>
        <v>1.8218712492816681E-2</v>
      </c>
      <c r="G108" s="319">
        <f t="shared" si="14"/>
        <v>1.2308176220688102E-2</v>
      </c>
      <c r="H108" s="319">
        <f t="shared" si="14"/>
        <v>2.317819563424587E-2</v>
      </c>
      <c r="I108" s="319">
        <f t="shared" si="14"/>
        <v>2.0715286414832241E-2</v>
      </c>
      <c r="J108" s="319">
        <f t="shared" si="14"/>
        <v>7.566181179889514E-2</v>
      </c>
      <c r="K108" s="319">
        <f t="shared" si="14"/>
        <v>8.0581453523864907E-2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0.99999999999999944</v>
      </c>
      <c r="C110" s="232">
        <f t="shared" si="15"/>
        <v>0.99999999999999922</v>
      </c>
      <c r="D110" s="232">
        <f t="shared" si="15"/>
        <v>1.0000000000000007</v>
      </c>
      <c r="E110" s="232">
        <f t="shared" si="15"/>
        <v>1.0000000000000004</v>
      </c>
      <c r="F110" s="232">
        <f t="shared" si="15"/>
        <v>0.99999999999999989</v>
      </c>
      <c r="G110" s="232">
        <f t="shared" si="15"/>
        <v>1</v>
      </c>
      <c r="H110" s="232">
        <f t="shared" si="15"/>
        <v>1.0000000000000002</v>
      </c>
      <c r="I110" s="232">
        <f t="shared" si="15"/>
        <v>1.0000000000000007</v>
      </c>
      <c r="J110" s="232">
        <f t="shared" si="15"/>
        <v>1</v>
      </c>
      <c r="K110" s="232">
        <f t="shared" si="15"/>
        <v>1</v>
      </c>
      <c r="L110" s="232">
        <f t="shared" si="15"/>
        <v>1</v>
      </c>
      <c r="M110" s="232">
        <f t="shared" si="15"/>
        <v>1.0000000000000004</v>
      </c>
      <c r="N110" s="232">
        <f t="shared" si="15"/>
        <v>0.99999999999999989</v>
      </c>
      <c r="O110" s="232">
        <f t="shared" si="15"/>
        <v>1.0000000000000002</v>
      </c>
      <c r="P110" s="232">
        <f t="shared" si="15"/>
        <v>1</v>
      </c>
      <c r="Q110" s="232">
        <f t="shared" si="15"/>
        <v>1</v>
      </c>
      <c r="R110" s="232">
        <f t="shared" si="15"/>
        <v>0.99999999999999956</v>
      </c>
      <c r="S110" s="232">
        <f t="shared" si="15"/>
        <v>0.99999999999999989</v>
      </c>
      <c r="T110" s="232">
        <f t="shared" si="15"/>
        <v>0.99999999999999989</v>
      </c>
      <c r="U110" s="232">
        <f t="shared" si="15"/>
        <v>1</v>
      </c>
      <c r="V110" s="232">
        <f t="shared" si="15"/>
        <v>1.0000000000000002</v>
      </c>
      <c r="W110" s="232">
        <f t="shared" si="15"/>
        <v>0.99999999999999956</v>
      </c>
      <c r="X110" s="232">
        <f t="shared" si="15"/>
        <v>0.99999999999999978</v>
      </c>
      <c r="Y110" s="232">
        <f t="shared" si="15"/>
        <v>0.99999999999999944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5.2781221197433252E-3</v>
      </c>
      <c r="C111" s="299">
        <f t="shared" si="16"/>
        <v>5.2781221197415618E-3</v>
      </c>
      <c r="D111" s="299">
        <f t="shared" si="16"/>
        <v>5.2781221197459064E-3</v>
      </c>
      <c r="E111" s="299">
        <f t="shared" si="16"/>
        <v>5.2781221197468762E-3</v>
      </c>
      <c r="F111" s="299">
        <f t="shared" si="16"/>
        <v>5.2781221197426356E-3</v>
      </c>
      <c r="G111" s="299">
        <f t="shared" si="16"/>
        <v>5.2781221197426564E-3</v>
      </c>
      <c r="H111" s="299">
        <f t="shared" si="16"/>
        <v>5.2781221197423208E-3</v>
      </c>
      <c r="I111" s="299">
        <f t="shared" si="16"/>
        <v>5.2781221197424526E-3</v>
      </c>
      <c r="J111" s="299">
        <f t="shared" si="16"/>
        <v>5.2781221197703227E-3</v>
      </c>
      <c r="K111" s="299">
        <f t="shared" si="16"/>
        <v>5.2781221197740549E-3</v>
      </c>
      <c r="L111" s="299">
        <f t="shared" si="16"/>
        <v>5.2781221197363603E-3</v>
      </c>
      <c r="M111" s="299">
        <f t="shared" si="16"/>
        <v>5.278122119786244E-3</v>
      </c>
      <c r="N111" s="299">
        <f t="shared" si="16"/>
        <v>5.2781221197771497E-3</v>
      </c>
      <c r="O111" s="299">
        <f t="shared" si="16"/>
        <v>5.2781221197758833E-3</v>
      </c>
      <c r="P111" s="299">
        <f t="shared" si="16"/>
        <v>5.2781221197719724E-3</v>
      </c>
      <c r="Q111" s="299">
        <f t="shared" si="16"/>
        <v>5.2781221197720921E-3</v>
      </c>
      <c r="R111" s="299">
        <f t="shared" si="16"/>
        <v>5.278122119769333E-3</v>
      </c>
      <c r="S111" s="299">
        <f t="shared" si="16"/>
        <v>5.2781221197637593E-3</v>
      </c>
      <c r="T111" s="299">
        <f t="shared" si="16"/>
        <v>5.2781221197654429E-3</v>
      </c>
      <c r="U111" s="299">
        <f t="shared" si="16"/>
        <v>5.278122119765952E-3</v>
      </c>
      <c r="V111" s="299">
        <f t="shared" si="16"/>
        <v>5.2781221197326315E-3</v>
      </c>
      <c r="W111" s="299">
        <f t="shared" si="16"/>
        <v>5.2781221197355926E-3</v>
      </c>
      <c r="X111" s="299">
        <f t="shared" si="16"/>
        <v>5.2781221197376006E-3</v>
      </c>
      <c r="Y111" s="299">
        <f t="shared" si="16"/>
        <v>5.2781221197352231E-3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7.490051906855302E-3</v>
      </c>
      <c r="C112" s="233">
        <f t="shared" si="17"/>
        <v>7.4900519068528022E-3</v>
      </c>
      <c r="D112" s="233">
        <f t="shared" si="17"/>
        <v>7.4900519068589683E-3</v>
      </c>
      <c r="E112" s="233">
        <f t="shared" si="17"/>
        <v>7.49005190686035E-3</v>
      </c>
      <c r="F112" s="233">
        <f t="shared" si="17"/>
        <v>7.4900519068543262E-3</v>
      </c>
      <c r="G112" s="233">
        <f t="shared" si="17"/>
        <v>7.4900519068543487E-3</v>
      </c>
      <c r="H112" s="233">
        <f t="shared" si="17"/>
        <v>7.4900519068538804E-3</v>
      </c>
      <c r="I112" s="233">
        <f t="shared" si="17"/>
        <v>7.4900519068540616E-3</v>
      </c>
      <c r="J112" s="233">
        <f t="shared" si="17"/>
        <v>7.4900519068936168E-3</v>
      </c>
      <c r="K112" s="233">
        <f t="shared" si="17"/>
        <v>7.4900519068989094E-3</v>
      </c>
      <c r="L112" s="233">
        <f t="shared" si="17"/>
        <v>7.4900519068454192E-3</v>
      </c>
      <c r="M112" s="233">
        <f t="shared" si="17"/>
        <v>7.4900519069162124E-3</v>
      </c>
      <c r="N112" s="233">
        <f t="shared" si="17"/>
        <v>7.4900519069033061E-3</v>
      </c>
      <c r="O112" s="233">
        <f t="shared" si="17"/>
        <v>7.4900519069015081E-3</v>
      </c>
      <c r="P112" s="233">
        <f t="shared" si="17"/>
        <v>7.4900519068959552E-3</v>
      </c>
      <c r="Q112" s="233">
        <f t="shared" si="17"/>
        <v>7.4900519068961261E-3</v>
      </c>
      <c r="R112" s="233">
        <f t="shared" si="17"/>
        <v>7.4900519068922125E-3</v>
      </c>
      <c r="S112" s="233">
        <f t="shared" si="17"/>
        <v>7.4900519068843022E-3</v>
      </c>
      <c r="T112" s="233">
        <f t="shared" si="17"/>
        <v>7.4900519068866927E-3</v>
      </c>
      <c r="U112" s="233">
        <f t="shared" si="17"/>
        <v>7.4900519068874143E-3</v>
      </c>
      <c r="V112" s="233">
        <f t="shared" si="17"/>
        <v>7.4900519068401327E-3</v>
      </c>
      <c r="W112" s="233">
        <f t="shared" si="17"/>
        <v>7.4900519068443307E-3</v>
      </c>
      <c r="X112" s="233">
        <f t="shared" si="17"/>
        <v>7.4900519068471757E-3</v>
      </c>
      <c r="Y112" s="233">
        <f t="shared" si="17"/>
        <v>7.4900519068438094E-3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2.6652580694113068E-2</v>
      </c>
      <c r="C113" s="233">
        <f t="shared" si="18"/>
        <v>2.6652580694104165E-2</v>
      </c>
      <c r="D113" s="233">
        <f t="shared" si="18"/>
        <v>2.6652580694126106E-2</v>
      </c>
      <c r="E113" s="233">
        <f t="shared" si="18"/>
        <v>2.6652580694131019E-2</v>
      </c>
      <c r="F113" s="233">
        <f t="shared" si="18"/>
        <v>2.6652580694109602E-2</v>
      </c>
      <c r="G113" s="233">
        <f t="shared" si="18"/>
        <v>2.6652580694109692E-2</v>
      </c>
      <c r="H113" s="233">
        <f t="shared" si="18"/>
        <v>2.6652580694108002E-2</v>
      </c>
      <c r="I113" s="233">
        <f t="shared" si="18"/>
        <v>2.6652580694108651E-2</v>
      </c>
      <c r="J113" s="233">
        <f t="shared" si="18"/>
        <v>2.6652580694249396E-2</v>
      </c>
      <c r="K113" s="233">
        <f t="shared" si="18"/>
        <v>2.6652580694268242E-2</v>
      </c>
      <c r="L113" s="233">
        <f t="shared" si="18"/>
        <v>2.6652580694077901E-2</v>
      </c>
      <c r="M113" s="233">
        <f t="shared" si="18"/>
        <v>2.6652580694329804E-2</v>
      </c>
      <c r="N113" s="233">
        <f t="shared" si="18"/>
        <v>2.6652580694283879E-2</v>
      </c>
      <c r="O113" s="233">
        <f t="shared" si="18"/>
        <v>2.6652580694277474E-2</v>
      </c>
      <c r="P113" s="233">
        <f t="shared" si="18"/>
        <v>2.6652580694257726E-2</v>
      </c>
      <c r="Q113" s="233">
        <f t="shared" si="18"/>
        <v>2.6652580694258347E-2</v>
      </c>
      <c r="R113" s="233">
        <f t="shared" si="18"/>
        <v>2.6652580694244421E-2</v>
      </c>
      <c r="S113" s="233">
        <f t="shared" si="18"/>
        <v>2.6652580694216256E-2</v>
      </c>
      <c r="T113" s="233">
        <f t="shared" si="18"/>
        <v>2.6652580694224774E-2</v>
      </c>
      <c r="U113" s="233">
        <f t="shared" si="18"/>
        <v>2.6652580694227337E-2</v>
      </c>
      <c r="V113" s="233">
        <f t="shared" si="18"/>
        <v>2.6652580694059073E-2</v>
      </c>
      <c r="W113" s="233">
        <f t="shared" si="18"/>
        <v>2.6652580694074026E-2</v>
      </c>
      <c r="X113" s="233">
        <f t="shared" si="18"/>
        <v>2.6652580694084153E-2</v>
      </c>
      <c r="Y113" s="233">
        <f t="shared" si="18"/>
        <v>2.665258069407217E-2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2.1112488478973297E-2</v>
      </c>
      <c r="C114" s="233">
        <f t="shared" si="19"/>
        <v>2.1112488478966244E-2</v>
      </c>
      <c r="D114" s="233">
        <f t="shared" si="19"/>
        <v>2.1112488478983626E-2</v>
      </c>
      <c r="E114" s="233">
        <f t="shared" si="19"/>
        <v>2.1112488478987508E-2</v>
      </c>
      <c r="F114" s="233">
        <f t="shared" si="19"/>
        <v>2.1112488478970536E-2</v>
      </c>
      <c r="G114" s="233">
        <f t="shared" si="19"/>
        <v>2.1112488478970622E-2</v>
      </c>
      <c r="H114" s="233">
        <f t="shared" si="19"/>
        <v>2.111248847896928E-2</v>
      </c>
      <c r="I114" s="233">
        <f t="shared" si="19"/>
        <v>2.1112488478969803E-2</v>
      </c>
      <c r="J114" s="233">
        <f t="shared" si="19"/>
        <v>2.111248847908128E-2</v>
      </c>
      <c r="K114" s="233">
        <f t="shared" si="19"/>
        <v>2.1112488479096206E-2</v>
      </c>
      <c r="L114" s="233">
        <f t="shared" si="19"/>
        <v>2.1112488478945438E-2</v>
      </c>
      <c r="M114" s="233">
        <f t="shared" si="19"/>
        <v>2.1112488479144976E-2</v>
      </c>
      <c r="N114" s="233">
        <f t="shared" si="19"/>
        <v>2.1112488479108606E-2</v>
      </c>
      <c r="O114" s="233">
        <f t="shared" si="19"/>
        <v>2.111248847910353E-2</v>
      </c>
      <c r="P114" s="233">
        <f t="shared" si="19"/>
        <v>2.1112488479087876E-2</v>
      </c>
      <c r="Q114" s="233">
        <f t="shared" si="19"/>
        <v>2.1112488479088365E-2</v>
      </c>
      <c r="R114" s="233">
        <f t="shared" si="19"/>
        <v>2.1112488479077329E-2</v>
      </c>
      <c r="S114" s="233">
        <f t="shared" si="19"/>
        <v>2.1112488479055041E-2</v>
      </c>
      <c r="T114" s="233">
        <f t="shared" si="19"/>
        <v>2.1112488479061768E-2</v>
      </c>
      <c r="U114" s="233">
        <f t="shared" si="19"/>
        <v>2.1112488479063812E-2</v>
      </c>
      <c r="V114" s="233">
        <f t="shared" si="19"/>
        <v>2.1112488478930529E-2</v>
      </c>
      <c r="W114" s="233">
        <f t="shared" si="19"/>
        <v>2.111248847894236E-2</v>
      </c>
      <c r="X114" s="233">
        <f t="shared" si="19"/>
        <v>2.1112488478950399E-2</v>
      </c>
      <c r="Y114" s="233">
        <f t="shared" si="19"/>
        <v>2.1112488478940893E-2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1.1119812884697645E-2</v>
      </c>
      <c r="C115" s="300">
        <f t="shared" si="20"/>
        <v>1.0849129523625402E-2</v>
      </c>
      <c r="D115" s="300">
        <f t="shared" si="20"/>
        <v>1.0774588954481601E-2</v>
      </c>
      <c r="E115" s="300">
        <f t="shared" si="20"/>
        <v>1.0135020361006905E-2</v>
      </c>
      <c r="F115" s="300">
        <f t="shared" si="20"/>
        <v>1.0304461562786967E-2</v>
      </c>
      <c r="G115" s="300">
        <f t="shared" si="20"/>
        <v>1.1341014990139375E-2</v>
      </c>
      <c r="H115" s="300">
        <f t="shared" si="20"/>
        <v>1.0634435404053153E-2</v>
      </c>
      <c r="I115" s="300">
        <f t="shared" si="20"/>
        <v>1.0934626354116362E-2</v>
      </c>
      <c r="J115" s="300">
        <f t="shared" si="20"/>
        <v>1.3278351174948654E-2</v>
      </c>
      <c r="K115" s="300">
        <f t="shared" si="20"/>
        <v>1.3825925616175891E-2</v>
      </c>
      <c r="L115" s="300">
        <f t="shared" si="20"/>
        <v>1.2255165031042211E-2</v>
      </c>
      <c r="M115" s="300">
        <f t="shared" si="20"/>
        <v>2.7759272287435199E-2</v>
      </c>
      <c r="N115" s="300">
        <f t="shared" si="20"/>
        <v>1.7913906134122342E-2</v>
      </c>
      <c r="O115" s="300">
        <f t="shared" si="20"/>
        <v>1.7887641292454941E-2</v>
      </c>
      <c r="P115" s="300">
        <f t="shared" si="20"/>
        <v>1.9141924637243478E-2</v>
      </c>
      <c r="Q115" s="300">
        <f t="shared" si="20"/>
        <v>1.7126069364476991E-2</v>
      </c>
      <c r="R115" s="300">
        <f t="shared" si="20"/>
        <v>1.7032689263649283E-2</v>
      </c>
      <c r="S115" s="300">
        <f t="shared" si="20"/>
        <v>1.5468722456935379E-2</v>
      </c>
      <c r="T115" s="300">
        <f t="shared" si="20"/>
        <v>2.0834222780862548E-2</v>
      </c>
      <c r="U115" s="300">
        <f t="shared" si="20"/>
        <v>1.4897443294148214E-2</v>
      </c>
      <c r="V115" s="300">
        <f t="shared" si="20"/>
        <v>1.2447161244499219E-2</v>
      </c>
      <c r="W115" s="300">
        <f t="shared" si="20"/>
        <v>1.2010047630919422E-2</v>
      </c>
      <c r="X115" s="300">
        <f t="shared" si="20"/>
        <v>1.1842607784499004E-2</v>
      </c>
      <c r="Y115" s="300">
        <f t="shared" si="20"/>
        <v>1.2079926470554907E-2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3.2569796150483346E-2</v>
      </c>
      <c r="C116" s="301">
        <f t="shared" si="21"/>
        <v>3.4790903247461251E-2</v>
      </c>
      <c r="D116" s="301">
        <f t="shared" si="21"/>
        <v>3.0804011431491952E-2</v>
      </c>
      <c r="E116" s="301">
        <f t="shared" si="21"/>
        <v>2.9086022936978088E-2</v>
      </c>
      <c r="F116" s="301">
        <f t="shared" si="21"/>
        <v>3.4809789352261714E-2</v>
      </c>
      <c r="G116" s="301">
        <f t="shared" si="21"/>
        <v>3.19036002147043E-2</v>
      </c>
      <c r="H116" s="301">
        <f t="shared" si="21"/>
        <v>3.7335552133740992E-2</v>
      </c>
      <c r="I116" s="301">
        <f t="shared" si="21"/>
        <v>3.60551112105362E-2</v>
      </c>
      <c r="J116" s="301">
        <f t="shared" si="21"/>
        <v>7.3302276974980013E-2</v>
      </c>
      <c r="K116" s="301">
        <f t="shared" si="21"/>
        <v>7.7863909029937284E-2</v>
      </c>
      <c r="L116" s="301">
        <f t="shared" si="21"/>
        <v>5.8620549042264117E-2</v>
      </c>
      <c r="M116" s="301">
        <f t="shared" si="21"/>
        <v>0.13827079304156809</v>
      </c>
      <c r="N116" s="301">
        <f t="shared" si="21"/>
        <v>0.10070250775967149</v>
      </c>
      <c r="O116" s="301">
        <f t="shared" si="21"/>
        <v>0.10100277839827194</v>
      </c>
      <c r="P116" s="301">
        <f t="shared" si="21"/>
        <v>0.10707603148961593</v>
      </c>
      <c r="Q116" s="301">
        <f t="shared" si="21"/>
        <v>9.7752958704584378E-2</v>
      </c>
      <c r="R116" s="301">
        <f t="shared" si="21"/>
        <v>9.7979335959685401E-2</v>
      </c>
      <c r="S116" s="301">
        <f t="shared" si="21"/>
        <v>9.0330652916603665E-2</v>
      </c>
      <c r="T116" s="301">
        <f t="shared" si="21"/>
        <v>0.11325144098395371</v>
      </c>
      <c r="U116" s="301">
        <f t="shared" si="21"/>
        <v>8.515056646369816E-2</v>
      </c>
      <c r="V116" s="301">
        <f t="shared" si="21"/>
        <v>6.410920247406833E-2</v>
      </c>
      <c r="W116" s="301">
        <f t="shared" si="21"/>
        <v>4.2394137700585623E-2</v>
      </c>
      <c r="X116" s="301">
        <f t="shared" si="21"/>
        <v>4.069373667318401E-2</v>
      </c>
      <c r="Y116" s="301">
        <f t="shared" si="21"/>
        <v>6.1862419517647808E-2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2.578206215437695E-2</v>
      </c>
      <c r="C117" s="302">
        <f t="shared" si="22"/>
        <v>2.5582634869633924E-2</v>
      </c>
      <c r="D117" s="302">
        <f t="shared" si="22"/>
        <v>2.5958372508991627E-2</v>
      </c>
      <c r="E117" s="302">
        <f t="shared" si="22"/>
        <v>2.6139537450521045E-2</v>
      </c>
      <c r="F117" s="302">
        <f t="shared" si="22"/>
        <v>2.5598132158502662E-2</v>
      </c>
      <c r="G117" s="302">
        <f t="shared" si="22"/>
        <v>2.58374396749157E-2</v>
      </c>
      <c r="H117" s="302">
        <f t="shared" si="22"/>
        <v>2.5351132851126116E-2</v>
      </c>
      <c r="I117" s="302">
        <f t="shared" si="22"/>
        <v>2.5461530818863327E-2</v>
      </c>
      <c r="J117" s="302">
        <f t="shared" si="22"/>
        <v>2.1899016295754588E-2</v>
      </c>
      <c r="K117" s="302">
        <f t="shared" si="22"/>
        <v>2.1454458722227909E-2</v>
      </c>
      <c r="L117" s="302">
        <f t="shared" si="22"/>
        <v>2.3306403543460853E-2</v>
      </c>
      <c r="M117" s="302">
        <f t="shared" si="22"/>
        <v>1.5355632115352756E-2</v>
      </c>
      <c r="N117" s="302">
        <f t="shared" si="22"/>
        <v>1.9186021819964004E-2</v>
      </c>
      <c r="O117" s="302">
        <f t="shared" si="22"/>
        <v>1.9158733898594866E-2</v>
      </c>
      <c r="P117" s="302">
        <f t="shared" si="22"/>
        <v>1.8550209465249302E-2</v>
      </c>
      <c r="Q117" s="302">
        <f t="shared" si="22"/>
        <v>1.9487223217023369E-2</v>
      </c>
      <c r="R117" s="302">
        <f t="shared" si="22"/>
        <v>1.9468983008172108E-2</v>
      </c>
      <c r="S117" s="302">
        <f t="shared" si="22"/>
        <v>2.023486432972315E-2</v>
      </c>
      <c r="T117" s="302">
        <f t="shared" si="22"/>
        <v>1.7918232949859295E-2</v>
      </c>
      <c r="U117" s="302">
        <f t="shared" si="22"/>
        <v>2.0738091951905097E-2</v>
      </c>
      <c r="V117" s="302">
        <f t="shared" si="22"/>
        <v>2.2786301722762775E-2</v>
      </c>
      <c r="W117" s="302">
        <f t="shared" si="22"/>
        <v>2.4833786485031706E-2</v>
      </c>
      <c r="X117" s="302">
        <f t="shared" si="22"/>
        <v>2.4998337861072542E-2</v>
      </c>
      <c r="Y117" s="302">
        <f t="shared" si="22"/>
        <v>2.3008355581918709E-2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6.7877339961063977E-3</v>
      </c>
      <c r="C118" s="302">
        <f t="shared" si="23"/>
        <v>9.2082683778273288E-3</v>
      </c>
      <c r="D118" s="302">
        <f t="shared" si="23"/>
        <v>4.8456389225003263E-3</v>
      </c>
      <c r="E118" s="302">
        <f t="shared" si="23"/>
        <v>2.9464854864570409E-3</v>
      </c>
      <c r="F118" s="302">
        <f t="shared" si="23"/>
        <v>9.2116571937590555E-3</v>
      </c>
      <c r="G118" s="302">
        <f t="shared" si="23"/>
        <v>6.0661605397886002E-3</v>
      </c>
      <c r="H118" s="302">
        <f t="shared" si="23"/>
        <v>1.1984419282614874E-2</v>
      </c>
      <c r="I118" s="302">
        <f t="shared" si="23"/>
        <v>1.0593580391672869E-2</v>
      </c>
      <c r="J118" s="302">
        <f t="shared" si="23"/>
        <v>5.1403260679225418E-2</v>
      </c>
      <c r="K118" s="302">
        <f t="shared" si="23"/>
        <v>5.6409450307709379E-2</v>
      </c>
      <c r="L118" s="302">
        <f t="shared" si="23"/>
        <v>3.5314145498803268E-2</v>
      </c>
      <c r="M118" s="302">
        <f t="shared" si="23"/>
        <v>0.12291516092621534</v>
      </c>
      <c r="N118" s="302">
        <f t="shared" si="23"/>
        <v>8.1516485939707492E-2</v>
      </c>
      <c r="O118" s="302">
        <f t="shared" si="23"/>
        <v>8.1844044499677082E-2</v>
      </c>
      <c r="P118" s="302">
        <f t="shared" si="23"/>
        <v>8.8525822024366638E-2</v>
      </c>
      <c r="Q118" s="302">
        <f t="shared" si="23"/>
        <v>7.8265735487561008E-2</v>
      </c>
      <c r="R118" s="302">
        <f t="shared" si="23"/>
        <v>7.8510352951513304E-2</v>
      </c>
      <c r="S118" s="302">
        <f t="shared" si="23"/>
        <v>7.0095788586880522E-2</v>
      </c>
      <c r="T118" s="302">
        <f t="shared" si="23"/>
        <v>9.533320803409441E-2</v>
      </c>
      <c r="U118" s="302">
        <f t="shared" si="23"/>
        <v>6.4412474511793064E-2</v>
      </c>
      <c r="V118" s="302">
        <f t="shared" si="23"/>
        <v>4.1322900751305555E-2</v>
      </c>
      <c r="W118" s="302">
        <f t="shared" si="23"/>
        <v>1.7560351215553917E-2</v>
      </c>
      <c r="X118" s="302">
        <f t="shared" si="23"/>
        <v>1.5695398812111468E-2</v>
      </c>
      <c r="Y118" s="302">
        <f t="shared" si="23"/>
        <v>3.88540639357291E-2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0.78672696481624571</v>
      </c>
      <c r="C119" s="301">
        <f t="shared" si="24"/>
        <v>0.78547453657696698</v>
      </c>
      <c r="D119" s="301">
        <f t="shared" si="24"/>
        <v>0.7882208872242642</v>
      </c>
      <c r="E119" s="301">
        <f t="shared" si="24"/>
        <v>0.78994436701688475</v>
      </c>
      <c r="F119" s="301">
        <f t="shared" si="24"/>
        <v>0.78594607792194893</v>
      </c>
      <c r="G119" s="301">
        <f t="shared" si="24"/>
        <v>0.78697813732470812</v>
      </c>
      <c r="H119" s="301">
        <f t="shared" si="24"/>
        <v>0.78395483887502637</v>
      </c>
      <c r="I119" s="301">
        <f t="shared" si="24"/>
        <v>0.78454869596108623</v>
      </c>
      <c r="J119" s="301">
        <f t="shared" si="24"/>
        <v>0.757426606206271</v>
      </c>
      <c r="K119" s="301">
        <f t="shared" si="24"/>
        <v>0.75387335121737375</v>
      </c>
      <c r="L119" s="301">
        <f t="shared" si="24"/>
        <v>0.76820566491643172</v>
      </c>
      <c r="M119" s="301">
        <f t="shared" si="24"/>
        <v>0.70087901365836369</v>
      </c>
      <c r="N119" s="301">
        <f t="shared" si="24"/>
        <v>0.73488630112757025</v>
      </c>
      <c r="O119" s="301">
        <f t="shared" si="24"/>
        <v>0.73470780305544825</v>
      </c>
      <c r="P119" s="301">
        <f t="shared" si="24"/>
        <v>0.7295101021360838</v>
      </c>
      <c r="Q119" s="301">
        <f t="shared" si="24"/>
        <v>0.73756948206267081</v>
      </c>
      <c r="R119" s="301">
        <f t="shared" si="24"/>
        <v>0.73750032563941814</v>
      </c>
      <c r="S119" s="301">
        <f t="shared" si="24"/>
        <v>0.74403239086386941</v>
      </c>
      <c r="T119" s="301">
        <f t="shared" si="24"/>
        <v>0.72385431230209019</v>
      </c>
      <c r="U119" s="301">
        <f t="shared" si="24"/>
        <v>0.7480224598018923</v>
      </c>
      <c r="V119" s="301">
        <f t="shared" si="24"/>
        <v>0.76434537164367011</v>
      </c>
      <c r="W119" s="301">
        <f t="shared" si="24"/>
        <v>0.77933135336274639</v>
      </c>
      <c r="X119" s="301">
        <f t="shared" si="24"/>
        <v>0.78062326442039554</v>
      </c>
      <c r="Y119" s="301">
        <f t="shared" si="24"/>
        <v>0.76618220086694955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0.77346186463130873</v>
      </c>
      <c r="C120" s="302">
        <f t="shared" si="25"/>
        <v>0.76747904608901707</v>
      </c>
      <c r="D120" s="302">
        <f t="shared" si="25"/>
        <v>0.77875117526974913</v>
      </c>
      <c r="E120" s="302">
        <f t="shared" si="25"/>
        <v>0.78418612351563155</v>
      </c>
      <c r="F120" s="302">
        <f t="shared" si="25"/>
        <v>0.76794396475508009</v>
      </c>
      <c r="G120" s="302">
        <f t="shared" si="25"/>
        <v>0.77512319024747056</v>
      </c>
      <c r="H120" s="302">
        <f t="shared" si="25"/>
        <v>0.76053398553378337</v>
      </c>
      <c r="I120" s="302">
        <f t="shared" si="25"/>
        <v>0.76384592456589995</v>
      </c>
      <c r="J120" s="302">
        <f t="shared" si="25"/>
        <v>0.65697048887263743</v>
      </c>
      <c r="K120" s="302">
        <f t="shared" si="25"/>
        <v>0.6436337616668375</v>
      </c>
      <c r="L120" s="302">
        <f t="shared" si="25"/>
        <v>0.69919210630382578</v>
      </c>
      <c r="M120" s="302">
        <f t="shared" si="25"/>
        <v>0.46066896346058295</v>
      </c>
      <c r="N120" s="302">
        <f t="shared" si="25"/>
        <v>0.57558065459891983</v>
      </c>
      <c r="O120" s="302">
        <f t="shared" si="25"/>
        <v>0.57476201695784579</v>
      </c>
      <c r="P120" s="302">
        <f t="shared" si="25"/>
        <v>0.55650628395747914</v>
      </c>
      <c r="Q120" s="302">
        <f t="shared" si="25"/>
        <v>0.58461669651070125</v>
      </c>
      <c r="R120" s="302">
        <f t="shared" si="25"/>
        <v>0.5840694902451633</v>
      </c>
      <c r="S120" s="302">
        <f t="shared" si="25"/>
        <v>0.60704592989169437</v>
      </c>
      <c r="T120" s="302">
        <f t="shared" si="25"/>
        <v>0.53754698849577875</v>
      </c>
      <c r="U120" s="302">
        <f t="shared" si="25"/>
        <v>0.62214275855715262</v>
      </c>
      <c r="V120" s="302">
        <f t="shared" si="25"/>
        <v>0.68358905168288353</v>
      </c>
      <c r="W120" s="302">
        <f t="shared" si="25"/>
        <v>0.74501359455095106</v>
      </c>
      <c r="X120" s="302">
        <f t="shared" si="25"/>
        <v>0.74995013583217618</v>
      </c>
      <c r="Y120" s="302">
        <f t="shared" si="25"/>
        <v>0.69025066745756125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1.3265100184937002E-2</v>
      </c>
      <c r="C121" s="302">
        <f t="shared" si="26"/>
        <v>1.7995490487949899E-2</v>
      </c>
      <c r="D121" s="302">
        <f t="shared" si="26"/>
        <v>9.4697119545150577E-3</v>
      </c>
      <c r="E121" s="302">
        <f t="shared" si="26"/>
        <v>5.7582435012532582E-3</v>
      </c>
      <c r="F121" s="302">
        <f t="shared" si="26"/>
        <v>1.8002113166868734E-2</v>
      </c>
      <c r="G121" s="302">
        <f t="shared" si="26"/>
        <v>1.1854947077237525E-2</v>
      </c>
      <c r="H121" s="302">
        <f t="shared" si="26"/>
        <v>2.3420853341242987E-2</v>
      </c>
      <c r="I121" s="302">
        <f t="shared" si="26"/>
        <v>2.070277139518625E-2</v>
      </c>
      <c r="J121" s="302">
        <f t="shared" si="26"/>
        <v>0.1004561173336336</v>
      </c>
      <c r="K121" s="302">
        <f t="shared" si="26"/>
        <v>0.11023958955053623</v>
      </c>
      <c r="L121" s="302">
        <f t="shared" si="26"/>
        <v>6.901355861260601E-2</v>
      </c>
      <c r="M121" s="302">
        <f t="shared" si="26"/>
        <v>0.24021005019778072</v>
      </c>
      <c r="N121" s="302">
        <f t="shared" si="26"/>
        <v>0.15930564652865029</v>
      </c>
      <c r="O121" s="302">
        <f t="shared" si="26"/>
        <v>0.15994578609760252</v>
      </c>
      <c r="P121" s="302">
        <f t="shared" si="26"/>
        <v>0.17300381817860477</v>
      </c>
      <c r="Q121" s="302">
        <f t="shared" si="26"/>
        <v>0.15295278555196967</v>
      </c>
      <c r="R121" s="302">
        <f t="shared" si="26"/>
        <v>0.15343083539425478</v>
      </c>
      <c r="S121" s="302">
        <f t="shared" si="26"/>
        <v>0.13698646097217493</v>
      </c>
      <c r="T121" s="302">
        <f t="shared" si="26"/>
        <v>0.18630732380631146</v>
      </c>
      <c r="U121" s="302">
        <f t="shared" si="26"/>
        <v>0.1258797012447396</v>
      </c>
      <c r="V121" s="302">
        <f t="shared" si="26"/>
        <v>8.0756319960786582E-2</v>
      </c>
      <c r="W121" s="302">
        <f t="shared" si="26"/>
        <v>3.4317758811795308E-2</v>
      </c>
      <c r="X121" s="302">
        <f t="shared" si="26"/>
        <v>3.0673128588219387E-2</v>
      </c>
      <c r="Y121" s="302">
        <f t="shared" si="26"/>
        <v>7.593153340938838E-2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0.10905018294888778</v>
      </c>
      <c r="C122" s="301">
        <f t="shared" si="27"/>
        <v>0.10835218745228078</v>
      </c>
      <c r="D122" s="301">
        <f t="shared" si="27"/>
        <v>0.10966726919004834</v>
      </c>
      <c r="E122" s="301">
        <f t="shared" si="27"/>
        <v>0.11030134648540472</v>
      </c>
      <c r="F122" s="301">
        <f t="shared" si="27"/>
        <v>0.10840642796332525</v>
      </c>
      <c r="G122" s="301">
        <f t="shared" si="27"/>
        <v>0.10924400427077091</v>
      </c>
      <c r="H122" s="301">
        <f t="shared" si="27"/>
        <v>0.10754193038750624</v>
      </c>
      <c r="I122" s="301">
        <f t="shared" si="27"/>
        <v>0.10792832327458694</v>
      </c>
      <c r="J122" s="301">
        <f t="shared" si="27"/>
        <v>9.5459522443805706E-2</v>
      </c>
      <c r="K122" s="301">
        <f t="shared" si="27"/>
        <v>9.3903570936475667E-2</v>
      </c>
      <c r="L122" s="301">
        <f t="shared" si="27"/>
        <v>0.10038537781065661</v>
      </c>
      <c r="M122" s="301">
        <f t="shared" si="27"/>
        <v>7.2557677812456131E-2</v>
      </c>
      <c r="N122" s="301">
        <f t="shared" si="27"/>
        <v>8.5964041778563011E-2</v>
      </c>
      <c r="O122" s="301">
        <f t="shared" si="27"/>
        <v>8.5868534053766515E-2</v>
      </c>
      <c r="P122" s="301">
        <f t="shared" si="27"/>
        <v>8.3738698537043132E-2</v>
      </c>
      <c r="Q122" s="301">
        <f t="shared" si="27"/>
        <v>8.7018246668252794E-2</v>
      </c>
      <c r="R122" s="301">
        <f t="shared" si="27"/>
        <v>8.6954405937263571E-2</v>
      </c>
      <c r="S122" s="301">
        <f t="shared" si="27"/>
        <v>8.9634990562672295E-2</v>
      </c>
      <c r="T122" s="301">
        <f t="shared" si="27"/>
        <v>8.1526780733154794E-2</v>
      </c>
      <c r="U122" s="301">
        <f t="shared" si="27"/>
        <v>9.1396287240316912E-2</v>
      </c>
      <c r="V122" s="301">
        <f t="shared" si="27"/>
        <v>9.8565021438200048E-2</v>
      </c>
      <c r="W122" s="301">
        <f t="shared" si="27"/>
        <v>0.10573121810615183</v>
      </c>
      <c r="X122" s="301">
        <f t="shared" si="27"/>
        <v>0.10630714792230193</v>
      </c>
      <c r="Y122" s="301">
        <f t="shared" si="27"/>
        <v>9.9342209945255056E-2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9.0237217540319173E-2</v>
      </c>
      <c r="C123" s="302">
        <f t="shared" si="28"/>
        <v>8.9539222043718447E-2</v>
      </c>
      <c r="D123" s="302">
        <f t="shared" si="28"/>
        <v>9.0854303781470511E-2</v>
      </c>
      <c r="E123" s="302">
        <f t="shared" si="28"/>
        <v>9.1488381076823444E-2</v>
      </c>
      <c r="F123" s="302">
        <f t="shared" si="28"/>
        <v>8.9593462554759085E-2</v>
      </c>
      <c r="G123" s="302">
        <f t="shared" si="28"/>
        <v>9.0431038862204674E-2</v>
      </c>
      <c r="H123" s="302">
        <f t="shared" si="28"/>
        <v>8.8728964978941199E-2</v>
      </c>
      <c r="I123" s="302">
        <f t="shared" si="28"/>
        <v>8.9115357866021441E-2</v>
      </c>
      <c r="J123" s="302">
        <f t="shared" si="28"/>
        <v>7.6646557035140853E-2</v>
      </c>
      <c r="K123" s="302">
        <f t="shared" si="28"/>
        <v>7.5090605527797519E-2</v>
      </c>
      <c r="L123" s="302">
        <f t="shared" si="28"/>
        <v>8.1572412402112826E-2</v>
      </c>
      <c r="M123" s="302">
        <f t="shared" si="28"/>
        <v>5.3744712403734525E-2</v>
      </c>
      <c r="N123" s="302">
        <f t="shared" si="28"/>
        <v>6.7151076369873816E-2</v>
      </c>
      <c r="O123" s="302">
        <f t="shared" si="28"/>
        <v>6.7055568645081845E-2</v>
      </c>
      <c r="P123" s="302">
        <f t="shared" si="28"/>
        <v>6.4925733128372409E-2</v>
      </c>
      <c r="Q123" s="302">
        <f t="shared" si="28"/>
        <v>6.8205281259581627E-2</v>
      </c>
      <c r="R123" s="302">
        <f t="shared" si="28"/>
        <v>6.8141440528602243E-2</v>
      </c>
      <c r="S123" s="302">
        <f t="shared" si="28"/>
        <v>7.082202515403084E-2</v>
      </c>
      <c r="T123" s="302">
        <f t="shared" si="28"/>
        <v>6.2713815324507344E-2</v>
      </c>
      <c r="U123" s="302">
        <f t="shared" si="28"/>
        <v>7.2583321831667644E-2</v>
      </c>
      <c r="V123" s="302">
        <f t="shared" si="28"/>
        <v>7.9752056029669532E-2</v>
      </c>
      <c r="W123" s="302">
        <f t="shared" si="28"/>
        <v>8.6918252697610762E-2</v>
      </c>
      <c r="X123" s="302">
        <f t="shared" si="28"/>
        <v>8.7494182513753724E-2</v>
      </c>
      <c r="Y123" s="302">
        <f t="shared" si="28"/>
        <v>8.0529244536715297E-2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1.8812965408568617E-2</v>
      </c>
      <c r="C124" s="303">
        <f t="shared" si="29"/>
        <v>1.8812965408562338E-2</v>
      </c>
      <c r="D124" s="303">
        <f t="shared" si="29"/>
        <v>1.8812965408577825E-2</v>
      </c>
      <c r="E124" s="303">
        <f t="shared" si="29"/>
        <v>1.8812965408581284E-2</v>
      </c>
      <c r="F124" s="303">
        <f t="shared" si="29"/>
        <v>1.8812965408566164E-2</v>
      </c>
      <c r="G124" s="303">
        <f t="shared" si="29"/>
        <v>1.8812965408566237E-2</v>
      </c>
      <c r="H124" s="303">
        <f t="shared" si="29"/>
        <v>1.8812965408565044E-2</v>
      </c>
      <c r="I124" s="303">
        <f t="shared" si="29"/>
        <v>1.8812965408565512E-2</v>
      </c>
      <c r="J124" s="303">
        <f t="shared" si="29"/>
        <v>1.8812965408664856E-2</v>
      </c>
      <c r="K124" s="303">
        <f t="shared" si="29"/>
        <v>1.8812965408678144E-2</v>
      </c>
      <c r="L124" s="303">
        <f t="shared" si="29"/>
        <v>1.8812965408543793E-2</v>
      </c>
      <c r="M124" s="303">
        <f t="shared" si="29"/>
        <v>1.8812965408721603E-2</v>
      </c>
      <c r="N124" s="303">
        <f t="shared" si="29"/>
        <v>1.8812965408689177E-2</v>
      </c>
      <c r="O124" s="303">
        <f t="shared" si="29"/>
        <v>1.8812965408684674E-2</v>
      </c>
      <c r="P124" s="303">
        <f t="shared" si="29"/>
        <v>1.8812965408670723E-2</v>
      </c>
      <c r="Q124" s="303">
        <f t="shared" si="29"/>
        <v>1.8812965408671153E-2</v>
      </c>
      <c r="R124" s="303">
        <f t="shared" si="29"/>
        <v>1.8812965408661321E-2</v>
      </c>
      <c r="S124" s="303">
        <f t="shared" si="29"/>
        <v>1.8812965408641451E-2</v>
      </c>
      <c r="T124" s="303">
        <f t="shared" si="29"/>
        <v>1.8812965408647461E-2</v>
      </c>
      <c r="U124" s="303">
        <f t="shared" si="29"/>
        <v>1.8812965408649268E-2</v>
      </c>
      <c r="V124" s="303">
        <f t="shared" si="29"/>
        <v>1.8812965408530509E-2</v>
      </c>
      <c r="W124" s="303">
        <f t="shared" si="29"/>
        <v>1.8812965408541056E-2</v>
      </c>
      <c r="X124" s="303">
        <f t="shared" si="29"/>
        <v>1.881296540854821E-2</v>
      </c>
      <c r="Y124" s="303">
        <f t="shared" si="29"/>
        <v>1.8812965408539748E-2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0.99999999999999989</v>
      </c>
      <c r="F126" s="232">
        <f t="shared" si="30"/>
        <v>1</v>
      </c>
      <c r="G126" s="232">
        <f t="shared" si="30"/>
        <v>0.99999999999999989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1.0000000000000002</v>
      </c>
      <c r="M126" s="232">
        <f t="shared" si="30"/>
        <v>0.99999999999999978</v>
      </c>
      <c r="N126" s="232">
        <f t="shared" si="30"/>
        <v>0.99999999999999978</v>
      </c>
      <c r="O126" s="232">
        <f t="shared" si="30"/>
        <v>1</v>
      </c>
      <c r="P126" s="232">
        <f t="shared" si="30"/>
        <v>1.0000000000000004</v>
      </c>
      <c r="Q126" s="232">
        <f t="shared" si="30"/>
        <v>1</v>
      </c>
      <c r="R126" s="232">
        <f t="shared" si="30"/>
        <v>1</v>
      </c>
      <c r="S126" s="232">
        <f t="shared" si="30"/>
        <v>1.0000000000000004</v>
      </c>
      <c r="T126" s="232">
        <f t="shared" si="30"/>
        <v>0.99999999999999967</v>
      </c>
      <c r="U126" s="232">
        <f t="shared" si="30"/>
        <v>1</v>
      </c>
      <c r="V126" s="232">
        <f t="shared" si="30"/>
        <v>1.0000000000000004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3.7027758007779986E-2</v>
      </c>
      <c r="C127" s="299">
        <f t="shared" si="31"/>
        <v>3.7027758007813785E-2</v>
      </c>
      <c r="D127" s="299">
        <f t="shared" si="31"/>
        <v>3.7027758007752716E-2</v>
      </c>
      <c r="E127" s="299">
        <f t="shared" si="31"/>
        <v>3.7027758007733808E-2</v>
      </c>
      <c r="F127" s="299">
        <f t="shared" si="31"/>
        <v>3.7027758007809969E-2</v>
      </c>
      <c r="G127" s="299">
        <f t="shared" si="31"/>
        <v>3.7027758007780291E-2</v>
      </c>
      <c r="H127" s="299">
        <f t="shared" si="31"/>
        <v>3.7027758007829203E-2</v>
      </c>
      <c r="I127" s="299">
        <f t="shared" si="31"/>
        <v>3.7027758007819538E-2</v>
      </c>
      <c r="J127" s="299">
        <f t="shared" si="31"/>
        <v>3.7027758007270123E-2</v>
      </c>
      <c r="K127" s="299">
        <f t="shared" si="31"/>
        <v>3.7027758007153119E-2</v>
      </c>
      <c r="L127" s="299">
        <f t="shared" si="31"/>
        <v>3.7027758008010732E-2</v>
      </c>
      <c r="M127" s="299">
        <f t="shared" si="31"/>
        <v>3.7027758007018269E-2</v>
      </c>
      <c r="N127" s="299">
        <f t="shared" si="31"/>
        <v>3.7027758007230432E-2</v>
      </c>
      <c r="O127" s="299">
        <f t="shared" si="31"/>
        <v>3.7027758007256543E-2</v>
      </c>
      <c r="P127" s="299">
        <f t="shared" si="31"/>
        <v>3.7027758007333822E-2</v>
      </c>
      <c r="Q127" s="299">
        <f t="shared" si="31"/>
        <v>3.7027758007333066E-2</v>
      </c>
      <c r="R127" s="299">
        <f t="shared" si="31"/>
        <v>3.7027758007345479E-2</v>
      </c>
      <c r="S127" s="299">
        <f t="shared" si="31"/>
        <v>3.7027758007441437E-2</v>
      </c>
      <c r="T127" s="299">
        <f t="shared" si="31"/>
        <v>3.7027758007422466E-2</v>
      </c>
      <c r="U127" s="299">
        <f t="shared" si="31"/>
        <v>3.702775800743744E-2</v>
      </c>
      <c r="V127" s="299">
        <f t="shared" si="31"/>
        <v>3.702775800811222E-2</v>
      </c>
      <c r="W127" s="299">
        <f t="shared" si="31"/>
        <v>3.7027758007872599E-2</v>
      </c>
      <c r="X127" s="299">
        <f t="shared" si="31"/>
        <v>3.7027758007863794E-2</v>
      </c>
      <c r="Y127" s="299">
        <f t="shared" si="31"/>
        <v>3.7027758007958399E-2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1.6326910814178419E-2</v>
      </c>
      <c r="C128" s="233">
        <f t="shared" si="32"/>
        <v>1.6326910814193317E-2</v>
      </c>
      <c r="D128" s="233">
        <f t="shared" si="32"/>
        <v>1.6326910814166404E-2</v>
      </c>
      <c r="E128" s="233">
        <f t="shared" si="32"/>
        <v>1.632691081415806E-2</v>
      </c>
      <c r="F128" s="233">
        <f t="shared" si="32"/>
        <v>1.6326910814191652E-2</v>
      </c>
      <c r="G128" s="233">
        <f t="shared" si="32"/>
        <v>1.6326910814178548E-2</v>
      </c>
      <c r="H128" s="233">
        <f t="shared" si="32"/>
        <v>1.6326910814200124E-2</v>
      </c>
      <c r="I128" s="233">
        <f t="shared" si="32"/>
        <v>1.6326910814195867E-2</v>
      </c>
      <c r="J128" s="233">
        <f t="shared" si="32"/>
        <v>1.6326910813953596E-2</v>
      </c>
      <c r="K128" s="233">
        <f t="shared" si="32"/>
        <v>1.6326910813902015E-2</v>
      </c>
      <c r="L128" s="233">
        <f t="shared" si="32"/>
        <v>1.6326910814280171E-2</v>
      </c>
      <c r="M128" s="233">
        <f t="shared" si="32"/>
        <v>1.6326910813842545E-2</v>
      </c>
      <c r="N128" s="233">
        <f t="shared" si="32"/>
        <v>1.6326910813936103E-2</v>
      </c>
      <c r="O128" s="233">
        <f t="shared" si="32"/>
        <v>1.6326910813947614E-2</v>
      </c>
      <c r="P128" s="233">
        <f t="shared" si="32"/>
        <v>1.6326910813981688E-2</v>
      </c>
      <c r="Q128" s="233">
        <f t="shared" si="32"/>
        <v>1.6326910813981358E-2</v>
      </c>
      <c r="R128" s="233">
        <f t="shared" si="32"/>
        <v>1.6326910813986836E-2</v>
      </c>
      <c r="S128" s="233">
        <f t="shared" si="32"/>
        <v>1.6326910814029146E-2</v>
      </c>
      <c r="T128" s="233">
        <f t="shared" si="32"/>
        <v>1.6326910814020771E-2</v>
      </c>
      <c r="U128" s="233">
        <f t="shared" si="32"/>
        <v>1.6326910814027377E-2</v>
      </c>
      <c r="V128" s="233">
        <f t="shared" si="32"/>
        <v>1.6326910814324913E-2</v>
      </c>
      <c r="W128" s="233">
        <f t="shared" si="32"/>
        <v>1.6326910814219261E-2</v>
      </c>
      <c r="X128" s="233">
        <f t="shared" si="32"/>
        <v>1.6326910814215376E-2</v>
      </c>
      <c r="Y128" s="233">
        <f t="shared" si="32"/>
        <v>1.6326910814257089E-2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0.12664196862008167</v>
      </c>
      <c r="C129" s="233">
        <f t="shared" si="33"/>
        <v>0.12664196862019733</v>
      </c>
      <c r="D129" s="233">
        <f t="shared" si="33"/>
        <v>0.12664196861998847</v>
      </c>
      <c r="E129" s="233">
        <f t="shared" si="33"/>
        <v>0.12664196861992383</v>
      </c>
      <c r="F129" s="233">
        <f t="shared" si="33"/>
        <v>0.12664196862018437</v>
      </c>
      <c r="G129" s="233">
        <f t="shared" si="33"/>
        <v>0.12664196862008273</v>
      </c>
      <c r="H129" s="233">
        <f t="shared" si="33"/>
        <v>0.12664196862025007</v>
      </c>
      <c r="I129" s="233">
        <f t="shared" si="33"/>
        <v>0.12664196862021704</v>
      </c>
      <c r="J129" s="233">
        <f t="shared" si="33"/>
        <v>0.12664196861833787</v>
      </c>
      <c r="K129" s="233">
        <f t="shared" si="33"/>
        <v>0.12664196861793772</v>
      </c>
      <c r="L129" s="233">
        <f t="shared" si="33"/>
        <v>0.12664196862087096</v>
      </c>
      <c r="M129" s="233">
        <f t="shared" si="33"/>
        <v>0.12664196861747651</v>
      </c>
      <c r="N129" s="233">
        <f t="shared" si="33"/>
        <v>0.12664196861820218</v>
      </c>
      <c r="O129" s="233">
        <f t="shared" si="33"/>
        <v>0.12664196861829147</v>
      </c>
      <c r="P129" s="233">
        <f t="shared" si="33"/>
        <v>0.12664196861855576</v>
      </c>
      <c r="Q129" s="233">
        <f t="shared" si="33"/>
        <v>0.12664196861855317</v>
      </c>
      <c r="R129" s="233">
        <f t="shared" si="33"/>
        <v>0.12664196861859564</v>
      </c>
      <c r="S129" s="233">
        <f t="shared" si="33"/>
        <v>0.12664196861892382</v>
      </c>
      <c r="T129" s="233">
        <f t="shared" si="33"/>
        <v>0.12664196861885896</v>
      </c>
      <c r="U129" s="233">
        <f t="shared" si="33"/>
        <v>0.12664196861891014</v>
      </c>
      <c r="V129" s="233">
        <f t="shared" si="33"/>
        <v>0.12664196862121807</v>
      </c>
      <c r="W129" s="233">
        <f t="shared" si="33"/>
        <v>0.1266419686203985</v>
      </c>
      <c r="X129" s="233">
        <f t="shared" si="33"/>
        <v>0.12664196862036842</v>
      </c>
      <c r="Y129" s="233">
        <f t="shared" si="33"/>
        <v>0.12664196862069194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5.5919517678340892E-2</v>
      </c>
      <c r="C130" s="233">
        <f t="shared" si="34"/>
        <v>5.5919517678391914E-2</v>
      </c>
      <c r="D130" s="233">
        <f t="shared" si="34"/>
        <v>5.5919517678299717E-2</v>
      </c>
      <c r="E130" s="233">
        <f t="shared" si="34"/>
        <v>5.5919517678271156E-2</v>
      </c>
      <c r="F130" s="233">
        <f t="shared" si="34"/>
        <v>5.591951767838621E-2</v>
      </c>
      <c r="G130" s="233">
        <f t="shared" si="34"/>
        <v>5.5919517678341357E-2</v>
      </c>
      <c r="H130" s="233">
        <f t="shared" si="34"/>
        <v>5.5919517678415229E-2</v>
      </c>
      <c r="I130" s="233">
        <f t="shared" si="34"/>
        <v>5.5919517678400629E-2</v>
      </c>
      <c r="J130" s="233">
        <f t="shared" si="34"/>
        <v>5.5919517677570876E-2</v>
      </c>
      <c r="K130" s="233">
        <f t="shared" si="34"/>
        <v>5.5919517677394198E-2</v>
      </c>
      <c r="L130" s="233">
        <f t="shared" si="34"/>
        <v>5.5919517678689398E-2</v>
      </c>
      <c r="M130" s="233">
        <f t="shared" si="34"/>
        <v>5.5919517677190542E-2</v>
      </c>
      <c r="N130" s="233">
        <f t="shared" si="34"/>
        <v>5.5919517677510938E-2</v>
      </c>
      <c r="O130" s="233">
        <f t="shared" si="34"/>
        <v>5.5919517677550393E-2</v>
      </c>
      <c r="P130" s="233">
        <f t="shared" si="34"/>
        <v>5.591951767766707E-2</v>
      </c>
      <c r="Q130" s="233">
        <f t="shared" si="34"/>
        <v>5.5919517677665981E-2</v>
      </c>
      <c r="R130" s="233">
        <f t="shared" si="34"/>
        <v>5.5919517677684695E-2</v>
      </c>
      <c r="S130" s="233">
        <f t="shared" si="34"/>
        <v>5.5919517677829593E-2</v>
      </c>
      <c r="T130" s="233">
        <f t="shared" si="34"/>
        <v>5.5919517677800949E-2</v>
      </c>
      <c r="U130" s="233">
        <f t="shared" si="34"/>
        <v>5.591951767782357E-2</v>
      </c>
      <c r="V130" s="233">
        <f t="shared" si="34"/>
        <v>5.5919517678842637E-2</v>
      </c>
      <c r="W130" s="233">
        <f t="shared" si="34"/>
        <v>5.5919517678480753E-2</v>
      </c>
      <c r="X130" s="233">
        <f t="shared" si="34"/>
        <v>5.5919517678467451E-2</v>
      </c>
      <c r="Y130" s="233">
        <f t="shared" si="34"/>
        <v>5.5919517678610343E-2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0.50312989720254286</v>
      </c>
      <c r="C131" s="300">
        <f t="shared" si="35"/>
        <v>0.44393203076772603</v>
      </c>
      <c r="D131" s="300">
        <f t="shared" si="35"/>
        <v>0.55283220672910194</v>
      </c>
      <c r="E131" s="300">
        <f t="shared" si="35"/>
        <v>0.61272670825383679</v>
      </c>
      <c r="F131" s="300">
        <f t="shared" si="35"/>
        <v>0.43424417952958355</v>
      </c>
      <c r="G131" s="300">
        <f t="shared" si="35"/>
        <v>0.52532991876955504</v>
      </c>
      <c r="H131" s="300">
        <f t="shared" si="35"/>
        <v>0.39032770034884579</v>
      </c>
      <c r="I131" s="300">
        <f t="shared" si="35"/>
        <v>0.41909384213328249</v>
      </c>
      <c r="J131" s="300">
        <f t="shared" si="35"/>
        <v>0.17813736378664477</v>
      </c>
      <c r="K131" s="300">
        <f t="shared" si="35"/>
        <v>0.17106294261019495</v>
      </c>
      <c r="L131" s="300">
        <f t="shared" si="35"/>
        <v>0.22157504199932263</v>
      </c>
      <c r="M131" s="300">
        <f t="shared" si="35"/>
        <v>0.16044418377866779</v>
      </c>
      <c r="N131" s="300">
        <f t="shared" si="35"/>
        <v>0.15701075891147015</v>
      </c>
      <c r="O131" s="300">
        <f t="shared" si="35"/>
        <v>0.1563285599482781</v>
      </c>
      <c r="P131" s="300">
        <f t="shared" si="35"/>
        <v>0.15500131016854701</v>
      </c>
      <c r="Q131" s="300">
        <f t="shared" si="35"/>
        <v>0.15647750519556128</v>
      </c>
      <c r="R131" s="300">
        <f t="shared" si="35"/>
        <v>0.155411585595709</v>
      </c>
      <c r="S131" s="300">
        <f t="shared" si="35"/>
        <v>0.15753351213392822</v>
      </c>
      <c r="T131" s="300">
        <f t="shared" si="35"/>
        <v>0.15631914095475952</v>
      </c>
      <c r="U131" s="300">
        <f t="shared" si="35"/>
        <v>0.16348261130701985</v>
      </c>
      <c r="V131" s="300">
        <f t="shared" si="35"/>
        <v>0.19997850422168426</v>
      </c>
      <c r="W131" s="300">
        <f t="shared" si="35"/>
        <v>0.34075097694831141</v>
      </c>
      <c r="X131" s="300">
        <f t="shared" si="35"/>
        <v>0.35938087906090738</v>
      </c>
      <c r="Y131" s="300">
        <f t="shared" si="35"/>
        <v>0.20468740745915956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0.26095394767707625</v>
      </c>
      <c r="C132" s="235">
        <f t="shared" si="36"/>
        <v>0.32015181411167776</v>
      </c>
      <c r="D132" s="235">
        <f t="shared" si="36"/>
        <v>0.21125163815069076</v>
      </c>
      <c r="E132" s="235">
        <f t="shared" si="36"/>
        <v>0.15135713662607617</v>
      </c>
      <c r="F132" s="235">
        <f t="shared" si="36"/>
        <v>0.32983966534984416</v>
      </c>
      <c r="G132" s="235">
        <f t="shared" si="36"/>
        <v>0.23875392611006185</v>
      </c>
      <c r="H132" s="235">
        <f t="shared" si="36"/>
        <v>0.37375614453045963</v>
      </c>
      <c r="I132" s="235">
        <f t="shared" si="36"/>
        <v>0.34499000274608449</v>
      </c>
      <c r="J132" s="235">
        <f t="shared" si="36"/>
        <v>0.58594648109622272</v>
      </c>
      <c r="K132" s="235">
        <f t="shared" si="36"/>
        <v>0.59302090227341797</v>
      </c>
      <c r="L132" s="235">
        <f t="shared" si="36"/>
        <v>0.5425088028788263</v>
      </c>
      <c r="M132" s="235">
        <f t="shared" si="36"/>
        <v>0.60363966110580414</v>
      </c>
      <c r="N132" s="235">
        <f t="shared" si="36"/>
        <v>0.60707308597164999</v>
      </c>
      <c r="O132" s="235">
        <f t="shared" si="36"/>
        <v>0.6077552849346759</v>
      </c>
      <c r="P132" s="235">
        <f t="shared" si="36"/>
        <v>0.60908253471391505</v>
      </c>
      <c r="Q132" s="235">
        <f t="shared" si="36"/>
        <v>0.60760633968690514</v>
      </c>
      <c r="R132" s="235">
        <f t="shared" si="36"/>
        <v>0.60867225928667834</v>
      </c>
      <c r="S132" s="235">
        <f t="shared" si="36"/>
        <v>0.60655033274784809</v>
      </c>
      <c r="T132" s="235">
        <f t="shared" si="36"/>
        <v>0.607764703927137</v>
      </c>
      <c r="U132" s="235">
        <f t="shared" si="36"/>
        <v>0.60060123357478157</v>
      </c>
      <c r="V132" s="235">
        <f t="shared" si="36"/>
        <v>0.56410534065581819</v>
      </c>
      <c r="W132" s="235">
        <f t="shared" si="36"/>
        <v>0.42333286793071756</v>
      </c>
      <c r="X132" s="235">
        <f t="shared" si="36"/>
        <v>0.40470296581817755</v>
      </c>
      <c r="Y132" s="235">
        <f t="shared" si="36"/>
        <v>0.55939643741932277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468.53632720672255</v>
      </c>
      <c r="C136" s="320">
        <f t="shared" si="37"/>
        <v>424.75969224242289</v>
      </c>
      <c r="D136" s="320">
        <f t="shared" si="37"/>
        <v>525.38277758640243</v>
      </c>
      <c r="E136" s="320">
        <f t="shared" si="37"/>
        <v>645.5601251406938</v>
      </c>
      <c r="F136" s="320">
        <f t="shared" si="37"/>
        <v>438.20670566536012</v>
      </c>
      <c r="G136" s="320">
        <f t="shared" si="37"/>
        <v>517.63849802358175</v>
      </c>
      <c r="H136" s="320">
        <f t="shared" si="37"/>
        <v>461.50502397326215</v>
      </c>
      <c r="I136" s="320">
        <f t="shared" si="37"/>
        <v>393.70697523198533</v>
      </c>
      <c r="J136" s="320">
        <f t="shared" si="37"/>
        <v>252.63753229948242</v>
      </c>
      <c r="K136" s="320">
        <f t="shared" si="37"/>
        <v>383.77001501554957</v>
      </c>
      <c r="L136" s="320">
        <f t="shared" si="37"/>
        <v>0</v>
      </c>
      <c r="M136" s="320">
        <f t="shared" si="37"/>
        <v>0</v>
      </c>
      <c r="N136" s="320">
        <f t="shared" si="37"/>
        <v>0</v>
      </c>
      <c r="O136" s="320">
        <f t="shared" si="37"/>
        <v>0</v>
      </c>
      <c r="P136" s="320">
        <f t="shared" si="37"/>
        <v>0</v>
      </c>
      <c r="Q136" s="320">
        <f t="shared" si="37"/>
        <v>0</v>
      </c>
      <c r="R136" s="320">
        <f t="shared" si="37"/>
        <v>0</v>
      </c>
      <c r="S136" s="320">
        <f t="shared" si="37"/>
        <v>0</v>
      </c>
      <c r="T136" s="320">
        <f t="shared" si="37"/>
        <v>0</v>
      </c>
      <c r="U136" s="320">
        <f t="shared" si="37"/>
        <v>0</v>
      </c>
      <c r="V136" s="320">
        <f t="shared" si="37"/>
        <v>0</v>
      </c>
      <c r="W136" s="320">
        <f t="shared" si="37"/>
        <v>0</v>
      </c>
      <c r="X136" s="320">
        <f t="shared" si="37"/>
        <v>0</v>
      </c>
      <c r="Y136" s="320">
        <f t="shared" si="37"/>
        <v>0</v>
      </c>
      <c r="DA136" s="95"/>
    </row>
    <row r="137" spans="1:105" ht="12" customHeight="1" x14ac:dyDescent="0.25">
      <c r="A137" s="55" t="s">
        <v>91</v>
      </c>
      <c r="B137" s="273">
        <f>IF(B$6=0,0,B$6/PPA!B$10*1000)</f>
        <v>2.3426816360304339</v>
      </c>
      <c r="C137" s="273">
        <f>IF(C$6=0,0,C$6/PPA!C$10*1000)</f>
        <v>2.1237984612091134</v>
      </c>
      <c r="D137" s="273">
        <f>IF(D$6=0,0,D$6/PPA!D$10*1000)</f>
        <v>2.6269138879290428</v>
      </c>
      <c r="E137" s="273">
        <f>IF(E$6=0,0,E$6/PPA!E$10*1000)</f>
        <v>3.2278006256999103</v>
      </c>
      <c r="F137" s="273">
        <f>IF(F$6=0,0,F$6/PPA!F$10*1000)</f>
        <v>2.1910335283239371</v>
      </c>
      <c r="G137" s="273">
        <f>IF(G$6=0,0,G$6/PPA!G$10*1000)</f>
        <v>2.588192490114102</v>
      </c>
      <c r="H137" s="273">
        <f>IF(H$6=0,0,H$6/PPA!H$10*1000)</f>
        <v>2.3075251198636928</v>
      </c>
      <c r="I137" s="273">
        <f>IF(I$6=0,0,I$6/PPA!I$10*1000)</f>
        <v>1.9685348761575889</v>
      </c>
      <c r="J137" s="273">
        <f>IF(J$6=0,0,J$6/PPA!J$10*1000)</f>
        <v>1.2631876614941171</v>
      </c>
      <c r="K137" s="273">
        <f>IF(K$6=0,0,K$6/PPA!K$10*1000)</f>
        <v>1.9188500750707227</v>
      </c>
      <c r="L137" s="273">
        <f>IF(L$6=0,0,L$6/PPA!L$10*1000)</f>
        <v>0</v>
      </c>
      <c r="M137" s="273">
        <f>IF(M$6=0,0,M$6/PPA!M$10*1000)</f>
        <v>0</v>
      </c>
      <c r="N137" s="273">
        <f>IF(N$6=0,0,N$6/PPA!N$10*1000)</f>
        <v>0</v>
      </c>
      <c r="O137" s="273">
        <f>IF(O$6=0,0,O$6/PPA!O$10*1000)</f>
        <v>0</v>
      </c>
      <c r="P137" s="273">
        <f>IF(P$6=0,0,P$6/PPA!P$10*1000)</f>
        <v>0</v>
      </c>
      <c r="Q137" s="273">
        <f>IF(Q$6=0,0,Q$6/PPA!Q$10*1000)</f>
        <v>0</v>
      </c>
      <c r="R137" s="273">
        <f>IF(R$6=0,0,R$6/PPA!R$10*1000)</f>
        <v>0</v>
      </c>
      <c r="S137" s="273">
        <f>IF(S$6=0,0,S$6/PPA!S$10*1000)</f>
        <v>0</v>
      </c>
      <c r="T137" s="273">
        <f>IF(T$6=0,0,T$6/PPA!T$10*1000)</f>
        <v>0</v>
      </c>
      <c r="U137" s="273">
        <f>IF(U$6=0,0,U$6/PPA!U$10*1000)</f>
        <v>0</v>
      </c>
      <c r="V137" s="273">
        <f>IF(V$6=0,0,V$6/PPA!V$10*1000)</f>
        <v>0</v>
      </c>
      <c r="W137" s="273">
        <f>IF(W$6=0,0,W$6/PPA!W$10*1000)</f>
        <v>0</v>
      </c>
      <c r="X137" s="273">
        <f>IF(X$6=0,0,X$6/PPA!X$10*1000)</f>
        <v>0</v>
      </c>
      <c r="Y137" s="273">
        <f>IF(Y$6=0,0,Y$6/PPA!Y$10*1000)</f>
        <v>0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3.2797542904426074</v>
      </c>
      <c r="C138" s="274">
        <f>IF(C$7=0,0,C$7/PPA!C$10*1000)</f>
        <v>2.9733178456927609</v>
      </c>
      <c r="D138" s="274">
        <f>IF(D$7=0,0,D$7/PPA!D$10*1000)</f>
        <v>3.677679443100661</v>
      </c>
      <c r="E138" s="274">
        <f>IF(E$7=0,0,E$7/PPA!E$10*1000)</f>
        <v>4.5189208759798758</v>
      </c>
      <c r="F138" s="274">
        <f>IF(F$7=0,0,F$7/PPA!F$10*1000)</f>
        <v>3.0674469396535118</v>
      </c>
      <c r="G138" s="274">
        <f>IF(G$7=0,0,G$7/PPA!G$10*1000)</f>
        <v>3.6234694861597432</v>
      </c>
      <c r="H138" s="274">
        <f>IF(H$7=0,0,H$7/PPA!H$10*1000)</f>
        <v>3.2305351678091712</v>
      </c>
      <c r="I138" s="274">
        <f>IF(I$7=0,0,I$7/PPA!I$10*1000)</f>
        <v>2.7559488266206249</v>
      </c>
      <c r="J138" s="274">
        <f>IF(J$7=0,0,J$7/PPA!J$10*1000)</f>
        <v>1.7684627260917631</v>
      </c>
      <c r="K138" s="274">
        <f>IF(K$7=0,0,K$7/PPA!K$10*1000)</f>
        <v>2.6863901050990115</v>
      </c>
      <c r="L138" s="274">
        <f>IF(L$7=0,0,L$7/PPA!L$10*1000)</f>
        <v>0</v>
      </c>
      <c r="M138" s="274">
        <f>IF(M$7=0,0,M$7/PPA!M$10*1000)</f>
        <v>0</v>
      </c>
      <c r="N138" s="274">
        <f>IF(N$7=0,0,N$7/PPA!N$10*1000)</f>
        <v>0</v>
      </c>
      <c r="O138" s="274">
        <f>IF(O$7=0,0,O$7/PPA!O$10*1000)</f>
        <v>0</v>
      </c>
      <c r="P138" s="274">
        <f>IF(P$7=0,0,P$7/PPA!P$10*1000)</f>
        <v>0</v>
      </c>
      <c r="Q138" s="274">
        <f>IF(Q$7=0,0,Q$7/PPA!Q$10*1000)</f>
        <v>0</v>
      </c>
      <c r="R138" s="274">
        <f>IF(R$7=0,0,R$7/PPA!R$10*1000)</f>
        <v>0</v>
      </c>
      <c r="S138" s="274">
        <f>IF(S$7=0,0,S$7/PPA!S$10*1000)</f>
        <v>0</v>
      </c>
      <c r="T138" s="274">
        <f>IF(T$7=0,0,T$7/PPA!T$10*1000)</f>
        <v>0</v>
      </c>
      <c r="U138" s="274">
        <f>IF(U$7=0,0,U$7/PPA!U$10*1000)</f>
        <v>0</v>
      </c>
      <c r="V138" s="274">
        <f>IF(V$7=0,0,V$7/PPA!V$10*1000)</f>
        <v>0</v>
      </c>
      <c r="W138" s="274">
        <f>IF(W$7=0,0,W$7/PPA!W$10*1000)</f>
        <v>0</v>
      </c>
      <c r="X138" s="274">
        <f>IF(X$7=0,0,X$7/PPA!X$10*1000)</f>
        <v>0</v>
      </c>
      <c r="Y138" s="274">
        <f>IF(Y$7=0,0,Y$7/PPA!Y$10*1000)</f>
        <v>0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18.741453088243471</v>
      </c>
      <c r="C139" s="274">
        <f>IF(C$8=0,0,C$8/PPA!C$10*1000)</f>
        <v>16.990387689672907</v>
      </c>
      <c r="D139" s="274">
        <f>IF(D$8=0,0,D$8/PPA!D$10*1000)</f>
        <v>21.015311103432342</v>
      </c>
      <c r="E139" s="274">
        <f>IF(E$8=0,0,E$8/PPA!E$10*1000)</f>
        <v>25.822405005599283</v>
      </c>
      <c r="F139" s="274">
        <f>IF(F$8=0,0,F$8/PPA!F$10*1000)</f>
        <v>17.528268226591496</v>
      </c>
      <c r="G139" s="274">
        <f>IF(G$8=0,0,G$8/PPA!G$10*1000)</f>
        <v>20.705539920912813</v>
      </c>
      <c r="H139" s="274">
        <f>IF(H$8=0,0,H$8/PPA!H$10*1000)</f>
        <v>18.460200958909546</v>
      </c>
      <c r="I139" s="274">
        <f>IF(I$8=0,0,I$8/PPA!I$10*1000)</f>
        <v>15.748279009260711</v>
      </c>
      <c r="J139" s="274">
        <f>IF(J$8=0,0,J$8/PPA!J$10*1000)</f>
        <v>10.105501291952937</v>
      </c>
      <c r="K139" s="274">
        <f>IF(K$8=0,0,K$8/PPA!K$10*1000)</f>
        <v>15.350800600565787</v>
      </c>
      <c r="L139" s="274">
        <f>IF(L$8=0,0,L$8/PPA!L$10*1000)</f>
        <v>0</v>
      </c>
      <c r="M139" s="274">
        <f>IF(M$8=0,0,M$8/PPA!M$10*1000)</f>
        <v>0</v>
      </c>
      <c r="N139" s="274">
        <f>IF(N$8=0,0,N$8/PPA!N$10*1000)</f>
        <v>0</v>
      </c>
      <c r="O139" s="274">
        <f>IF(O$8=0,0,O$8/PPA!O$10*1000)</f>
        <v>0</v>
      </c>
      <c r="P139" s="274">
        <f>IF(P$8=0,0,P$8/PPA!P$10*1000)</f>
        <v>0</v>
      </c>
      <c r="Q139" s="274">
        <f>IF(Q$8=0,0,Q$8/PPA!Q$10*1000)</f>
        <v>0</v>
      </c>
      <c r="R139" s="274">
        <f>IF(R$8=0,0,R$8/PPA!R$10*1000)</f>
        <v>0</v>
      </c>
      <c r="S139" s="274">
        <f>IF(S$8=0,0,S$8/PPA!S$10*1000)</f>
        <v>0</v>
      </c>
      <c r="T139" s="274">
        <f>IF(T$8=0,0,T$8/PPA!T$10*1000)</f>
        <v>0</v>
      </c>
      <c r="U139" s="274">
        <f>IF(U$8=0,0,U$8/PPA!U$10*1000)</f>
        <v>0</v>
      </c>
      <c r="V139" s="274">
        <f>IF(V$8=0,0,V$8/PPA!V$10*1000)</f>
        <v>0</v>
      </c>
      <c r="W139" s="274">
        <f>IF(W$8=0,0,W$8/PPA!W$10*1000)</f>
        <v>0</v>
      </c>
      <c r="X139" s="274">
        <f>IF(X$8=0,0,X$8/PPA!X$10*1000)</f>
        <v>0</v>
      </c>
      <c r="Y139" s="274">
        <f>IF(Y$8=0,0,Y$8/PPA!Y$10*1000)</f>
        <v>0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9.3707265441217373</v>
      </c>
      <c r="C140" s="274">
        <f>IF(C$9=0,0,C$9/PPA!C$10*1000)</f>
        <v>8.4951938448364537</v>
      </c>
      <c r="D140" s="274">
        <f>IF(D$9=0,0,D$9/PPA!D$10*1000)</f>
        <v>10.507655551716173</v>
      </c>
      <c r="E140" s="274">
        <f>IF(E$9=0,0,E$9/PPA!E$10*1000)</f>
        <v>12.911202502799643</v>
      </c>
      <c r="F140" s="274">
        <f>IF(F$9=0,0,F$9/PPA!F$10*1000)</f>
        <v>8.76413411329575</v>
      </c>
      <c r="G140" s="274">
        <f>IF(G$9=0,0,G$9/PPA!G$10*1000)</f>
        <v>10.35276996045641</v>
      </c>
      <c r="H140" s="274">
        <f>IF(H$9=0,0,H$9/PPA!H$10*1000)</f>
        <v>9.230100479454773</v>
      </c>
      <c r="I140" s="274">
        <f>IF(I$9=0,0,I$9/PPA!I$10*1000)</f>
        <v>7.8741395046303557</v>
      </c>
      <c r="J140" s="274">
        <f>IF(J$9=0,0,J$9/PPA!J$10*1000)</f>
        <v>5.0527506459764684</v>
      </c>
      <c r="K140" s="274">
        <f>IF(K$9=0,0,K$9/PPA!K$10*1000)</f>
        <v>7.6754003002828934</v>
      </c>
      <c r="L140" s="274">
        <f>IF(L$9=0,0,L$9/PPA!L$10*1000)</f>
        <v>0</v>
      </c>
      <c r="M140" s="274">
        <f>IF(M$9=0,0,M$9/PPA!M$10*1000)</f>
        <v>0</v>
      </c>
      <c r="N140" s="274">
        <f>IF(N$9=0,0,N$9/PPA!N$10*1000)</f>
        <v>0</v>
      </c>
      <c r="O140" s="274">
        <f>IF(O$9=0,0,O$9/PPA!O$10*1000)</f>
        <v>0</v>
      </c>
      <c r="P140" s="274">
        <f>IF(P$9=0,0,P$9/PPA!P$10*1000)</f>
        <v>0</v>
      </c>
      <c r="Q140" s="274">
        <f>IF(Q$9=0,0,Q$9/PPA!Q$10*1000)</f>
        <v>0</v>
      </c>
      <c r="R140" s="274">
        <f>IF(R$9=0,0,R$9/PPA!R$10*1000)</f>
        <v>0</v>
      </c>
      <c r="S140" s="274">
        <f>IF(S$9=0,0,S$9/PPA!S$10*1000)</f>
        <v>0</v>
      </c>
      <c r="T140" s="274">
        <f>IF(T$9=0,0,T$9/PPA!T$10*1000)</f>
        <v>0</v>
      </c>
      <c r="U140" s="274">
        <f>IF(U$9=0,0,U$9/PPA!U$10*1000)</f>
        <v>0</v>
      </c>
      <c r="V140" s="274">
        <f>IF(V$9=0,0,V$9/PPA!V$10*1000)</f>
        <v>0</v>
      </c>
      <c r="W140" s="274">
        <f>IF(W$9=0,0,W$9/PPA!W$10*1000)</f>
        <v>0</v>
      </c>
      <c r="X140" s="274">
        <f>IF(X$9=0,0,X$9/PPA!X$10*1000)</f>
        <v>0</v>
      </c>
      <c r="Y140" s="274">
        <f>IF(Y$9=0,0,Y$9/PPA!Y$10*1000)</f>
        <v>0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6.455303159135596</v>
      </c>
      <c r="C141" s="275">
        <f>IF(C$10=0,0,C$10/PPA!C$10*1000)</f>
        <v>5.5979255271689068</v>
      </c>
      <c r="D141" s="275">
        <f>IF(D$10=0,0,D$10/PPA!D$10*1000)</f>
        <v>7.1292679225059814</v>
      </c>
      <c r="E141" s="275">
        <f>IF(E$10=0,0,E$10/PPA!E$10*1000)</f>
        <v>8.3757125358242277</v>
      </c>
      <c r="F141" s="275">
        <f>IF(F$10=0,0,F$10/PPA!F$10*1000)</f>
        <v>5.4859782269963437</v>
      </c>
      <c r="G141" s="275">
        <f>IF(G$10=0,0,G$10/PPA!G$10*1000)</f>
        <v>7.3169172084888139</v>
      </c>
      <c r="H141" s="275">
        <f>IF(H$10=0,0,H$10/PPA!H$10*1000)</f>
        <v>5.8307355198481527</v>
      </c>
      <c r="I141" s="275">
        <f>IF(I$10=0,0,I$10/PPA!I$10*1000)</f>
        <v>5.1712445289339453</v>
      </c>
      <c r="J141" s="275">
        <f>IF(J$10=0,0,J$10/PPA!J$10*1000)</f>
        <v>3.0331782366401958</v>
      </c>
      <c r="K141" s="275">
        <f>IF(K$10=0,0,K$10/PPA!K$10*1000)</f>
        <v>4.6560574097336813</v>
      </c>
      <c r="L141" s="275">
        <f>IF(L$10=0,0,L$10/PPA!L$10*1000)</f>
        <v>0</v>
      </c>
      <c r="M141" s="275">
        <f>IF(M$10=0,0,M$10/PPA!M$10*1000)</f>
        <v>0</v>
      </c>
      <c r="N141" s="275">
        <f>IF(N$10=0,0,N$10/PPA!N$10*1000)</f>
        <v>0</v>
      </c>
      <c r="O141" s="275">
        <f>IF(O$10=0,0,O$10/PPA!O$10*1000)</f>
        <v>0</v>
      </c>
      <c r="P141" s="275">
        <f>IF(P$10=0,0,P$10/PPA!P$10*1000)</f>
        <v>0</v>
      </c>
      <c r="Q141" s="275">
        <f>IF(Q$10=0,0,Q$10/PPA!Q$10*1000)</f>
        <v>0</v>
      </c>
      <c r="R141" s="275">
        <f>IF(R$10=0,0,R$10/PPA!R$10*1000)</f>
        <v>0</v>
      </c>
      <c r="S141" s="275">
        <f>IF(S$10=0,0,S$10/PPA!S$10*1000)</f>
        <v>0</v>
      </c>
      <c r="T141" s="275">
        <f>IF(T$10=0,0,T$10/PPA!T$10*1000)</f>
        <v>0</v>
      </c>
      <c r="U141" s="275">
        <f>IF(U$10=0,0,U$10/PPA!U$10*1000)</f>
        <v>0</v>
      </c>
      <c r="V141" s="275">
        <f>IF(V$10=0,0,V$10/PPA!V$10*1000)</f>
        <v>0</v>
      </c>
      <c r="W141" s="275">
        <f>IF(W$10=0,0,W$10/PPA!W$10*1000)</f>
        <v>0</v>
      </c>
      <c r="X141" s="275">
        <f>IF(X$10=0,0,X$10/PPA!X$10*1000)</f>
        <v>0</v>
      </c>
      <c r="Y141" s="275">
        <f>IF(Y$10=0,0,Y$10/PPA!Y$10*1000)</f>
        <v>0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2.8866002802869666</v>
      </c>
      <c r="C142" s="276">
        <f>IF(C$16=0,0,C$16/PPA!C$10*1000)</f>
        <v>3.480589954371998</v>
      </c>
      <c r="D142" s="276">
        <f>IF(D$16=0,0,D$16/PPA!D$10*1000)</f>
        <v>2.3487562339087287</v>
      </c>
      <c r="E142" s="276">
        <f>IF(E$16=0,0,E$16/PPA!E$10*1000)</f>
        <v>1.7837916051717202</v>
      </c>
      <c r="F142" s="276">
        <f>IF(F$16=0,0,F$16/PPA!F$10*1000)</f>
        <v>3.5926028923237077</v>
      </c>
      <c r="G142" s="276">
        <f>IF(G$16=0,0,G$16/PPA!G$10*1000)</f>
        <v>2.8670336335289583</v>
      </c>
      <c r="H142" s="276">
        <f>IF(H$16=0,0,H$16/PPA!H$10*1000)</f>
        <v>4.8135841793278376</v>
      </c>
      <c r="I142" s="276">
        <f>IF(I$16=0,0,I$16/PPA!I$10*1000)</f>
        <v>3.6700887399515412</v>
      </c>
      <c r="J142" s="276">
        <f>IF(J$16=0,0,J$16/PPA!J$10*1000)</f>
        <v>8.6017560399813657</v>
      </c>
      <c r="K142" s="276">
        <f>IF(K$16=0,0,K$16/PPA!K$10*1000)</f>
        <v>13.916135532972847</v>
      </c>
      <c r="L142" s="276">
        <f>IF(L$16=0,0,L$16/PPA!L$10*1000)</f>
        <v>0</v>
      </c>
      <c r="M142" s="276">
        <f>IF(M$16=0,0,M$16/PPA!M$10*1000)</f>
        <v>0</v>
      </c>
      <c r="N142" s="276">
        <f>IF(N$16=0,0,N$16/PPA!N$10*1000)</f>
        <v>0</v>
      </c>
      <c r="O142" s="276">
        <f>IF(O$16=0,0,O$16/PPA!O$10*1000)</f>
        <v>0</v>
      </c>
      <c r="P142" s="276">
        <f>IF(P$16=0,0,P$16/PPA!P$10*1000)</f>
        <v>0</v>
      </c>
      <c r="Q142" s="276">
        <f>IF(Q$16=0,0,Q$16/PPA!Q$10*1000)</f>
        <v>0</v>
      </c>
      <c r="R142" s="276">
        <f>IF(R$16=0,0,R$16/PPA!R$10*1000)</f>
        <v>0</v>
      </c>
      <c r="S142" s="276">
        <f>IF(S$16=0,0,S$16/PPA!S$10*1000)</f>
        <v>0</v>
      </c>
      <c r="T142" s="276">
        <f>IF(T$16=0,0,T$16/PPA!T$10*1000)</f>
        <v>0</v>
      </c>
      <c r="U142" s="276">
        <f>IF(U$16=0,0,U$16/PPA!U$10*1000)</f>
        <v>0</v>
      </c>
      <c r="V142" s="276">
        <f>IF(V$16=0,0,V$16/PPA!V$10*1000)</f>
        <v>0</v>
      </c>
      <c r="W142" s="276">
        <f>IF(W$16=0,0,W$16/PPA!W$10*1000)</f>
        <v>0</v>
      </c>
      <c r="X142" s="276">
        <f>IF(X$16=0,0,X$16/PPA!X$10*1000)</f>
        <v>0</v>
      </c>
      <c r="Y142" s="276">
        <f>IF(Y$16=0,0,Y$16/PPA!Y$10*1000)</f>
        <v>0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419.04514091893515</v>
      </c>
      <c r="C143" s="276">
        <f>IF(C$17=0,0,C$17/PPA!C$10*1000)</f>
        <v>377.36383457642188</v>
      </c>
      <c r="D143" s="276">
        <f>IF(D$17=0,0,D$17/PPA!D$10*1000)</f>
        <v>472.85773514623446</v>
      </c>
      <c r="E143" s="276">
        <f>IF(E$17=0,0,E$17/PPA!E$10*1000)</f>
        <v>584.95631064479312</v>
      </c>
      <c r="F143" s="276">
        <f>IF(F$17=0,0,F$17/PPA!F$10*1000)</f>
        <v>389.59367975523384</v>
      </c>
      <c r="G143" s="276">
        <f>IF(G$17=0,0,G$17/PPA!G$10*1000)</f>
        <v>463.81338947163431</v>
      </c>
      <c r="H143" s="276">
        <f>IF(H$17=0,0,H$17/PPA!H$10*1000)</f>
        <v>406.93548881620939</v>
      </c>
      <c r="I143" s="276">
        <f>IF(I$17=0,0,I$17/PPA!I$10*1000)</f>
        <v>348.36298699098273</v>
      </c>
      <c r="J143" s="276">
        <f>IF(J$17=0,0,J$17/PPA!J$10*1000)</f>
        <v>203.69768227516482</v>
      </c>
      <c r="K143" s="276">
        <f>IF(K$17=0,0,K$17/PPA!K$10*1000)</f>
        <v>306.64163536299623</v>
      </c>
      <c r="L143" s="276">
        <f>IF(L$17=0,0,L$17/PPA!L$10*1000)</f>
        <v>0</v>
      </c>
      <c r="M143" s="276">
        <f>IF(M$17=0,0,M$17/PPA!M$10*1000)</f>
        <v>0</v>
      </c>
      <c r="N143" s="276">
        <f>IF(N$17=0,0,N$17/PPA!N$10*1000)</f>
        <v>0</v>
      </c>
      <c r="O143" s="276">
        <f>IF(O$17=0,0,O$17/PPA!O$10*1000)</f>
        <v>0</v>
      </c>
      <c r="P143" s="276">
        <f>IF(P$17=0,0,P$17/PPA!P$10*1000)</f>
        <v>0</v>
      </c>
      <c r="Q143" s="276">
        <f>IF(Q$17=0,0,Q$17/PPA!Q$10*1000)</f>
        <v>0</v>
      </c>
      <c r="R143" s="276">
        <f>IF(R$17=0,0,R$17/PPA!R$10*1000)</f>
        <v>0</v>
      </c>
      <c r="S143" s="276">
        <f>IF(S$17=0,0,S$17/PPA!S$10*1000)</f>
        <v>0</v>
      </c>
      <c r="T143" s="276">
        <f>IF(T$17=0,0,T$17/PPA!T$10*1000)</f>
        <v>0</v>
      </c>
      <c r="U143" s="276">
        <f>IF(U$17=0,0,U$17/PPA!U$10*1000)</f>
        <v>0</v>
      </c>
      <c r="V143" s="276">
        <f>IF(V$17=0,0,V$17/PPA!V$10*1000)</f>
        <v>0</v>
      </c>
      <c r="W143" s="276">
        <f>IF(W$17=0,0,W$17/PPA!W$10*1000)</f>
        <v>0</v>
      </c>
      <c r="X143" s="276">
        <f>IF(X$17=0,0,X$17/PPA!X$10*1000)</f>
        <v>0</v>
      </c>
      <c r="Y143" s="276">
        <f>IF(Y$17=0,0,Y$17/PPA!Y$10*1000)</f>
        <v>0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6.4146672895265704</v>
      </c>
      <c r="C144" s="277">
        <f>IF(C$30=0,0,C$30/PPA!C$10*1000)</f>
        <v>7.7346443430488536</v>
      </c>
      <c r="D144" s="277">
        <f>IF(D$30=0,0,D$30/PPA!D$10*1000)</f>
        <v>5.219458297574934</v>
      </c>
      <c r="E144" s="277">
        <f>IF(E$30=0,0,E$30/PPA!E$10*1000)</f>
        <v>3.9639813448260308</v>
      </c>
      <c r="F144" s="277">
        <f>IF(F$30=0,0,F$30/PPA!F$10*1000)</f>
        <v>7.9835619829415423</v>
      </c>
      <c r="G144" s="277">
        <f>IF(G$30=0,0,G$30/PPA!G$10*1000)</f>
        <v>6.371185852286553</v>
      </c>
      <c r="H144" s="277">
        <f>IF(H$30=0,0,H$30/PPA!H$10*1000)</f>
        <v>10.6968537318396</v>
      </c>
      <c r="I144" s="277">
        <f>IF(I$30=0,0,I$30/PPA!I$10*1000)</f>
        <v>8.1557527554478408</v>
      </c>
      <c r="J144" s="277">
        <f>IF(J$30=0,0,J$30/PPA!J$10*1000)</f>
        <v>19.115013422180731</v>
      </c>
      <c r="K144" s="277">
        <f>IF(K$30=0,0,K$30/PPA!K$10*1000)</f>
        <v>30.92474562882844</v>
      </c>
      <c r="L144" s="277">
        <f>IF(L$30=0,0,L$30/PPA!L$10*1000)</f>
        <v>0</v>
      </c>
      <c r="M144" s="277">
        <f>IF(M$30=0,0,M$30/PPA!M$10*1000)</f>
        <v>0</v>
      </c>
      <c r="N144" s="277">
        <f>IF(N$30=0,0,N$30/PPA!N$10*1000)</f>
        <v>0</v>
      </c>
      <c r="O144" s="277">
        <f>IF(O$30=0,0,O$30/PPA!O$10*1000)</f>
        <v>0</v>
      </c>
      <c r="P144" s="277">
        <f>IF(P$30=0,0,P$30/PPA!P$10*1000)</f>
        <v>0</v>
      </c>
      <c r="Q144" s="277">
        <f>IF(Q$30=0,0,Q$30/PPA!Q$10*1000)</f>
        <v>0</v>
      </c>
      <c r="R144" s="277">
        <f>IF(R$30=0,0,R$30/PPA!R$10*1000)</f>
        <v>0</v>
      </c>
      <c r="S144" s="277">
        <f>IF(S$30=0,0,S$30/PPA!S$10*1000)</f>
        <v>0</v>
      </c>
      <c r="T144" s="277">
        <f>IF(T$30=0,0,T$30/PPA!T$10*1000)</f>
        <v>0</v>
      </c>
      <c r="U144" s="277">
        <f>IF(U$30=0,0,U$30/PPA!U$10*1000)</f>
        <v>0</v>
      </c>
      <c r="V144" s="277">
        <f>IF(V$30=0,0,V$30/PPA!V$10*1000)</f>
        <v>0</v>
      </c>
      <c r="W144" s="277">
        <f>IF(W$30=0,0,W$30/PPA!W$10*1000)</f>
        <v>0</v>
      </c>
      <c r="X144" s="277">
        <f>IF(X$30=0,0,X$30/PPA!X$10*1000)</f>
        <v>0</v>
      </c>
      <c r="Y144" s="277">
        <f>IF(Y$30=0,0,Y$30/PPA!Y$10*1000)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373.96631167695296</v>
      </c>
      <c r="C146" s="320">
        <f t="shared" si="38"/>
        <v>330.20518878177415</v>
      </c>
      <c r="D146" s="320">
        <f t="shared" si="38"/>
        <v>408.50234473592002</v>
      </c>
      <c r="E146" s="320">
        <f t="shared" si="38"/>
        <v>469.67793537909711</v>
      </c>
      <c r="F146" s="320">
        <f t="shared" si="38"/>
        <v>269.47129799551476</v>
      </c>
      <c r="G146" s="320">
        <f t="shared" si="38"/>
        <v>368.57161650823963</v>
      </c>
      <c r="H146" s="320">
        <f t="shared" si="38"/>
        <v>319.70808140958178</v>
      </c>
      <c r="I146" s="320">
        <f t="shared" si="38"/>
        <v>253.70323029035245</v>
      </c>
      <c r="J146" s="320">
        <f t="shared" si="38"/>
        <v>166.73638310189918</v>
      </c>
      <c r="K146" s="320">
        <f t="shared" si="38"/>
        <v>305.0202434848938</v>
      </c>
      <c r="L146" s="320">
        <f t="shared" si="38"/>
        <v>547.02751009546387</v>
      </c>
      <c r="M146" s="320">
        <f t="shared" si="38"/>
        <v>196.15145257992026</v>
      </c>
      <c r="N146" s="320">
        <f t="shared" si="38"/>
        <v>210.82648827998744</v>
      </c>
      <c r="O146" s="320">
        <f t="shared" si="38"/>
        <v>204.82763749260138</v>
      </c>
      <c r="P146" s="320">
        <f t="shared" si="38"/>
        <v>236.77290356163951</v>
      </c>
      <c r="Q146" s="320">
        <f t="shared" si="38"/>
        <v>261.71037362560469</v>
      </c>
      <c r="R146" s="320">
        <f t="shared" si="38"/>
        <v>274.41329826786341</v>
      </c>
      <c r="S146" s="320">
        <f t="shared" si="38"/>
        <v>308.95895669394332</v>
      </c>
      <c r="T146" s="320">
        <f t="shared" si="38"/>
        <v>206.01867690646122</v>
      </c>
      <c r="U146" s="320">
        <f t="shared" si="38"/>
        <v>239.70034416054671</v>
      </c>
      <c r="V146" s="320">
        <f t="shared" si="38"/>
        <v>223.95284239966261</v>
      </c>
      <c r="W146" s="320">
        <f t="shared" si="38"/>
        <v>223.78552433020926</v>
      </c>
      <c r="X146" s="320">
        <f t="shared" si="38"/>
        <v>227.3303307807895</v>
      </c>
      <c r="Y146" s="320">
        <f t="shared" si="38"/>
        <v>175.55115411726084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1.9738398617009529</v>
      </c>
      <c r="C147" s="273">
        <f>IF(C$33=0,0,C$33/PPA!C$11*1000)</f>
        <v>1.7428633109625216</v>
      </c>
      <c r="D147" s="273">
        <f>IF(D$33=0,0,D$33/PPA!D$11*1000)</f>
        <v>2.1561252617187256</v>
      </c>
      <c r="E147" s="273">
        <f>IF(E$33=0,0,E$33/PPA!E$11*1000)</f>
        <v>2.4790174998814556</v>
      </c>
      <c r="F147" s="273">
        <f>IF(F$33=0,0,F$33/PPA!F$11*1000)</f>
        <v>1.4223024185858859</v>
      </c>
      <c r="G147" s="273">
        <f>IF(G$33=0,0,G$33/PPA!G$11*1000)</f>
        <v>1.9453660018014471</v>
      </c>
      <c r="H147" s="273">
        <f>IF(H$33=0,0,H$33/PPA!H$11*1000)</f>
        <v>1.6874582963482918</v>
      </c>
      <c r="I147" s="273">
        <f>IF(I$33=0,0,I$33/PPA!I$11*1000)</f>
        <v>1.339076631645622</v>
      </c>
      <c r="J147" s="273">
        <f>IF(J$33=0,0,J$33/PPA!J$11*1000)</f>
        <v>0.88005499182063274</v>
      </c>
      <c r="K147" s="273">
        <f>IF(K$33=0,0,K$33/PPA!K$11*1000)</f>
        <v>1.6099340941164859</v>
      </c>
      <c r="L147" s="273">
        <f>IF(L$33=0,0,L$33/PPA!L$11*1000)</f>
        <v>2.8872780011391734</v>
      </c>
      <c r="M147" s="273">
        <f>IF(M$33=0,0,M$33/PPA!M$11*1000)</f>
        <v>1.0353113206902791</v>
      </c>
      <c r="N147" s="273">
        <f>IF(N$33=0,0,N$33/PPA!N$11*1000)</f>
        <v>1.1127679512255395</v>
      </c>
      <c r="O147" s="273">
        <f>IF(O$33=0,0,O$33/PPA!O$11*1000)</f>
        <v>1.0811052841911353</v>
      </c>
      <c r="P147" s="273">
        <f>IF(P$33=0,0,P$33/PPA!P$11*1000)</f>
        <v>1.2497162996513258</v>
      </c>
      <c r="Q147" s="273">
        <f>IF(Q$33=0,0,Q$33/PPA!Q$11*1000)</f>
        <v>1.3813393120071229</v>
      </c>
      <c r="R147" s="273">
        <f>IF(R$33=0,0,R$33/PPA!R$11*1000)</f>
        <v>1.4483868995464699</v>
      </c>
      <c r="S147" s="273">
        <f>IF(S$33=0,0,S$33/PPA!S$11*1000)</f>
        <v>1.6307231034254355</v>
      </c>
      <c r="T147" s="273">
        <f>IF(T$33=0,0,T$33/PPA!T$11*1000)</f>
        <v>1.0873917356648031</v>
      </c>
      <c r="U147" s="273">
        <f>IF(U$33=0,0,U$33/PPA!U$11*1000)</f>
        <v>1.2651676886292931</v>
      </c>
      <c r="V147" s="273">
        <f>IF(V$33=0,0,V$33/PPA!V$11*1000)</f>
        <v>1.182050451246655</v>
      </c>
      <c r="W147" s="273">
        <f>IF(W$33=0,0,W$33/PPA!W$11*1000)</f>
        <v>1.1811673260439055</v>
      </c>
      <c r="X147" s="273">
        <f>IF(X$33=0,0,X$33/PPA!X$11*1000)</f>
        <v>1.1998772473813506</v>
      </c>
      <c r="Y147" s="273">
        <f>IF(Y$33=0,0,Y$33/PPA!Y$11*1000)</f>
        <v>0.92658042969136212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2.801027085875607</v>
      </c>
      <c r="C148" s="274">
        <f>IF(C$34=0,0,C$34/PPA!C$11*1000)</f>
        <v>2.473254003887619</v>
      </c>
      <c r="D148" s="274">
        <f>IF(D$34=0,0,D$34/PPA!D$11*1000)</f>
        <v>3.0597037661456352</v>
      </c>
      <c r="E148" s="274">
        <f>IF(E$34=0,0,E$34/PPA!E$11*1000)</f>
        <v>3.5179121154964381</v>
      </c>
      <c r="F148" s="274">
        <f>IF(F$34=0,0,F$34/PPA!F$11*1000)</f>
        <v>2.0183540093938159</v>
      </c>
      <c r="G148" s="274">
        <f>IF(G$34=0,0,G$34/PPA!G$11*1000)</f>
        <v>2.7606205390399299</v>
      </c>
      <c r="H148" s="274">
        <f>IF(H$34=0,0,H$34/PPA!H$11*1000)</f>
        <v>2.3946301247984327</v>
      </c>
      <c r="I148" s="274">
        <f>IF(I$34=0,0,I$34/PPA!I$11*1000)</f>
        <v>1.9002503638112886</v>
      </c>
      <c r="J148" s="274">
        <f>IF(J$34=0,0,J$34/PPA!J$11*1000)</f>
        <v>1.2488641642009246</v>
      </c>
      <c r="K148" s="274">
        <f>IF(K$34=0,0,K$34/PPA!K$11*1000)</f>
        <v>2.2846174563567985</v>
      </c>
      <c r="L148" s="274">
        <f>IF(L$34=0,0,L$34/PPA!L$11*1000)</f>
        <v>4.0972644450874318</v>
      </c>
      <c r="M148" s="274">
        <f>IF(M$34=0,0,M$34/PPA!M$11*1000)</f>
        <v>1.469184561440616</v>
      </c>
      <c r="N148" s="274">
        <f>IF(N$34=0,0,N$34/PPA!N$11*1000)</f>
        <v>1.5791013405672472</v>
      </c>
      <c r="O148" s="274">
        <f>IF(O$34=0,0,O$34/PPA!O$11*1000)</f>
        <v>1.5341696367875897</v>
      </c>
      <c r="P148" s="274">
        <f>IF(P$34=0,0,P$34/PPA!P$11*1000)</f>
        <v>1.7734413378231504</v>
      </c>
      <c r="Q148" s="274">
        <f>IF(Q$34=0,0,Q$34/PPA!Q$11*1000)</f>
        <v>1.9602242830289582</v>
      </c>
      <c r="R148" s="274">
        <f>IF(R$34=0,0,R$34/PPA!R$11*1000)</f>
        <v>2.0553698479677922</v>
      </c>
      <c r="S148" s="274">
        <f>IF(S$34=0,0,S$34/PPA!S$11*1000)</f>
        <v>2.3141186227344543</v>
      </c>
      <c r="T148" s="274">
        <f>IF(T$34=0,0,T$34/PPA!T$11*1000)</f>
        <v>1.5430905838175135</v>
      </c>
      <c r="U148" s="274">
        <f>IF(U$34=0,0,U$34/PPA!U$11*1000)</f>
        <v>1.7953680198612727</v>
      </c>
      <c r="V148" s="274">
        <f>IF(V$34=0,0,V$34/PPA!V$11*1000)</f>
        <v>1.6774184142578605</v>
      </c>
      <c r="W148" s="274">
        <f>IF(W$34=0,0,W$34/PPA!W$11*1000)</f>
        <v>1.676165193233643</v>
      </c>
      <c r="X148" s="274">
        <f>IF(X$34=0,0,X$34/PPA!X$11*1000)</f>
        <v>1.7027159775488516</v>
      </c>
      <c r="Y148" s="274">
        <f>IF(Y$34=0,0,Y$34/PPA!Y$11*1000)</f>
        <v>1.3148872566446217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9.9671672988498337</v>
      </c>
      <c r="C149" s="274">
        <f>IF(C$35=0,0,C$35/PPA!C$11*1000)</f>
        <v>8.8008204396181409</v>
      </c>
      <c r="D149" s="274">
        <f>IF(D$35=0,0,D$35/PPA!D$11*1000)</f>
        <v>10.88764170681382</v>
      </c>
      <c r="E149" s="274">
        <f>IF(E$35=0,0,E$35/PPA!E$11*1000)</f>
        <v>12.518129072944237</v>
      </c>
      <c r="F149" s="274">
        <f>IF(F$35=0,0,F$35/PPA!F$11*1000)</f>
        <v>7.1821055145719122</v>
      </c>
      <c r="G149" s="274">
        <f>IF(G$35=0,0,G$35/PPA!G$11*1000)</f>
        <v>9.8233847505443084</v>
      </c>
      <c r="H149" s="274">
        <f>IF(H$35=0,0,H$35/PPA!H$11*1000)</f>
        <v>8.5210454383273273</v>
      </c>
      <c r="I149" s="274">
        <f>IF(I$35=0,0,I$35/PPA!I$11*1000)</f>
        <v>6.761845817669645</v>
      </c>
      <c r="J149" s="274">
        <f>IF(J$35=0,0,J$35/PPA!J$11*1000)</f>
        <v>4.4439549052906493</v>
      </c>
      <c r="K149" s="274">
        <f>IF(K$35=0,0,K$35/PPA!K$11*1000)</f>
        <v>8.1295766528664792</v>
      </c>
      <c r="L149" s="274">
        <f>IF(L$35=0,0,L$35/PPA!L$11*1000)</f>
        <v>14.579694854699868</v>
      </c>
      <c r="M149" s="274">
        <f>IF(M$35=0,0,M$35/PPA!M$11*1000)</f>
        <v>5.2279424181963288</v>
      </c>
      <c r="N149" s="274">
        <f>IF(N$35=0,0,N$35/PPA!N$11*1000)</f>
        <v>5.6190699913748592</v>
      </c>
      <c r="O149" s="274">
        <f>IF(O$35=0,0,O$35/PPA!O$11*1000)</f>
        <v>5.4591851366897712</v>
      </c>
      <c r="P149" s="274">
        <f>IF(P$35=0,0,P$35/PPA!P$11*1000)</f>
        <v>6.3106089183903009</v>
      </c>
      <c r="Q149" s="274">
        <f>IF(Q$35=0,0,Q$35/PPA!Q$11*1000)</f>
        <v>6.9752568515809319</v>
      </c>
      <c r="R149" s="274">
        <f>IF(R$35=0,0,R$35/PPA!R$11*1000)</f>
        <v>7.3138225756579951</v>
      </c>
      <c r="S149" s="274">
        <f>IF(S$35=0,0,S$35/PPA!S$11*1000)</f>
        <v>8.2345535244861896</v>
      </c>
      <c r="T149" s="274">
        <f>IF(T$35=0,0,T$35/PPA!T$11*1000)</f>
        <v>5.4909294107668796</v>
      </c>
      <c r="U149" s="274">
        <f>IF(U$35=0,0,U$35/PPA!U$11*1000)</f>
        <v>6.3886327651730364</v>
      </c>
      <c r="V149" s="274">
        <f>IF(V$35=0,0,V$35/PPA!V$11*1000)</f>
        <v>5.9689212037209014</v>
      </c>
      <c r="W149" s="274">
        <f>IF(W$35=0,0,W$35/PPA!W$11*1000)</f>
        <v>5.9644617453765703</v>
      </c>
      <c r="X149" s="274">
        <f>IF(X$35=0,0,X$35/PPA!X$11*1000)</f>
        <v>6.058939985347835</v>
      </c>
      <c r="Y149" s="274">
        <f>IF(Y$35=0,0,Y$35/PPA!Y$11*1000)</f>
        <v>4.6788913010477966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7.89535944680381</v>
      </c>
      <c r="C150" s="274">
        <f>IF(C$36=0,0,C$36/PPA!C$11*1000)</f>
        <v>6.9714532438500862</v>
      </c>
      <c r="D150" s="274">
        <f>IF(D$36=0,0,D$36/PPA!D$11*1000)</f>
        <v>8.6245010468749026</v>
      </c>
      <c r="E150" s="274">
        <f>IF(E$36=0,0,E$36/PPA!E$11*1000)</f>
        <v>9.9160699995258259</v>
      </c>
      <c r="F150" s="274">
        <f>IF(F$36=0,0,F$36/PPA!F$11*1000)</f>
        <v>5.6892096743435419</v>
      </c>
      <c r="G150" s="274">
        <f>IF(G$36=0,0,G$36/PPA!G$11*1000)</f>
        <v>7.7814640072057877</v>
      </c>
      <c r="H150" s="274">
        <f>IF(H$36=0,0,H$36/PPA!H$11*1000)</f>
        <v>6.7498331853931663</v>
      </c>
      <c r="I150" s="274">
        <f>IF(I$36=0,0,I$36/PPA!I$11*1000)</f>
        <v>5.3563065265824861</v>
      </c>
      <c r="J150" s="274">
        <f>IF(J$36=0,0,J$36/PPA!J$11*1000)</f>
        <v>3.5202199672825292</v>
      </c>
      <c r="K150" s="274">
        <f>IF(K$36=0,0,K$36/PPA!K$11*1000)</f>
        <v>6.4397363764659401</v>
      </c>
      <c r="L150" s="274">
        <f>IF(L$36=0,0,L$36/PPA!L$11*1000)</f>
        <v>11.549112004556692</v>
      </c>
      <c r="M150" s="274">
        <f>IF(M$36=0,0,M$36/PPA!M$11*1000)</f>
        <v>4.1412452827611164</v>
      </c>
      <c r="N150" s="274">
        <f>IF(N$36=0,0,N$36/PPA!N$11*1000)</f>
        <v>4.4510718049021598</v>
      </c>
      <c r="O150" s="274">
        <f>IF(O$36=0,0,O$36/PPA!O$11*1000)</f>
        <v>4.3244211367645402</v>
      </c>
      <c r="P150" s="274">
        <f>IF(P$36=0,0,P$36/PPA!P$11*1000)</f>
        <v>4.9988651986052997</v>
      </c>
      <c r="Q150" s="274">
        <f>IF(Q$36=0,0,Q$36/PPA!Q$11*1000)</f>
        <v>5.5253572480284907</v>
      </c>
      <c r="R150" s="274">
        <f>IF(R$36=0,0,R$36/PPA!R$11*1000)</f>
        <v>5.7935475981858788</v>
      </c>
      <c r="S150" s="274">
        <f>IF(S$36=0,0,S$36/PPA!S$11*1000)</f>
        <v>6.5228924137017428</v>
      </c>
      <c r="T150" s="274">
        <f>IF(T$36=0,0,T$36/PPA!T$11*1000)</f>
        <v>4.3495669426592114</v>
      </c>
      <c r="U150" s="274">
        <f>IF(U$36=0,0,U$36/PPA!U$11*1000)</f>
        <v>5.0606707545171732</v>
      </c>
      <c r="V150" s="274">
        <f>IF(V$36=0,0,V$36/PPA!V$11*1000)</f>
        <v>4.7282018049866208</v>
      </c>
      <c r="W150" s="274">
        <f>IF(W$36=0,0,W$36/PPA!W$11*1000)</f>
        <v>4.7246693041756194</v>
      </c>
      <c r="X150" s="274">
        <f>IF(X$36=0,0,X$36/PPA!X$11*1000)</f>
        <v>4.7995089895254015</v>
      </c>
      <c r="Y150" s="274">
        <f>IF(Y$36=0,0,Y$36/PPA!Y$11*1000)</f>
        <v>3.7063217187654485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4.1584354110282398</v>
      </c>
      <c r="C151" s="275">
        <f>IF(C$37=0,0,C$37/PPA!C$11*1000)</f>
        <v>3.5824388624666477</v>
      </c>
      <c r="D151" s="275">
        <f>IF(D$37=0,0,D$37/PPA!D$11*1000)</f>
        <v>4.4014448514714761</v>
      </c>
      <c r="E151" s="275">
        <f>IF(E$37=0,0,E$37/PPA!E$11*1000)</f>
        <v>4.7601954381828335</v>
      </c>
      <c r="F151" s="275">
        <f>IF(F$37=0,0,F$37/PPA!F$11*1000)</f>
        <v>2.7767566324690947</v>
      </c>
      <c r="G151" s="275">
        <f>IF(G$37=0,0,G$37/PPA!G$11*1000)</f>
        <v>4.1799762277598465</v>
      </c>
      <c r="H151" s="275">
        <f>IF(H$37=0,0,H$37/PPA!H$11*1000)</f>
        <v>3.3999149399039634</v>
      </c>
      <c r="I151" s="275">
        <f>IF(I$37=0,0,I$37/PPA!I$11*1000)</f>
        <v>2.7741500280573383</v>
      </c>
      <c r="J151" s="275">
        <f>IF(J$37=0,0,J$37/PPA!J$11*1000)</f>
        <v>2.2139842484677921</v>
      </c>
      <c r="K151" s="275">
        <f>IF(K$37=0,0,K$37/PPA!K$11*1000)</f>
        <v>4.2171871978500004</v>
      </c>
      <c r="L151" s="275">
        <f>IF(L$37=0,0,L$37/PPA!L$11*1000)</f>
        <v>6.7039124127400198</v>
      </c>
      <c r="M151" s="275">
        <f>IF(M$37=0,0,M$37/PPA!M$11*1000)</f>
        <v>5.445021581741937</v>
      </c>
      <c r="N151" s="275">
        <f>IF(N$37=0,0,N$37/PPA!N$11*1000)</f>
        <v>3.7767259216343385</v>
      </c>
      <c r="O151" s="275">
        <f>IF(O$37=0,0,O$37/PPA!O$11*1000)</f>
        <v>3.663883306248648</v>
      </c>
      <c r="P151" s="275">
        <f>IF(P$37=0,0,P$37/PPA!P$11*1000)</f>
        <v>4.5322890761182224</v>
      </c>
      <c r="Q151" s="275">
        <f>IF(Q$37=0,0,Q$37/PPA!Q$11*1000)</f>
        <v>4.4820700121152957</v>
      </c>
      <c r="R151" s="275">
        <f>IF(R$37=0,0,R$37/PPA!R$11*1000)</f>
        <v>4.6739964392096276</v>
      </c>
      <c r="S151" s="275">
        <f>IF(S$37=0,0,S$37/PPA!S$11*1000)</f>
        <v>4.7792003516829258</v>
      </c>
      <c r="T151" s="275">
        <f>IF(T$37=0,0,T$37/PPA!T$11*1000)</f>
        <v>4.292239011687756</v>
      </c>
      <c r="U151" s="275">
        <f>IF(U$37=0,0,U$37/PPA!U$11*1000)</f>
        <v>3.5709222847195559</v>
      </c>
      <c r="V151" s="275">
        <f>IF(V$37=0,0,V$37/PPA!V$11*1000)</f>
        <v>2.7875771405125223</v>
      </c>
      <c r="W151" s="275">
        <f>IF(W$37=0,0,W$37/PPA!W$11*1000)</f>
        <v>2.6876748063160911</v>
      </c>
      <c r="X151" s="275">
        <f>IF(X$37=0,0,X$37/PPA!X$11*1000)</f>
        <v>2.6921839449573111</v>
      </c>
      <c r="Y151" s="275">
        <f>IF(Y$37=0,0,Y$37/PPA!Y$11*1000)</f>
        <v>2.1206450335575644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12.180006538466484</v>
      </c>
      <c r="C152" s="276">
        <f>IF(C$43=0,0,C$43/PPA!C$11*1000)</f>
        <v>11.48813677471639</v>
      </c>
      <c r="D152" s="276">
        <f>IF(D$43=0,0,D$43/PPA!D$11*1000)</f>
        <v>12.583510897036538</v>
      </c>
      <c r="E152" s="276">
        <f>IF(E$43=0,0,E$43/PPA!E$11*1000)</f>
        <v>13.661063201428929</v>
      </c>
      <c r="F152" s="276">
        <f>IF(F$43=0,0,F$43/PPA!F$11*1000)</f>
        <v>9.380239119704413</v>
      </c>
      <c r="G152" s="276">
        <f>IF(G$43=0,0,G$43/PPA!G$11*1000)</f>
        <v>11.758761503566184</v>
      </c>
      <c r="H152" s="276">
        <f>IF(H$43=0,0,H$43/PPA!H$11*1000)</f>
        <v>11.936477741045746</v>
      </c>
      <c r="I152" s="276">
        <f>IF(I$43=0,0,I$43/PPA!I$11*1000)</f>
        <v>9.1472981825909283</v>
      </c>
      <c r="J152" s="276">
        <f>IF(J$43=0,0,J$43/PPA!J$11*1000)</f>
        <v>12.222156535941791</v>
      </c>
      <c r="K152" s="276">
        <f>IF(K$43=0,0,K$43/PPA!K$11*1000)</f>
        <v>23.750068490997091</v>
      </c>
      <c r="L152" s="276">
        <f>IF(L$43=0,0,L$43/PPA!L$11*1000)</f>
        <v>32.067052983018776</v>
      </c>
      <c r="M152" s="276">
        <f>IF(M$43=0,0,M$43/PPA!M$11*1000)</f>
        <v>27.122016904481097</v>
      </c>
      <c r="N152" s="276">
        <f>IF(N$43=0,0,N$43/PPA!N$11*1000)</f>
        <v>21.230756071959721</v>
      </c>
      <c r="O152" s="276">
        <f>IF(O$43=0,0,O$43/PPA!O$11*1000)</f>
        <v>20.688160479506791</v>
      </c>
      <c r="P152" s="276">
        <f>IF(P$43=0,0,P$43/PPA!P$11*1000)</f>
        <v>25.352702877653915</v>
      </c>
      <c r="Q152" s="276">
        <f>IF(Q$43=0,0,Q$43/PPA!Q$11*1000)</f>
        <v>25.582963345585089</v>
      </c>
      <c r="R152" s="276">
        <f>IF(R$43=0,0,R$43/PPA!R$11*1000)</f>
        <v>26.886832742792354</v>
      </c>
      <c r="S152" s="276">
        <f>IF(S$43=0,0,S$43/PPA!S$11*1000)</f>
        <v>27.908464282596576</v>
      </c>
      <c r="T152" s="276">
        <f>IF(T$43=0,0,T$43/PPA!T$11*1000)</f>
        <v>23.33191202926432</v>
      </c>
      <c r="U152" s="276">
        <f>IF(U$43=0,0,U$43/PPA!U$11*1000)</f>
        <v>20.410620086813957</v>
      </c>
      <c r="V152" s="276">
        <f>IF(V$43=0,0,V$43/PPA!V$11*1000)</f>
        <v>14.357438118043085</v>
      </c>
      <c r="W152" s="276">
        <f>IF(W$43=0,0,W$43/PPA!W$11*1000)</f>
        <v>9.4871943338526492</v>
      </c>
      <c r="X152" s="276">
        <f>IF(X$43=0,0,X$43/PPA!X$11*1000)</f>
        <v>9.2509206186212669</v>
      </c>
      <c r="Y152" s="276">
        <f>IF(Y$43=0,0,Y$43/PPA!Y$11*1000)</f>
        <v>10.860019142809241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294.20938132913551</v>
      </c>
      <c r="C153" s="276">
        <f>IF(C$56=0,0,C$56/PPA!C$11*1000)</f>
        <v>259.36776763367413</v>
      </c>
      <c r="D153" s="276">
        <f>IF(D$56=0,0,D$56/PPA!D$11*1000)</f>
        <v>321.99008060093888</v>
      </c>
      <c r="E153" s="276">
        <f>IF(E$56=0,0,E$56/PPA!E$11*1000)</f>
        <v>371.01943936483809</v>
      </c>
      <c r="F153" s="276">
        <f>IF(F$56=0,0,F$56/PPA!F$11*1000)</f>
        <v>211.78990977211157</v>
      </c>
      <c r="G153" s="276">
        <f>IF(G$56=0,0,G$56/PPA!G$11*1000)</f>
        <v>290.05780423041108</v>
      </c>
      <c r="H153" s="276">
        <f>IF(H$56=0,0,H$56/PPA!H$11*1000)</f>
        <v>250.63669744849244</v>
      </c>
      <c r="I153" s="276">
        <f>IF(I$56=0,0,I$56/PPA!I$11*1000)</f>
        <v>199.04253848541103</v>
      </c>
      <c r="J153" s="276">
        <f>IF(J$56=0,0,J$56/PPA!J$11*1000)</f>
        <v>126.29057278398012</v>
      </c>
      <c r="K153" s="276">
        <f>IF(K$56=0,0,K$56/PPA!K$11*1000)</f>
        <v>229.9466331450962</v>
      </c>
      <c r="L153" s="276">
        <f>IF(L$56=0,0,L$56/PPA!L$11*1000)</f>
        <v>420.22963212046596</v>
      </c>
      <c r="M153" s="276">
        <f>IF(M$56=0,0,M$56/PPA!M$11*1000)</f>
        <v>137.47843661186977</v>
      </c>
      <c r="N153" s="276">
        <f>IF(N$56=0,0,N$56/PPA!N$11*1000)</f>
        <v>154.93349815179499</v>
      </c>
      <c r="O153" s="276">
        <f>IF(O$56=0,0,O$56/PPA!O$11*1000)</f>
        <v>150.48846354722693</v>
      </c>
      <c r="P153" s="276">
        <f>IF(P$56=0,0,P$56/PPA!P$11*1000)</f>
        <v>172.7282250603088</v>
      </c>
      <c r="Q153" s="276">
        <f>IF(Q$56=0,0,Q$56/PPA!Q$11*1000)</f>
        <v>193.02958472546533</v>
      </c>
      <c r="R153" s="276">
        <f>IF(R$56=0,0,R$56/PPA!R$11*1000)</f>
        <v>202.37989683233613</v>
      </c>
      <c r="S153" s="276">
        <f>IF(S$56=0,0,S$56/PPA!S$11*1000)</f>
        <v>229.87547122780131</v>
      </c>
      <c r="T153" s="276">
        <f>IF(T$56=0,0,T$56/PPA!T$11*1000)</f>
        <v>149.127507693513</v>
      </c>
      <c r="U153" s="276">
        <f>IF(U$56=0,0,U$56/PPA!U$11*1000)</f>
        <v>179.30124105433228</v>
      </c>
      <c r="V153" s="276">
        <f>IF(V$56=0,0,V$56/PPA!V$11*1000)</f>
        <v>171.1773185546264</v>
      </c>
      <c r="W153" s="276">
        <f>IF(W$56=0,0,W$56/PPA!W$11*1000)</f>
        <v>174.40307553925385</v>
      </c>
      <c r="X153" s="276">
        <f>IF(X$56=0,0,X$56/PPA!X$11*1000)</f>
        <v>177.45934491586826</v>
      </c>
      <c r="Y153" s="276">
        <f>IF(Y$56=0,0,Y$56/PPA!Y$11*1000)</f>
        <v>134.50416962629603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40.781094705092528</v>
      </c>
      <c r="C154" s="277">
        <f>IF(C$69=0,0,C$69/PPA!C$11*1000)</f>
        <v>35.778454512598586</v>
      </c>
      <c r="D154" s="277">
        <f>IF(D$69=0,0,D$69/PPA!D$11*1000)</f>
        <v>44.799336604920036</v>
      </c>
      <c r="E154" s="277">
        <f>IF(E$69=0,0,E$69/PPA!E$11*1000)</f>
        <v>51.806108686799313</v>
      </c>
      <c r="F154" s="277">
        <f>IF(F$69=0,0,F$69/PPA!F$11*1000)</f>
        <v>29.212420854334521</v>
      </c>
      <c r="G154" s="277">
        <f>IF(G$69=0,0,G$69/PPA!G$11*1000)</f>
        <v>40.264239247911064</v>
      </c>
      <c r="H154" s="277">
        <f>IF(H$69=0,0,H$69/PPA!H$11*1000)</f>
        <v>34.382024235272418</v>
      </c>
      <c r="I154" s="277">
        <f>IF(I$69=0,0,I$69/PPA!I$11*1000)</f>
        <v>27.38176425458412</v>
      </c>
      <c r="J154" s="277">
        <f>IF(J$69=0,0,J$69/PPA!J$11*1000)</f>
        <v>15.91657550491473</v>
      </c>
      <c r="K154" s="277">
        <f>IF(K$69=0,0,K$69/PPA!K$11*1000)</f>
        <v>28.642490071144802</v>
      </c>
      <c r="L154" s="277">
        <f>IF(L$69=0,0,L$69/PPA!L$11*1000)</f>
        <v>54.913563273755926</v>
      </c>
      <c r="M154" s="277">
        <f>IF(M$69=0,0,M$69/PPA!M$11*1000)</f>
        <v>14.232293898739114</v>
      </c>
      <c r="N154" s="277">
        <f>IF(N$69=0,0,N$69/PPA!N$11*1000)</f>
        <v>18.123497046528563</v>
      </c>
      <c r="O154" s="277">
        <f>IF(O$69=0,0,O$69/PPA!O$11*1000)</f>
        <v>17.588248965185979</v>
      </c>
      <c r="P154" s="277">
        <f>IF(P$69=0,0,P$69/PPA!P$11*1000)</f>
        <v>19.827054793088521</v>
      </c>
      <c r="Q154" s="277">
        <f>IF(Q$69=0,0,Q$69/PPA!Q$11*1000)</f>
        <v>22.773577847793472</v>
      </c>
      <c r="R154" s="277">
        <f>IF(R$69=0,0,R$69/PPA!R$11*1000)</f>
        <v>23.86144533216719</v>
      </c>
      <c r="S154" s="277">
        <f>IF(S$69=0,0,S$69/PPA!S$11*1000)</f>
        <v>27.693533167514683</v>
      </c>
      <c r="T154" s="277">
        <f>IF(T$69=0,0,T$69/PPA!T$11*1000)</f>
        <v>16.796039499087726</v>
      </c>
      <c r="U154" s="277">
        <f>IF(U$69=0,0,U$69/PPA!U$11*1000)</f>
        <v>21.907721506500149</v>
      </c>
      <c r="V154" s="277">
        <f>IF(V$69=0,0,V$69/PPA!V$11*1000)</f>
        <v>22.073916712268581</v>
      </c>
      <c r="W154" s="277">
        <f>IF(W$69=0,0,W$69/PPA!W$11*1000)</f>
        <v>23.661116081956909</v>
      </c>
      <c r="X154" s="277">
        <f>IF(X$69=0,0,X$69/PPA!X$11*1000)</f>
        <v>24.166839101539221</v>
      </c>
      <c r="Y154" s="277">
        <f>IF(Y$69=0,0,Y$69/PPA!Y$11*1000)</f>
        <v>17.439639608448761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298.59840274120847</v>
      </c>
      <c r="C156" s="320">
        <f t="shared" si="39"/>
        <v>263.34670186646906</v>
      </c>
      <c r="D156" s="320">
        <f t="shared" si="39"/>
        <v>327.53799393812074</v>
      </c>
      <c r="E156" s="320">
        <f t="shared" si="39"/>
        <v>385.45869373600971</v>
      </c>
      <c r="F156" s="320">
        <f t="shared" si="39"/>
        <v>419.42514260593151</v>
      </c>
      <c r="G156" s="320">
        <f t="shared" si="39"/>
        <v>318.94289020226915</v>
      </c>
      <c r="H156" s="320">
        <f t="shared" si="39"/>
        <v>281.85160553618715</v>
      </c>
      <c r="I156" s="320">
        <f t="shared" si="39"/>
        <v>259.02401519521214</v>
      </c>
      <c r="J156" s="320">
        <f t="shared" si="39"/>
        <v>115.45972537460113</v>
      </c>
      <c r="K156" s="320">
        <f t="shared" si="39"/>
        <v>86.8947332461603</v>
      </c>
      <c r="L156" s="320">
        <f t="shared" si="39"/>
        <v>248.09615655387535</v>
      </c>
      <c r="M156" s="320">
        <f t="shared" si="39"/>
        <v>127.2245987199569</v>
      </c>
      <c r="N156" s="320">
        <f t="shared" si="39"/>
        <v>136.74288422631264</v>
      </c>
      <c r="O156" s="320">
        <f t="shared" si="39"/>
        <v>132.85200616159315</v>
      </c>
      <c r="P156" s="320">
        <f t="shared" si="39"/>
        <v>153.57183057879797</v>
      </c>
      <c r="Q156" s="320">
        <f t="shared" si="39"/>
        <v>167.48645569988255</v>
      </c>
      <c r="R156" s="320">
        <f t="shared" si="39"/>
        <v>168.8716149380067</v>
      </c>
      <c r="S156" s="320">
        <f t="shared" si="39"/>
        <v>165.14681853868169</v>
      </c>
      <c r="T156" s="320">
        <f t="shared" si="39"/>
        <v>135.15047411983136</v>
      </c>
      <c r="U156" s="320">
        <f t="shared" si="39"/>
        <v>143.90654898665446</v>
      </c>
      <c r="V156" s="320">
        <f t="shared" si="39"/>
        <v>136.53935267670067</v>
      </c>
      <c r="W156" s="320">
        <f t="shared" si="39"/>
        <v>160.33832836165669</v>
      </c>
      <c r="X156" s="320">
        <f t="shared" si="39"/>
        <v>144.37458587082205</v>
      </c>
      <c r="Y156" s="320">
        <f t="shared" si="39"/>
        <v>138.03560079335247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11.056429398211096</v>
      </c>
      <c r="C157" s="330">
        <f>IF(C$84=0,0,C$84/PPA!C$12*1000)</f>
        <v>9.7511379488674965</v>
      </c>
      <c r="D157" s="330">
        <f>IF(D$84=0,0,D$84/PPA!D$12*1000)</f>
        <v>12.127997577885511</v>
      </c>
      <c r="E157" s="330">
        <f>IF(E$84=0,0,E$84/PPA!E$12*1000)</f>
        <v>14.272671233634151</v>
      </c>
      <c r="F157" s="330">
        <f>IF(F$84=0,0,F$84/PPA!F$12*1000)</f>
        <v>15.530372682803621</v>
      </c>
      <c r="G157" s="330">
        <f>IF(G$84=0,0,G$84/PPA!G$12*1000)</f>
        <v>11.809740156711664</v>
      </c>
      <c r="H157" s="330">
        <f>IF(H$84=0,0,H$84/PPA!H$12*1000)</f>
        <v>10.436333043912073</v>
      </c>
      <c r="I157" s="330">
        <f>IF(I$84=0,0,I$84/PPA!I$12*1000)</f>
        <v>9.5910785528620845</v>
      </c>
      <c r="J157" s="330">
        <f>IF(J$84=0,0,J$84/PPA!J$12*1000)</f>
        <v>4.2752147707565964</v>
      </c>
      <c r="K157" s="330">
        <f>IF(K$84=0,0,K$84/PPA!K$12*1000)</f>
        <v>3.2175171547349466</v>
      </c>
      <c r="L157" s="330">
        <f>IF(L$84=0,0,L$84/PPA!L$12*1000)</f>
        <v>9.1864444475944396</v>
      </c>
      <c r="M157" s="330">
        <f>IF(M$84=0,0,M$84/PPA!M$12*1000)</f>
        <v>4.7108416539425715</v>
      </c>
      <c r="N157" s="330">
        <f>IF(N$84=0,0,N$84/PPA!N$12*1000)</f>
        <v>5.0632824263426315</v>
      </c>
      <c r="O157" s="330">
        <f>IF(O$84=0,0,O$84/PPA!O$12*1000)</f>
        <v>4.9192119349300265</v>
      </c>
      <c r="P157" s="330">
        <f>IF(P$84=0,0,P$84/PPA!P$12*1000)</f>
        <v>5.6864205794149978</v>
      </c>
      <c r="Q157" s="330">
        <f>IF(Q$84=0,0,Q$84/PPA!Q$12*1000)</f>
        <v>6.2016479511611609</v>
      </c>
      <c r="R157" s="330">
        <f>IF(R$84=0,0,R$84/PPA!R$12*1000)</f>
        <v>6.2529372922341402</v>
      </c>
      <c r="S157" s="330">
        <f>IF(S$84=0,0,S$84/PPA!S$12*1000)</f>
        <v>6.1150164325491465</v>
      </c>
      <c r="T157" s="330">
        <f>IF(T$84=0,0,T$84/PPA!T$12*1000)</f>
        <v>5.0043190502975303</v>
      </c>
      <c r="U157" s="330">
        <f>IF(U$84=0,0,U$84/PPA!U$12*1000)</f>
        <v>5.3285368715632835</v>
      </c>
      <c r="V157" s="330">
        <f>IF(V$84=0,0,V$84/PPA!V$12*1000)</f>
        <v>5.0557461094971607</v>
      </c>
      <c r="W157" s="330">
        <f>IF(W$84=0,0,W$84/PPA!W$12*1000)</f>
        <v>5.9369688219622407</v>
      </c>
      <c r="X157" s="330">
        <f>IF(X$84=0,0,X$84/PPA!X$12*1000)</f>
        <v>5.3458672281103503</v>
      </c>
      <c r="Y157" s="330">
        <f>IF(Y$84=0,0,Y$84/PPA!Y$12*1000)</f>
        <v>5.1111488226594055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4.8751894908118398</v>
      </c>
      <c r="C158" s="331">
        <f>IF(C$85=0,0,C$85/PPA!C$12*1000)</f>
        <v>4.2996381145857958</v>
      </c>
      <c r="D158" s="331">
        <f>IF(D$85=0,0,D$85/PPA!D$12*1000)</f>
        <v>5.3476836152786742</v>
      </c>
      <c r="E158" s="331">
        <f>IF(E$85=0,0,E$85/PPA!E$12*1000)</f>
        <v>6.2933497151696978</v>
      </c>
      <c r="F158" s="331">
        <f>IF(F$85=0,0,F$85/PPA!F$12*1000)</f>
        <v>6.8479168965566597</v>
      </c>
      <c r="G158" s="331">
        <f>IF(G$85=0,0,G$85/PPA!G$12*1000)</f>
        <v>5.2073521231487909</v>
      </c>
      <c r="H158" s="331">
        <f>IF(H$85=0,0,H$85/PPA!H$12*1000)</f>
        <v>4.6017660264284412</v>
      </c>
      <c r="I158" s="331">
        <f>IF(I$85=0,0,I$85/PPA!I$12*1000)</f>
        <v>4.2290619948271431</v>
      </c>
      <c r="J158" s="331">
        <f>IF(J$85=0,0,J$85/PPA!J$12*1000)</f>
        <v>1.8851006387946878</v>
      </c>
      <c r="K158" s="331">
        <f>IF(K$85=0,0,K$85/PPA!K$12*1000)</f>
        <v>1.4187225599078657</v>
      </c>
      <c r="L158" s="331">
        <f>IF(L$85=0,0,L$85/PPA!L$12*1000)</f>
        <v>4.0506438214208131</v>
      </c>
      <c r="M158" s="331">
        <f>IF(M$85=0,0,M$85/PPA!M$12*1000)</f>
        <v>2.0771846766276432</v>
      </c>
      <c r="N158" s="331">
        <f>IF(N$85=0,0,N$85/PPA!N$12*1000)</f>
        <v>2.2325888752033967</v>
      </c>
      <c r="O158" s="331">
        <f>IF(O$85=0,0,O$85/PPA!O$12*1000)</f>
        <v>2.1690628560543499</v>
      </c>
      <c r="P158" s="331">
        <f>IF(P$85=0,0,P$85/PPA!P$12*1000)</f>
        <v>2.5073535813999395</v>
      </c>
      <c r="Q158" s="331">
        <f>IF(Q$85=0,0,Q$85/PPA!Q$12*1000)</f>
        <v>2.7345364247618216</v>
      </c>
      <c r="R158" s="331">
        <f>IF(R$85=0,0,R$85/PPA!R$12*1000)</f>
        <v>2.7571517961067622</v>
      </c>
      <c r="S158" s="331">
        <f>IF(S$85=0,0,S$85/PPA!S$12*1000)</f>
        <v>2.6963373775017101</v>
      </c>
      <c r="T158" s="331">
        <f>IF(T$85=0,0,T$85/PPA!T$12*1000)</f>
        <v>2.2065897374271097</v>
      </c>
      <c r="U158" s="331">
        <f>IF(U$85=0,0,U$85/PPA!U$12*1000)</f>
        <v>2.3495493908595693</v>
      </c>
      <c r="V158" s="331">
        <f>IF(V$85=0,0,V$85/PPA!V$12*1000)</f>
        <v>2.2292658337981468</v>
      </c>
      <c r="W158" s="331">
        <f>IF(W$85=0,0,W$85/PPA!W$12*1000)</f>
        <v>2.6178295872617716</v>
      </c>
      <c r="X158" s="331">
        <f>IF(X$85=0,0,X$85/PPA!X$12*1000)</f>
        <v>2.3571909873521912</v>
      </c>
      <c r="Y158" s="331">
        <f>IF(Y$85=0,0,Y$85/PPA!Y$12*1000)</f>
        <v>2.2536949433454607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37.815089549958635</v>
      </c>
      <c r="C159" s="331">
        <f>IF(C$86=0,0,C$86/PPA!C$12*1000)</f>
        <v>33.350744754005824</v>
      </c>
      <c r="D159" s="331">
        <f>IF(D$86=0,0,D$86/PPA!D$12*1000)</f>
        <v>41.480056350165462</v>
      </c>
      <c r="E159" s="331">
        <f>IF(E$86=0,0,E$86/PPA!E$12*1000)</f>
        <v>48.815247796392583</v>
      </c>
      <c r="F159" s="331">
        <f>IF(F$86=0,0,F$86/PPA!F$12*1000)</f>
        <v>53.116825748416737</v>
      </c>
      <c r="G159" s="331">
        <f>IF(G$86=0,0,G$86/PPA!G$12*1000)</f>
        <v>40.391555492594271</v>
      </c>
      <c r="H159" s="331">
        <f>IF(H$86=0,0,H$86/PPA!H$12*1000)</f>
        <v>35.69424218388091</v>
      </c>
      <c r="I159" s="331">
        <f>IF(I$86=0,0,I$86/PPA!I$12*1000)</f>
        <v>32.803311204234681</v>
      </c>
      <c r="J159" s="331">
        <f>IF(J$86=0,0,J$86/PPA!J$12*1000)</f>
        <v>14.622046917572149</v>
      </c>
      <c r="K159" s="331">
        <f>IF(K$86=0,0,K$86/PPA!K$12*1000)</f>
        <v>11.004520080824303</v>
      </c>
      <c r="L159" s="331">
        <f>IF(L$86=0,0,L$86/PPA!L$12*1000)</f>
        <v>31.419385673254563</v>
      </c>
      <c r="M159" s="331">
        <f>IF(M$86=0,0,M$86/PPA!M$12*1000)</f>
        <v>16.11197363846383</v>
      </c>
      <c r="N159" s="331">
        <f>IF(N$86=0,0,N$86/PPA!N$12*1000)</f>
        <v>17.317388052951138</v>
      </c>
      <c r="O159" s="331">
        <f>IF(O$86=0,0,O$86/PPA!O$12*1000)</f>
        <v>16.824639595193545</v>
      </c>
      <c r="P159" s="331">
        <f>IF(P$86=0,0,P$86/PPA!P$12*1000)</f>
        <v>19.448638948854288</v>
      </c>
      <c r="Q159" s="331">
        <f>IF(Q$86=0,0,Q$86/PPA!Q$12*1000)</f>
        <v>21.210814466777219</v>
      </c>
      <c r="R159" s="331">
        <f>IF(R$86=0,0,R$86/PPA!R$12*1000)</f>
        <v>21.386233759550606</v>
      </c>
      <c r="S159" s="331">
        <f>IF(S$86=0,0,S$86/PPA!S$12*1000)</f>
        <v>20.914518210890826</v>
      </c>
      <c r="T159" s="331">
        <f>IF(T$86=0,0,T$86/PPA!T$12*1000)</f>
        <v>17.115722102307597</v>
      </c>
      <c r="U159" s="331">
        <f>IF(U$86=0,0,U$86/PPA!U$12*1000)</f>
        <v>18.224608660823549</v>
      </c>
      <c r="V159" s="331">
        <f>IF(V$86=0,0,V$86/PPA!V$12*1000)</f>
        <v>17.291612417244146</v>
      </c>
      <c r="W159" s="331">
        <f>IF(W$86=0,0,W$86/PPA!W$12*1000)</f>
        <v>20.30556154902408</v>
      </c>
      <c r="X159" s="331">
        <f>IF(X$86=0,0,X$86/PPA!X$12*1000)</f>
        <v>18.283881773431332</v>
      </c>
      <c r="Y159" s="331">
        <f>IF(Y$86=0,0,Y$86/PPA!Y$12*1000)</f>
        <v>17.481100224210103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16.69747866081136</v>
      </c>
      <c r="C160" s="331">
        <f>IF(C$87=0,0,C$87/PPA!C$12*1000)</f>
        <v>14.726220550568216</v>
      </c>
      <c r="D160" s="331">
        <f>IF(D$87=0,0,D$87/PPA!D$12*1000)</f>
        <v>18.315766642337568</v>
      </c>
      <c r="E160" s="331">
        <f>IF(E$87=0,0,E$87/PPA!E$12*1000)</f>
        <v>21.554664238614105</v>
      </c>
      <c r="F160" s="331">
        <f>IF(F$87=0,0,F$87/PPA!F$12*1000)</f>
        <v>23.454051676712048</v>
      </c>
      <c r="G160" s="331">
        <f>IF(G$87=0,0,G$87/PPA!G$12*1000)</f>
        <v>17.835132587047081</v>
      </c>
      <c r="H160" s="331">
        <f>IF(H$87=0,0,H$87/PPA!H$12*1000)</f>
        <v>15.761005838470535</v>
      </c>
      <c r="I160" s="331">
        <f>IF(I$87=0,0,I$87/PPA!I$12*1000)</f>
        <v>14.484497996838979</v>
      </c>
      <c r="J160" s="331">
        <f>IF(J$87=0,0,J$87/PPA!J$12*1000)</f>
        <v>6.4564521541324877</v>
      </c>
      <c r="K160" s="331">
        <f>IF(K$87=0,0,K$87/PPA!K$12*1000)</f>
        <v>4.8591115718311135</v>
      </c>
      <c r="L160" s="331">
        <f>IF(L$87=0,0,L$87/PPA!L$12*1000)</f>
        <v>13.873417412429323</v>
      </c>
      <c r="M160" s="331">
        <f>IF(M$87=0,0,M$87/PPA!M$12*1000)</f>
        <v>7.1143381970941038</v>
      </c>
      <c r="N160" s="331">
        <f>IF(N$87=0,0,N$87/PPA!N$12*1000)</f>
        <v>7.6465961317671214</v>
      </c>
      <c r="O160" s="331">
        <f>IF(O$87=0,0,O$87/PPA!O$12*1000)</f>
        <v>7.4290201070512429</v>
      </c>
      <c r="P160" s="331">
        <f>IF(P$87=0,0,P$87/PPA!P$12*1000)</f>
        <v>8.5876626948427823</v>
      </c>
      <c r="Q160" s="331">
        <f>IF(Q$87=0,0,Q$87/PPA!Q$12*1000)</f>
        <v>9.3657618202792019</v>
      </c>
      <c r="R160" s="331">
        <f>IF(R$87=0,0,R$87/PPA!R$12*1000)</f>
        <v>9.4432192567850279</v>
      </c>
      <c r="S160" s="331">
        <f>IF(S$87=0,0,S$87/PPA!S$12*1000)</f>
        <v>9.2349304387111228</v>
      </c>
      <c r="T160" s="331">
        <f>IF(T$87=0,0,T$87/PPA!T$12*1000)</f>
        <v>7.5575493267070915</v>
      </c>
      <c r="U160" s="331">
        <f>IF(U$87=0,0,U$87/PPA!U$12*1000)</f>
        <v>8.0471848100138086</v>
      </c>
      <c r="V160" s="331">
        <f>IF(V$87=0,0,V$87/PPA!V$12*1000)</f>
        <v>7.6352147458624904</v>
      </c>
      <c r="W160" s="331">
        <f>IF(W$87=0,0,W$87/PPA!W$12*1000)</f>
        <v>8.9660419873577144</v>
      </c>
      <c r="X160" s="331">
        <f>IF(X$87=0,0,X$87/PPA!X$12*1000)</f>
        <v>8.0733572069248503</v>
      </c>
      <c r="Y160" s="331">
        <f>IF(Y$87=0,0,Y$87/PPA!Y$12*1000)</f>
        <v>7.7188842188414721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150.23378367602768</v>
      </c>
      <c r="C161" s="332">
        <f>IF(C$88=0,0,C$88/PPA!C$12*1000)</f>
        <v>116.90803615556449</v>
      </c>
      <c r="D161" s="332">
        <f>IF(D$88=0,0,D$88/PPA!D$12*1000)</f>
        <v>181.07355197643452</v>
      </c>
      <c r="E161" s="332">
        <f>IF(E$88=0,0,E$88/PPA!E$12*1000)</f>
        <v>236.18083658068909</v>
      </c>
      <c r="F161" s="332">
        <f>IF(F$88=0,0,F$88/PPA!F$12*1000)</f>
        <v>182.13292692499132</v>
      </c>
      <c r="G161" s="332">
        <f>IF(G$88=0,0,G$88/PPA!G$12*1000)</f>
        <v>167.55024260208521</v>
      </c>
      <c r="H161" s="332">
        <f>IF(H$88=0,0,H$88/PPA!H$12*1000)</f>
        <v>110.01448902856993</v>
      </c>
      <c r="I161" s="332">
        <f>IF(I$88=0,0,I$88/PPA!I$12*1000)</f>
        <v>108.55536973295119</v>
      </c>
      <c r="J161" s="332">
        <f>IF(J$88=0,0,J$88/PPA!J$12*1000)</f>
        <v>20.567691101761426</v>
      </c>
      <c r="K161" s="332">
        <f>IF(K$88=0,0,K$88/PPA!K$12*1000)</f>
        <v>14.864468766416119</v>
      </c>
      <c r="L161" s="332">
        <f>IF(L$88=0,0,L$88/PPA!L$12*1000)</f>
        <v>54.971916308295448</v>
      </c>
      <c r="M161" s="332">
        <f>IF(M$88=0,0,M$88/PPA!M$12*1000)</f>
        <v>20.41244689819203</v>
      </c>
      <c r="N161" s="332">
        <f>IF(N$88=0,0,N$88/PPA!N$12*1000)</f>
        <v>21.470104028116648</v>
      </c>
      <c r="O161" s="332">
        <f>IF(O$88=0,0,O$88/PPA!O$12*1000)</f>
        <v>20.768562809481626</v>
      </c>
      <c r="P161" s="332">
        <f>IF(P$88=0,0,P$88/PPA!P$12*1000)</f>
        <v>23.803834944695808</v>
      </c>
      <c r="Q161" s="332">
        <f>IF(Q$88=0,0,Q$88/PPA!Q$12*1000)</f>
        <v>26.207862741964515</v>
      </c>
      <c r="R161" s="332">
        <f>IF(R$88=0,0,R$88/PPA!R$12*1000)</f>
        <v>26.244605439623641</v>
      </c>
      <c r="S161" s="332">
        <f>IF(S$88=0,0,S$88/PPA!S$12*1000)</f>
        <v>26.016158342143044</v>
      </c>
      <c r="T161" s="332">
        <f>IF(T$88=0,0,T$88/PPA!T$12*1000)</f>
        <v>21.126606014040501</v>
      </c>
      <c r="U161" s="332">
        <f>IF(U$88=0,0,U$88/PPA!U$12*1000)</f>
        <v>23.526218412519846</v>
      </c>
      <c r="V161" s="332">
        <f>IF(V$88=0,0,V$88/PPA!V$12*1000)</f>
        <v>27.304935515683614</v>
      </c>
      <c r="W161" s="332">
        <f>IF(W$88=0,0,W$88/PPA!W$12*1000)</f>
        <v>54.635442031493668</v>
      </c>
      <c r="X161" s="332">
        <f>IF(X$88=0,0,X$88/PPA!X$12*1000)</f>
        <v>51.885465584310488</v>
      </c>
      <c r="Y161" s="332">
        <f>IF(Y$88=0,0,Y$88/PPA!Y$12*1000)</f>
        <v>28.254149263458824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77.920431965387863</v>
      </c>
      <c r="C162" s="333">
        <f>IF(C$94=0,0,C$94/PPA!C$12*1000)</f>
        <v>84.310924342877215</v>
      </c>
      <c r="D162" s="333">
        <f>IF(D$94=0,0,D$94/PPA!D$12*1000)</f>
        <v>69.192937776019022</v>
      </c>
      <c r="E162" s="333">
        <f>IF(E$94=0,0,E$94/PPA!E$12*1000)</f>
        <v>58.341924171510087</v>
      </c>
      <c r="F162" s="333">
        <f>IF(F$94=0,0,F$94/PPA!F$12*1000)</f>
        <v>138.34304867645113</v>
      </c>
      <c r="G162" s="333">
        <f>IF(G$94=0,0,G$94/PPA!G$12*1000)</f>
        <v>76.148867240682151</v>
      </c>
      <c r="H162" s="333">
        <f>IF(H$94=0,0,H$94/PPA!H$12*1000)</f>
        <v>105.34376941492525</v>
      </c>
      <c r="I162" s="333">
        <f>IF(I$94=0,0,I$94/PPA!I$12*1000)</f>
        <v>89.36069571349806</v>
      </c>
      <c r="J162" s="333">
        <f>IF(J$94=0,0,J$94/PPA!J$12*1000)</f>
        <v>67.653219791583794</v>
      </c>
      <c r="K162" s="333">
        <f>IF(K$94=0,0,K$94/PPA!K$12*1000)</f>
        <v>51.53039311244595</v>
      </c>
      <c r="L162" s="333">
        <f>IF(L$94=0,0,L$94/PPA!L$12*1000)</f>
        <v>134.59434889088075</v>
      </c>
      <c r="M162" s="333">
        <f>IF(M$94=0,0,M$94/PPA!M$12*1000)</f>
        <v>76.79781365563673</v>
      </c>
      <c r="N162" s="333">
        <f>IF(N$94=0,0,N$94/PPA!N$12*1000)</f>
        <v>83.012924711931689</v>
      </c>
      <c r="O162" s="333">
        <f>IF(O$94=0,0,O$94/PPA!O$12*1000)</f>
        <v>80.741508858882355</v>
      </c>
      <c r="P162" s="333">
        <f>IF(P$94=0,0,P$94/PPA!P$12*1000)</f>
        <v>93.537919829590166</v>
      </c>
      <c r="Q162" s="333">
        <f>IF(Q$94=0,0,Q$94/PPA!Q$12*1000)</f>
        <v>101.76583229493863</v>
      </c>
      <c r="R162" s="333">
        <f>IF(R$94=0,0,R$94/PPA!R$12*1000)</f>
        <v>102.78746739370651</v>
      </c>
      <c r="S162" s="333">
        <f>IF(S$94=0,0,S$94/PPA!S$12*1000)</f>
        <v>100.16985773688583</v>
      </c>
      <c r="T162" s="333">
        <f>IF(T$94=0,0,T$94/PPA!T$12*1000)</f>
        <v>82.13968788905153</v>
      </c>
      <c r="U162" s="333">
        <f>IF(U$94=0,0,U$94/PPA!U$12*1000)</f>
        <v>86.4304508408744</v>
      </c>
      <c r="V162" s="333">
        <f>IF(V$94=0,0,V$94/PPA!V$12*1000)</f>
        <v>77.02257805461511</v>
      </c>
      <c r="W162" s="333">
        <f>IF(W$94=0,0,W$94/PPA!W$12*1000)</f>
        <v>67.87648438455723</v>
      </c>
      <c r="X162" s="333">
        <f>IF(X$94=0,0,X$94/PPA!X$12*1000)</f>
        <v>58.428823090692831</v>
      </c>
      <c r="Y162" s="333">
        <f>IF(Y$94=0,0,Y$94/PPA!Y$12*1000)</f>
        <v>77.216623320837201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RO: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67.465235085569134</v>
      </c>
      <c r="C5" s="223">
        <v>55.707108276530583</v>
      </c>
      <c r="D5" s="223">
        <v>69.609595244342714</v>
      </c>
      <c r="E5" s="223">
        <v>88.913430910710161</v>
      </c>
      <c r="F5" s="223">
        <v>55.680690069560647</v>
      </c>
      <c r="G5" s="223">
        <v>40.651096834443493</v>
      </c>
      <c r="H5" s="223">
        <v>33.516778971795709</v>
      </c>
      <c r="I5" s="223">
        <v>32.393351593415133</v>
      </c>
      <c r="J5" s="223">
        <v>7.4663741974797171</v>
      </c>
      <c r="K5" s="223">
        <v>2.8919473792658379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1941</v>
      </c>
    </row>
    <row r="6" spans="1:105" ht="12" customHeight="1" x14ac:dyDescent="0.25">
      <c r="A6" s="55" t="s">
        <v>91</v>
      </c>
      <c r="B6" s="259">
        <v>0.24636783278272609</v>
      </c>
      <c r="C6" s="259">
        <v>0.20450131424776341</v>
      </c>
      <c r="D6" s="259">
        <v>0.2586094596944053</v>
      </c>
      <c r="E6" s="259">
        <v>0.33632000972238929</v>
      </c>
      <c r="F6" s="259">
        <v>0.2062520730170872</v>
      </c>
      <c r="G6" s="259">
        <v>0.14971677250765369</v>
      </c>
      <c r="H6" s="259">
        <v>0.12436142910013551</v>
      </c>
      <c r="I6" s="259">
        <v>0.1195302494056843</v>
      </c>
      <c r="J6" s="259">
        <v>2.6641212322467571E-2</v>
      </c>
      <c r="K6" s="259">
        <v>1.0341423177174061E-2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1942</v>
      </c>
    </row>
    <row r="7" spans="1:105" ht="12" customHeight="1" x14ac:dyDescent="0.25">
      <c r="A7" s="173" t="s">
        <v>92</v>
      </c>
      <c r="B7" s="224">
        <v>8.9636634166699619E-2</v>
      </c>
      <c r="C7" s="224">
        <v>7.4404232422672467E-2</v>
      </c>
      <c r="D7" s="224">
        <v>9.4090536369326627E-2</v>
      </c>
      <c r="E7" s="224">
        <v>0.12236416310490179</v>
      </c>
      <c r="F7" s="224">
        <v>7.5041215431158048E-2</v>
      </c>
      <c r="G7" s="224">
        <v>5.4471833495092922E-2</v>
      </c>
      <c r="H7" s="224">
        <v>4.52467345220662E-2</v>
      </c>
      <c r="I7" s="224">
        <v>4.3488994146734697E-2</v>
      </c>
      <c r="J7" s="224">
        <v>9.6929399253693066E-3</v>
      </c>
      <c r="K7" s="224">
        <v>3.7625462529959522E-3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1943</v>
      </c>
    </row>
    <row r="8" spans="1:105" ht="12" customHeight="1" x14ac:dyDescent="0.25">
      <c r="A8" s="173" t="s">
        <v>93</v>
      </c>
      <c r="B8" s="224">
        <v>2.8172565839622301</v>
      </c>
      <c r="C8" s="224">
        <v>2.3385060764062349</v>
      </c>
      <c r="D8" s="224">
        <v>2.957241595908787</v>
      </c>
      <c r="E8" s="224">
        <v>3.84587448372065</v>
      </c>
      <c r="F8" s="224">
        <v>2.358526290141512</v>
      </c>
      <c r="G8" s="224">
        <v>1.712035854326581</v>
      </c>
      <c r="H8" s="224">
        <v>1.422093342974253</v>
      </c>
      <c r="I8" s="224">
        <v>1.366848010623984</v>
      </c>
      <c r="J8" s="224">
        <v>0.30464663333869241</v>
      </c>
      <c r="K8" s="224">
        <v>0.11825587051832021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1944</v>
      </c>
    </row>
    <row r="9" spans="1:105" ht="12" customHeight="1" x14ac:dyDescent="0.25">
      <c r="A9" s="173" t="s">
        <v>94</v>
      </c>
      <c r="B9" s="224">
        <v>0.98889591284730982</v>
      </c>
      <c r="C9" s="224">
        <v>0.82084788240137418</v>
      </c>
      <c r="D9" s="224">
        <v>1.038032582528686</v>
      </c>
      <c r="E9" s="224">
        <v>1.3499549810000899</v>
      </c>
      <c r="F9" s="224">
        <v>0.82787525351476432</v>
      </c>
      <c r="G9" s="224">
        <v>0.6009481950027119</v>
      </c>
      <c r="H9" s="224">
        <v>0.49917437501442041</v>
      </c>
      <c r="I9" s="224">
        <v>0.4797825014889221</v>
      </c>
      <c r="J9" s="224">
        <v>0.1069351695853078</v>
      </c>
      <c r="K9" s="224">
        <v>4.1509441380485693E-2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1945</v>
      </c>
    </row>
    <row r="10" spans="1:105" ht="12" customHeight="1" x14ac:dyDescent="0.25">
      <c r="A10" s="56" t="s">
        <v>95</v>
      </c>
      <c r="B10" s="260">
        <v>0.96222436555948621</v>
      </c>
      <c r="C10" s="260">
        <v>0.76858340955480786</v>
      </c>
      <c r="D10" s="260">
        <v>0.99683281494898401</v>
      </c>
      <c r="E10" s="260">
        <v>1.237670813494532</v>
      </c>
      <c r="F10" s="260">
        <v>0.73569098320262516</v>
      </c>
      <c r="G10" s="260">
        <v>0.60138982273875519</v>
      </c>
      <c r="H10" s="260">
        <v>0.45022412426453412</v>
      </c>
      <c r="I10" s="260">
        <v>0.4466095587082482</v>
      </c>
      <c r="J10" s="260">
        <v>0.1010527174747174</v>
      </c>
      <c r="K10" s="260">
        <v>4.0306417899291513E-2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1946</v>
      </c>
    </row>
    <row r="11" spans="1:105" ht="12" customHeight="1" x14ac:dyDescent="0.25">
      <c r="A11" s="37" t="s">
        <v>159</v>
      </c>
      <c r="B11" s="226">
        <v>2.781505983013215E-2</v>
      </c>
      <c r="C11" s="226">
        <v>0</v>
      </c>
      <c r="D11" s="226">
        <v>0</v>
      </c>
      <c r="E11" s="226">
        <v>8.0412473201771865E-3</v>
      </c>
      <c r="F11" s="226">
        <v>1.43486656438524E-2</v>
      </c>
      <c r="G11" s="226">
        <v>0</v>
      </c>
      <c r="H11" s="226">
        <v>0</v>
      </c>
      <c r="I11" s="226">
        <v>1.656055662438561E-2</v>
      </c>
      <c r="J11" s="226">
        <v>7.0931850728014542E-4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1947</v>
      </c>
    </row>
    <row r="12" spans="1:105" ht="12" customHeight="1" x14ac:dyDescent="0.25">
      <c r="A12" s="37" t="s">
        <v>35</v>
      </c>
      <c r="B12" s="226">
        <v>0.92246823092338748</v>
      </c>
      <c r="C12" s="226">
        <v>0.74817654161906355</v>
      </c>
      <c r="D12" s="226">
        <v>0.9900898854778506</v>
      </c>
      <c r="E12" s="226">
        <v>1.226054188389103</v>
      </c>
      <c r="F12" s="226">
        <v>0.69717879517625914</v>
      </c>
      <c r="G12" s="226">
        <v>0.59609471468563979</v>
      </c>
      <c r="H12" s="226">
        <v>0.42740571457984938</v>
      </c>
      <c r="I12" s="226">
        <v>0.41463082320146649</v>
      </c>
      <c r="J12" s="226">
        <v>4.7700750953035408E-2</v>
      </c>
      <c r="K12" s="226">
        <v>1.6430136986327191E-2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1950</v>
      </c>
    </row>
    <row r="15" spans="1:105" ht="12" customHeight="1" x14ac:dyDescent="0.25">
      <c r="A15" s="37" t="s">
        <v>40</v>
      </c>
      <c r="B15" s="226">
        <v>1.1941074805966619E-2</v>
      </c>
      <c r="C15" s="226">
        <v>2.040686793574437E-2</v>
      </c>
      <c r="D15" s="226">
        <v>6.7429294711334629E-3</v>
      </c>
      <c r="E15" s="226">
        <v>3.575377785251928E-3</v>
      </c>
      <c r="F15" s="226">
        <v>2.4163522382513621E-2</v>
      </c>
      <c r="G15" s="226">
        <v>5.2951080531154137E-3</v>
      </c>
      <c r="H15" s="226">
        <v>2.2818409684684609E-2</v>
      </c>
      <c r="I15" s="226">
        <v>1.541817888239611E-2</v>
      </c>
      <c r="J15" s="226">
        <v>5.2642648014401883E-2</v>
      </c>
      <c r="K15" s="226">
        <v>2.3876280912964312E-2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1951</v>
      </c>
    </row>
    <row r="16" spans="1:105" ht="12" customHeight="1" x14ac:dyDescent="0.25">
      <c r="A16" s="57" t="s">
        <v>1853</v>
      </c>
      <c r="B16" s="261">
        <v>0.37757342715612457</v>
      </c>
      <c r="C16" s="261">
        <v>0.41684990464136429</v>
      </c>
      <c r="D16" s="261">
        <v>0.28759448833429768</v>
      </c>
      <c r="E16" s="261">
        <v>0.23117143222420411</v>
      </c>
      <c r="F16" s="261">
        <v>0.42063223979313891</v>
      </c>
      <c r="G16" s="261">
        <v>0.20627695593723799</v>
      </c>
      <c r="H16" s="261">
        <v>0.32266501551916132</v>
      </c>
      <c r="I16" s="261">
        <v>0.27717580655578578</v>
      </c>
      <c r="J16" s="261">
        <v>0.225640613769198</v>
      </c>
      <c r="K16" s="261">
        <v>9.3282882784039053E-2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61.149196065456273</v>
      </c>
      <c r="C17" s="294">
        <f t="shared" si="0"/>
        <v>50.162566899320787</v>
      </c>
      <c r="D17" s="294">
        <f t="shared" si="0"/>
        <v>63.341878832359868</v>
      </c>
      <c r="E17" s="294">
        <f t="shared" si="0"/>
        <v>81.279402294795801</v>
      </c>
      <c r="F17" s="294">
        <f t="shared" si="0"/>
        <v>50.127468032514599</v>
      </c>
      <c r="G17" s="294">
        <f t="shared" si="0"/>
        <v>36.870578185416669</v>
      </c>
      <c r="H17" s="294">
        <f t="shared" si="0"/>
        <v>29.940225940137246</v>
      </c>
      <c r="I17" s="294">
        <f t="shared" si="0"/>
        <v>29.0476170841238</v>
      </c>
      <c r="J17" s="294">
        <f t="shared" si="0"/>
        <v>6.1933101161910438</v>
      </c>
      <c r="K17" s="294">
        <f t="shared" si="0"/>
        <v>2.3784208406629075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57.609445185867621</v>
      </c>
      <c r="C18" s="329">
        <v>46.254599043308012</v>
      </c>
      <c r="D18" s="329">
        <v>60.645680504225837</v>
      </c>
      <c r="E18" s="329">
        <v>79.112170117693893</v>
      </c>
      <c r="F18" s="329">
        <v>46.184040784453941</v>
      </c>
      <c r="G18" s="329">
        <v>34.936731723505069</v>
      </c>
      <c r="H18" s="329">
        <v>26.91524141964512</v>
      </c>
      <c r="I18" s="329">
        <v>26.449093897663321</v>
      </c>
      <c r="J18" s="329">
        <v>4.0779293621048218</v>
      </c>
      <c r="K18" s="329">
        <v>1.5038938145625449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1953</v>
      </c>
    </row>
    <row r="19" spans="1:105" ht="12" customHeight="1" x14ac:dyDescent="0.25">
      <c r="A19" s="64" t="s">
        <v>28</v>
      </c>
      <c r="B19" s="229">
        <v>7.6754026621542459E-2</v>
      </c>
      <c r="C19" s="229">
        <v>0.1184719064971506</v>
      </c>
      <c r="D19" s="229">
        <v>0</v>
      </c>
      <c r="E19" s="229">
        <v>7.7355485314978503E-2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0.2762378721436336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1956</v>
      </c>
    </row>
    <row r="22" spans="1:105" ht="12" customHeight="1" x14ac:dyDescent="0.25">
      <c r="A22" s="64" t="s">
        <v>159</v>
      </c>
      <c r="B22" s="229">
        <v>0.80103259101776381</v>
      </c>
      <c r="C22" s="229">
        <v>0</v>
      </c>
      <c r="D22" s="229">
        <v>0</v>
      </c>
      <c r="E22" s="229">
        <v>0.1501457261613206</v>
      </c>
      <c r="F22" s="229">
        <v>0.36217073423747381</v>
      </c>
      <c r="G22" s="229">
        <v>0</v>
      </c>
      <c r="H22" s="229">
        <v>0</v>
      </c>
      <c r="I22" s="229">
        <v>0.49970692670578482</v>
      </c>
      <c r="J22" s="229">
        <v>4.8472808249240058E-2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1957</v>
      </c>
    </row>
    <row r="23" spans="1:105" ht="12" customHeight="1" x14ac:dyDescent="0.25">
      <c r="A23" s="64" t="s">
        <v>32</v>
      </c>
      <c r="B23" s="229">
        <v>5.8315308542815734</v>
      </c>
      <c r="C23" s="229">
        <v>6.5530810071609507</v>
      </c>
      <c r="D23" s="229">
        <v>4.8802524597269272</v>
      </c>
      <c r="E23" s="229">
        <v>4.5694753224179152</v>
      </c>
      <c r="F23" s="229">
        <v>4.1315422330640494</v>
      </c>
      <c r="G23" s="229">
        <v>1.62972276453283</v>
      </c>
      <c r="H23" s="229">
        <v>0.69387405523630297</v>
      </c>
      <c r="I23" s="229">
        <v>1.738688001324719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0.2212871293313747</v>
      </c>
      <c r="D24" s="229">
        <v>0</v>
      </c>
      <c r="E24" s="229">
        <v>0.46289232169627248</v>
      </c>
      <c r="F24" s="229">
        <v>0.2302010117825383</v>
      </c>
      <c r="G24" s="229">
        <v>0</v>
      </c>
      <c r="H24" s="229">
        <v>0.60769699961187185</v>
      </c>
      <c r="I24" s="229">
        <v>1.0287812754804631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1959</v>
      </c>
    </row>
    <row r="25" spans="1:105" ht="12" customHeight="1" x14ac:dyDescent="0.25">
      <c r="A25" s="64" t="s">
        <v>35</v>
      </c>
      <c r="B25" s="229">
        <v>25.38457481987334</v>
      </c>
      <c r="C25" s="229">
        <v>20.803934321735401</v>
      </c>
      <c r="D25" s="229">
        <v>22.653705077162719</v>
      </c>
      <c r="E25" s="229">
        <v>21.8749720969201</v>
      </c>
      <c r="F25" s="229">
        <v>16.814900229913469</v>
      </c>
      <c r="G25" s="229">
        <v>16.564696057286881</v>
      </c>
      <c r="H25" s="229">
        <v>11.84674032839736</v>
      </c>
      <c r="I25" s="229">
        <v>11.955020106361101</v>
      </c>
      <c r="J25" s="229">
        <v>3.1148016297563168</v>
      </c>
      <c r="K25" s="229">
        <v>1.171050781195385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19.41445646934703</v>
      </c>
      <c r="C27" s="229">
        <v>15.349127957397361</v>
      </c>
      <c r="D27" s="229">
        <v>29.103496913329231</v>
      </c>
      <c r="E27" s="229">
        <v>48.544132201879741</v>
      </c>
      <c r="F27" s="229">
        <v>20.466781549361379</v>
      </c>
      <c r="G27" s="229">
        <v>15.776105288643951</v>
      </c>
      <c r="H27" s="229">
        <v>13.48462231357491</v>
      </c>
      <c r="I27" s="229">
        <v>10.71382478453369</v>
      </c>
      <c r="J27" s="229">
        <v>0.5159483332100101</v>
      </c>
      <c r="K27" s="229">
        <v>0.2023217119413856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1962</v>
      </c>
    </row>
    <row r="28" spans="1:105" ht="12" customHeight="1" x14ac:dyDescent="0.25">
      <c r="A28" s="64" t="s">
        <v>39</v>
      </c>
      <c r="B28" s="229">
        <v>6.1010964247263741</v>
      </c>
      <c r="C28" s="229">
        <v>3.2086967211857722</v>
      </c>
      <c r="D28" s="229">
        <v>4.0082260540069754</v>
      </c>
      <c r="E28" s="229">
        <v>3.156959091159929</v>
      </c>
      <c r="F28" s="229">
        <v>4.1784450260950354</v>
      </c>
      <c r="G28" s="229">
        <v>0.96620761304140668</v>
      </c>
      <c r="H28" s="229">
        <v>0.28230772282467381</v>
      </c>
      <c r="I28" s="229">
        <v>0.5130728032575681</v>
      </c>
      <c r="J28" s="229">
        <v>0.39870659088925448</v>
      </c>
      <c r="K28" s="229">
        <v>0.13052132142577491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1963</v>
      </c>
    </row>
    <row r="29" spans="1:105" ht="12" customHeight="1" x14ac:dyDescent="0.25">
      <c r="A29" s="60" t="s">
        <v>1868</v>
      </c>
      <c r="B29" s="262">
        <v>3.5397508795886532</v>
      </c>
      <c r="C29" s="262">
        <v>3.9079678560127742</v>
      </c>
      <c r="D29" s="262">
        <v>2.6961983281340292</v>
      </c>
      <c r="E29" s="262">
        <v>2.1672321771019041</v>
      </c>
      <c r="F29" s="262">
        <v>3.9434272480606598</v>
      </c>
      <c r="G29" s="262">
        <v>1.9338464619115989</v>
      </c>
      <c r="H29" s="262">
        <v>3.024984520492124</v>
      </c>
      <c r="I29" s="262">
        <v>2.598523186460481</v>
      </c>
      <c r="J29" s="262">
        <v>2.1153807540862219</v>
      </c>
      <c r="K29" s="262">
        <v>0.8745270261003627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1964</v>
      </c>
    </row>
    <row r="30" spans="1:105" ht="12" customHeight="1" x14ac:dyDescent="0.25">
      <c r="A30" s="132" t="s">
        <v>1870</v>
      </c>
      <c r="B30" s="316">
        <v>0.8340842636382817</v>
      </c>
      <c r="C30" s="316">
        <v>0.92084855753557349</v>
      </c>
      <c r="D30" s="316">
        <v>0.63531493419835605</v>
      </c>
      <c r="E30" s="316">
        <v>0.5106727326475855</v>
      </c>
      <c r="F30" s="316">
        <v>0.92920398194576748</v>
      </c>
      <c r="G30" s="316">
        <v>0.45567921501879077</v>
      </c>
      <c r="H30" s="316">
        <v>0.7127880102638966</v>
      </c>
      <c r="I30" s="316">
        <v>0.61229938836197406</v>
      </c>
      <c r="J30" s="316">
        <v>0.49845479487291983</v>
      </c>
      <c r="K30" s="316">
        <v>0.20606795659062391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70.579118064052778</v>
      </c>
      <c r="C32" s="223">
        <v>72.184768086393873</v>
      </c>
      <c r="D32" s="223">
        <v>82.68289326979324</v>
      </c>
      <c r="E32" s="223">
        <v>112.69381817784139</v>
      </c>
      <c r="F32" s="223">
        <v>67.543039562566079</v>
      </c>
      <c r="G32" s="223">
        <v>76.07615002675189</v>
      </c>
      <c r="H32" s="223">
        <v>76.674997342248076</v>
      </c>
      <c r="I32" s="223">
        <v>80.598741911790853</v>
      </c>
      <c r="J32" s="223">
        <v>58.268974099481177</v>
      </c>
      <c r="K32" s="223">
        <v>45.437184106277023</v>
      </c>
      <c r="L32" s="223">
        <v>83.655126912383508</v>
      </c>
      <c r="M32" s="223">
        <v>32.578177702995532</v>
      </c>
      <c r="N32" s="223">
        <v>39.103625475403831</v>
      </c>
      <c r="O32" s="223">
        <v>39.538851174790473</v>
      </c>
      <c r="P32" s="223">
        <v>50.444958876693249</v>
      </c>
      <c r="Q32" s="223">
        <v>61.134235905532847</v>
      </c>
      <c r="R32" s="223">
        <v>69.799095494030951</v>
      </c>
      <c r="S32" s="223">
        <v>92.769348077702475</v>
      </c>
      <c r="T32" s="223">
        <v>75.696552351678434</v>
      </c>
      <c r="U32" s="223">
        <v>87.046395148000087</v>
      </c>
      <c r="V32" s="223">
        <v>72.623205712109268</v>
      </c>
      <c r="W32" s="223">
        <v>95.113317131864633</v>
      </c>
      <c r="X32" s="223">
        <v>98.615858534125209</v>
      </c>
      <c r="Y32" s="223">
        <v>73.079609738987713</v>
      </c>
      <c r="DA32" s="89" t="s">
        <v>1966</v>
      </c>
    </row>
    <row r="33" spans="1:105" ht="12" customHeight="1" x14ac:dyDescent="0.25">
      <c r="A33" s="55" t="s">
        <v>91</v>
      </c>
      <c r="B33" s="259">
        <v>0.24200350872858081</v>
      </c>
      <c r="C33" s="259">
        <v>0.24889419983548189</v>
      </c>
      <c r="D33" s="259">
        <v>0.28842311617721222</v>
      </c>
      <c r="E33" s="259">
        <v>0.40006694179240249</v>
      </c>
      <c r="F33" s="259">
        <v>0.2352324051123611</v>
      </c>
      <c r="G33" s="259">
        <v>0.26292057831322629</v>
      </c>
      <c r="H33" s="259">
        <v>0.26747863270821931</v>
      </c>
      <c r="I33" s="259">
        <v>0.27937689042564068</v>
      </c>
      <c r="J33" s="259">
        <v>0.19458002664398641</v>
      </c>
      <c r="K33" s="259">
        <v>0.1521960777523238</v>
      </c>
      <c r="L33" s="259">
        <v>0.2729505442240524</v>
      </c>
      <c r="M33" s="259">
        <v>0.1121633425689615</v>
      </c>
      <c r="N33" s="259">
        <v>0.13170561803828629</v>
      </c>
      <c r="O33" s="259">
        <v>0.13245499918431369</v>
      </c>
      <c r="P33" s="259">
        <v>0.16932208061483689</v>
      </c>
      <c r="Q33" s="259">
        <v>0.2040741616277412</v>
      </c>
      <c r="R33" s="259">
        <v>0.23309304538936329</v>
      </c>
      <c r="S33" s="259">
        <v>0.30901186475752179</v>
      </c>
      <c r="T33" s="259">
        <v>0.25620030109074371</v>
      </c>
      <c r="U33" s="259">
        <v>0.28937775340499261</v>
      </c>
      <c r="V33" s="259">
        <v>0.23938408707224409</v>
      </c>
      <c r="W33" s="259">
        <v>0.30793396684446189</v>
      </c>
      <c r="X33" s="259">
        <v>0.31922323789120732</v>
      </c>
      <c r="Y33" s="259">
        <v>0.24050679800250091</v>
      </c>
      <c r="DA33" s="67" t="s">
        <v>1967</v>
      </c>
    </row>
    <row r="34" spans="1:105" ht="12" customHeight="1" x14ac:dyDescent="0.25">
      <c r="A34" s="173" t="s">
        <v>92</v>
      </c>
      <c r="B34" s="224">
        <v>8.9257594641226429E-2</v>
      </c>
      <c r="C34" s="224">
        <v>9.1799072311731997E-2</v>
      </c>
      <c r="D34" s="224">
        <v>0.1063784311399308</v>
      </c>
      <c r="E34" s="224">
        <v>0.14755576523442429</v>
      </c>
      <c r="F34" s="224">
        <v>8.6760224148436996E-2</v>
      </c>
      <c r="G34" s="224">
        <v>9.6972389058370842E-2</v>
      </c>
      <c r="H34" s="224">
        <v>9.8653525723200131E-2</v>
      </c>
      <c r="I34" s="224">
        <v>0.1030419326097694</v>
      </c>
      <c r="J34" s="224">
        <v>7.176650138137787E-2</v>
      </c>
      <c r="K34" s="224">
        <v>5.6134127498280943E-2</v>
      </c>
      <c r="L34" s="224">
        <v>0.1006717181971806</v>
      </c>
      <c r="M34" s="224">
        <v>4.1368946331491872E-2</v>
      </c>
      <c r="N34" s="224">
        <v>4.8576678613441962E-2</v>
      </c>
      <c r="O34" s="224">
        <v>4.8853071129051753E-2</v>
      </c>
      <c r="P34" s="224">
        <v>6.2450671540793597E-2</v>
      </c>
      <c r="Q34" s="224">
        <v>7.5268201238132812E-2</v>
      </c>
      <c r="R34" s="224">
        <v>8.5971169047747251E-2</v>
      </c>
      <c r="S34" s="224">
        <v>0.1139721316800849</v>
      </c>
      <c r="T34" s="224">
        <v>9.4583299491023773E-2</v>
      </c>
      <c r="U34" s="224">
        <v>0.1067305277816461</v>
      </c>
      <c r="V34" s="224">
        <v>8.8291479407509074E-2</v>
      </c>
      <c r="W34" s="224">
        <v>0.1135745730847819</v>
      </c>
      <c r="X34" s="224">
        <v>0.11773836882551</v>
      </c>
      <c r="Y34" s="224">
        <v>8.8705566284342396E-2</v>
      </c>
      <c r="DA34" s="177" t="s">
        <v>1968</v>
      </c>
    </row>
    <row r="35" spans="1:105" ht="12" customHeight="1" x14ac:dyDescent="0.25">
      <c r="A35" s="173" t="s">
        <v>93</v>
      </c>
      <c r="B35" s="224">
        <v>1.7411493825204221</v>
      </c>
      <c r="C35" s="224">
        <v>1.7907260296895171</v>
      </c>
      <c r="D35" s="224">
        <v>2.0751258247242932</v>
      </c>
      <c r="E35" s="224">
        <v>2.8783727654540789</v>
      </c>
      <c r="F35" s="224">
        <v>1.6924331348002899</v>
      </c>
      <c r="G35" s="224">
        <v>1.8916420054694909</v>
      </c>
      <c r="H35" s="224">
        <v>1.924435966338206</v>
      </c>
      <c r="I35" s="224">
        <v>2.010040692429147</v>
      </c>
      <c r="J35" s="224">
        <v>1.399950335521613</v>
      </c>
      <c r="K35" s="224">
        <v>1.0950093583051941</v>
      </c>
      <c r="L35" s="224">
        <v>1.963804880479384</v>
      </c>
      <c r="M35" s="224">
        <v>0.80698472382235142</v>
      </c>
      <c r="N35" s="224">
        <v>0.94758607727058164</v>
      </c>
      <c r="O35" s="224">
        <v>0.95297767066744143</v>
      </c>
      <c r="P35" s="224">
        <v>1.218226287951248</v>
      </c>
      <c r="Q35" s="224">
        <v>1.4682580528409941</v>
      </c>
      <c r="R35" s="224">
        <v>1.677041023833568</v>
      </c>
      <c r="S35" s="224">
        <v>2.223256267401799</v>
      </c>
      <c r="T35" s="224">
        <v>1.8376595595919489</v>
      </c>
      <c r="U35" s="224">
        <v>2.08199417976763</v>
      </c>
      <c r="V35" s="224">
        <v>1.7223033565952099</v>
      </c>
      <c r="W35" s="224">
        <v>2.2155010852740511</v>
      </c>
      <c r="X35" s="224">
        <v>2.2967243180090429</v>
      </c>
      <c r="Y35" s="224">
        <v>1.730380956185545</v>
      </c>
      <c r="DA35" s="177" t="s">
        <v>1969</v>
      </c>
    </row>
    <row r="36" spans="1:105" ht="12" customHeight="1" x14ac:dyDescent="0.25">
      <c r="A36" s="173" t="s">
        <v>94</v>
      </c>
      <c r="B36" s="224">
        <v>0.97209552173951752</v>
      </c>
      <c r="C36" s="224">
        <v>0.99977450045309257</v>
      </c>
      <c r="D36" s="224">
        <v>1.1585568369443731</v>
      </c>
      <c r="E36" s="224">
        <v>1.6070150575733739</v>
      </c>
      <c r="F36" s="224">
        <v>0.94489690987995323</v>
      </c>
      <c r="G36" s="224">
        <v>1.0561165748968611</v>
      </c>
      <c r="H36" s="224">
        <v>1.074425665903419</v>
      </c>
      <c r="I36" s="224">
        <v>1.122219365690557</v>
      </c>
      <c r="J36" s="224">
        <v>0.78160177724000224</v>
      </c>
      <c r="K36" s="224">
        <v>0.61135115927300776</v>
      </c>
      <c r="L36" s="224">
        <v>1.096405597962429</v>
      </c>
      <c r="M36" s="224">
        <v>0.45054505030713998</v>
      </c>
      <c r="N36" s="224">
        <v>0.52904374054570502</v>
      </c>
      <c r="O36" s="224">
        <v>0.53205390374522399</v>
      </c>
      <c r="P36" s="224">
        <v>0.68014400767182515</v>
      </c>
      <c r="Q36" s="224">
        <v>0.81973843959248727</v>
      </c>
      <c r="R36" s="224">
        <v>0.93630338982298345</v>
      </c>
      <c r="S36" s="224">
        <v>1.2412590688181551</v>
      </c>
      <c r="T36" s="224">
        <v>1.0300972397491039</v>
      </c>
      <c r="U36" s="224">
        <v>1.162391486197546</v>
      </c>
      <c r="V36" s="224">
        <v>0.96157365751097768</v>
      </c>
      <c r="W36" s="224">
        <v>1.23692929798267</v>
      </c>
      <c r="X36" s="224">
        <v>1.282276780281173</v>
      </c>
      <c r="Y36" s="224">
        <v>0.96608343620486692</v>
      </c>
      <c r="DA36" s="177" t="s">
        <v>1970</v>
      </c>
    </row>
    <row r="37" spans="1:105" ht="12" customHeight="1" x14ac:dyDescent="0.25">
      <c r="A37" s="56" t="s">
        <v>95</v>
      </c>
      <c r="B37" s="260">
        <v>0.72257489809116737</v>
      </c>
      <c r="C37" s="260">
        <v>0.72939957981904957</v>
      </c>
      <c r="D37" s="260">
        <v>0.83615029343899649</v>
      </c>
      <c r="E37" s="260">
        <v>1.089354981322832</v>
      </c>
      <c r="F37" s="260">
        <v>0.65416794354161967</v>
      </c>
      <c r="G37" s="260">
        <v>0.80261136325713622</v>
      </c>
      <c r="H37" s="260">
        <v>0.77204823795401434</v>
      </c>
      <c r="I37" s="260">
        <v>0.82312805653081511</v>
      </c>
      <c r="J37" s="260">
        <v>0.77318089950718627</v>
      </c>
      <c r="K37" s="260">
        <v>0.64030816173379157</v>
      </c>
      <c r="L37" s="260">
        <v>0.94322530428938189</v>
      </c>
      <c r="M37" s="260">
        <v>1.034274424922768</v>
      </c>
      <c r="N37" s="260">
        <v>0.75909796837710142</v>
      </c>
      <c r="O37" s="260">
        <v>0.76282490289546034</v>
      </c>
      <c r="P37" s="260">
        <v>1.051813392596411</v>
      </c>
      <c r="Q37" s="260">
        <v>1.1178235915179111</v>
      </c>
      <c r="R37" s="260">
        <v>1.2677259662242371</v>
      </c>
      <c r="S37" s="260">
        <v>1.497161252907681</v>
      </c>
      <c r="T37" s="260">
        <v>1.748283633596369</v>
      </c>
      <c r="U37" s="260">
        <v>1.341025080075477</v>
      </c>
      <c r="V37" s="260">
        <v>0.86538134834687508</v>
      </c>
      <c r="W37" s="260">
        <v>1.006135144084698</v>
      </c>
      <c r="X37" s="260">
        <v>1.0260112411350151</v>
      </c>
      <c r="Y37" s="260">
        <v>0.85481023398875222</v>
      </c>
      <c r="DA37" s="68" t="s">
        <v>1971</v>
      </c>
    </row>
    <row r="38" spans="1:105" ht="12" customHeight="1" x14ac:dyDescent="0.25">
      <c r="A38" s="37" t="s">
        <v>159</v>
      </c>
      <c r="B38" s="226">
        <v>2.0887502688077521E-2</v>
      </c>
      <c r="C38" s="226">
        <v>0</v>
      </c>
      <c r="D38" s="226">
        <v>0</v>
      </c>
      <c r="E38" s="226">
        <v>7.0776273697130262E-3</v>
      </c>
      <c r="F38" s="226">
        <v>1.275866812441276E-2</v>
      </c>
      <c r="G38" s="226">
        <v>0</v>
      </c>
      <c r="H38" s="226">
        <v>0</v>
      </c>
      <c r="I38" s="226">
        <v>3.0522093680050221E-2</v>
      </c>
      <c r="J38" s="226">
        <v>5.4271823183099496E-3</v>
      </c>
      <c r="K38" s="226">
        <v>0</v>
      </c>
      <c r="L38" s="226">
        <v>2.373019361857134E-2</v>
      </c>
      <c r="M38" s="226">
        <v>0</v>
      </c>
      <c r="N38" s="226">
        <v>8.3009626986816909E-3</v>
      </c>
      <c r="O38" s="226">
        <v>0</v>
      </c>
      <c r="P38" s="226">
        <v>0</v>
      </c>
      <c r="Q38" s="226">
        <v>0</v>
      </c>
      <c r="R38" s="226">
        <v>3.0448380035110558E-3</v>
      </c>
      <c r="S38" s="226">
        <v>4.1352789473380382E-4</v>
      </c>
      <c r="T38" s="226">
        <v>4.4862232539914668E-4</v>
      </c>
      <c r="U38" s="226">
        <v>3.6239400692917628E-3</v>
      </c>
      <c r="V38" s="226">
        <v>2.0273644582661831E-3</v>
      </c>
      <c r="W38" s="226">
        <v>1.770526250956381E-3</v>
      </c>
      <c r="X38" s="226">
        <v>5.6844017502791612E-3</v>
      </c>
      <c r="Y38" s="226">
        <v>3.4773659731876061E-3</v>
      </c>
      <c r="DA38" s="69" t="s">
        <v>1972</v>
      </c>
    </row>
    <row r="39" spans="1:105" ht="12" customHeight="1" x14ac:dyDescent="0.25">
      <c r="A39" s="37" t="s">
        <v>35</v>
      </c>
      <c r="B39" s="226">
        <v>0.69272033821783208</v>
      </c>
      <c r="C39" s="226">
        <v>0.71003309244407931</v>
      </c>
      <c r="D39" s="226">
        <v>0.83049427733341186</v>
      </c>
      <c r="E39" s="226">
        <v>1.079130430265488</v>
      </c>
      <c r="F39" s="226">
        <v>0.61992334979544728</v>
      </c>
      <c r="G39" s="226">
        <v>0.79554454281486386</v>
      </c>
      <c r="H39" s="226">
        <v>0.73291903087575805</v>
      </c>
      <c r="I39" s="226">
        <v>0.76418933949093715</v>
      </c>
      <c r="J39" s="226">
        <v>0.36497098198535433</v>
      </c>
      <c r="K39" s="226">
        <v>0.26100932206467459</v>
      </c>
      <c r="L39" s="226">
        <v>0.68147572116612287</v>
      </c>
      <c r="M39" s="226">
        <v>3.3224516403321733E-2</v>
      </c>
      <c r="N39" s="226">
        <v>0.1124363815960048</v>
      </c>
      <c r="O39" s="226">
        <v>0.12372334803220419</v>
      </c>
      <c r="P39" s="226">
        <v>0.135557057896144</v>
      </c>
      <c r="Q39" s="226">
        <v>0.21269402966685599</v>
      </c>
      <c r="R39" s="226">
        <v>0.24536906167868139</v>
      </c>
      <c r="S39" s="226">
        <v>0.41895346927654947</v>
      </c>
      <c r="T39" s="226">
        <v>0.16402659430647831</v>
      </c>
      <c r="U39" s="226">
        <v>0.41031080827613048</v>
      </c>
      <c r="V39" s="226">
        <v>0.53433951014403336</v>
      </c>
      <c r="W39" s="226">
        <v>0.94063545408004678</v>
      </c>
      <c r="X39" s="226">
        <v>0.96553883383335926</v>
      </c>
      <c r="Y39" s="226">
        <v>0.47387281057355102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1975</v>
      </c>
    </row>
    <row r="42" spans="1:105" ht="12" customHeight="1" x14ac:dyDescent="0.25">
      <c r="A42" s="37" t="s">
        <v>40</v>
      </c>
      <c r="B42" s="226">
        <v>8.9670571852578252E-3</v>
      </c>
      <c r="C42" s="226">
        <v>1.9366487374970251E-2</v>
      </c>
      <c r="D42" s="226">
        <v>5.6560161055846147E-3</v>
      </c>
      <c r="E42" s="226">
        <v>3.1469236876307651E-3</v>
      </c>
      <c r="F42" s="226">
        <v>2.148592562175965E-2</v>
      </c>
      <c r="G42" s="226">
        <v>7.0668204422723912E-3</v>
      </c>
      <c r="H42" s="226">
        <v>3.9129207078256331E-2</v>
      </c>
      <c r="I42" s="226">
        <v>2.8416623359827739E-2</v>
      </c>
      <c r="J42" s="226">
        <v>0.40278273520352198</v>
      </c>
      <c r="K42" s="226">
        <v>0.37929883966911693</v>
      </c>
      <c r="L42" s="226">
        <v>0.23801938950468771</v>
      </c>
      <c r="M42" s="226">
        <v>1.001049908519446</v>
      </c>
      <c r="N42" s="226">
        <v>0.63836062408241501</v>
      </c>
      <c r="O42" s="226">
        <v>0.63910155486325615</v>
      </c>
      <c r="P42" s="226">
        <v>0.91625633470026691</v>
      </c>
      <c r="Q42" s="226">
        <v>0.90512956185105498</v>
      </c>
      <c r="R42" s="226">
        <v>1.019312066542045</v>
      </c>
      <c r="S42" s="226">
        <v>1.077794255736398</v>
      </c>
      <c r="T42" s="226">
        <v>1.5838084169644919</v>
      </c>
      <c r="U42" s="226">
        <v>0.92709033173005473</v>
      </c>
      <c r="V42" s="226">
        <v>0.32901447374457549</v>
      </c>
      <c r="W42" s="226">
        <v>6.3729163753695278E-2</v>
      </c>
      <c r="X42" s="226">
        <v>5.4788005551376272E-2</v>
      </c>
      <c r="Y42" s="226">
        <v>0.37746005744201361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2.1784481894217151</v>
      </c>
      <c r="C43" s="261">
        <f t="shared" si="1"/>
        <v>2.36739603973506</v>
      </c>
      <c r="D43" s="261">
        <f t="shared" si="1"/>
        <v>2.4295719142743986</v>
      </c>
      <c r="E43" s="261">
        <f t="shared" si="1"/>
        <v>3.1435229754984997</v>
      </c>
      <c r="F43" s="261">
        <f t="shared" si="1"/>
        <v>2.2199152018115291</v>
      </c>
      <c r="G43" s="261">
        <f t="shared" si="1"/>
        <v>2.3063180466253734</v>
      </c>
      <c r="H43" s="261">
        <f t="shared" si="1"/>
        <v>2.6894128416914898</v>
      </c>
      <c r="I43" s="261">
        <f t="shared" si="1"/>
        <v>2.7339115013648998</v>
      </c>
      <c r="J43" s="261">
        <f t="shared" si="1"/>
        <v>3.7715957141140919</v>
      </c>
      <c r="K43" s="261">
        <f t="shared" si="1"/>
        <v>3.1193287145011186</v>
      </c>
      <c r="L43" s="261">
        <f t="shared" si="1"/>
        <v>4.3438966080840009</v>
      </c>
      <c r="M43" s="261">
        <f t="shared" si="1"/>
        <v>3.96277830298627</v>
      </c>
      <c r="N43" s="261">
        <f t="shared" si="1"/>
        <v>3.4433113543389626</v>
      </c>
      <c r="O43" s="261">
        <f t="shared" si="1"/>
        <v>3.4786820331354749</v>
      </c>
      <c r="P43" s="261">
        <f t="shared" si="1"/>
        <v>4.7005936728158968</v>
      </c>
      <c r="Q43" s="261">
        <f t="shared" si="1"/>
        <v>5.2003121315768865</v>
      </c>
      <c r="R43" s="261">
        <f t="shared" si="1"/>
        <v>5.95228336497307</v>
      </c>
      <c r="S43" s="261">
        <f t="shared" si="1"/>
        <v>7.308405333234159</v>
      </c>
      <c r="T43" s="261">
        <f t="shared" si="1"/>
        <v>7.4918310158603081</v>
      </c>
      <c r="U43" s="261">
        <f t="shared" si="1"/>
        <v>6.4746675696269449</v>
      </c>
      <c r="V43" s="261">
        <f t="shared" si="1"/>
        <v>4.116831972811692</v>
      </c>
      <c r="W43" s="261">
        <f t="shared" si="1"/>
        <v>3.6733783852185073</v>
      </c>
      <c r="X43" s="261">
        <f t="shared" si="1"/>
        <v>3.672921825446652</v>
      </c>
      <c r="Y43" s="261">
        <f t="shared" si="1"/>
        <v>4.0040606307798727</v>
      </c>
      <c r="DA43" s="70"/>
    </row>
    <row r="44" spans="1:105" ht="12" customHeight="1" x14ac:dyDescent="0.25">
      <c r="A44" s="60" t="s">
        <v>1884</v>
      </c>
      <c r="B44" s="262">
        <v>1.7685381472989661</v>
      </c>
      <c r="C44" s="262">
        <v>1.795476643903865</v>
      </c>
      <c r="D44" s="262">
        <v>2.0808147043349039</v>
      </c>
      <c r="E44" s="262">
        <v>2.849366066458106</v>
      </c>
      <c r="F44" s="262">
        <v>1.6791895194391271</v>
      </c>
      <c r="G44" s="262">
        <v>1.9083203493982031</v>
      </c>
      <c r="H44" s="262">
        <v>1.8894898677518359</v>
      </c>
      <c r="I44" s="262">
        <v>1.995369282895523</v>
      </c>
      <c r="J44" s="262">
        <v>1.2756737209341591</v>
      </c>
      <c r="K44" s="262">
        <v>0.97694425772246329</v>
      </c>
      <c r="L44" s="262">
        <v>1.9385661682750259</v>
      </c>
      <c r="M44" s="262">
        <v>0.52246117167665118</v>
      </c>
      <c r="N44" s="262">
        <v>0.76419342376755983</v>
      </c>
      <c r="O44" s="262">
        <v>0.77349362418966294</v>
      </c>
      <c r="P44" s="262">
        <v>0.96012824208549308</v>
      </c>
      <c r="Q44" s="262">
        <v>1.214638140767871</v>
      </c>
      <c r="R44" s="262">
        <v>1.385627064780149</v>
      </c>
      <c r="S44" s="262">
        <v>1.9032377735810571</v>
      </c>
      <c r="T44" s="262">
        <v>1.3942433078041589</v>
      </c>
      <c r="U44" s="262">
        <v>1.823337008834707</v>
      </c>
      <c r="V44" s="262">
        <v>1.648360239233891</v>
      </c>
      <c r="W44" s="262">
        <v>2.324002715579446</v>
      </c>
      <c r="X44" s="262">
        <v>2.4226370740707628</v>
      </c>
      <c r="Y44" s="262">
        <v>1.6721822951333809</v>
      </c>
      <c r="DA44" s="72" t="s">
        <v>1977</v>
      </c>
    </row>
    <row r="45" spans="1:105" ht="12" customHeight="1" x14ac:dyDescent="0.25">
      <c r="A45" s="64" t="s">
        <v>28</v>
      </c>
      <c r="B45" s="229">
        <v>2.3599674205689188E-3</v>
      </c>
      <c r="C45" s="229">
        <v>4.603500548904781E-3</v>
      </c>
      <c r="D45" s="229">
        <v>0</v>
      </c>
      <c r="E45" s="229">
        <v>2.7877492521482449E-3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3.8133196579259851E-4</v>
      </c>
      <c r="Y45" s="229">
        <v>4.1066519392959639E-4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9.9551042611625163E-3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1.978169901263457E-2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3.4363460326214609E-3</v>
      </c>
      <c r="X47" s="229">
        <v>8.1230484313839866E-3</v>
      </c>
      <c r="Y47" s="229">
        <v>1.9042744054986909E-3</v>
      </c>
      <c r="DA47" s="73" t="s">
        <v>1980</v>
      </c>
    </row>
    <row r="48" spans="1:105" ht="12" customHeight="1" x14ac:dyDescent="0.25">
      <c r="A48" s="64" t="s">
        <v>159</v>
      </c>
      <c r="B48" s="229">
        <v>2.4629467675188411E-2</v>
      </c>
      <c r="C48" s="229">
        <v>0</v>
      </c>
      <c r="D48" s="229">
        <v>0</v>
      </c>
      <c r="E48" s="229">
        <v>5.4109754998644998E-3</v>
      </c>
      <c r="F48" s="229">
        <v>1.318577004338479E-2</v>
      </c>
      <c r="G48" s="229">
        <v>0</v>
      </c>
      <c r="H48" s="229">
        <v>0</v>
      </c>
      <c r="I48" s="229">
        <v>3.7709700163684128E-2</v>
      </c>
      <c r="J48" s="229">
        <v>1.518551830862038E-2</v>
      </c>
      <c r="K48" s="229">
        <v>0</v>
      </c>
      <c r="L48" s="229">
        <v>6.4930124657524499E-2</v>
      </c>
      <c r="M48" s="229">
        <v>0</v>
      </c>
      <c r="N48" s="229">
        <v>5.0148841072095489E-2</v>
      </c>
      <c r="O48" s="229">
        <v>0</v>
      </c>
      <c r="P48" s="229">
        <v>0</v>
      </c>
      <c r="Q48" s="229">
        <v>0</v>
      </c>
      <c r="R48" s="229">
        <v>1.6717994030417641E-2</v>
      </c>
      <c r="S48" s="229">
        <v>1.8167109689834729E-3</v>
      </c>
      <c r="T48" s="229">
        <v>3.378244300795908E-3</v>
      </c>
      <c r="U48" s="229">
        <v>1.454077562304518E-2</v>
      </c>
      <c r="V48" s="229">
        <v>5.3455688180453426E-3</v>
      </c>
      <c r="W48" s="229">
        <v>4.2742770839436358E-3</v>
      </c>
      <c r="X48" s="229">
        <v>1.175125750440395E-2</v>
      </c>
      <c r="Y48" s="229">
        <v>8.7144095915897505E-3</v>
      </c>
      <c r="DA48" s="73" t="s">
        <v>1981</v>
      </c>
    </row>
    <row r="49" spans="1:105" ht="12" customHeight="1" x14ac:dyDescent="0.25">
      <c r="A49" s="64" t="s">
        <v>32</v>
      </c>
      <c r="B49" s="229">
        <v>0.1793029425805307</v>
      </c>
      <c r="C49" s="229">
        <v>0.25463515280062188</v>
      </c>
      <c r="D49" s="229">
        <v>0.16761104282217471</v>
      </c>
      <c r="E49" s="229">
        <v>0.16467547661178991</v>
      </c>
      <c r="F49" s="229">
        <v>0.15041956916925911</v>
      </c>
      <c r="G49" s="229">
        <v>8.9055609550298453E-2</v>
      </c>
      <c r="H49" s="229">
        <v>4.8718582297791933E-2</v>
      </c>
      <c r="I49" s="229">
        <v>0.13120771336986831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8.5986243613547925E-3</v>
      </c>
      <c r="D50" s="229">
        <v>0</v>
      </c>
      <c r="E50" s="229">
        <v>1.6681786926674231E-2</v>
      </c>
      <c r="F50" s="229">
        <v>8.3810681487278254E-3</v>
      </c>
      <c r="G50" s="229">
        <v>0</v>
      </c>
      <c r="H50" s="229">
        <v>4.266788196545216E-2</v>
      </c>
      <c r="I50" s="229">
        <v>7.7635572690835139E-2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8.639204434251575E-4</v>
      </c>
      <c r="T50" s="229">
        <v>1.547509993202848E-3</v>
      </c>
      <c r="U50" s="229">
        <v>2.8910300327507688E-3</v>
      </c>
      <c r="V50" s="229">
        <v>1.5475099931697039E-3</v>
      </c>
      <c r="W50" s="229">
        <v>1.469119579486947E-3</v>
      </c>
      <c r="X50" s="229">
        <v>6.5476755001460244E-4</v>
      </c>
      <c r="Y50" s="229">
        <v>1.8778791926552399E-3</v>
      </c>
      <c r="DA50" s="73" t="s">
        <v>1983</v>
      </c>
    </row>
    <row r="51" spans="1:105" ht="12" customHeight="1" x14ac:dyDescent="0.25">
      <c r="A51" s="64" t="s">
        <v>35</v>
      </c>
      <c r="B51" s="229">
        <v>0.78050328037228034</v>
      </c>
      <c r="C51" s="229">
        <v>0.8083850923070216</v>
      </c>
      <c r="D51" s="229">
        <v>0.7780358010375753</v>
      </c>
      <c r="E51" s="229">
        <v>0.78833371487031012</v>
      </c>
      <c r="F51" s="229">
        <v>0.61219029251744539</v>
      </c>
      <c r="G51" s="229">
        <v>0.9051718098936774</v>
      </c>
      <c r="H51" s="229">
        <v>0.83178840496211304</v>
      </c>
      <c r="I51" s="229">
        <v>0.90216925075189935</v>
      </c>
      <c r="J51" s="229">
        <v>0.97580228760785104</v>
      </c>
      <c r="K51" s="229">
        <v>0.7617086389161154</v>
      </c>
      <c r="L51" s="229">
        <v>1.781737129285583</v>
      </c>
      <c r="M51" s="229">
        <v>0.47040408670288342</v>
      </c>
      <c r="N51" s="229">
        <v>0.64906409720719771</v>
      </c>
      <c r="O51" s="229">
        <v>0.72632442765543148</v>
      </c>
      <c r="P51" s="229">
        <v>0.92518737554900621</v>
      </c>
      <c r="Q51" s="229">
        <v>1.1640792535985429</v>
      </c>
      <c r="R51" s="229">
        <v>1.2873245863232341</v>
      </c>
      <c r="S51" s="229">
        <v>1.758713537224033</v>
      </c>
      <c r="T51" s="229">
        <v>1.1802465122717949</v>
      </c>
      <c r="U51" s="229">
        <v>1.5731415816664971</v>
      </c>
      <c r="V51" s="229">
        <v>1.3462560616220409</v>
      </c>
      <c r="W51" s="229">
        <v>2.1698511039658661</v>
      </c>
      <c r="X51" s="229">
        <v>1.9072938643649779</v>
      </c>
      <c r="Y51" s="229">
        <v>1.1347433512817311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0.5969391675257455</v>
      </c>
      <c r="C53" s="229">
        <v>0.59642594659171755</v>
      </c>
      <c r="D53" s="229">
        <v>0.99955227883600239</v>
      </c>
      <c r="E53" s="229">
        <v>1.7494411377672761</v>
      </c>
      <c r="F53" s="229">
        <v>0.74514655527389184</v>
      </c>
      <c r="G53" s="229">
        <v>0.86207955327457919</v>
      </c>
      <c r="H53" s="229">
        <v>0.94678807628109374</v>
      </c>
      <c r="I53" s="229">
        <v>0.80850414240682977</v>
      </c>
      <c r="J53" s="229">
        <v>0.1616358354972266</v>
      </c>
      <c r="K53" s="229">
        <v>0.1315999257254572</v>
      </c>
      <c r="L53" s="229">
        <v>5.5379426349423083E-2</v>
      </c>
      <c r="M53" s="229">
        <v>3.322688407988858E-2</v>
      </c>
      <c r="N53" s="229">
        <v>4.5731500926805321E-2</v>
      </c>
      <c r="O53" s="229">
        <v>3.001262389608057E-2</v>
      </c>
      <c r="P53" s="229">
        <v>2.3223962332496129E-2</v>
      </c>
      <c r="Q53" s="229">
        <v>3.4657159118772908E-2</v>
      </c>
      <c r="R53" s="229">
        <v>3.4299590358842051E-2</v>
      </c>
      <c r="S53" s="229">
        <v>8.5723000442084127E-2</v>
      </c>
      <c r="T53" s="229">
        <v>7.3317819740788867E-2</v>
      </c>
      <c r="U53" s="229">
        <v>8.7127715822853502E-2</v>
      </c>
      <c r="V53" s="229">
        <v>0.12757576805202039</v>
      </c>
      <c r="W53" s="229">
        <v>0.12645983331046831</v>
      </c>
      <c r="X53" s="229">
        <v>0.11552184453665509</v>
      </c>
      <c r="Y53" s="229">
        <v>0.1090917852430906</v>
      </c>
      <c r="DA53" s="73" t="s">
        <v>1986</v>
      </c>
    </row>
    <row r="54" spans="1:105" ht="12" customHeight="1" x14ac:dyDescent="0.25">
      <c r="A54" s="64" t="s">
        <v>39</v>
      </c>
      <c r="B54" s="229">
        <v>0.18480332172465161</v>
      </c>
      <c r="C54" s="229">
        <v>0.1228283272942448</v>
      </c>
      <c r="D54" s="229">
        <v>0.13561558163915141</v>
      </c>
      <c r="E54" s="229">
        <v>0.11208012126888051</v>
      </c>
      <c r="F54" s="229">
        <v>0.1498662642864183</v>
      </c>
      <c r="G54" s="229">
        <v>5.2013376679647977E-2</v>
      </c>
      <c r="H54" s="229">
        <v>1.9526922245384729E-2</v>
      </c>
      <c r="I54" s="229">
        <v>3.8142903512406609E-2</v>
      </c>
      <c r="J54" s="229">
        <v>0.1230500795204605</v>
      </c>
      <c r="K54" s="229">
        <v>8.3635693080890666E-2</v>
      </c>
      <c r="L54" s="229">
        <v>1.6737788969860671E-2</v>
      </c>
      <c r="M54" s="229">
        <v>1.883020089387924E-2</v>
      </c>
      <c r="N54" s="229">
        <v>1.9248984561461319E-2</v>
      </c>
      <c r="O54" s="229">
        <v>1.715657263815085E-2</v>
      </c>
      <c r="P54" s="229">
        <v>1.171690420399072E-2</v>
      </c>
      <c r="Q54" s="229">
        <v>1.590172805055521E-2</v>
      </c>
      <c r="R54" s="229">
        <v>4.7284894067654952E-2</v>
      </c>
      <c r="S54" s="229">
        <v>5.6120604502530508E-2</v>
      </c>
      <c r="T54" s="229">
        <v>0.1357532214975764</v>
      </c>
      <c r="U54" s="229">
        <v>0.14563590568956081</v>
      </c>
      <c r="V54" s="229">
        <v>0.16763533074861531</v>
      </c>
      <c r="W54" s="229">
        <v>1.8512035607060221E-2</v>
      </c>
      <c r="X54" s="229">
        <v>0.37891095971753491</v>
      </c>
      <c r="Y54" s="229">
        <v>0.41543993022488562</v>
      </c>
      <c r="DA54" s="73" t="s">
        <v>1987</v>
      </c>
    </row>
    <row r="55" spans="1:105" ht="12" customHeight="1" x14ac:dyDescent="0.25">
      <c r="A55" s="60" t="s">
        <v>1896</v>
      </c>
      <c r="B55" s="262">
        <v>0.40991004212274912</v>
      </c>
      <c r="C55" s="262">
        <v>0.571919395831195</v>
      </c>
      <c r="D55" s="262">
        <v>0.34875720993949472</v>
      </c>
      <c r="E55" s="262">
        <v>0.29415690904039382</v>
      </c>
      <c r="F55" s="262">
        <v>0.54072568237240204</v>
      </c>
      <c r="G55" s="262">
        <v>0.39799769722717021</v>
      </c>
      <c r="H55" s="262">
        <v>0.79992297393965395</v>
      </c>
      <c r="I55" s="262">
        <v>0.73854221846937673</v>
      </c>
      <c r="J55" s="262">
        <v>2.495921993179933</v>
      </c>
      <c r="K55" s="262">
        <v>2.1423844567786552</v>
      </c>
      <c r="L55" s="262">
        <v>2.4053304398089752</v>
      </c>
      <c r="M55" s="262">
        <v>3.440317131309619</v>
      </c>
      <c r="N55" s="262">
        <v>2.6791179305714028</v>
      </c>
      <c r="O55" s="262">
        <v>2.705188408945812</v>
      </c>
      <c r="P55" s="262">
        <v>3.7404654307304042</v>
      </c>
      <c r="Q55" s="262">
        <v>3.9856739908090151</v>
      </c>
      <c r="R55" s="262">
        <v>4.5666563001929212</v>
      </c>
      <c r="S55" s="262">
        <v>5.4051675596531021</v>
      </c>
      <c r="T55" s="262">
        <v>6.0975877080561496</v>
      </c>
      <c r="U55" s="262">
        <v>4.6513305607922382</v>
      </c>
      <c r="V55" s="262">
        <v>2.4684717335778008</v>
      </c>
      <c r="W55" s="262">
        <v>1.3493756696390611</v>
      </c>
      <c r="X55" s="262">
        <v>1.250284751375889</v>
      </c>
      <c r="Y55" s="262">
        <v>2.3318783356464921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57.025293296652556</v>
      </c>
      <c r="C56" s="261">
        <f t="shared" si="2"/>
        <v>58.21622174799657</v>
      </c>
      <c r="D56" s="261">
        <f t="shared" si="2"/>
        <v>66.818126853341056</v>
      </c>
      <c r="E56" s="261">
        <f t="shared" si="2"/>
        <v>91.117954106240347</v>
      </c>
      <c r="F56" s="261">
        <f t="shared" si="2"/>
        <v>54.457848393902097</v>
      </c>
      <c r="G56" s="261">
        <f t="shared" si="2"/>
        <v>61.440784421994231</v>
      </c>
      <c r="H56" s="261">
        <f t="shared" si="2"/>
        <v>61.674316580280106</v>
      </c>
      <c r="I56" s="261">
        <f t="shared" si="2"/>
        <v>64.91053400351619</v>
      </c>
      <c r="J56" s="261">
        <f t="shared" si="2"/>
        <v>45.686043603730482</v>
      </c>
      <c r="K56" s="261">
        <f t="shared" si="2"/>
        <v>35.465438684786321</v>
      </c>
      <c r="L56" s="261">
        <f t="shared" si="2"/>
        <v>66.555172233217348</v>
      </c>
      <c r="M56" s="261">
        <f t="shared" si="2"/>
        <v>23.714641679333475</v>
      </c>
      <c r="N56" s="261">
        <f t="shared" si="2"/>
        <v>29.818097398191352</v>
      </c>
      <c r="O56" s="261">
        <f t="shared" si="2"/>
        <v>30.167461411962918</v>
      </c>
      <c r="P56" s="261">
        <f t="shared" si="2"/>
        <v>38.238084079359993</v>
      </c>
      <c r="Q56" s="261">
        <f t="shared" si="2"/>
        <v>46.829909691747197</v>
      </c>
      <c r="R56" s="261">
        <f t="shared" si="2"/>
        <v>53.463510083708336</v>
      </c>
      <c r="S56" s="261">
        <f t="shared" si="2"/>
        <v>71.640336810630117</v>
      </c>
      <c r="T56" s="261">
        <f t="shared" si="2"/>
        <v>56.905055626007488</v>
      </c>
      <c r="U56" s="261">
        <f t="shared" si="2"/>
        <v>67.5424484554392</v>
      </c>
      <c r="V56" s="261">
        <f t="shared" si="2"/>
        <v>57.467520272880542</v>
      </c>
      <c r="W56" s="261">
        <f t="shared" si="2"/>
        <v>76.613434801947363</v>
      </c>
      <c r="X56" s="261">
        <f t="shared" si="2"/>
        <v>79.541484034812257</v>
      </c>
      <c r="Y56" s="261">
        <f t="shared" si="2"/>
        <v>57.941577365510895</v>
      </c>
      <c r="DA56" s="70"/>
    </row>
    <row r="57" spans="1:105" ht="12" customHeight="1" x14ac:dyDescent="0.25">
      <c r="A57" s="60" t="s">
        <v>1899</v>
      </c>
      <c r="B57" s="262">
        <v>56.17709409067303</v>
      </c>
      <c r="C57" s="262">
        <v>57.032787512240418</v>
      </c>
      <c r="D57" s="262">
        <v>66.096467078873445</v>
      </c>
      <c r="E57" s="262">
        <v>90.509275052198689</v>
      </c>
      <c r="F57" s="262">
        <v>53.33896120571346</v>
      </c>
      <c r="G57" s="262">
        <v>60.617234627942892</v>
      </c>
      <c r="H57" s="262">
        <v>60.019089916823013</v>
      </c>
      <c r="I57" s="262">
        <v>63.382318397857787</v>
      </c>
      <c r="J57" s="262">
        <v>40.521400547320333</v>
      </c>
      <c r="K57" s="262">
        <v>31.032347010007669</v>
      </c>
      <c r="L57" s="262">
        <v>61.577984168736101</v>
      </c>
      <c r="M57" s="262">
        <v>16.595825453258339</v>
      </c>
      <c r="N57" s="262">
        <v>24.274379343204838</v>
      </c>
      <c r="O57" s="262">
        <v>24.569797474259879</v>
      </c>
      <c r="P57" s="262">
        <v>30.49819121918625</v>
      </c>
      <c r="Q57" s="262">
        <v>38.582623294979449</v>
      </c>
      <c r="R57" s="262">
        <v>44.014036175369426</v>
      </c>
      <c r="S57" s="262">
        <v>60.455788101986514</v>
      </c>
      <c r="T57" s="262">
        <v>44.287728600838001</v>
      </c>
      <c r="U57" s="262">
        <v>57.917763810043652</v>
      </c>
      <c r="V57" s="262">
        <v>52.359678187429502</v>
      </c>
      <c r="W57" s="262">
        <v>73.821262730170687</v>
      </c>
      <c r="X57" s="262">
        <v>76.954354117541854</v>
      </c>
      <c r="Y57" s="262">
        <v>53.116378786589728</v>
      </c>
      <c r="DA57" s="72" t="s">
        <v>1989</v>
      </c>
    </row>
    <row r="58" spans="1:105" ht="12" customHeight="1" x14ac:dyDescent="0.25">
      <c r="A58" s="64" t="s">
        <v>28</v>
      </c>
      <c r="B58" s="229">
        <v>7.4963671006306867E-2</v>
      </c>
      <c r="C58" s="229">
        <v>0.14622884096521069</v>
      </c>
      <c r="D58" s="229">
        <v>0</v>
      </c>
      <c r="E58" s="229">
        <v>8.8552035068238402E-2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1.211289773694137E-2</v>
      </c>
      <c r="Y58" s="229">
        <v>1.3044659101293061E-2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0.31622095888398583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0.62835985098956904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0.10915452103621121</v>
      </c>
      <c r="X60" s="229">
        <v>0.25802624429102078</v>
      </c>
      <c r="Y60" s="229">
        <v>6.0488716409958433E-2</v>
      </c>
      <c r="DA60" s="73" t="s">
        <v>1992</v>
      </c>
    </row>
    <row r="61" spans="1:105" ht="12" customHeight="1" x14ac:dyDescent="0.25">
      <c r="A61" s="64" t="s">
        <v>159</v>
      </c>
      <c r="B61" s="229">
        <v>0.78234779674127886</v>
      </c>
      <c r="C61" s="229">
        <v>0</v>
      </c>
      <c r="D61" s="229">
        <v>0</v>
      </c>
      <c r="E61" s="229">
        <v>0.1718780452898136</v>
      </c>
      <c r="F61" s="229">
        <v>0.41884210726045812</v>
      </c>
      <c r="G61" s="229">
        <v>0</v>
      </c>
      <c r="H61" s="229">
        <v>0</v>
      </c>
      <c r="I61" s="229">
        <v>1.197837534611143</v>
      </c>
      <c r="J61" s="229">
        <v>0.48236352274441208</v>
      </c>
      <c r="K61" s="229">
        <v>0</v>
      </c>
      <c r="L61" s="229">
        <v>2.062486312650778</v>
      </c>
      <c r="M61" s="229">
        <v>0</v>
      </c>
      <c r="N61" s="229">
        <v>1.5929631869959739</v>
      </c>
      <c r="O61" s="229">
        <v>0</v>
      </c>
      <c r="P61" s="229">
        <v>0</v>
      </c>
      <c r="Q61" s="229">
        <v>0</v>
      </c>
      <c r="R61" s="229">
        <v>0.53104216331914889</v>
      </c>
      <c r="S61" s="229">
        <v>5.770728960300444E-2</v>
      </c>
      <c r="T61" s="229">
        <v>0.10730893661351711</v>
      </c>
      <c r="U61" s="229">
        <v>0.46188346096731719</v>
      </c>
      <c r="V61" s="229">
        <v>0.1698004212790874</v>
      </c>
      <c r="W61" s="229">
        <v>0.1357711544311509</v>
      </c>
      <c r="X61" s="229">
        <v>0.37327523837518412</v>
      </c>
      <c r="Y61" s="229">
        <v>0.27681065761520379</v>
      </c>
      <c r="DA61" s="73" t="s">
        <v>1993</v>
      </c>
    </row>
    <row r="62" spans="1:105" ht="12" customHeight="1" x14ac:dyDescent="0.25">
      <c r="A62" s="64" t="s">
        <v>32</v>
      </c>
      <c r="B62" s="229">
        <v>5.6955052349109767</v>
      </c>
      <c r="C62" s="229">
        <v>8.0884107360197515</v>
      </c>
      <c r="D62" s="229">
        <v>5.324115477880845</v>
      </c>
      <c r="E62" s="229">
        <v>5.2308680806097989</v>
      </c>
      <c r="F62" s="229">
        <v>4.7780333736117617</v>
      </c>
      <c r="G62" s="229">
        <v>2.8288252445388911</v>
      </c>
      <c r="H62" s="229">
        <v>1.5475314376945679</v>
      </c>
      <c r="I62" s="229">
        <v>4.1677744246899344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0.27313277383126988</v>
      </c>
      <c r="D63" s="229">
        <v>0</v>
      </c>
      <c r="E63" s="229">
        <v>0.5298920553178873</v>
      </c>
      <c r="F63" s="229">
        <v>0.26622216472429572</v>
      </c>
      <c r="G63" s="229">
        <v>0</v>
      </c>
      <c r="H63" s="229">
        <v>1.3553327212555391</v>
      </c>
      <c r="I63" s="229">
        <v>2.4660711325324112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2.7442178791152062E-2</v>
      </c>
      <c r="T63" s="229">
        <v>4.9156199784090478E-2</v>
      </c>
      <c r="U63" s="229">
        <v>9.1832718687377385E-2</v>
      </c>
      <c r="V63" s="229">
        <v>4.9156199783037667E-2</v>
      </c>
      <c r="W63" s="229">
        <v>4.666615134840893E-2</v>
      </c>
      <c r="X63" s="229">
        <v>2.0798498647522669E-2</v>
      </c>
      <c r="Y63" s="229">
        <v>5.9650280237284102E-2</v>
      </c>
      <c r="DA63" s="73" t="s">
        <v>1995</v>
      </c>
    </row>
    <row r="64" spans="1:105" ht="12" customHeight="1" x14ac:dyDescent="0.25">
      <c r="A64" s="64" t="s">
        <v>35</v>
      </c>
      <c r="B64" s="229">
        <v>24.79245714123714</v>
      </c>
      <c r="C64" s="229">
        <v>25.678114696811271</v>
      </c>
      <c r="D64" s="229">
        <v>24.714078385899459</v>
      </c>
      <c r="E64" s="229">
        <v>25.0411885899981</v>
      </c>
      <c r="F64" s="229">
        <v>19.44604458584827</v>
      </c>
      <c r="G64" s="229">
        <v>28.75251631426973</v>
      </c>
      <c r="H64" s="229">
        <v>26.421514039973001</v>
      </c>
      <c r="I64" s="229">
        <v>28.657140906236791</v>
      </c>
      <c r="J64" s="229">
        <v>30.99607266519056</v>
      </c>
      <c r="K64" s="229">
        <v>24.195450883217799</v>
      </c>
      <c r="L64" s="229">
        <v>56.596355871424393</v>
      </c>
      <c r="M64" s="229">
        <v>14.942247459973951</v>
      </c>
      <c r="N64" s="229">
        <v>20.61733014658158</v>
      </c>
      <c r="O64" s="229">
        <v>23.071481819643122</v>
      </c>
      <c r="P64" s="229">
        <v>29.3883048703802</v>
      </c>
      <c r="Q64" s="229">
        <v>36.976635114306667</v>
      </c>
      <c r="R64" s="229">
        <v>40.891486859679191</v>
      </c>
      <c r="S64" s="229">
        <v>55.865018241234011</v>
      </c>
      <c r="T64" s="229">
        <v>37.49018333098644</v>
      </c>
      <c r="U64" s="229">
        <v>49.97037965293579</v>
      </c>
      <c r="V64" s="229">
        <v>42.763427839758947</v>
      </c>
      <c r="W64" s="229">
        <v>68.924682125974613</v>
      </c>
      <c r="X64" s="229">
        <v>60.584628632769864</v>
      </c>
      <c r="Y64" s="229">
        <v>36.044788805419692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18.961597086111919</v>
      </c>
      <c r="C66" s="229">
        <v>18.945294774089842</v>
      </c>
      <c r="D66" s="229">
        <v>31.750484151261261</v>
      </c>
      <c r="E66" s="229">
        <v>55.57048319966642</v>
      </c>
      <c r="F66" s="229">
        <v>23.669361167523629</v>
      </c>
      <c r="G66" s="229">
        <v>27.38370345695721</v>
      </c>
      <c r="H66" s="229">
        <v>30.074444775987679</v>
      </c>
      <c r="I66" s="229">
        <v>25.681896288216951</v>
      </c>
      <c r="J66" s="229">
        <v>5.1343147746177866</v>
      </c>
      <c r="K66" s="229">
        <v>4.1802329348086431</v>
      </c>
      <c r="L66" s="229">
        <v>1.7591111899228511</v>
      </c>
      <c r="M66" s="229">
        <v>1.055442200184697</v>
      </c>
      <c r="N66" s="229">
        <v>1.452647676498523</v>
      </c>
      <c r="O66" s="229">
        <v>0.95334217081667727</v>
      </c>
      <c r="P66" s="229">
        <v>0.73770233291458287</v>
      </c>
      <c r="Q66" s="229">
        <v>1.1008744661257279</v>
      </c>
      <c r="R66" s="229">
        <v>1.089516399633806</v>
      </c>
      <c r="S66" s="229">
        <v>2.722965896395614</v>
      </c>
      <c r="T66" s="229">
        <v>2.32891898000153</v>
      </c>
      <c r="U66" s="229">
        <v>2.76758626731417</v>
      </c>
      <c r="V66" s="229">
        <v>4.0524067498877088</v>
      </c>
      <c r="W66" s="229">
        <v>4.016959411038405</v>
      </c>
      <c r="X66" s="229">
        <v>3.6695174146937499</v>
      </c>
      <c r="Y66" s="229">
        <v>3.4652684724275828</v>
      </c>
      <c r="DA66" s="73" t="s">
        <v>1998</v>
      </c>
    </row>
    <row r="67" spans="1:105" ht="12" customHeight="1" x14ac:dyDescent="0.25">
      <c r="A67" s="64" t="s">
        <v>39</v>
      </c>
      <c r="B67" s="229">
        <v>5.8702231606654047</v>
      </c>
      <c r="C67" s="229">
        <v>3.9016056905230672</v>
      </c>
      <c r="D67" s="229">
        <v>4.3077890638318692</v>
      </c>
      <c r="E67" s="229">
        <v>3.560192087364439</v>
      </c>
      <c r="F67" s="229">
        <v>4.7604578067450527</v>
      </c>
      <c r="G67" s="229">
        <v>1.652189612177053</v>
      </c>
      <c r="H67" s="229">
        <v>0.62026694191222076</v>
      </c>
      <c r="I67" s="229">
        <v>1.211598111570563</v>
      </c>
      <c r="J67" s="229">
        <v>3.9086495847675682</v>
      </c>
      <c r="K67" s="229">
        <v>2.6566631919812331</v>
      </c>
      <c r="L67" s="229">
        <v>0.53167094374851565</v>
      </c>
      <c r="M67" s="229">
        <v>0.59813579309969389</v>
      </c>
      <c r="N67" s="229">
        <v>0.61143833312877138</v>
      </c>
      <c r="O67" s="229">
        <v>0.54497348380008603</v>
      </c>
      <c r="P67" s="229">
        <v>0.37218401589146988</v>
      </c>
      <c r="Q67" s="229">
        <v>0.5051137145470479</v>
      </c>
      <c r="R67" s="229">
        <v>1.5019907527372749</v>
      </c>
      <c r="S67" s="229">
        <v>1.7826544959627331</v>
      </c>
      <c r="T67" s="229">
        <v>4.3121611534524247</v>
      </c>
      <c r="U67" s="229">
        <v>4.6260817101389904</v>
      </c>
      <c r="V67" s="229">
        <v>5.3248869767207223</v>
      </c>
      <c r="W67" s="229">
        <v>0.5880293663419135</v>
      </c>
      <c r="X67" s="229">
        <v>12.035995191027579</v>
      </c>
      <c r="Y67" s="229">
        <v>13.19632719537872</v>
      </c>
      <c r="DA67" s="73" t="s">
        <v>1999</v>
      </c>
    </row>
    <row r="68" spans="1:105" ht="12" customHeight="1" x14ac:dyDescent="0.25">
      <c r="A68" s="60" t="s">
        <v>1911</v>
      </c>
      <c r="B68" s="262">
        <v>0.84819920597952325</v>
      </c>
      <c r="C68" s="262">
        <v>1.183434235756152</v>
      </c>
      <c r="D68" s="262">
        <v>0.72165977446761387</v>
      </c>
      <c r="E68" s="262">
        <v>0.60867905404166223</v>
      </c>
      <c r="F68" s="262">
        <v>1.118887188188634</v>
      </c>
      <c r="G68" s="262">
        <v>0.82354979405133566</v>
      </c>
      <c r="H68" s="262">
        <v>1.65522666345709</v>
      </c>
      <c r="I68" s="262">
        <v>1.528215605658408</v>
      </c>
      <c r="J68" s="262">
        <v>5.1646430564101484</v>
      </c>
      <c r="K68" s="262">
        <v>4.4330916747786544</v>
      </c>
      <c r="L68" s="262">
        <v>4.9771880644812398</v>
      </c>
      <c r="M68" s="262">
        <v>7.1188162260751362</v>
      </c>
      <c r="N68" s="262">
        <v>5.5437180549865133</v>
      </c>
      <c r="O68" s="262">
        <v>5.5976639377030386</v>
      </c>
      <c r="P68" s="262">
        <v>7.7398928601737396</v>
      </c>
      <c r="Q68" s="262">
        <v>8.2472863967677466</v>
      </c>
      <c r="R68" s="262">
        <v>9.4494739083389074</v>
      </c>
      <c r="S68" s="262">
        <v>11.1845487086436</v>
      </c>
      <c r="T68" s="262">
        <v>12.617327025169489</v>
      </c>
      <c r="U68" s="262">
        <v>9.6246846453955435</v>
      </c>
      <c r="V68" s="262">
        <v>5.1078420854510416</v>
      </c>
      <c r="W68" s="262">
        <v>2.7921720717766698</v>
      </c>
      <c r="X68" s="262">
        <v>2.5871299172704001</v>
      </c>
      <c r="Y68" s="262">
        <v>4.82519857892117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7.6082956722575927</v>
      </c>
      <c r="C69" s="261">
        <f t="shared" si="3"/>
        <v>7.7405569165533699</v>
      </c>
      <c r="D69" s="261">
        <f t="shared" si="3"/>
        <v>8.9705599997529752</v>
      </c>
      <c r="E69" s="261">
        <f t="shared" si="3"/>
        <v>12.309975584725468</v>
      </c>
      <c r="F69" s="261">
        <f t="shared" si="3"/>
        <v>7.2517853493697917</v>
      </c>
      <c r="G69" s="261">
        <f t="shared" si="3"/>
        <v>8.2187846471372072</v>
      </c>
      <c r="H69" s="261">
        <f t="shared" si="3"/>
        <v>8.1742258916494333</v>
      </c>
      <c r="I69" s="261">
        <f t="shared" si="3"/>
        <v>8.6164894692238363</v>
      </c>
      <c r="J69" s="261">
        <f t="shared" si="3"/>
        <v>5.5902552413424402</v>
      </c>
      <c r="K69" s="261">
        <f t="shared" si="3"/>
        <v>4.2974178224269792</v>
      </c>
      <c r="L69" s="261">
        <f t="shared" si="3"/>
        <v>8.3790000259297432</v>
      </c>
      <c r="M69" s="261">
        <f t="shared" si="3"/>
        <v>2.4554212327230753</v>
      </c>
      <c r="N69" s="261">
        <f t="shared" si="3"/>
        <v>3.4262066400283988</v>
      </c>
      <c r="O69" s="261">
        <f t="shared" si="3"/>
        <v>3.4635431820705773</v>
      </c>
      <c r="P69" s="261">
        <f t="shared" si="3"/>
        <v>4.3243246841422431</v>
      </c>
      <c r="Q69" s="261">
        <f t="shared" si="3"/>
        <v>5.4188516353915066</v>
      </c>
      <c r="R69" s="261">
        <f t="shared" si="3"/>
        <v>6.1831674510316565</v>
      </c>
      <c r="S69" s="261">
        <f t="shared" si="3"/>
        <v>8.4359453482729609</v>
      </c>
      <c r="T69" s="261">
        <f t="shared" si="3"/>
        <v>6.3328416762914239</v>
      </c>
      <c r="U69" s="261">
        <f t="shared" si="3"/>
        <v>8.0477600957066535</v>
      </c>
      <c r="V69" s="261">
        <f t="shared" si="3"/>
        <v>7.1619195374841969</v>
      </c>
      <c r="W69" s="261">
        <f t="shared" si="3"/>
        <v>9.9464298774280735</v>
      </c>
      <c r="X69" s="261">
        <f t="shared" si="3"/>
        <v>10.359478727724348</v>
      </c>
      <c r="Y69" s="261">
        <f t="shared" si="3"/>
        <v>7.2534847520309178</v>
      </c>
      <c r="DA69" s="70"/>
    </row>
    <row r="70" spans="1:105" ht="12" customHeight="1" x14ac:dyDescent="0.25">
      <c r="A70" s="60" t="s">
        <v>1914</v>
      </c>
      <c r="B70" s="262">
        <v>6.3719389130624347</v>
      </c>
      <c r="C70" s="262">
        <v>6.4689967317124371</v>
      </c>
      <c r="D70" s="262">
        <v>7.4970529788536826</v>
      </c>
      <c r="E70" s="262">
        <v>10.266098327679909</v>
      </c>
      <c r="F70" s="262">
        <v>6.050021062685075</v>
      </c>
      <c r="G70" s="262">
        <v>6.8755659647435046</v>
      </c>
      <c r="H70" s="262">
        <v>6.807720847047035</v>
      </c>
      <c r="I70" s="262">
        <v>7.189198151608851</v>
      </c>
      <c r="J70" s="262">
        <v>4.5961773768951177</v>
      </c>
      <c r="K70" s="262">
        <v>3.5198726932647491</v>
      </c>
      <c r="L70" s="262">
        <v>6.9845398709908846</v>
      </c>
      <c r="M70" s="262">
        <v>1.882396868540871</v>
      </c>
      <c r="N70" s="262">
        <v>2.7533439532801709</v>
      </c>
      <c r="O70" s="262">
        <v>2.7868520283303959</v>
      </c>
      <c r="P70" s="262">
        <v>3.459285578102135</v>
      </c>
      <c r="Q70" s="262">
        <v>4.3762697718842318</v>
      </c>
      <c r="R70" s="262">
        <v>4.9923328069284647</v>
      </c>
      <c r="S70" s="262">
        <v>6.8572537430493794</v>
      </c>
      <c r="T70" s="262">
        <v>5.0233766237061479</v>
      </c>
      <c r="U70" s="262">
        <v>6.5693759877132676</v>
      </c>
      <c r="V70" s="262">
        <v>5.9389449795926827</v>
      </c>
      <c r="W70" s="262">
        <v>8.3732450781906351</v>
      </c>
      <c r="X70" s="262">
        <v>8.7286188698137561</v>
      </c>
      <c r="Y70" s="262">
        <v>6.0247744457011363</v>
      </c>
      <c r="DA70" s="72" t="s">
        <v>2001</v>
      </c>
    </row>
    <row r="71" spans="1:105" ht="12" customHeight="1" x14ac:dyDescent="0.25">
      <c r="A71" s="64" t="s">
        <v>28</v>
      </c>
      <c r="B71" s="229">
        <v>8.5028237946968236E-3</v>
      </c>
      <c r="C71" s="229">
        <v>1.6586141683553952E-2</v>
      </c>
      <c r="D71" s="229">
        <v>0</v>
      </c>
      <c r="E71" s="229">
        <v>1.0044096570239981E-2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1.373916641458624E-3</v>
      </c>
      <c r="Y71" s="229">
        <v>1.479602536952219E-3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3.5867655058600151E-2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7.1272297913168525E-2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1.238095261753318E-2</v>
      </c>
      <c r="X73" s="229">
        <v>2.926686567189813E-2</v>
      </c>
      <c r="Y73" s="229">
        <v>6.8609886668702658E-3</v>
      </c>
      <c r="DA73" s="73" t="s">
        <v>2004</v>
      </c>
    </row>
    <row r="74" spans="1:105" ht="12" customHeight="1" x14ac:dyDescent="0.25">
      <c r="A74" s="64" t="s">
        <v>159</v>
      </c>
      <c r="B74" s="229">
        <v>8.8738523241487427E-2</v>
      </c>
      <c r="C74" s="229">
        <v>0</v>
      </c>
      <c r="D74" s="229">
        <v>0</v>
      </c>
      <c r="E74" s="229">
        <v>1.9495426433335281E-2</v>
      </c>
      <c r="F74" s="229">
        <v>4.7507553832783322E-2</v>
      </c>
      <c r="G74" s="229">
        <v>0</v>
      </c>
      <c r="H74" s="229">
        <v>0</v>
      </c>
      <c r="I74" s="229">
        <v>0.13586583147209691</v>
      </c>
      <c r="J74" s="229">
        <v>5.4712529200176239E-2</v>
      </c>
      <c r="K74" s="229">
        <v>0</v>
      </c>
      <c r="L74" s="229">
        <v>0.23393941972196269</v>
      </c>
      <c r="M74" s="229">
        <v>0</v>
      </c>
      <c r="N74" s="229">
        <v>0.1806833244509318</v>
      </c>
      <c r="O74" s="229">
        <v>0</v>
      </c>
      <c r="P74" s="229">
        <v>0</v>
      </c>
      <c r="Q74" s="229">
        <v>0</v>
      </c>
      <c r="R74" s="229">
        <v>6.0233949080181072E-2</v>
      </c>
      <c r="S74" s="229">
        <v>6.5455027558963211E-3</v>
      </c>
      <c r="T74" s="229">
        <v>1.217161549551464E-2</v>
      </c>
      <c r="U74" s="229">
        <v>5.2389559230089103E-2</v>
      </c>
      <c r="V74" s="229">
        <v>1.9259770006192729E-2</v>
      </c>
      <c r="W74" s="229">
        <v>1.539996890538513E-2</v>
      </c>
      <c r="X74" s="229">
        <v>4.2339089537925867E-2</v>
      </c>
      <c r="Y74" s="229">
        <v>3.1397505146168868E-2</v>
      </c>
      <c r="DA74" s="73" t="s">
        <v>2005</v>
      </c>
    </row>
    <row r="75" spans="1:105" ht="12" customHeight="1" x14ac:dyDescent="0.25">
      <c r="A75" s="64" t="s">
        <v>32</v>
      </c>
      <c r="B75" s="229">
        <v>0.6460179548857341</v>
      </c>
      <c r="C75" s="229">
        <v>0.91743547700223826</v>
      </c>
      <c r="D75" s="229">
        <v>0.6038927278151871</v>
      </c>
      <c r="E75" s="229">
        <v>0.59331605543953581</v>
      </c>
      <c r="F75" s="229">
        <v>0.5419528595068881</v>
      </c>
      <c r="G75" s="229">
        <v>0.32086212264445679</v>
      </c>
      <c r="H75" s="229">
        <v>0.1755301862199852</v>
      </c>
      <c r="I75" s="229">
        <v>0.4727336731708478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3.0980337772528219E-2</v>
      </c>
      <c r="D76" s="229">
        <v>0</v>
      </c>
      <c r="E76" s="229">
        <v>6.0103497015223148E-2</v>
      </c>
      <c r="F76" s="229">
        <v>3.0196495535857529E-2</v>
      </c>
      <c r="G76" s="229">
        <v>0</v>
      </c>
      <c r="H76" s="229">
        <v>0.153729868846114</v>
      </c>
      <c r="I76" s="229">
        <v>0.27971640160668482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3.1126545388112212E-3</v>
      </c>
      <c r="T76" s="229">
        <v>5.5755874755102483E-3</v>
      </c>
      <c r="U76" s="229">
        <v>1.041621114741084E-2</v>
      </c>
      <c r="V76" s="229">
        <v>5.5755874753908308E-3</v>
      </c>
      <c r="W76" s="229">
        <v>5.2931514260926666E-3</v>
      </c>
      <c r="X76" s="229">
        <v>2.3590889669643702E-3</v>
      </c>
      <c r="Y76" s="229">
        <v>6.7658882676548916E-3</v>
      </c>
      <c r="DA76" s="73" t="s">
        <v>2007</v>
      </c>
    </row>
    <row r="77" spans="1:105" ht="12" customHeight="1" x14ac:dyDescent="0.25">
      <c r="A77" s="64" t="s">
        <v>35</v>
      </c>
      <c r="B77" s="229">
        <v>2.81210740722365</v>
      </c>
      <c r="C77" s="229">
        <v>2.9125639355179369</v>
      </c>
      <c r="D77" s="229">
        <v>2.803217224326553</v>
      </c>
      <c r="E77" s="229">
        <v>2.840320002106258</v>
      </c>
      <c r="F77" s="229">
        <v>2.205685612746672</v>
      </c>
      <c r="G77" s="229">
        <v>3.2612807856463282</v>
      </c>
      <c r="H77" s="229">
        <v>2.9968846943487808</v>
      </c>
      <c r="I77" s="229">
        <v>3.2504627416796281</v>
      </c>
      <c r="J77" s="229">
        <v>3.515758242116513</v>
      </c>
      <c r="K77" s="229">
        <v>2.7443914196242329</v>
      </c>
      <c r="L77" s="229">
        <v>6.4194940687495112</v>
      </c>
      <c r="M77" s="229">
        <v>1.6948382535618549</v>
      </c>
      <c r="N77" s="229">
        <v>2.3385397619965151</v>
      </c>
      <c r="O77" s="229">
        <v>2.6169041878761798</v>
      </c>
      <c r="P77" s="229">
        <v>3.3333956913162628</v>
      </c>
      <c r="Q77" s="229">
        <v>4.1941090754653292</v>
      </c>
      <c r="R77" s="229">
        <v>4.6381547595469348</v>
      </c>
      <c r="S77" s="229">
        <v>6.3365414208806916</v>
      </c>
      <c r="T77" s="229">
        <v>4.252358757449838</v>
      </c>
      <c r="U77" s="229">
        <v>5.6679365810042777</v>
      </c>
      <c r="V77" s="229">
        <v>4.8504813984911648</v>
      </c>
      <c r="W77" s="229">
        <v>7.8178458892887646</v>
      </c>
      <c r="X77" s="229">
        <v>6.8718675995502698</v>
      </c>
      <c r="Y77" s="229">
        <v>4.0884135450591694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2.1507367065265788</v>
      </c>
      <c r="C79" s="229">
        <v>2.148887601690741</v>
      </c>
      <c r="D79" s="229">
        <v>3.6013280634532361</v>
      </c>
      <c r="E79" s="229">
        <v>6.3031335110732591</v>
      </c>
      <c r="F79" s="229">
        <v>2.6847192065015162</v>
      </c>
      <c r="G79" s="229">
        <v>3.1060219198863419</v>
      </c>
      <c r="H79" s="229">
        <v>3.4112217454245188</v>
      </c>
      <c r="I79" s="229">
        <v>2.9129928660246001</v>
      </c>
      <c r="J79" s="229">
        <v>0.58236440730618277</v>
      </c>
      <c r="K79" s="229">
        <v>0.4741467912167196</v>
      </c>
      <c r="L79" s="229">
        <v>0.19952881552365631</v>
      </c>
      <c r="M79" s="229">
        <v>0.1197145088172453</v>
      </c>
      <c r="N79" s="229">
        <v>0.1647679077509894</v>
      </c>
      <c r="O79" s="229">
        <v>0.1081337184491136</v>
      </c>
      <c r="P79" s="229">
        <v>8.3674570168552037E-2</v>
      </c>
      <c r="Q79" s="229">
        <v>0.12486770564851971</v>
      </c>
      <c r="R79" s="229">
        <v>0.12357940643994531</v>
      </c>
      <c r="S79" s="229">
        <v>0.3088549280633906</v>
      </c>
      <c r="T79" s="229">
        <v>0.26415979171313569</v>
      </c>
      <c r="U79" s="229">
        <v>0.31391603494998621</v>
      </c>
      <c r="V79" s="229">
        <v>0.45964798783448418</v>
      </c>
      <c r="W79" s="229">
        <v>0.45562734060389198</v>
      </c>
      <c r="X79" s="229">
        <v>0.41621841046294761</v>
      </c>
      <c r="Y79" s="229">
        <v>0.39305128506701659</v>
      </c>
      <c r="DA79" s="73" t="s">
        <v>2010</v>
      </c>
    </row>
    <row r="80" spans="1:105" ht="12" customHeight="1" x14ac:dyDescent="0.25">
      <c r="A80" s="64" t="s">
        <v>39</v>
      </c>
      <c r="B80" s="229">
        <v>0.66583549739028736</v>
      </c>
      <c r="C80" s="229">
        <v>0.44254323804543949</v>
      </c>
      <c r="D80" s="229">
        <v>0.48861496325870629</v>
      </c>
      <c r="E80" s="229">
        <v>0.4038180839834653</v>
      </c>
      <c r="F80" s="229">
        <v>0.53995933456135869</v>
      </c>
      <c r="G80" s="229">
        <v>0.18740113656637819</v>
      </c>
      <c r="H80" s="229">
        <v>7.0354352207635959E-2</v>
      </c>
      <c r="I80" s="229">
        <v>0.13742663765499399</v>
      </c>
      <c r="J80" s="229">
        <v>0.44334219827224619</v>
      </c>
      <c r="K80" s="229">
        <v>0.30133448242379651</v>
      </c>
      <c r="L80" s="229">
        <v>6.0305269082586113E-2</v>
      </c>
      <c r="M80" s="229">
        <v>6.784410616177064E-2</v>
      </c>
      <c r="N80" s="229">
        <v>6.935295908173543E-2</v>
      </c>
      <c r="O80" s="229">
        <v>6.1814122005102223E-2</v>
      </c>
      <c r="P80" s="229">
        <v>4.2215316617319407E-2</v>
      </c>
      <c r="Q80" s="229">
        <v>5.7292990770382579E-2</v>
      </c>
      <c r="R80" s="229">
        <v>0.17036469186140349</v>
      </c>
      <c r="S80" s="229">
        <v>0.2021992368105873</v>
      </c>
      <c r="T80" s="229">
        <v>0.48911087157214878</v>
      </c>
      <c r="U80" s="229">
        <v>0.52471760138150447</v>
      </c>
      <c r="V80" s="229">
        <v>0.60398023578545068</v>
      </c>
      <c r="W80" s="229">
        <v>6.6697775348966856E-2</v>
      </c>
      <c r="X80" s="229">
        <v>1.3651938989822909</v>
      </c>
      <c r="Y80" s="229">
        <v>1.496805630957305</v>
      </c>
      <c r="DA80" s="73" t="s">
        <v>2011</v>
      </c>
    </row>
    <row r="81" spans="1:105" ht="12" customHeight="1" x14ac:dyDescent="0.25">
      <c r="A81" s="61" t="s">
        <v>1926</v>
      </c>
      <c r="B81" s="263">
        <v>1.2363567591951581</v>
      </c>
      <c r="C81" s="263">
        <v>1.271560184840933</v>
      </c>
      <c r="D81" s="263">
        <v>1.473507020899292</v>
      </c>
      <c r="E81" s="263">
        <v>2.0438772570455588</v>
      </c>
      <c r="F81" s="263">
        <v>1.2017642866847169</v>
      </c>
      <c r="G81" s="263">
        <v>1.3432186823937029</v>
      </c>
      <c r="H81" s="263">
        <v>1.3665050446023981</v>
      </c>
      <c r="I81" s="263">
        <v>1.427291317614986</v>
      </c>
      <c r="J81" s="263">
        <v>0.99407786444732249</v>
      </c>
      <c r="K81" s="263">
        <v>0.77754512916223051</v>
      </c>
      <c r="L81" s="263">
        <v>1.394460154938858</v>
      </c>
      <c r="M81" s="263">
        <v>0.57302436418220437</v>
      </c>
      <c r="N81" s="263">
        <v>0.67286268674822769</v>
      </c>
      <c r="O81" s="263">
        <v>0.67669115374018141</v>
      </c>
      <c r="P81" s="263">
        <v>0.86503910604010803</v>
      </c>
      <c r="Q81" s="263">
        <v>1.042581863507275</v>
      </c>
      <c r="R81" s="263">
        <v>1.1908346441031921</v>
      </c>
      <c r="S81" s="263">
        <v>1.5786916052235811</v>
      </c>
      <c r="T81" s="263">
        <v>1.309465052585276</v>
      </c>
      <c r="U81" s="263">
        <v>1.478384107993385</v>
      </c>
      <c r="V81" s="263">
        <v>1.2229745578915141</v>
      </c>
      <c r="W81" s="263">
        <v>1.573184799237439</v>
      </c>
      <c r="X81" s="263">
        <v>1.630859857910592</v>
      </c>
      <c r="Y81" s="263">
        <v>1.228710306329782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33.379955348964032</v>
      </c>
      <c r="C83" s="223">
        <v>30.854188055840861</v>
      </c>
      <c r="D83" s="223">
        <v>37.545367403140148</v>
      </c>
      <c r="E83" s="223">
        <v>50.903265689061627</v>
      </c>
      <c r="F83" s="223">
        <v>30.160354130679391</v>
      </c>
      <c r="G83" s="223">
        <v>28.169920890334101</v>
      </c>
      <c r="H83" s="223">
        <v>26.331523136117561</v>
      </c>
      <c r="I83" s="223">
        <v>26.41224247878338</v>
      </c>
      <c r="J83" s="223">
        <v>5.0712681753107507</v>
      </c>
      <c r="K83" s="223">
        <v>4.7253096805420238</v>
      </c>
      <c r="L83" s="223">
        <v>17.256279078261031</v>
      </c>
      <c r="M83" s="223">
        <v>7.2613368989381666</v>
      </c>
      <c r="N83" s="223">
        <v>8.46201190781672</v>
      </c>
      <c r="O83" s="223">
        <v>8.5096378836726636</v>
      </c>
      <c r="P83" s="223">
        <v>10.890999763329001</v>
      </c>
      <c r="Q83" s="223">
        <v>13.31821919524524</v>
      </c>
      <c r="R83" s="223">
        <v>12.79866655349737</v>
      </c>
      <c r="S83" s="223">
        <v>13.245615556910559</v>
      </c>
      <c r="T83" s="223">
        <v>13.246409450737289</v>
      </c>
      <c r="U83" s="223">
        <v>16.12304218929749</v>
      </c>
      <c r="V83" s="223">
        <v>14.97643620930298</v>
      </c>
      <c r="W83" s="223">
        <v>35.914743184126323</v>
      </c>
      <c r="X83" s="223">
        <v>32.87100690487722</v>
      </c>
      <c r="Y83" s="223">
        <v>24.53787646811384</v>
      </c>
      <c r="DA83" s="89" t="s">
        <v>2013</v>
      </c>
    </row>
    <row r="84" spans="1:105" ht="12" customHeight="1" x14ac:dyDescent="0.25">
      <c r="A84" s="55" t="s">
        <v>91</v>
      </c>
      <c r="B84" s="259">
        <v>0.92727012606065451</v>
      </c>
      <c r="C84" s="259">
        <v>0.85880815020482482</v>
      </c>
      <c r="D84" s="259">
        <v>1.037533904270951</v>
      </c>
      <c r="E84" s="259">
        <v>1.401042351142318</v>
      </c>
      <c r="F84" s="259">
        <v>0.84056256498214588</v>
      </c>
      <c r="G84" s="259">
        <v>0.78005819036416268</v>
      </c>
      <c r="H84" s="259">
        <v>0.73490133207056074</v>
      </c>
      <c r="I84" s="259">
        <v>0.73760657234830163</v>
      </c>
      <c r="J84" s="259">
        <v>0.14154012833241189</v>
      </c>
      <c r="K84" s="259">
        <v>0.13162203202129019</v>
      </c>
      <c r="L84" s="259">
        <v>0.48472549268875892</v>
      </c>
      <c r="M84" s="259">
        <v>0.19918784789730379</v>
      </c>
      <c r="N84" s="259">
        <v>0.23389244660836059</v>
      </c>
      <c r="O84" s="259">
        <v>0.23522325232740651</v>
      </c>
      <c r="P84" s="259">
        <v>0.30069450559397698</v>
      </c>
      <c r="Q84" s="259">
        <v>0.36466016202397689</v>
      </c>
      <c r="R84" s="259">
        <v>0.35168864829585011</v>
      </c>
      <c r="S84" s="259">
        <v>0.36394075525597408</v>
      </c>
      <c r="T84" s="259">
        <v>0.35997159133887602</v>
      </c>
      <c r="U84" s="259">
        <v>0.43897224554864489</v>
      </c>
      <c r="V84" s="259">
        <v>0.41079285173933172</v>
      </c>
      <c r="W84" s="259">
        <v>0.94888034786181252</v>
      </c>
      <c r="X84" s="259">
        <v>0.86810004671841234</v>
      </c>
      <c r="Y84" s="259">
        <v>0.65904399077959641</v>
      </c>
      <c r="DA84" s="67" t="s">
        <v>2014</v>
      </c>
    </row>
    <row r="85" spans="1:105" ht="12" customHeight="1" x14ac:dyDescent="0.25">
      <c r="A85" s="173" t="s">
        <v>92</v>
      </c>
      <c r="B85" s="224">
        <v>0.1027094272420981</v>
      </c>
      <c r="C85" s="224">
        <v>9.5126210517660417E-2</v>
      </c>
      <c r="D85" s="224">
        <v>0.1149228364604476</v>
      </c>
      <c r="E85" s="224">
        <v>0.15518698746295781</v>
      </c>
      <c r="F85" s="224">
        <v>9.3105231349616319E-2</v>
      </c>
      <c r="G85" s="224">
        <v>8.6403441344739193E-2</v>
      </c>
      <c r="H85" s="224">
        <v>8.1401624807100614E-2</v>
      </c>
      <c r="I85" s="224">
        <v>8.1701271772607206E-2</v>
      </c>
      <c r="J85" s="224">
        <v>1.5677746003265679E-2</v>
      </c>
      <c r="K85" s="224">
        <v>1.4579164303265311E-2</v>
      </c>
      <c r="L85" s="224">
        <v>5.3690803062116217E-2</v>
      </c>
      <c r="M85" s="224">
        <v>2.2063117527610289E-2</v>
      </c>
      <c r="N85" s="224">
        <v>2.5907185567872321E-2</v>
      </c>
      <c r="O85" s="224">
        <v>2.6054592768139189E-2</v>
      </c>
      <c r="P85" s="224">
        <v>3.3306540970546757E-2</v>
      </c>
      <c r="Q85" s="224">
        <v>4.1407889615570077E-2</v>
      </c>
      <c r="R85" s="224">
        <v>4.0134652515045069E-2</v>
      </c>
      <c r="S85" s="224">
        <v>4.2053206602617889E-2</v>
      </c>
      <c r="T85" s="224">
        <v>4.1967566173585623E-2</v>
      </c>
      <c r="U85" s="224">
        <v>5.2048755308185791E-2</v>
      </c>
      <c r="V85" s="224">
        <v>4.8617420858855509E-2</v>
      </c>
      <c r="W85" s="224">
        <v>0.1139629230448501</v>
      </c>
      <c r="X85" s="224">
        <v>0.1056054856805837</v>
      </c>
      <c r="Y85" s="224">
        <v>8.1077447751639983E-2</v>
      </c>
      <c r="DA85" s="177" t="s">
        <v>2015</v>
      </c>
    </row>
    <row r="86" spans="1:105" ht="12" customHeight="1" x14ac:dyDescent="0.25">
      <c r="A86" s="173" t="s">
        <v>93</v>
      </c>
      <c r="B86" s="224">
        <v>4.4690074653361309</v>
      </c>
      <c r="C86" s="224">
        <v>4.1390528247276093</v>
      </c>
      <c r="D86" s="224">
        <v>5.0004272039094291</v>
      </c>
      <c r="E86" s="224">
        <v>6.7523675685606497</v>
      </c>
      <c r="F86" s="224">
        <v>4.0511176542978387</v>
      </c>
      <c r="G86" s="224">
        <v>3.759514922522162</v>
      </c>
      <c r="H86" s="224">
        <v>3.5418800271949809</v>
      </c>
      <c r="I86" s="224">
        <v>3.5549180175895532</v>
      </c>
      <c r="J86" s="224">
        <v>0.6821570892717479</v>
      </c>
      <c r="K86" s="224">
        <v>0.63435651292337747</v>
      </c>
      <c r="L86" s="224">
        <v>2.336149720111981</v>
      </c>
      <c r="M86" s="224">
        <v>0.95999208239246248</v>
      </c>
      <c r="N86" s="224">
        <v>1.1272519847254561</v>
      </c>
      <c r="O86" s="224">
        <v>1.1336658446419769</v>
      </c>
      <c r="P86" s="224">
        <v>1.4492066038986571</v>
      </c>
      <c r="Q86" s="224">
        <v>1.7551290494757761</v>
      </c>
      <c r="R86" s="224">
        <v>1.690720518131922</v>
      </c>
      <c r="S86" s="224">
        <v>1.747840534399995</v>
      </c>
      <c r="T86" s="224">
        <v>1.727238072270729</v>
      </c>
      <c r="U86" s="224">
        <v>2.1046561809415518</v>
      </c>
      <c r="V86" s="224">
        <v>1.968193391847727</v>
      </c>
      <c r="W86" s="224">
        <v>4.5435185593742604</v>
      </c>
      <c r="X86" s="224">
        <v>4.1544844089643771</v>
      </c>
      <c r="Y86" s="224">
        <v>3.1524983893137182</v>
      </c>
      <c r="DA86" s="177" t="s">
        <v>2016</v>
      </c>
    </row>
    <row r="87" spans="1:105" ht="12" customHeight="1" x14ac:dyDescent="0.25">
      <c r="A87" s="173" t="s">
        <v>94</v>
      </c>
      <c r="B87" s="224">
        <v>1.4008391399450071</v>
      </c>
      <c r="C87" s="224">
        <v>1.297412735188231</v>
      </c>
      <c r="D87" s="224">
        <v>1.5674160757203479</v>
      </c>
      <c r="E87" s="224">
        <v>2.1165730535703209</v>
      </c>
      <c r="F87" s="224">
        <v>1.269848890314123</v>
      </c>
      <c r="G87" s="224">
        <v>1.1784441381057871</v>
      </c>
      <c r="H87" s="224">
        <v>1.1102250800807369</v>
      </c>
      <c r="I87" s="224">
        <v>1.114311922045671</v>
      </c>
      <c r="J87" s="224">
        <v>0.21382652807248129</v>
      </c>
      <c r="K87" s="224">
        <v>0.19884312990630909</v>
      </c>
      <c r="L87" s="224">
        <v>0.73228115864386756</v>
      </c>
      <c r="M87" s="224">
        <v>0.30091569402906021</v>
      </c>
      <c r="N87" s="224">
        <v>0.35334438642861821</v>
      </c>
      <c r="O87" s="224">
        <v>0.35535485208097572</v>
      </c>
      <c r="P87" s="224">
        <v>0.45426313300090371</v>
      </c>
      <c r="Q87" s="224">
        <v>0.5628155922023621</v>
      </c>
      <c r="R87" s="224">
        <v>0.54739076656172136</v>
      </c>
      <c r="S87" s="224">
        <v>0.57355765046068941</v>
      </c>
      <c r="T87" s="224">
        <v>0.5723896129380257</v>
      </c>
      <c r="U87" s="224">
        <v>0.70768169792166702</v>
      </c>
      <c r="V87" s="224">
        <v>0.66308602677465756</v>
      </c>
      <c r="W87" s="224">
        <v>1.5496560707152289</v>
      </c>
      <c r="X87" s="224">
        <v>1.432293133968322</v>
      </c>
      <c r="Y87" s="224">
        <v>1.097158558327747</v>
      </c>
      <c r="DA87" s="177" t="s">
        <v>2017</v>
      </c>
    </row>
    <row r="88" spans="1:105" ht="12" customHeight="1" x14ac:dyDescent="0.25">
      <c r="A88" s="56" t="s">
        <v>95</v>
      </c>
      <c r="B88" s="260">
        <v>17.902998355754288</v>
      </c>
      <c r="C88" s="260">
        <v>14.717841710221</v>
      </c>
      <c r="D88" s="260">
        <v>22.05590358032703</v>
      </c>
      <c r="E88" s="260">
        <v>32.961415726990317</v>
      </c>
      <c r="F88" s="260">
        <v>14.078179771147409</v>
      </c>
      <c r="G88" s="260">
        <v>15.763896973740071</v>
      </c>
      <c r="H88" s="260">
        <v>11.126919902914921</v>
      </c>
      <c r="I88" s="260">
        <v>11.903774362135371</v>
      </c>
      <c r="J88" s="260">
        <v>1.078323237656444</v>
      </c>
      <c r="K88" s="260">
        <v>0.97915521489526702</v>
      </c>
      <c r="L88" s="260">
        <v>4.3281735439495099</v>
      </c>
      <c r="M88" s="260">
        <v>1.517187422085251</v>
      </c>
      <c r="N88" s="260">
        <v>1.688591092861174</v>
      </c>
      <c r="O88" s="260">
        <v>1.69198948201516</v>
      </c>
      <c r="P88" s="260">
        <v>2.1616033755073452</v>
      </c>
      <c r="Q88" s="260">
        <v>2.7341280522021769</v>
      </c>
      <c r="R88" s="260">
        <v>2.569729180966672</v>
      </c>
      <c r="S88" s="260">
        <v>2.6772113670057451</v>
      </c>
      <c r="T88" s="260">
        <v>2.769754006911846</v>
      </c>
      <c r="U88" s="260">
        <v>3.4457037479768862</v>
      </c>
      <c r="V88" s="260">
        <v>3.643248378225449</v>
      </c>
      <c r="W88" s="260">
        <v>14.46572097336608</v>
      </c>
      <c r="X88" s="260">
        <v>13.805843476181559</v>
      </c>
      <c r="Y88" s="260">
        <v>6.4224355279593857</v>
      </c>
      <c r="DA88" s="68" t="s">
        <v>2018</v>
      </c>
    </row>
    <row r="89" spans="1:105" ht="12" customHeight="1" x14ac:dyDescent="0.25">
      <c r="A89" s="37" t="s">
        <v>159</v>
      </c>
      <c r="B89" s="226">
        <v>0.51752271946939954</v>
      </c>
      <c r="C89" s="226">
        <v>0</v>
      </c>
      <c r="D89" s="226">
        <v>0</v>
      </c>
      <c r="E89" s="226">
        <v>0.21415298235525371</v>
      </c>
      <c r="F89" s="226">
        <v>0.27457600952355937</v>
      </c>
      <c r="G89" s="226">
        <v>0</v>
      </c>
      <c r="H89" s="226">
        <v>0</v>
      </c>
      <c r="I89" s="226">
        <v>0.44139926144489799</v>
      </c>
      <c r="J89" s="226">
        <v>7.5690654186645464E-3</v>
      </c>
      <c r="K89" s="226">
        <v>0</v>
      </c>
      <c r="L89" s="226">
        <v>0.1088906285122192</v>
      </c>
      <c r="M89" s="226">
        <v>0</v>
      </c>
      <c r="N89" s="226">
        <v>1.8465247252780811E-2</v>
      </c>
      <c r="O89" s="226">
        <v>0</v>
      </c>
      <c r="P89" s="226">
        <v>0</v>
      </c>
      <c r="Q89" s="226">
        <v>0</v>
      </c>
      <c r="R89" s="226">
        <v>6.1720034750433351E-3</v>
      </c>
      <c r="S89" s="226">
        <v>7.3946716040450549E-4</v>
      </c>
      <c r="T89" s="226">
        <v>7.1073906972881566E-4</v>
      </c>
      <c r="U89" s="226">
        <v>9.3115513383981163E-3</v>
      </c>
      <c r="V89" s="226">
        <v>8.535187739786539E-3</v>
      </c>
      <c r="W89" s="226">
        <v>2.5455763942779899E-2</v>
      </c>
      <c r="X89" s="226">
        <v>7.6488402537647812E-2</v>
      </c>
      <c r="Y89" s="226">
        <v>2.6126452260293139E-2</v>
      </c>
      <c r="DA89" s="69" t="s">
        <v>2019</v>
      </c>
    </row>
    <row r="90" spans="1:105" ht="12" customHeight="1" x14ac:dyDescent="0.25">
      <c r="A90" s="37" t="s">
        <v>35</v>
      </c>
      <c r="B90" s="226">
        <v>17.163301837461098</v>
      </c>
      <c r="C90" s="226">
        <v>14.327064276899041</v>
      </c>
      <c r="D90" s="226">
        <v>21.90670965328734</v>
      </c>
      <c r="E90" s="226">
        <v>32.652043957639528</v>
      </c>
      <c r="F90" s="226">
        <v>13.34121069201696</v>
      </c>
      <c r="G90" s="226">
        <v>15.625099251101529</v>
      </c>
      <c r="H90" s="226">
        <v>10.56298162597753</v>
      </c>
      <c r="I90" s="226">
        <v>11.051424374463449</v>
      </c>
      <c r="J90" s="226">
        <v>0.50900984646147629</v>
      </c>
      <c r="K90" s="226">
        <v>0.39913381416830551</v>
      </c>
      <c r="L90" s="226">
        <v>3.127084455624618</v>
      </c>
      <c r="M90" s="226">
        <v>4.873737296148354E-2</v>
      </c>
      <c r="N90" s="226">
        <v>0.25011142222190269</v>
      </c>
      <c r="O90" s="226">
        <v>0.27442549758876822</v>
      </c>
      <c r="P90" s="226">
        <v>0.27858610280557983</v>
      </c>
      <c r="Q90" s="226">
        <v>0.52023657172810256</v>
      </c>
      <c r="R90" s="226">
        <v>0.49737250375968828</v>
      </c>
      <c r="S90" s="226">
        <v>0.74916912791813517</v>
      </c>
      <c r="T90" s="226">
        <v>0.25986247774104643</v>
      </c>
      <c r="U90" s="226">
        <v>1.0542752040348971</v>
      </c>
      <c r="V90" s="226">
        <v>2.249564954771492</v>
      </c>
      <c r="W90" s="226">
        <v>13.52399833797277</v>
      </c>
      <c r="X90" s="226">
        <v>12.99213641687977</v>
      </c>
      <c r="Y90" s="226">
        <v>3.5603429315068169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2022</v>
      </c>
    </row>
    <row r="93" spans="1:105" ht="12" customHeight="1" x14ac:dyDescent="0.25">
      <c r="A93" s="37" t="s">
        <v>40</v>
      </c>
      <c r="B93" s="226">
        <v>0.22217379882378721</v>
      </c>
      <c r="C93" s="226">
        <v>0.39077743332196169</v>
      </c>
      <c r="D93" s="226">
        <v>0.14919392703968759</v>
      </c>
      <c r="E93" s="226">
        <v>9.5218786995541718E-2</v>
      </c>
      <c r="F93" s="226">
        <v>0.46239306960688747</v>
      </c>
      <c r="G93" s="226">
        <v>0.1387977226385371</v>
      </c>
      <c r="H93" s="226">
        <v>0.56393827693738308</v>
      </c>
      <c r="I93" s="226">
        <v>0.41095072622702061</v>
      </c>
      <c r="J93" s="226">
        <v>0.56174432577630351</v>
      </c>
      <c r="K93" s="226">
        <v>0.58002140072696151</v>
      </c>
      <c r="L93" s="226">
        <v>1.0921984598126731</v>
      </c>
      <c r="M93" s="226">
        <v>1.4684500491237671</v>
      </c>
      <c r="N93" s="226">
        <v>1.4200144233864911</v>
      </c>
      <c r="O93" s="226">
        <v>1.4175639844263921</v>
      </c>
      <c r="P93" s="226">
        <v>1.8830172727017651</v>
      </c>
      <c r="Q93" s="226">
        <v>2.213891480474075</v>
      </c>
      <c r="R93" s="226">
        <v>2.0661846737319411</v>
      </c>
      <c r="S93" s="226">
        <v>1.9273027719272049</v>
      </c>
      <c r="T93" s="226">
        <v>2.509180790101071</v>
      </c>
      <c r="U93" s="226">
        <v>2.3821169926035899</v>
      </c>
      <c r="V93" s="226">
        <v>1.3851482357141709</v>
      </c>
      <c r="W93" s="226">
        <v>0.91626687145052599</v>
      </c>
      <c r="X93" s="226">
        <v>0.73721865676414355</v>
      </c>
      <c r="Y93" s="226">
        <v>2.835966144192275</v>
      </c>
      <c r="DA93" s="69" t="s">
        <v>2023</v>
      </c>
    </row>
    <row r="94" spans="1:105" ht="12" customHeight="1" x14ac:dyDescent="0.25">
      <c r="A94" s="132" t="s">
        <v>1939</v>
      </c>
      <c r="B94" s="316">
        <v>8.577130834625855</v>
      </c>
      <c r="C94" s="316">
        <v>9.745946424981538</v>
      </c>
      <c r="D94" s="316">
        <v>7.7691638024519518</v>
      </c>
      <c r="E94" s="316">
        <v>7.5166800013350539</v>
      </c>
      <c r="F94" s="316">
        <v>9.8275400185882571</v>
      </c>
      <c r="G94" s="316">
        <v>6.6016032242571807</v>
      </c>
      <c r="H94" s="316">
        <v>9.7361951690492603</v>
      </c>
      <c r="I94" s="316">
        <v>9.0199303328918692</v>
      </c>
      <c r="J94" s="316">
        <v>2.9397434459743992</v>
      </c>
      <c r="K94" s="316">
        <v>2.7667536264925152</v>
      </c>
      <c r="L94" s="316">
        <v>9.3212583598047978</v>
      </c>
      <c r="M94" s="316">
        <v>4.2619907350064787</v>
      </c>
      <c r="N94" s="316">
        <v>5.0330248116252392</v>
      </c>
      <c r="O94" s="316">
        <v>5.0673498598390063</v>
      </c>
      <c r="P94" s="316">
        <v>6.4919256043575739</v>
      </c>
      <c r="Q94" s="316">
        <v>7.8600784497253802</v>
      </c>
      <c r="R94" s="316">
        <v>7.5990027870261638</v>
      </c>
      <c r="S94" s="316">
        <v>7.841012043185537</v>
      </c>
      <c r="T94" s="316">
        <v>7.7750886011042262</v>
      </c>
      <c r="U94" s="316">
        <v>9.3739795616005601</v>
      </c>
      <c r="V94" s="316">
        <v>8.242498139856961</v>
      </c>
      <c r="W94" s="316">
        <v>14.2930043097641</v>
      </c>
      <c r="X94" s="316">
        <v>12.50468035336397</v>
      </c>
      <c r="Y94" s="316">
        <v>13.12566255398175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</v>
      </c>
      <c r="C98" s="232">
        <f t="shared" si="4"/>
        <v>0.99999999999999989</v>
      </c>
      <c r="D98" s="232">
        <f t="shared" si="4"/>
        <v>0.99999999999999978</v>
      </c>
      <c r="E98" s="232">
        <f t="shared" si="4"/>
        <v>0.99999999999999989</v>
      </c>
      <c r="F98" s="232">
        <f t="shared" si="4"/>
        <v>1.0000000000000002</v>
      </c>
      <c r="G98" s="232">
        <f t="shared" si="4"/>
        <v>1</v>
      </c>
      <c r="H98" s="232">
        <f t="shared" si="4"/>
        <v>1</v>
      </c>
      <c r="I98" s="232">
        <f t="shared" si="4"/>
        <v>1</v>
      </c>
      <c r="J98" s="232">
        <f t="shared" si="4"/>
        <v>0.99999999999999989</v>
      </c>
      <c r="K98" s="232">
        <f t="shared" si="4"/>
        <v>0.99999999999999989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3.6517746135509184E-3</v>
      </c>
      <c r="C99" s="266">
        <f t="shared" si="5"/>
        <v>3.6710093303105426E-3</v>
      </c>
      <c r="D99" s="266">
        <f t="shared" si="5"/>
        <v>3.7151409771402589E-3</v>
      </c>
      <c r="E99" s="266">
        <f t="shared" si="5"/>
        <v>3.7825557542609405E-3</v>
      </c>
      <c r="F99" s="266">
        <f t="shared" si="5"/>
        <v>3.7041939092245638E-3</v>
      </c>
      <c r="G99" s="266">
        <f t="shared" si="5"/>
        <v>3.6829700590218601E-3</v>
      </c>
      <c r="H99" s="266">
        <f t="shared" si="5"/>
        <v>3.7104230452689193E-3</v>
      </c>
      <c r="I99" s="266">
        <f t="shared" si="5"/>
        <v>3.6899624004940014E-3</v>
      </c>
      <c r="J99" s="266">
        <f t="shared" si="5"/>
        <v>3.5681592722020738E-3</v>
      </c>
      <c r="K99" s="266">
        <f t="shared" si="5"/>
        <v>3.5759375330679005E-3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1.3286344300588225E-3</v>
      </c>
      <c r="C100" s="267">
        <f t="shared" si="6"/>
        <v>1.3356326458973456E-3</v>
      </c>
      <c r="D100" s="267">
        <f t="shared" si="6"/>
        <v>1.3516891750203579E-3</v>
      </c>
      <c r="E100" s="267">
        <f t="shared" si="6"/>
        <v>1.3762168645565368E-3</v>
      </c>
      <c r="F100" s="267">
        <f t="shared" si="6"/>
        <v>1.3477062755043216E-3</v>
      </c>
      <c r="G100" s="267">
        <f t="shared" si="6"/>
        <v>1.3399843481944915E-3</v>
      </c>
      <c r="H100" s="267">
        <f t="shared" si="6"/>
        <v>1.3499726378880625E-3</v>
      </c>
      <c r="I100" s="267">
        <f t="shared" si="6"/>
        <v>1.3425283895469177E-3</v>
      </c>
      <c r="J100" s="267">
        <f t="shared" si="6"/>
        <v>1.2982124481038157E-3</v>
      </c>
      <c r="K100" s="267">
        <f t="shared" si="6"/>
        <v>1.3010424325048155E-3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4.175864177140981E-2</v>
      </c>
      <c r="C101" s="267">
        <f t="shared" si="7"/>
        <v>4.1978593912968341E-2</v>
      </c>
      <c r="D101" s="267">
        <f t="shared" si="7"/>
        <v>4.2483246534164076E-2</v>
      </c>
      <c r="E101" s="267">
        <f t="shared" si="7"/>
        <v>4.325414556978243E-2</v>
      </c>
      <c r="F101" s="267">
        <f t="shared" si="7"/>
        <v>4.2358065016706109E-2</v>
      </c>
      <c r="G101" s="267">
        <f t="shared" si="7"/>
        <v>4.2115366807913057E-2</v>
      </c>
      <c r="H101" s="267">
        <f t="shared" si="7"/>
        <v>4.2429296209249144E-2</v>
      </c>
      <c r="I101" s="267">
        <f t="shared" si="7"/>
        <v>4.2195325379724972E-2</v>
      </c>
      <c r="J101" s="267">
        <f t="shared" si="7"/>
        <v>4.0802486626176089E-2</v>
      </c>
      <c r="K101" s="267">
        <f t="shared" si="7"/>
        <v>4.0891432315183114E-2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1.4657859141720169E-2</v>
      </c>
      <c r="C102" s="267">
        <f t="shared" si="8"/>
        <v>1.4735065376696237E-2</v>
      </c>
      <c r="D102" s="267">
        <f t="shared" si="8"/>
        <v>1.491220540623742E-2</v>
      </c>
      <c r="E102" s="267">
        <f t="shared" si="8"/>
        <v>1.5182801598959328E-2</v>
      </c>
      <c r="F102" s="267">
        <f t="shared" si="8"/>
        <v>1.4868264967271744E-2</v>
      </c>
      <c r="G102" s="267">
        <f t="shared" si="8"/>
        <v>1.478307454901269E-2</v>
      </c>
      <c r="H102" s="267">
        <f t="shared" si="8"/>
        <v>1.4893268098180749E-2</v>
      </c>
      <c r="I102" s="267">
        <f t="shared" si="8"/>
        <v>1.481114111040154E-2</v>
      </c>
      <c r="J102" s="267">
        <f t="shared" si="8"/>
        <v>1.4322235499716032E-2</v>
      </c>
      <c r="K102" s="267">
        <f t="shared" si="8"/>
        <v>1.4353456663178794E-2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1.4262521494797351E-2</v>
      </c>
      <c r="C103" s="268">
        <f t="shared" si="9"/>
        <v>1.3796864230316048E-2</v>
      </c>
      <c r="D103" s="268">
        <f t="shared" si="9"/>
        <v>1.4320336319294979E-2</v>
      </c>
      <c r="E103" s="268">
        <f t="shared" si="9"/>
        <v>1.3919953384066827E-2</v>
      </c>
      <c r="F103" s="268">
        <f t="shared" si="9"/>
        <v>1.3212677182763768E-2</v>
      </c>
      <c r="G103" s="268">
        <f t="shared" si="9"/>
        <v>1.4793938406827937E-2</v>
      </c>
      <c r="H103" s="268">
        <f t="shared" si="9"/>
        <v>1.3432798081325078E-2</v>
      </c>
      <c r="I103" s="268">
        <f t="shared" si="9"/>
        <v>1.378707471563499E-2</v>
      </c>
      <c r="J103" s="268">
        <f t="shared" si="9"/>
        <v>1.353437623161559E-2</v>
      </c>
      <c r="K103" s="268">
        <f t="shared" si="9"/>
        <v>1.3937465871015908E-2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5.5965628323570134E-3</v>
      </c>
      <c r="C104" s="269">
        <f t="shared" si="10"/>
        <v>7.4828853540937299E-3</v>
      </c>
      <c r="D104" s="269">
        <f t="shared" si="10"/>
        <v>4.1315351328331555E-3</v>
      </c>
      <c r="E104" s="269">
        <f t="shared" si="10"/>
        <v>2.5999607692155551E-3</v>
      </c>
      <c r="F104" s="269">
        <f t="shared" si="10"/>
        <v>7.5543647046696517E-3</v>
      </c>
      <c r="G104" s="269">
        <f t="shared" si="10"/>
        <v>5.074326943189893E-3</v>
      </c>
      <c r="H104" s="269">
        <f t="shared" si="10"/>
        <v>9.6269696974963844E-3</v>
      </c>
      <c r="I104" s="269">
        <f t="shared" si="10"/>
        <v>8.5565646319885474E-3</v>
      </c>
      <c r="J104" s="269">
        <f t="shared" si="10"/>
        <v>3.0220908810780371E-2</v>
      </c>
      <c r="K104" s="269">
        <f t="shared" si="10"/>
        <v>3.2256078880563949E-2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0.90638083433486971</v>
      </c>
      <c r="C105" s="269">
        <f t="shared" si="11"/>
        <v>0.90046976860319794</v>
      </c>
      <c r="D105" s="269">
        <f t="shared" si="11"/>
        <v>0.90995901656974176</v>
      </c>
      <c r="E105" s="269">
        <f t="shared" si="11"/>
        <v>0.9141408835794369</v>
      </c>
      <c r="F105" s="269">
        <f t="shared" si="11"/>
        <v>0.90026664486182673</v>
      </c>
      <c r="G105" s="269">
        <f t="shared" si="11"/>
        <v>0.90700082055784514</v>
      </c>
      <c r="H105" s="269">
        <f t="shared" si="11"/>
        <v>0.89329066988602557</v>
      </c>
      <c r="I105" s="269">
        <f t="shared" si="11"/>
        <v>0.89671539545258272</v>
      </c>
      <c r="J105" s="269">
        <f t="shared" si="11"/>
        <v>0.82949366752628106</v>
      </c>
      <c r="K105" s="269">
        <f t="shared" si="11"/>
        <v>0.82242880963716003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0.85391305778152293</v>
      </c>
      <c r="C106" s="318">
        <f t="shared" si="12"/>
        <v>0.83031771840856949</v>
      </c>
      <c r="D106" s="318">
        <f t="shared" si="12"/>
        <v>0.87122587469943102</v>
      </c>
      <c r="E106" s="318">
        <f t="shared" si="12"/>
        <v>0.88976625136804111</v>
      </c>
      <c r="F106" s="318">
        <f t="shared" si="12"/>
        <v>0.82944447575554914</v>
      </c>
      <c r="G106" s="318">
        <f t="shared" si="12"/>
        <v>0.8594290054654401</v>
      </c>
      <c r="H106" s="318">
        <f t="shared" si="12"/>
        <v>0.80303782897199738</v>
      </c>
      <c r="I106" s="318">
        <f t="shared" si="12"/>
        <v>0.81649760202769039</v>
      </c>
      <c r="J106" s="318">
        <f t="shared" si="12"/>
        <v>0.54617264742521632</v>
      </c>
      <c r="K106" s="318">
        <f t="shared" si="12"/>
        <v>0.52002807013187413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5.2467776553346786E-2</v>
      </c>
      <c r="C107" s="318">
        <f t="shared" si="13"/>
        <v>7.0152050194628432E-2</v>
      </c>
      <c r="D107" s="318">
        <f t="shared" si="13"/>
        <v>3.8733141870310669E-2</v>
      </c>
      <c r="E107" s="318">
        <f t="shared" si="13"/>
        <v>2.4374632211395724E-2</v>
      </c>
      <c r="F107" s="318">
        <f t="shared" si="13"/>
        <v>7.0822169106277671E-2</v>
      </c>
      <c r="G107" s="318">
        <f t="shared" si="13"/>
        <v>4.7571815092405073E-2</v>
      </c>
      <c r="H107" s="318">
        <f t="shared" si="13"/>
        <v>9.0252840914028201E-2</v>
      </c>
      <c r="I107" s="318">
        <f t="shared" si="13"/>
        <v>8.0217793424892297E-2</v>
      </c>
      <c r="J107" s="318">
        <f t="shared" si="13"/>
        <v>0.28332102010106475</v>
      </c>
      <c r="K107" s="318">
        <f t="shared" si="13"/>
        <v>0.30240073950528584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1.2363171381236215E-2</v>
      </c>
      <c r="C108" s="319">
        <f t="shared" si="14"/>
        <v>1.653018054651972E-2</v>
      </c>
      <c r="D108" s="319">
        <f t="shared" si="14"/>
        <v>9.1268298855679553E-3</v>
      </c>
      <c r="E108" s="319">
        <f t="shared" si="14"/>
        <v>5.7434824797214287E-3</v>
      </c>
      <c r="F108" s="319">
        <f t="shared" si="14"/>
        <v>1.6688083082033171E-2</v>
      </c>
      <c r="G108" s="319">
        <f t="shared" si="14"/>
        <v>1.1209518327994925E-2</v>
      </c>
      <c r="H108" s="319">
        <f t="shared" si="14"/>
        <v>2.1266602344566166E-2</v>
      </c>
      <c r="I108" s="319">
        <f t="shared" si="14"/>
        <v>1.8902007919626363E-2</v>
      </c>
      <c r="J108" s="319">
        <f t="shared" si="14"/>
        <v>6.6759953585124862E-2</v>
      </c>
      <c r="K108" s="319">
        <f t="shared" si="14"/>
        <v>7.1255776667325535E-2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1</v>
      </c>
      <c r="D110" s="232">
        <f t="shared" si="15"/>
        <v>0.99999999999999989</v>
      </c>
      <c r="E110" s="232">
        <f t="shared" si="15"/>
        <v>1.0000000000000002</v>
      </c>
      <c r="F110" s="232">
        <f t="shared" si="15"/>
        <v>0.99999999999999989</v>
      </c>
      <c r="G110" s="232">
        <f t="shared" si="15"/>
        <v>1</v>
      </c>
      <c r="H110" s="232">
        <f t="shared" si="15"/>
        <v>1.0000000000000002</v>
      </c>
      <c r="I110" s="232">
        <f t="shared" si="15"/>
        <v>1.0000000000000002</v>
      </c>
      <c r="J110" s="232">
        <f t="shared" si="15"/>
        <v>1</v>
      </c>
      <c r="K110" s="232">
        <f t="shared" si="15"/>
        <v>0.99999999999999989</v>
      </c>
      <c r="L110" s="232">
        <f t="shared" si="15"/>
        <v>1</v>
      </c>
      <c r="M110" s="232">
        <f t="shared" si="15"/>
        <v>1.0000000000000002</v>
      </c>
      <c r="N110" s="232">
        <f t="shared" si="15"/>
        <v>0.99999999999999989</v>
      </c>
      <c r="O110" s="232">
        <f t="shared" si="15"/>
        <v>0.99999999999999967</v>
      </c>
      <c r="P110" s="232">
        <f t="shared" si="15"/>
        <v>0.99999999999999989</v>
      </c>
      <c r="Q110" s="232">
        <f t="shared" si="15"/>
        <v>1</v>
      </c>
      <c r="R110" s="232">
        <f t="shared" si="15"/>
        <v>1.0000000000000002</v>
      </c>
      <c r="S110" s="232">
        <f t="shared" si="15"/>
        <v>1</v>
      </c>
      <c r="T110" s="232">
        <f t="shared" si="15"/>
        <v>0.99999999999999978</v>
      </c>
      <c r="U110" s="232">
        <f t="shared" si="15"/>
        <v>0.99999999999999989</v>
      </c>
      <c r="V110" s="232">
        <f t="shared" si="15"/>
        <v>0.99999999999999978</v>
      </c>
      <c r="W110" s="232">
        <f t="shared" si="15"/>
        <v>0.99999999999999967</v>
      </c>
      <c r="X110" s="232">
        <f t="shared" si="15"/>
        <v>1</v>
      </c>
      <c r="Y110" s="232">
        <f t="shared" si="15"/>
        <v>0.99999999999999978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3.4288259100794514E-3</v>
      </c>
      <c r="C111" s="299">
        <f t="shared" si="16"/>
        <v>3.4480155084462482E-3</v>
      </c>
      <c r="D111" s="299">
        <f t="shared" si="16"/>
        <v>3.488304590843129E-3</v>
      </c>
      <c r="E111" s="299">
        <f t="shared" si="16"/>
        <v>3.5500344940044485E-3</v>
      </c>
      <c r="F111" s="299">
        <f t="shared" si="16"/>
        <v>3.4827038675756066E-3</v>
      </c>
      <c r="G111" s="299">
        <f t="shared" si="16"/>
        <v>3.4560184528366809E-3</v>
      </c>
      <c r="H111" s="299">
        <f t="shared" si="16"/>
        <v>3.4884726700973494E-3</v>
      </c>
      <c r="I111" s="299">
        <f t="shared" si="16"/>
        <v>3.466268626517735E-3</v>
      </c>
      <c r="J111" s="299">
        <f t="shared" si="16"/>
        <v>3.3393418993748671E-3</v>
      </c>
      <c r="K111" s="299">
        <f t="shared" si="16"/>
        <v>3.3495930864980324E-3</v>
      </c>
      <c r="L111" s="299">
        <f t="shared" si="16"/>
        <v>3.2628071260943532E-3</v>
      </c>
      <c r="M111" s="299">
        <f t="shared" si="16"/>
        <v>3.4428979911497073E-3</v>
      </c>
      <c r="N111" s="299">
        <f t="shared" si="16"/>
        <v>3.368117826341424E-3</v>
      </c>
      <c r="O111" s="299">
        <f t="shared" si="16"/>
        <v>3.3499961493257931E-3</v>
      </c>
      <c r="P111" s="299">
        <f t="shared" si="16"/>
        <v>3.3565708920236161E-3</v>
      </c>
      <c r="Q111" s="299">
        <f t="shared" si="16"/>
        <v>3.3381322037472592E-3</v>
      </c>
      <c r="R111" s="299">
        <f t="shared" si="16"/>
        <v>3.3394851858688747E-3</v>
      </c>
      <c r="S111" s="299">
        <f t="shared" si="16"/>
        <v>3.3309694544656843E-3</v>
      </c>
      <c r="T111" s="299">
        <f t="shared" si="16"/>
        <v>3.3845702760736491E-3</v>
      </c>
      <c r="U111" s="299">
        <f t="shared" si="16"/>
        <v>3.3244082412945408E-3</v>
      </c>
      <c r="V111" s="299">
        <f t="shared" si="16"/>
        <v>3.2962478690517095E-3</v>
      </c>
      <c r="W111" s="299">
        <f t="shared" si="16"/>
        <v>3.2375483910159894E-3</v>
      </c>
      <c r="X111" s="299">
        <f t="shared" si="16"/>
        <v>3.2370375580185488E-3</v>
      </c>
      <c r="Y111" s="299">
        <f t="shared" si="16"/>
        <v>3.2910246628505375E-3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1.2646459333796483E-3</v>
      </c>
      <c r="C112" s="233">
        <f t="shared" si="17"/>
        <v>1.2717235885812209E-3</v>
      </c>
      <c r="D112" s="233">
        <f t="shared" si="17"/>
        <v>1.286583317698128E-3</v>
      </c>
      <c r="E112" s="233">
        <f t="shared" si="17"/>
        <v>1.3093510151689729E-3</v>
      </c>
      <c r="F112" s="233">
        <f t="shared" si="17"/>
        <v>1.2845176158835696E-3</v>
      </c>
      <c r="G112" s="233">
        <f t="shared" si="17"/>
        <v>1.2746752960588945E-3</v>
      </c>
      <c r="H112" s="233">
        <f t="shared" si="17"/>
        <v>1.2866453099808826E-3</v>
      </c>
      <c r="I112" s="233">
        <f t="shared" si="17"/>
        <v>1.2784558439205031E-3</v>
      </c>
      <c r="J112" s="233">
        <f t="shared" si="17"/>
        <v>1.2316417525877956E-3</v>
      </c>
      <c r="K112" s="233">
        <f t="shared" si="17"/>
        <v>1.2354226742349152E-3</v>
      </c>
      <c r="L112" s="233">
        <f t="shared" si="17"/>
        <v>1.2034136090979754E-3</v>
      </c>
      <c r="M112" s="233">
        <f t="shared" si="17"/>
        <v>1.2698361065078246E-3</v>
      </c>
      <c r="N112" s="233">
        <f t="shared" si="17"/>
        <v>1.2422551112043737E-3</v>
      </c>
      <c r="O112" s="233">
        <f t="shared" si="17"/>
        <v>1.2355713349658454E-3</v>
      </c>
      <c r="P112" s="233">
        <f t="shared" si="17"/>
        <v>1.2379962821150651E-3</v>
      </c>
      <c r="Q112" s="233">
        <f t="shared" si="17"/>
        <v>1.2311955833461362E-3</v>
      </c>
      <c r="R112" s="233">
        <f t="shared" si="17"/>
        <v>1.2316946006141196E-3</v>
      </c>
      <c r="S112" s="233">
        <f t="shared" si="17"/>
        <v>1.2285537630880323E-3</v>
      </c>
      <c r="T112" s="233">
        <f t="shared" si="17"/>
        <v>1.2495060415908964E-3</v>
      </c>
      <c r="U112" s="233">
        <f t="shared" si="17"/>
        <v>1.2261338060028585E-3</v>
      </c>
      <c r="V112" s="233">
        <f t="shared" si="17"/>
        <v>1.2157474810119441E-3</v>
      </c>
      <c r="W112" s="233">
        <f t="shared" si="17"/>
        <v>1.194097488234194E-3</v>
      </c>
      <c r="X112" s="233">
        <f t="shared" si="17"/>
        <v>1.193909078880732E-3</v>
      </c>
      <c r="Y112" s="233">
        <f t="shared" si="17"/>
        <v>1.2138210179441925E-3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2.4669469246417532E-2</v>
      </c>
      <c r="C113" s="233">
        <f t="shared" si="18"/>
        <v>2.4807533184096377E-2</v>
      </c>
      <c r="D113" s="233">
        <f t="shared" si="18"/>
        <v>2.5097402167013963E-2</v>
      </c>
      <c r="E113" s="233">
        <f t="shared" si="18"/>
        <v>2.5541532020077067E-2</v>
      </c>
      <c r="F113" s="233">
        <f t="shared" si="18"/>
        <v>2.5057106487376319E-2</v>
      </c>
      <c r="G113" s="233">
        <f t="shared" si="18"/>
        <v>2.4865112190933718E-2</v>
      </c>
      <c r="H113" s="233">
        <f t="shared" si="18"/>
        <v>2.5098611451504257E-2</v>
      </c>
      <c r="I113" s="233">
        <f t="shared" si="18"/>
        <v>2.4938859400919465E-2</v>
      </c>
      <c r="J113" s="233">
        <f t="shared" si="18"/>
        <v>2.4025656143036127E-2</v>
      </c>
      <c r="K113" s="233">
        <f t="shared" si="18"/>
        <v>2.4099410644462044E-2</v>
      </c>
      <c r="L113" s="233">
        <f t="shared" si="18"/>
        <v>2.3475009278704245E-2</v>
      </c>
      <c r="M113" s="233">
        <f t="shared" si="18"/>
        <v>2.4770714039912364E-2</v>
      </c>
      <c r="N113" s="233">
        <f t="shared" si="18"/>
        <v>2.4232691106010441E-2</v>
      </c>
      <c r="O113" s="233">
        <f t="shared" si="18"/>
        <v>2.410231057181169E-2</v>
      </c>
      <c r="P113" s="233">
        <f t="shared" si="18"/>
        <v>2.4149614056164826E-2</v>
      </c>
      <c r="Q113" s="233">
        <f t="shared" si="18"/>
        <v>2.4016952712221793E-2</v>
      </c>
      <c r="R113" s="233">
        <f t="shared" si="18"/>
        <v>2.4026687050364204E-2</v>
      </c>
      <c r="S113" s="233">
        <f t="shared" si="18"/>
        <v>2.3965418680528257E-2</v>
      </c>
      <c r="T113" s="233">
        <f t="shared" si="18"/>
        <v>2.4276661254720965E-2</v>
      </c>
      <c r="U113" s="233">
        <f t="shared" si="18"/>
        <v>2.391821253743745E-2</v>
      </c>
      <c r="V113" s="233">
        <f t="shared" si="18"/>
        <v>2.3715606323173245E-2</v>
      </c>
      <c r="W113" s="233">
        <f t="shared" si="18"/>
        <v>2.3293279554139526E-2</v>
      </c>
      <c r="X113" s="233">
        <f t="shared" si="18"/>
        <v>2.3289604249749348E-2</v>
      </c>
      <c r="Y113" s="233">
        <f t="shared" si="18"/>
        <v>2.367802677608434E-2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1.3773132172851893E-2</v>
      </c>
      <c r="C114" s="233">
        <f t="shared" si="19"/>
        <v>1.3850214206638704E-2</v>
      </c>
      <c r="D114" s="233">
        <f t="shared" si="19"/>
        <v>1.4012050027857839E-2</v>
      </c>
      <c r="E114" s="233">
        <f t="shared" si="19"/>
        <v>1.4260010740228481E-2</v>
      </c>
      <c r="F114" s="233">
        <f t="shared" si="19"/>
        <v>1.3989552676329909E-2</v>
      </c>
      <c r="G114" s="233">
        <f t="shared" si="19"/>
        <v>1.3882360957086835E-2</v>
      </c>
      <c r="H114" s="233">
        <f t="shared" si="19"/>
        <v>1.4012725179599169E-2</v>
      </c>
      <c r="I114" s="233">
        <f t="shared" si="19"/>
        <v>1.3923534525126213E-2</v>
      </c>
      <c r="J114" s="233">
        <f t="shared" si="19"/>
        <v>1.3413686946085456E-2</v>
      </c>
      <c r="K114" s="233">
        <f t="shared" si="19"/>
        <v>1.345486458498539E-2</v>
      </c>
      <c r="L114" s="233">
        <f t="shared" si="19"/>
        <v>1.3106257063129595E-2</v>
      </c>
      <c r="M114" s="233">
        <f t="shared" si="19"/>
        <v>1.3829657828458367E-2</v>
      </c>
      <c r="N114" s="233">
        <f t="shared" si="19"/>
        <v>1.3529275971571315E-2</v>
      </c>
      <c r="O114" s="233">
        <f t="shared" si="19"/>
        <v>1.3456483634113668E-2</v>
      </c>
      <c r="P114" s="233">
        <f t="shared" si="19"/>
        <v>1.3482893490593518E-2</v>
      </c>
      <c r="Q114" s="233">
        <f t="shared" si="19"/>
        <v>1.3408827761570145E-2</v>
      </c>
      <c r="R114" s="233">
        <f t="shared" si="19"/>
        <v>1.341426250864603E-2</v>
      </c>
      <c r="S114" s="233">
        <f t="shared" si="19"/>
        <v>1.3380055961786985E-2</v>
      </c>
      <c r="T114" s="233">
        <f t="shared" si="19"/>
        <v>1.3608245128039353E-2</v>
      </c>
      <c r="U114" s="233">
        <f t="shared" si="19"/>
        <v>1.3353700451594775E-2</v>
      </c>
      <c r="V114" s="233">
        <f t="shared" si="19"/>
        <v>1.3240584026582619E-2</v>
      </c>
      <c r="W114" s="233">
        <f t="shared" si="19"/>
        <v>1.3004796124056922E-2</v>
      </c>
      <c r="X114" s="233">
        <f t="shared" si="19"/>
        <v>1.3002744176662535E-2</v>
      </c>
      <c r="Y114" s="233">
        <f t="shared" si="19"/>
        <v>1.321960311029774E-2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1.0237800044985089E-2</v>
      </c>
      <c r="C115" s="300">
        <f t="shared" si="20"/>
        <v>1.0104619009734469E-2</v>
      </c>
      <c r="D115" s="300">
        <f t="shared" si="20"/>
        <v>1.0112736267109674E-2</v>
      </c>
      <c r="E115" s="300">
        <f t="shared" si="20"/>
        <v>9.6665016674093683E-3</v>
      </c>
      <c r="F115" s="300">
        <f t="shared" si="20"/>
        <v>9.6852014327198678E-3</v>
      </c>
      <c r="G115" s="300">
        <f t="shared" si="20"/>
        <v>1.0550104901140514E-2</v>
      </c>
      <c r="H115" s="300">
        <f t="shared" si="20"/>
        <v>1.006910028973179E-2</v>
      </c>
      <c r="I115" s="300">
        <f t="shared" si="20"/>
        <v>1.021266631471327E-2</v>
      </c>
      <c r="J115" s="300">
        <f t="shared" si="20"/>
        <v>1.3269169595935458E-2</v>
      </c>
      <c r="K115" s="300">
        <f t="shared" si="20"/>
        <v>1.4092162054675715E-2</v>
      </c>
      <c r="L115" s="300">
        <f t="shared" si="20"/>
        <v>1.1275164345602778E-2</v>
      </c>
      <c r="M115" s="300">
        <f t="shared" si="20"/>
        <v>3.1747460964572843E-2</v>
      </c>
      <c r="N115" s="300">
        <f t="shared" si="20"/>
        <v>1.9412470305459881E-2</v>
      </c>
      <c r="O115" s="300">
        <f t="shared" si="20"/>
        <v>1.9293046718105684E-2</v>
      </c>
      <c r="P115" s="300">
        <f t="shared" si="20"/>
        <v>2.0850713649453949E-2</v>
      </c>
      <c r="Q115" s="300">
        <f t="shared" si="20"/>
        <v>1.8284739720068121E-2</v>
      </c>
      <c r="R115" s="300">
        <f t="shared" si="20"/>
        <v>1.8162498485852871E-2</v>
      </c>
      <c r="S115" s="300">
        <f t="shared" si="20"/>
        <v>1.6138533728335323E-2</v>
      </c>
      <c r="T115" s="300">
        <f t="shared" si="20"/>
        <v>2.3095947956440897E-2</v>
      </c>
      <c r="U115" s="300">
        <f t="shared" si="20"/>
        <v>1.5405865777616724E-2</v>
      </c>
      <c r="V115" s="300">
        <f t="shared" si="20"/>
        <v>1.1916044463492755E-2</v>
      </c>
      <c r="W115" s="300">
        <f t="shared" si="20"/>
        <v>1.0578278357065363E-2</v>
      </c>
      <c r="X115" s="300">
        <f t="shared" si="20"/>
        <v>1.0404120152540905E-2</v>
      </c>
      <c r="Y115" s="300">
        <f t="shared" si="20"/>
        <v>1.1696973164495623E-2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3.0865335940365599E-2</v>
      </c>
      <c r="C116" s="301">
        <f t="shared" si="21"/>
        <v>3.2796337821597729E-2</v>
      </c>
      <c r="D116" s="301">
        <f t="shared" si="21"/>
        <v>2.9384215019505135E-2</v>
      </c>
      <c r="E116" s="301">
        <f t="shared" si="21"/>
        <v>2.7894369241600513E-2</v>
      </c>
      <c r="F116" s="301">
        <f t="shared" si="21"/>
        <v>3.286667606593556E-2</v>
      </c>
      <c r="G116" s="301">
        <f t="shared" si="21"/>
        <v>3.0315914328135237E-2</v>
      </c>
      <c r="H116" s="301">
        <f t="shared" si="21"/>
        <v>3.5075486598153661E-2</v>
      </c>
      <c r="I116" s="301">
        <f t="shared" si="21"/>
        <v>3.3920026994428233E-2</v>
      </c>
      <c r="J116" s="301">
        <f t="shared" si="21"/>
        <v>6.4727340276747272E-2</v>
      </c>
      <c r="K116" s="301">
        <f t="shared" si="21"/>
        <v>6.8651453118332484E-2</v>
      </c>
      <c r="L116" s="301">
        <f t="shared" si="21"/>
        <v>5.1926244910650801E-2</v>
      </c>
      <c r="M116" s="301">
        <f t="shared" si="21"/>
        <v>0.12163904129671121</v>
      </c>
      <c r="N116" s="301">
        <f t="shared" si="21"/>
        <v>8.8056064175041887E-2</v>
      </c>
      <c r="O116" s="301">
        <f t="shared" si="21"/>
        <v>8.7981363387549388E-2</v>
      </c>
      <c r="P116" s="301">
        <f t="shared" si="21"/>
        <v>9.318262473572321E-2</v>
      </c>
      <c r="Q116" s="301">
        <f t="shared" si="21"/>
        <v>8.5063828058841273E-2</v>
      </c>
      <c r="R116" s="301">
        <f t="shared" si="21"/>
        <v>8.5277371043899777E-2</v>
      </c>
      <c r="S116" s="301">
        <f t="shared" si="21"/>
        <v>7.8780389047390181E-2</v>
      </c>
      <c r="T116" s="301">
        <f t="shared" si="21"/>
        <v>9.8971892155061802E-2</v>
      </c>
      <c r="U116" s="301">
        <f t="shared" si="21"/>
        <v>7.4381800172407281E-2</v>
      </c>
      <c r="V116" s="301">
        <f t="shared" si="21"/>
        <v>5.6687555065133226E-2</v>
      </c>
      <c r="W116" s="301">
        <f t="shared" si="21"/>
        <v>3.8621073220753657E-2</v>
      </c>
      <c r="X116" s="301">
        <f t="shared" si="21"/>
        <v>3.7244738118622854E-2</v>
      </c>
      <c r="Y116" s="301">
        <f t="shared" si="21"/>
        <v>5.4790394271135807E-2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2.5057526869264105E-2</v>
      </c>
      <c r="C117" s="302">
        <f t="shared" si="22"/>
        <v>2.4873345049123943E-2</v>
      </c>
      <c r="D117" s="302">
        <f t="shared" si="22"/>
        <v>2.5166205753652471E-2</v>
      </c>
      <c r="E117" s="302">
        <f t="shared" si="22"/>
        <v>2.5284138141113823E-2</v>
      </c>
      <c r="F117" s="302">
        <f t="shared" si="22"/>
        <v>2.4861029801356065E-2</v>
      </c>
      <c r="G117" s="302">
        <f t="shared" si="22"/>
        <v>2.5084344419731407E-2</v>
      </c>
      <c r="H117" s="302">
        <f t="shared" si="22"/>
        <v>2.4642842298616203E-2</v>
      </c>
      <c r="I117" s="302">
        <f t="shared" si="22"/>
        <v>2.4756829146034335E-2</v>
      </c>
      <c r="J117" s="302">
        <f t="shared" si="22"/>
        <v>2.1892846761918838E-2</v>
      </c>
      <c r="K117" s="302">
        <f t="shared" si="22"/>
        <v>2.1500985964213858E-2</v>
      </c>
      <c r="L117" s="302">
        <f t="shared" si="22"/>
        <v>2.317330975189829E-2</v>
      </c>
      <c r="M117" s="302">
        <f t="shared" si="22"/>
        <v>1.603715150797435E-2</v>
      </c>
      <c r="N117" s="302">
        <f t="shared" si="22"/>
        <v>1.954277677521838E-2</v>
      </c>
      <c r="O117" s="302">
        <f t="shared" si="22"/>
        <v>1.9562875531467992E-2</v>
      </c>
      <c r="P117" s="302">
        <f t="shared" si="22"/>
        <v>1.903318514804251E-2</v>
      </c>
      <c r="Q117" s="302">
        <f t="shared" si="22"/>
        <v>1.9868378540704758E-2</v>
      </c>
      <c r="R117" s="302">
        <f t="shared" si="22"/>
        <v>1.9851647861234025E-2</v>
      </c>
      <c r="S117" s="302">
        <f t="shared" si="22"/>
        <v>2.0515804120849575E-2</v>
      </c>
      <c r="T117" s="302">
        <f t="shared" si="22"/>
        <v>1.841884821024143E-2</v>
      </c>
      <c r="U117" s="302">
        <f t="shared" si="22"/>
        <v>2.0946726234148921E-2</v>
      </c>
      <c r="V117" s="302">
        <f t="shared" si="22"/>
        <v>2.2697431531296913E-2</v>
      </c>
      <c r="W117" s="302">
        <f t="shared" si="22"/>
        <v>2.4434041264247572E-2</v>
      </c>
      <c r="X117" s="302">
        <f t="shared" si="22"/>
        <v>2.4566404532516736E-2</v>
      </c>
      <c r="Y117" s="302">
        <f t="shared" si="22"/>
        <v>2.2881653324446773E-2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5.8078090711014951E-3</v>
      </c>
      <c r="C118" s="302">
        <f t="shared" si="23"/>
        <v>7.9229927724737848E-3</v>
      </c>
      <c r="D118" s="302">
        <f t="shared" si="23"/>
        <v>4.2180092658526637E-3</v>
      </c>
      <c r="E118" s="302">
        <f t="shared" si="23"/>
        <v>2.6102311004866895E-3</v>
      </c>
      <c r="F118" s="302">
        <f t="shared" si="23"/>
        <v>8.0056462645794937E-3</v>
      </c>
      <c r="G118" s="302">
        <f t="shared" si="23"/>
        <v>5.2315699084038271E-3</v>
      </c>
      <c r="H118" s="302">
        <f t="shared" si="23"/>
        <v>1.0432644299537455E-2</v>
      </c>
      <c r="I118" s="302">
        <f t="shared" si="23"/>
        <v>9.1631978483938947E-3</v>
      </c>
      <c r="J118" s="302">
        <f t="shared" si="23"/>
        <v>4.2834493514828445E-2</v>
      </c>
      <c r="K118" s="302">
        <f t="shared" si="23"/>
        <v>4.7150467154118615E-2</v>
      </c>
      <c r="L118" s="302">
        <f t="shared" si="23"/>
        <v>2.8752935158752511E-2</v>
      </c>
      <c r="M118" s="302">
        <f t="shared" si="23"/>
        <v>0.10560188978873687</v>
      </c>
      <c r="N118" s="302">
        <f t="shared" si="23"/>
        <v>6.8513287399823514E-2</v>
      </c>
      <c r="O118" s="302">
        <f t="shared" si="23"/>
        <v>6.84184878560814E-2</v>
      </c>
      <c r="P118" s="302">
        <f t="shared" si="23"/>
        <v>7.4149439587680721E-2</v>
      </c>
      <c r="Q118" s="302">
        <f t="shared" si="23"/>
        <v>6.5195449518136508E-2</v>
      </c>
      <c r="R118" s="302">
        <f t="shared" si="23"/>
        <v>6.5425723182665749E-2</v>
      </c>
      <c r="S118" s="302">
        <f t="shared" si="23"/>
        <v>5.8264584926540602E-2</v>
      </c>
      <c r="T118" s="302">
        <f t="shared" si="23"/>
        <v>8.0553043944820379E-2</v>
      </c>
      <c r="U118" s="302">
        <f t="shared" si="23"/>
        <v>5.3435073938258359E-2</v>
      </c>
      <c r="V118" s="302">
        <f t="shared" si="23"/>
        <v>3.3990123533836313E-2</v>
      </c>
      <c r="W118" s="302">
        <f t="shared" si="23"/>
        <v>1.4187031956506084E-2</v>
      </c>
      <c r="X118" s="302">
        <f t="shared" si="23"/>
        <v>1.2678333586106115E-2</v>
      </c>
      <c r="Y118" s="302">
        <f t="shared" si="23"/>
        <v>3.1908740946689038E-2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0.80796267877561612</v>
      </c>
      <c r="C119" s="301">
        <f t="shared" si="24"/>
        <v>0.80648900441601279</v>
      </c>
      <c r="D119" s="301">
        <f t="shared" si="24"/>
        <v>0.80812516605235796</v>
      </c>
      <c r="E119" s="301">
        <f t="shared" si="24"/>
        <v>0.80854438672445805</v>
      </c>
      <c r="F119" s="301">
        <f t="shared" si="24"/>
        <v>0.80626884348989092</v>
      </c>
      <c r="G119" s="301">
        <f t="shared" si="24"/>
        <v>0.80762215754068534</v>
      </c>
      <c r="H119" s="301">
        <f t="shared" si="24"/>
        <v>0.80436020499602201</v>
      </c>
      <c r="I119" s="301">
        <f t="shared" si="24"/>
        <v>0.80535418374837409</v>
      </c>
      <c r="J119" s="301">
        <f t="shared" si="24"/>
        <v>0.78405436700724862</v>
      </c>
      <c r="K119" s="301">
        <f t="shared" si="24"/>
        <v>0.78053777720540718</v>
      </c>
      <c r="L119" s="301">
        <f t="shared" si="24"/>
        <v>0.79558987822616234</v>
      </c>
      <c r="M119" s="301">
        <f t="shared" si="24"/>
        <v>0.72793026962809326</v>
      </c>
      <c r="N119" s="301">
        <f t="shared" si="24"/>
        <v>0.76254048149440579</v>
      </c>
      <c r="O119" s="301">
        <f t="shared" si="24"/>
        <v>0.76298275027265716</v>
      </c>
      <c r="P119" s="301">
        <f t="shared" si="24"/>
        <v>0.75801596295932128</v>
      </c>
      <c r="Q119" s="301">
        <f t="shared" si="24"/>
        <v>0.76601774763506836</v>
      </c>
      <c r="R119" s="301">
        <f t="shared" si="24"/>
        <v>0.76596279228690589</v>
      </c>
      <c r="S119" s="301">
        <f t="shared" si="24"/>
        <v>0.77224146008469352</v>
      </c>
      <c r="T119" s="301">
        <f t="shared" si="24"/>
        <v>0.75175227745687045</v>
      </c>
      <c r="U119" s="301">
        <f t="shared" si="24"/>
        <v>0.77593619288427251</v>
      </c>
      <c r="V119" s="301">
        <f t="shared" si="24"/>
        <v>0.79131070722341235</v>
      </c>
      <c r="W119" s="301">
        <f t="shared" si="24"/>
        <v>0.80549640273539058</v>
      </c>
      <c r="X119" s="301">
        <f t="shared" si="24"/>
        <v>0.80657903522979091</v>
      </c>
      <c r="Y119" s="301">
        <f t="shared" si="24"/>
        <v>0.79285559368004221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0.79594497114133023</v>
      </c>
      <c r="C120" s="302">
        <f t="shared" si="25"/>
        <v>0.79009448979570174</v>
      </c>
      <c r="D120" s="302">
        <f t="shared" si="25"/>
        <v>0.79939712393954943</v>
      </c>
      <c r="E120" s="302">
        <f t="shared" si="25"/>
        <v>0.80314321154126289</v>
      </c>
      <c r="F120" s="302">
        <f t="shared" si="25"/>
        <v>0.78970329957248697</v>
      </c>
      <c r="G120" s="302">
        <f t="shared" si="25"/>
        <v>0.79679682274440899</v>
      </c>
      <c r="H120" s="302">
        <f t="shared" si="25"/>
        <v>0.7827726377207499</v>
      </c>
      <c r="I120" s="302">
        <f t="shared" si="25"/>
        <v>0.78639339640344363</v>
      </c>
      <c r="J120" s="302">
        <f t="shared" si="25"/>
        <v>0.69541983831977461</v>
      </c>
      <c r="K120" s="302">
        <f t="shared" si="25"/>
        <v>0.68297249533385218</v>
      </c>
      <c r="L120" s="302">
        <f t="shared" si="25"/>
        <v>0.7360933685897102</v>
      </c>
      <c r="M120" s="302">
        <f t="shared" si="25"/>
        <v>0.50941540084153847</v>
      </c>
      <c r="N120" s="302">
        <f t="shared" si="25"/>
        <v>0.62077055638928968</v>
      </c>
      <c r="O120" s="302">
        <f t="shared" si="25"/>
        <v>0.6214089874701596</v>
      </c>
      <c r="P120" s="302">
        <f t="shared" si="25"/>
        <v>0.60458352823193851</v>
      </c>
      <c r="Q120" s="302">
        <f t="shared" si="25"/>
        <v>0.63111320070473953</v>
      </c>
      <c r="R120" s="302">
        <f t="shared" si="25"/>
        <v>0.63058175559213947</v>
      </c>
      <c r="S120" s="302">
        <f t="shared" si="25"/>
        <v>0.65167848383875115</v>
      </c>
      <c r="T120" s="302">
        <f t="shared" si="25"/>
        <v>0.58506929609002201</v>
      </c>
      <c r="U120" s="302">
        <f t="shared" si="25"/>
        <v>0.66536659802590714</v>
      </c>
      <c r="V120" s="302">
        <f t="shared" si="25"/>
        <v>0.72097723687649051</v>
      </c>
      <c r="W120" s="302">
        <f t="shared" si="25"/>
        <v>0.77614013427609985</v>
      </c>
      <c r="X120" s="302">
        <f t="shared" si="25"/>
        <v>0.78034461456229609</v>
      </c>
      <c r="Y120" s="302">
        <f t="shared" si="25"/>
        <v>0.72682898795301487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1.2017707634285762E-2</v>
      </c>
      <c r="C121" s="302">
        <f t="shared" si="26"/>
        <v>1.6394514620311121E-2</v>
      </c>
      <c r="D121" s="302">
        <f t="shared" si="26"/>
        <v>8.7280421128085959E-3</v>
      </c>
      <c r="E121" s="302">
        <f t="shared" si="26"/>
        <v>5.4011751831951399E-3</v>
      </c>
      <c r="F121" s="302">
        <f t="shared" si="26"/>
        <v>1.6565543917403849E-2</v>
      </c>
      <c r="G121" s="302">
        <f t="shared" si="26"/>
        <v>1.082533479627633E-2</v>
      </c>
      <c r="H121" s="302">
        <f t="shared" si="26"/>
        <v>2.1587567275272102E-2</v>
      </c>
      <c r="I121" s="302">
        <f t="shared" si="26"/>
        <v>1.8960787344930556E-2</v>
      </c>
      <c r="J121" s="302">
        <f t="shared" si="26"/>
        <v>8.8634528687474082E-2</v>
      </c>
      <c r="K121" s="302">
        <f t="shared" si="26"/>
        <v>9.7565281871554957E-2</v>
      </c>
      <c r="L121" s="302">
        <f t="shared" si="26"/>
        <v>5.9496509636451991E-2</v>
      </c>
      <c r="M121" s="302">
        <f t="shared" si="26"/>
        <v>0.21851486878655488</v>
      </c>
      <c r="N121" s="302">
        <f t="shared" si="26"/>
        <v>0.14176992510511616</v>
      </c>
      <c r="O121" s="302">
        <f t="shared" si="26"/>
        <v>0.14157376280249756</v>
      </c>
      <c r="P121" s="302">
        <f t="shared" si="26"/>
        <v>0.15343243472738266</v>
      </c>
      <c r="Q121" s="302">
        <f t="shared" si="26"/>
        <v>0.13490454693032877</v>
      </c>
      <c r="R121" s="302">
        <f t="shared" si="26"/>
        <v>0.13538103669476639</v>
      </c>
      <c r="S121" s="302">
        <f t="shared" si="26"/>
        <v>0.12056297624594234</v>
      </c>
      <c r="T121" s="302">
        <f t="shared" si="26"/>
        <v>0.1666829813668485</v>
      </c>
      <c r="U121" s="302">
        <f t="shared" si="26"/>
        <v>0.11056959485836529</v>
      </c>
      <c r="V121" s="302">
        <f t="shared" si="26"/>
        <v>7.0333470346921834E-2</v>
      </c>
      <c r="W121" s="302">
        <f t="shared" si="26"/>
        <v>2.9356268459290683E-2</v>
      </c>
      <c r="X121" s="302">
        <f t="shared" si="26"/>
        <v>2.6234420667494821E-2</v>
      </c>
      <c r="Y121" s="302">
        <f t="shared" si="26"/>
        <v>6.6026605727027357E-2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0.10779811197630472</v>
      </c>
      <c r="C122" s="301">
        <f t="shared" si="27"/>
        <v>0.10723255226489242</v>
      </c>
      <c r="D122" s="301">
        <f t="shared" si="27"/>
        <v>0.10849354255761408</v>
      </c>
      <c r="E122" s="301">
        <f t="shared" si="27"/>
        <v>0.10923381409705343</v>
      </c>
      <c r="F122" s="301">
        <f t="shared" si="27"/>
        <v>0.10736539836428829</v>
      </c>
      <c r="G122" s="301">
        <f t="shared" si="27"/>
        <v>0.10803365633312284</v>
      </c>
      <c r="H122" s="301">
        <f t="shared" si="27"/>
        <v>0.10660875350491103</v>
      </c>
      <c r="I122" s="301">
        <f t="shared" si="27"/>
        <v>0.10690600454600054</v>
      </c>
      <c r="J122" s="301">
        <f t="shared" si="27"/>
        <v>9.5938796378984392E-2</v>
      </c>
      <c r="K122" s="301">
        <f t="shared" si="27"/>
        <v>9.4579316631404162E-2</v>
      </c>
      <c r="L122" s="301">
        <f t="shared" si="27"/>
        <v>0.1001612254405581</v>
      </c>
      <c r="M122" s="301">
        <f t="shared" si="27"/>
        <v>7.5370122144594404E-2</v>
      </c>
      <c r="N122" s="301">
        <f t="shared" si="27"/>
        <v>8.7618644009964802E-2</v>
      </c>
      <c r="O122" s="301">
        <f t="shared" si="27"/>
        <v>8.7598477931470436E-2</v>
      </c>
      <c r="P122" s="301">
        <f t="shared" si="27"/>
        <v>8.5723623934604545E-2</v>
      </c>
      <c r="Q122" s="301">
        <f t="shared" si="27"/>
        <v>8.8638576325137039E-2</v>
      </c>
      <c r="R122" s="301">
        <f t="shared" si="27"/>
        <v>8.8585208837848428E-2</v>
      </c>
      <c r="S122" s="301">
        <f t="shared" si="27"/>
        <v>9.093461927971204E-2</v>
      </c>
      <c r="T122" s="301">
        <f t="shared" si="27"/>
        <v>8.3660899731201624E-2</v>
      </c>
      <c r="U122" s="301">
        <f t="shared" si="27"/>
        <v>9.245368612937388E-2</v>
      </c>
      <c r="V122" s="301">
        <f t="shared" si="27"/>
        <v>9.8617507548141886E-2</v>
      </c>
      <c r="W122" s="301">
        <f t="shared" si="27"/>
        <v>0.10457452412934344</v>
      </c>
      <c r="X122" s="301">
        <f t="shared" si="27"/>
        <v>0.10504881143573409</v>
      </c>
      <c r="Y122" s="301">
        <f t="shared" si="27"/>
        <v>9.9254563317149311E-2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9.0280795337789557E-2</v>
      </c>
      <c r="C123" s="302">
        <f t="shared" si="28"/>
        <v>8.9617199074049247E-2</v>
      </c>
      <c r="D123" s="302">
        <f t="shared" si="28"/>
        <v>9.0672358965365338E-2</v>
      </c>
      <c r="E123" s="302">
        <f t="shared" si="28"/>
        <v>9.1097262420189243E-2</v>
      </c>
      <c r="F123" s="302">
        <f t="shared" si="28"/>
        <v>8.9572827960767959E-2</v>
      </c>
      <c r="G123" s="302">
        <f t="shared" si="28"/>
        <v>9.0377417394620227E-2</v>
      </c>
      <c r="H123" s="302">
        <f t="shared" si="28"/>
        <v>8.8786711222955172E-2</v>
      </c>
      <c r="I123" s="302">
        <f t="shared" si="28"/>
        <v>8.9197399129094065E-2</v>
      </c>
      <c r="J123" s="302">
        <f t="shared" si="28"/>
        <v>7.8878639068677925E-2</v>
      </c>
      <c r="K123" s="302">
        <f t="shared" si="28"/>
        <v>7.7466787665182099E-2</v>
      </c>
      <c r="L123" s="302">
        <f t="shared" si="28"/>
        <v>8.3492071900221579E-2</v>
      </c>
      <c r="M123" s="302">
        <f t="shared" si="28"/>
        <v>5.7780913521378034E-2</v>
      </c>
      <c r="N123" s="302">
        <f t="shared" si="28"/>
        <v>7.0411475146007207E-2</v>
      </c>
      <c r="O123" s="302">
        <f t="shared" si="28"/>
        <v>7.0483889782494785E-2</v>
      </c>
      <c r="P123" s="302">
        <f t="shared" si="28"/>
        <v>6.8575446489270622E-2</v>
      </c>
      <c r="Q123" s="302">
        <f t="shared" si="28"/>
        <v>7.1584599154009637E-2</v>
      </c>
      <c r="R123" s="302">
        <f t="shared" si="28"/>
        <v>7.152431950003417E-2</v>
      </c>
      <c r="S123" s="302">
        <f t="shared" si="28"/>
        <v>7.3917235435413731E-2</v>
      </c>
      <c r="T123" s="302">
        <f t="shared" si="28"/>
        <v>6.6362026639840269E-2</v>
      </c>
      <c r="U123" s="302">
        <f t="shared" si="28"/>
        <v>7.5469822461271679E-2</v>
      </c>
      <c r="V123" s="302">
        <f t="shared" si="28"/>
        <v>8.1777510664231348E-2</v>
      </c>
      <c r="W123" s="302">
        <f t="shared" si="28"/>
        <v>8.8034413378538887E-2</v>
      </c>
      <c r="X123" s="302">
        <f t="shared" si="28"/>
        <v>8.8511310448038019E-2</v>
      </c>
      <c r="Y123" s="302">
        <f t="shared" si="28"/>
        <v>8.2441250948374192E-2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1.7517316638515166E-2</v>
      </c>
      <c r="C124" s="303">
        <f t="shared" si="29"/>
        <v>1.7615353190843178E-2</v>
      </c>
      <c r="D124" s="303">
        <f t="shared" si="29"/>
        <v>1.7821183592248727E-2</v>
      </c>
      <c r="E124" s="303">
        <f t="shared" si="29"/>
        <v>1.8136551676864201E-2</v>
      </c>
      <c r="F124" s="303">
        <f t="shared" si="29"/>
        <v>1.7792570403520343E-2</v>
      </c>
      <c r="G124" s="303">
        <f t="shared" si="29"/>
        <v>1.7656238938502607E-2</v>
      </c>
      <c r="H124" s="303">
        <f t="shared" si="29"/>
        <v>1.7822042281955854E-2</v>
      </c>
      <c r="I124" s="303">
        <f t="shared" si="29"/>
        <v>1.770860541690647E-2</v>
      </c>
      <c r="J124" s="303">
        <f t="shared" si="29"/>
        <v>1.7060157310306474E-2</v>
      </c>
      <c r="K124" s="303">
        <f t="shared" si="29"/>
        <v>1.7112528966222066E-2</v>
      </c>
      <c r="L124" s="303">
        <f t="shared" si="29"/>
        <v>1.6669153540336514E-2</v>
      </c>
      <c r="M124" s="303">
        <f t="shared" si="29"/>
        <v>1.7589208623216373E-2</v>
      </c>
      <c r="N124" s="303">
        <f t="shared" si="29"/>
        <v>1.7207168863957591E-2</v>
      </c>
      <c r="O124" s="303">
        <f t="shared" si="29"/>
        <v>1.7114588148975662E-2</v>
      </c>
      <c r="P124" s="303">
        <f t="shared" si="29"/>
        <v>1.7148177445333916E-2</v>
      </c>
      <c r="Q124" s="303">
        <f t="shared" si="29"/>
        <v>1.7053977171127412E-2</v>
      </c>
      <c r="R124" s="303">
        <f t="shared" si="29"/>
        <v>1.7060889337814262E-2</v>
      </c>
      <c r="S124" s="303">
        <f t="shared" si="29"/>
        <v>1.7017383844298316E-2</v>
      </c>
      <c r="T124" s="303">
        <f t="shared" si="29"/>
        <v>1.7298873091361352E-2</v>
      </c>
      <c r="U124" s="303">
        <f t="shared" si="29"/>
        <v>1.6983863668102187E-2</v>
      </c>
      <c r="V124" s="303">
        <f t="shared" si="29"/>
        <v>1.6839996883910538E-2</v>
      </c>
      <c r="W124" s="303">
        <f t="shared" si="29"/>
        <v>1.6540110750804575E-2</v>
      </c>
      <c r="X124" s="303">
        <f t="shared" si="29"/>
        <v>1.6537500987696074E-2</v>
      </c>
      <c r="Y124" s="303">
        <f t="shared" si="29"/>
        <v>1.6813312368775136E-2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1.0000000000000002</v>
      </c>
      <c r="E126" s="232">
        <f t="shared" si="30"/>
        <v>0.99999999999999978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0.99999999999999967</v>
      </c>
      <c r="J126" s="232">
        <f t="shared" si="30"/>
        <v>0.99999999999999978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1.0000000000000002</v>
      </c>
      <c r="Q126" s="232">
        <f t="shared" si="30"/>
        <v>1.0000000000000002</v>
      </c>
      <c r="R126" s="232">
        <f t="shared" si="30"/>
        <v>1.0000000000000004</v>
      </c>
      <c r="S126" s="232">
        <f t="shared" si="30"/>
        <v>0.99999999999999989</v>
      </c>
      <c r="T126" s="232">
        <f t="shared" si="30"/>
        <v>1</v>
      </c>
      <c r="U126" s="232">
        <f t="shared" si="30"/>
        <v>1.0000000000000004</v>
      </c>
      <c r="V126" s="232">
        <f t="shared" si="30"/>
        <v>1</v>
      </c>
      <c r="W126" s="232">
        <f t="shared" si="30"/>
        <v>1.0000000000000002</v>
      </c>
      <c r="X126" s="232">
        <f t="shared" si="30"/>
        <v>1</v>
      </c>
      <c r="Y126" s="232">
        <f t="shared" si="30"/>
        <v>0.99999999999999989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2.7779250042928322E-2</v>
      </c>
      <c r="C127" s="299">
        <f t="shared" si="31"/>
        <v>2.7834410960694455E-2</v>
      </c>
      <c r="D127" s="299">
        <f t="shared" si="31"/>
        <v>2.7634139070488249E-2</v>
      </c>
      <c r="E127" s="299">
        <f t="shared" si="31"/>
        <v>2.752362411678003E-2</v>
      </c>
      <c r="F127" s="299">
        <f t="shared" si="31"/>
        <v>2.7869784331448478E-2</v>
      </c>
      <c r="G127" s="299">
        <f t="shared" si="31"/>
        <v>2.769117433453009E-2</v>
      </c>
      <c r="H127" s="299">
        <f t="shared" si="31"/>
        <v>2.790956407161025E-2</v>
      </c>
      <c r="I127" s="299">
        <f t="shared" si="31"/>
        <v>2.7926692439720392E-2</v>
      </c>
      <c r="J127" s="299">
        <f t="shared" si="31"/>
        <v>2.7910203806908472E-2</v>
      </c>
      <c r="K127" s="299">
        <f t="shared" si="31"/>
        <v>2.7854689093348966E-2</v>
      </c>
      <c r="L127" s="299">
        <f t="shared" si="31"/>
        <v>2.8089803745663937E-2</v>
      </c>
      <c r="M127" s="299">
        <f t="shared" si="31"/>
        <v>2.7431291326867266E-2</v>
      </c>
      <c r="N127" s="299">
        <f t="shared" si="31"/>
        <v>2.7640288049264525E-2</v>
      </c>
      <c r="O127" s="299">
        <f t="shared" si="31"/>
        <v>2.7641981426580611E-2</v>
      </c>
      <c r="P127" s="299">
        <f t="shared" si="31"/>
        <v>2.7609449281822875E-2</v>
      </c>
      <c r="Q127" s="299">
        <f t="shared" si="31"/>
        <v>2.7380549657432043E-2</v>
      </c>
      <c r="R127" s="299">
        <f t="shared" si="31"/>
        <v>2.7478538238793909E-2</v>
      </c>
      <c r="S127" s="299">
        <f t="shared" si="31"/>
        <v>2.7476318763162151E-2</v>
      </c>
      <c r="T127" s="299">
        <f t="shared" si="31"/>
        <v>2.717503129263758E-2</v>
      </c>
      <c r="U127" s="299">
        <f t="shared" si="31"/>
        <v>2.7226390677066864E-2</v>
      </c>
      <c r="V127" s="299">
        <f t="shared" si="31"/>
        <v>2.7429279302385548E-2</v>
      </c>
      <c r="W127" s="299">
        <f t="shared" si="31"/>
        <v>2.6420357316691068E-2</v>
      </c>
      <c r="X127" s="299">
        <f t="shared" si="31"/>
        <v>2.6409292822411487E-2</v>
      </c>
      <c r="Y127" s="299">
        <f t="shared" si="31"/>
        <v>2.685823248136416E-2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3.0769791681367767E-3</v>
      </c>
      <c r="C128" s="233">
        <f t="shared" si="32"/>
        <v>3.0830890881165976E-3</v>
      </c>
      <c r="D128" s="233">
        <f t="shared" si="32"/>
        <v>3.0609058962314454E-3</v>
      </c>
      <c r="E128" s="233">
        <f t="shared" si="32"/>
        <v>3.0486646654637965E-3</v>
      </c>
      <c r="F128" s="233">
        <f t="shared" si="32"/>
        <v>3.0870072329458762E-3</v>
      </c>
      <c r="G128" s="233">
        <f t="shared" si="32"/>
        <v>3.067223428887465E-3</v>
      </c>
      <c r="H128" s="233">
        <f t="shared" si="32"/>
        <v>3.0914134509540127E-3</v>
      </c>
      <c r="I128" s="233">
        <f t="shared" si="32"/>
        <v>3.0933106811448065E-3</v>
      </c>
      <c r="J128" s="233">
        <f t="shared" si="32"/>
        <v>3.0914843114769803E-3</v>
      </c>
      <c r="K128" s="233">
        <f t="shared" si="32"/>
        <v>3.0853352031719084E-3</v>
      </c>
      <c r="L128" s="233">
        <f t="shared" si="32"/>
        <v>3.1113777668184774E-3</v>
      </c>
      <c r="M128" s="233">
        <f t="shared" si="32"/>
        <v>3.038437388965743E-3</v>
      </c>
      <c r="N128" s="233">
        <f t="shared" si="32"/>
        <v>3.0615869901980111E-3</v>
      </c>
      <c r="O128" s="233">
        <f t="shared" si="32"/>
        <v>3.0617745577787526E-3</v>
      </c>
      <c r="P128" s="233">
        <f t="shared" si="32"/>
        <v>3.0581711224246782E-3</v>
      </c>
      <c r="Q128" s="233">
        <f t="shared" si="32"/>
        <v>3.109116091913638E-3</v>
      </c>
      <c r="R128" s="233">
        <f t="shared" si="32"/>
        <v>3.1358464061303211E-3</v>
      </c>
      <c r="S128" s="233">
        <f t="shared" si="32"/>
        <v>3.1748774846992829E-3</v>
      </c>
      <c r="T128" s="233">
        <f t="shared" si="32"/>
        <v>3.1682220249691683E-3</v>
      </c>
      <c r="U128" s="233">
        <f t="shared" si="32"/>
        <v>3.2282217398609718E-3</v>
      </c>
      <c r="V128" s="233">
        <f t="shared" si="32"/>
        <v>3.2462610049148813E-3</v>
      </c>
      <c r="W128" s="233">
        <f t="shared" si="32"/>
        <v>3.1731515511774474E-3</v>
      </c>
      <c r="X128" s="233">
        <f t="shared" si="32"/>
        <v>3.2127243922337695E-3</v>
      </c>
      <c r="Y128" s="233">
        <f t="shared" si="32"/>
        <v>3.3041753982663269E-3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0.13388296714647432</v>
      </c>
      <c r="C129" s="233">
        <f t="shared" si="33"/>
        <v>0.13414881692030345</v>
      </c>
      <c r="D129" s="233">
        <f t="shared" si="33"/>
        <v>0.13318360026199166</v>
      </c>
      <c r="E129" s="233">
        <f t="shared" si="33"/>
        <v>0.13265096997522569</v>
      </c>
      <c r="F129" s="233">
        <f t="shared" si="33"/>
        <v>0.13431929999048003</v>
      </c>
      <c r="G129" s="233">
        <f t="shared" si="33"/>
        <v>0.13345848350650349</v>
      </c>
      <c r="H129" s="233">
        <f t="shared" si="33"/>
        <v>0.13451101969626553</v>
      </c>
      <c r="I129" s="233">
        <f t="shared" si="33"/>
        <v>0.13459357040376915</v>
      </c>
      <c r="J129" s="233">
        <f t="shared" si="33"/>
        <v>0.13451410292060675</v>
      </c>
      <c r="K129" s="233">
        <f t="shared" si="33"/>
        <v>0.13424654801685137</v>
      </c>
      <c r="L129" s="233">
        <f t="shared" si="33"/>
        <v>0.13537969046032616</v>
      </c>
      <c r="M129" s="233">
        <f t="shared" si="33"/>
        <v>0.13220596919733102</v>
      </c>
      <c r="N129" s="233">
        <f t="shared" si="33"/>
        <v>0.13321323545812616</v>
      </c>
      <c r="O129" s="233">
        <f t="shared" si="33"/>
        <v>0.13322139674323011</v>
      </c>
      <c r="P129" s="233">
        <f t="shared" si="33"/>
        <v>0.13306460705088519</v>
      </c>
      <c r="Q129" s="233">
        <f t="shared" si="33"/>
        <v>0.13178406390115413</v>
      </c>
      <c r="R129" s="233">
        <f t="shared" si="33"/>
        <v>0.13210130219932287</v>
      </c>
      <c r="S129" s="233">
        <f t="shared" si="33"/>
        <v>0.13195615763497712</v>
      </c>
      <c r="T129" s="233">
        <f t="shared" si="33"/>
        <v>0.1303929248672433</v>
      </c>
      <c r="U129" s="233">
        <f t="shared" si="33"/>
        <v>0.13053716266639973</v>
      </c>
      <c r="V129" s="233">
        <f t="shared" si="33"/>
        <v>0.13141934198104724</v>
      </c>
      <c r="W129" s="233">
        <f t="shared" si="33"/>
        <v>0.12650845186559526</v>
      </c>
      <c r="X129" s="233">
        <f t="shared" si="33"/>
        <v>0.12638750072325766</v>
      </c>
      <c r="Y129" s="233">
        <f t="shared" si="33"/>
        <v>0.12847478441788904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4.196647734546724E-2</v>
      </c>
      <c r="C130" s="233">
        <f t="shared" si="34"/>
        <v>4.2049809667333765E-2</v>
      </c>
      <c r="D130" s="233">
        <f t="shared" si="34"/>
        <v>4.1747256296372146E-2</v>
      </c>
      <c r="E130" s="233">
        <f t="shared" si="34"/>
        <v>4.1580299906478137E-2</v>
      </c>
      <c r="F130" s="233">
        <f t="shared" si="34"/>
        <v>4.210324868242913E-2</v>
      </c>
      <c r="G130" s="233">
        <f t="shared" si="34"/>
        <v>4.1833420217738157E-2</v>
      </c>
      <c r="H130" s="233">
        <f t="shared" si="34"/>
        <v>4.2163344457575254E-2</v>
      </c>
      <c r="I130" s="233">
        <f t="shared" si="34"/>
        <v>4.218922050790589E-2</v>
      </c>
      <c r="J130" s="233">
        <f t="shared" si="34"/>
        <v>4.2164310914079926E-2</v>
      </c>
      <c r="K130" s="233">
        <f t="shared" si="34"/>
        <v>4.2080444108268576E-2</v>
      </c>
      <c r="L130" s="233">
        <f t="shared" si="34"/>
        <v>4.2435634896886579E-2</v>
      </c>
      <c r="M130" s="233">
        <f t="shared" si="34"/>
        <v>4.1440811549876368E-2</v>
      </c>
      <c r="N130" s="233">
        <f t="shared" si="34"/>
        <v>4.1756545639249097E-2</v>
      </c>
      <c r="O130" s="233">
        <f t="shared" si="34"/>
        <v>4.1759103846567981E-2</v>
      </c>
      <c r="P130" s="233">
        <f t="shared" si="34"/>
        <v>4.1709957108845924E-2</v>
      </c>
      <c r="Q130" s="233">
        <f t="shared" si="34"/>
        <v>4.2259072624611392E-2</v>
      </c>
      <c r="R130" s="233">
        <f t="shared" si="34"/>
        <v>4.2769359157352305E-2</v>
      </c>
      <c r="S130" s="233">
        <f t="shared" si="34"/>
        <v>4.3301698437219885E-2</v>
      </c>
      <c r="T130" s="233">
        <f t="shared" si="34"/>
        <v>4.3210925576980919E-2</v>
      </c>
      <c r="U130" s="233">
        <f t="shared" si="34"/>
        <v>4.3892566279546651E-2</v>
      </c>
      <c r="V130" s="233">
        <f t="shared" si="34"/>
        <v>4.4275288026317333E-2</v>
      </c>
      <c r="W130" s="233">
        <f t="shared" si="34"/>
        <v>4.3148187438526622E-2</v>
      </c>
      <c r="X130" s="233">
        <f t="shared" si="34"/>
        <v>4.3573144507350219E-2</v>
      </c>
      <c r="Y130" s="233">
        <f t="shared" si="34"/>
        <v>4.4712856866545414E-2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0.53633979340568294</v>
      </c>
      <c r="C131" s="300">
        <f t="shared" si="35"/>
        <v>0.47701276998714714</v>
      </c>
      <c r="D131" s="300">
        <f t="shared" si="35"/>
        <v>0.58744673726331309</v>
      </c>
      <c r="E131" s="300">
        <f t="shared" si="35"/>
        <v>0.64753047335572511</v>
      </c>
      <c r="F131" s="300">
        <f t="shared" si="35"/>
        <v>0.46677766813178612</v>
      </c>
      <c r="G131" s="300">
        <f t="shared" si="35"/>
        <v>0.55960032813401017</v>
      </c>
      <c r="H131" s="300">
        <f t="shared" si="35"/>
        <v>0.42257031032332165</v>
      </c>
      <c r="I131" s="300">
        <f t="shared" si="35"/>
        <v>0.45069154471444528</v>
      </c>
      <c r="J131" s="300">
        <f t="shared" si="35"/>
        <v>0.21263384234070168</v>
      </c>
      <c r="K131" s="300">
        <f t="shared" si="35"/>
        <v>0.20721503585833798</v>
      </c>
      <c r="L131" s="300">
        <f t="shared" si="35"/>
        <v>0.25081731260373619</v>
      </c>
      <c r="M131" s="300">
        <f t="shared" si="35"/>
        <v>0.20894050822887877</v>
      </c>
      <c r="N131" s="300">
        <f t="shared" si="35"/>
        <v>0.19954960017266707</v>
      </c>
      <c r="O131" s="300">
        <f t="shared" si="35"/>
        <v>0.19883213658968488</v>
      </c>
      <c r="P131" s="300">
        <f t="shared" si="35"/>
        <v>0.19847611995968109</v>
      </c>
      <c r="Q131" s="300">
        <f t="shared" si="35"/>
        <v>0.20529231514512786</v>
      </c>
      <c r="R131" s="300">
        <f t="shared" si="35"/>
        <v>0.2007810087266057</v>
      </c>
      <c r="S131" s="300">
        <f t="shared" si="35"/>
        <v>0.20212057004847758</v>
      </c>
      <c r="T131" s="300">
        <f t="shared" si="35"/>
        <v>0.2090946997533496</v>
      </c>
      <c r="U131" s="300">
        <f t="shared" si="35"/>
        <v>0.21371300202043456</v>
      </c>
      <c r="V131" s="300">
        <f t="shared" si="35"/>
        <v>0.24326537550784985</v>
      </c>
      <c r="W131" s="300">
        <f t="shared" si="35"/>
        <v>0.40277946299668022</v>
      </c>
      <c r="X131" s="300">
        <f t="shared" si="35"/>
        <v>0.42000062596601273</v>
      </c>
      <c r="Y131" s="300">
        <f t="shared" si="35"/>
        <v>0.26173558809398723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0.25695453289131054</v>
      </c>
      <c r="C132" s="235">
        <f t="shared" si="36"/>
        <v>0.31587110337640462</v>
      </c>
      <c r="D132" s="235">
        <f t="shared" si="36"/>
        <v>0.20692736121160368</v>
      </c>
      <c r="E132" s="235">
        <f t="shared" si="36"/>
        <v>0.14766596798032702</v>
      </c>
      <c r="F132" s="235">
        <f t="shared" si="36"/>
        <v>0.32584299163091035</v>
      </c>
      <c r="G132" s="235">
        <f t="shared" si="36"/>
        <v>0.23434937037833067</v>
      </c>
      <c r="H132" s="235">
        <f t="shared" si="36"/>
        <v>0.36975434800027329</v>
      </c>
      <c r="I132" s="235">
        <f t="shared" si="36"/>
        <v>0.34150566125301418</v>
      </c>
      <c r="J132" s="235">
        <f t="shared" si="36"/>
        <v>0.579686055706226</v>
      </c>
      <c r="K132" s="235">
        <f t="shared" si="36"/>
        <v>0.5855179477200213</v>
      </c>
      <c r="L132" s="235">
        <f t="shared" si="36"/>
        <v>0.54016618052656862</v>
      </c>
      <c r="M132" s="235">
        <f t="shared" si="36"/>
        <v>0.58694298230808084</v>
      </c>
      <c r="N132" s="235">
        <f t="shared" si="36"/>
        <v>0.59477874369049522</v>
      </c>
      <c r="O132" s="235">
        <f t="shared" si="36"/>
        <v>0.59548360683615775</v>
      </c>
      <c r="P132" s="235">
        <f t="shared" si="36"/>
        <v>0.59608169547634049</v>
      </c>
      <c r="Q132" s="235">
        <f t="shared" si="36"/>
        <v>0.59017488257976114</v>
      </c>
      <c r="R132" s="235">
        <f t="shared" si="36"/>
        <v>0.59373394527179524</v>
      </c>
      <c r="S132" s="235">
        <f t="shared" si="36"/>
        <v>0.59197037763146387</v>
      </c>
      <c r="T132" s="235">
        <f t="shared" si="36"/>
        <v>0.58695819648481939</v>
      </c>
      <c r="U132" s="235">
        <f t="shared" si="36"/>
        <v>0.58140265661669166</v>
      </c>
      <c r="V132" s="235">
        <f t="shared" si="36"/>
        <v>0.55036445417748525</v>
      </c>
      <c r="W132" s="235">
        <f t="shared" si="36"/>
        <v>0.39797038883132968</v>
      </c>
      <c r="X132" s="235">
        <f t="shared" si="36"/>
        <v>0.38041671158873425</v>
      </c>
      <c r="Y132" s="235">
        <f t="shared" si="36"/>
        <v>0.5349143627419477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0.49194216345610153</v>
      </c>
      <c r="C136" s="322">
        <f>IF(C$5=0,0,C$5/PPA_fec!C$5)</f>
        <v>0.48936457039520481</v>
      </c>
      <c r="D136" s="322">
        <f>IF(D$5=0,0,D$5/PPA_fec!D$5)</f>
        <v>0.48355147621545891</v>
      </c>
      <c r="E136" s="322">
        <f>IF(E$5=0,0,E$5/PPA_fec!E$5)</f>
        <v>0.47493335737909509</v>
      </c>
      <c r="F136" s="322">
        <f>IF(F$5=0,0,F$5/PPA_fec!F$5)</f>
        <v>0.484980524202759</v>
      </c>
      <c r="G136" s="322">
        <f>IF(G$5=0,0,G$5/PPA_fec!G$5)</f>
        <v>0.48777532129088647</v>
      </c>
      <c r="H136" s="322">
        <f>IF(H$5=0,0,H$5/PPA_fec!H$5)</f>
        <v>0.48416632872505916</v>
      </c>
      <c r="I136" s="322">
        <f>IF(I$5=0,0,I$5/PPA_fec!I$5)</f>
        <v>0.4868510052037674</v>
      </c>
      <c r="J136" s="322">
        <f>IF(J$5=0,0,J$5/PPA_fec!J$5)</f>
        <v>0.50347021161232519</v>
      </c>
      <c r="K136" s="322">
        <f>IF(K$5=0,0,K$5/PPA_fec!K$5)</f>
        <v>0.50237507988539487</v>
      </c>
      <c r="L136" s="322">
        <f>IF(L$5=0,0,L$5/PPA_fec!L$5)</f>
        <v>0</v>
      </c>
      <c r="M136" s="322">
        <f>IF(M$5=0,0,M$5/PPA_fec!M$5)</f>
        <v>0</v>
      </c>
      <c r="N136" s="322">
        <f>IF(N$5=0,0,N$5/PPA_fec!N$5)</f>
        <v>0</v>
      </c>
      <c r="O136" s="322">
        <f>IF(O$5=0,0,O$5/PPA_fec!O$5)</f>
        <v>0</v>
      </c>
      <c r="P136" s="322">
        <f>IF(P$5=0,0,P$5/PPA_fec!P$5)</f>
        <v>0</v>
      </c>
      <c r="Q136" s="322">
        <f>IF(Q$5=0,0,Q$5/PPA_fec!Q$5)</f>
        <v>0</v>
      </c>
      <c r="R136" s="322">
        <f>IF(R$5=0,0,R$5/PPA_fec!R$5)</f>
        <v>0</v>
      </c>
      <c r="S136" s="322">
        <f>IF(S$5=0,0,S$5/PPA_fec!S$5)</f>
        <v>0</v>
      </c>
      <c r="T136" s="322">
        <f>IF(T$5=0,0,T$5/PPA_fec!T$5)</f>
        <v>0</v>
      </c>
      <c r="U136" s="322">
        <f>IF(U$5=0,0,U$5/PPA_fec!U$5)</f>
        <v>0</v>
      </c>
      <c r="V136" s="322">
        <f>IF(V$5=0,0,V$5/PPA_fec!V$5)</f>
        <v>0</v>
      </c>
      <c r="W136" s="322">
        <f>IF(W$5=0,0,W$5/PPA_fec!W$5)</f>
        <v>0</v>
      </c>
      <c r="X136" s="322">
        <f>IF(X$5=0,0,X$5/PPA_fec!X$5)</f>
        <v>0</v>
      </c>
      <c r="Y136" s="322">
        <f>IF(Y$5=0,0,Y$5/PPA_fec!Y$5)</f>
        <v>0</v>
      </c>
      <c r="DA136" s="95"/>
    </row>
    <row r="137" spans="1:105" ht="12" customHeight="1" x14ac:dyDescent="0.25">
      <c r="A137" s="55" t="s">
        <v>91</v>
      </c>
      <c r="B137" s="305">
        <f>IF(B$6=0,0,B$6/PPA_fec!B$6)</f>
        <v>0.35929238076934894</v>
      </c>
      <c r="C137" s="305">
        <f>IF(C$6=0,0,C$6/PPA_fec!C$6)</f>
        <v>0.35929238076934894</v>
      </c>
      <c r="D137" s="305">
        <f>IF(D$6=0,0,D$6/PPA_fec!D$6)</f>
        <v>0.35929238076934894</v>
      </c>
      <c r="E137" s="305">
        <f>IF(E$6=0,0,E$6/PPA_fec!E$6)</f>
        <v>0.35929238076934894</v>
      </c>
      <c r="F137" s="305">
        <f>IF(F$6=0,0,F$6/PPA_fec!F$6)</f>
        <v>0.359292380769349</v>
      </c>
      <c r="G137" s="305">
        <f>IF(G$6=0,0,G$6/PPA_fec!G$6)</f>
        <v>0.35929238076934894</v>
      </c>
      <c r="H137" s="305">
        <f>IF(H$6=0,0,H$6/PPA_fec!H$6)</f>
        <v>0.35929238076934894</v>
      </c>
      <c r="I137" s="305">
        <f>IF(I$6=0,0,I$6/PPA_fec!I$6)</f>
        <v>0.359292380769349</v>
      </c>
      <c r="J137" s="305">
        <f>IF(J$6=0,0,J$6/PPA_fec!J$6)</f>
        <v>0.35929238076934894</v>
      </c>
      <c r="K137" s="305">
        <f>IF(K$6=0,0,K$6/PPA_fec!K$6)</f>
        <v>0.359292380769349</v>
      </c>
      <c r="L137" s="305">
        <f>IF(L$6=0,0,L$6/PPA_fec!L$6)</f>
        <v>0</v>
      </c>
      <c r="M137" s="305">
        <f>IF(M$6=0,0,M$6/PPA_fec!M$6)</f>
        <v>0</v>
      </c>
      <c r="N137" s="305">
        <f>IF(N$6=0,0,N$6/PPA_fec!N$6)</f>
        <v>0</v>
      </c>
      <c r="O137" s="305">
        <f>IF(O$6=0,0,O$6/PPA_fec!O$6)</f>
        <v>0</v>
      </c>
      <c r="P137" s="305">
        <f>IF(P$6=0,0,P$6/PPA_fec!P$6)</f>
        <v>0</v>
      </c>
      <c r="Q137" s="305">
        <f>IF(Q$6=0,0,Q$6/PPA_fec!Q$6)</f>
        <v>0</v>
      </c>
      <c r="R137" s="305">
        <f>IF(R$6=0,0,R$6/PPA_fec!R$6)</f>
        <v>0</v>
      </c>
      <c r="S137" s="305">
        <f>IF(S$6=0,0,S$6/PPA_fec!S$6)</f>
        <v>0</v>
      </c>
      <c r="T137" s="305">
        <f>IF(T$6=0,0,T$6/PPA_fec!T$6)</f>
        <v>0</v>
      </c>
      <c r="U137" s="305">
        <f>IF(U$6=0,0,U$6/PPA_fec!U$6)</f>
        <v>0</v>
      </c>
      <c r="V137" s="305">
        <f>IF(V$6=0,0,V$6/PPA_fec!V$6)</f>
        <v>0</v>
      </c>
      <c r="W137" s="305">
        <f>IF(W$6=0,0,W$6/PPA_fec!W$6)</f>
        <v>0</v>
      </c>
      <c r="X137" s="305">
        <f>IF(X$6=0,0,X$6/PPA_fec!X$6)</f>
        <v>0</v>
      </c>
      <c r="Y137" s="305">
        <f>IF(Y$6=0,0,Y$6/PPA_fec!Y$6)</f>
        <v>0</v>
      </c>
      <c r="DA137" s="76"/>
    </row>
    <row r="138" spans="1:105" ht="12" customHeight="1" x14ac:dyDescent="0.25">
      <c r="A138" s="173" t="s">
        <v>92</v>
      </c>
      <c r="B138" s="306">
        <f>IF(B$7=0,0,B$7/PPA_fec!B$7)</f>
        <v>9.3373042280898294E-2</v>
      </c>
      <c r="C138" s="306">
        <f>IF(C$7=0,0,C$7/PPA_fec!C$7)</f>
        <v>9.3373042280898308E-2</v>
      </c>
      <c r="D138" s="306">
        <f>IF(D$7=0,0,D$7/PPA_fec!D$7)</f>
        <v>9.3373042280898308E-2</v>
      </c>
      <c r="E138" s="306">
        <f>IF(E$7=0,0,E$7/PPA_fec!E$7)</f>
        <v>9.3373042280898252E-2</v>
      </c>
      <c r="F138" s="306">
        <f>IF(F$7=0,0,F$7/PPA_fec!F$7)</f>
        <v>9.3373042280898336E-2</v>
      </c>
      <c r="G138" s="306">
        <f>IF(G$7=0,0,G$7/PPA_fec!G$7)</f>
        <v>9.3373042280898336E-2</v>
      </c>
      <c r="H138" s="306">
        <f>IF(H$7=0,0,H$7/PPA_fec!H$7)</f>
        <v>9.3373042280898308E-2</v>
      </c>
      <c r="I138" s="306">
        <f>IF(I$7=0,0,I$7/PPA_fec!I$7)</f>
        <v>9.337304228089828E-2</v>
      </c>
      <c r="J138" s="306">
        <f>IF(J$7=0,0,J$7/PPA_fec!J$7)</f>
        <v>9.3373042280898308E-2</v>
      </c>
      <c r="K138" s="306">
        <f>IF(K$7=0,0,K$7/PPA_fec!K$7)</f>
        <v>9.3373042280898294E-2</v>
      </c>
      <c r="L138" s="306">
        <f>IF(L$7=0,0,L$7/PPA_fec!L$7)</f>
        <v>0</v>
      </c>
      <c r="M138" s="306">
        <f>IF(M$7=0,0,M$7/PPA_fec!M$7)</f>
        <v>0</v>
      </c>
      <c r="N138" s="306">
        <f>IF(N$7=0,0,N$7/PPA_fec!N$7)</f>
        <v>0</v>
      </c>
      <c r="O138" s="306">
        <f>IF(O$7=0,0,O$7/PPA_fec!O$7)</f>
        <v>0</v>
      </c>
      <c r="P138" s="306">
        <f>IF(P$7=0,0,P$7/PPA_fec!P$7)</f>
        <v>0</v>
      </c>
      <c r="Q138" s="306">
        <f>IF(Q$7=0,0,Q$7/PPA_fec!Q$7)</f>
        <v>0</v>
      </c>
      <c r="R138" s="306">
        <f>IF(R$7=0,0,R$7/PPA_fec!R$7)</f>
        <v>0</v>
      </c>
      <c r="S138" s="306">
        <f>IF(S$7=0,0,S$7/PPA_fec!S$7)</f>
        <v>0</v>
      </c>
      <c r="T138" s="306">
        <f>IF(T$7=0,0,T$7/PPA_fec!T$7)</f>
        <v>0</v>
      </c>
      <c r="U138" s="306">
        <f>IF(U$7=0,0,U$7/PPA_fec!U$7)</f>
        <v>0</v>
      </c>
      <c r="V138" s="306">
        <f>IF(V$7=0,0,V$7/PPA_fec!V$7)</f>
        <v>0</v>
      </c>
      <c r="W138" s="306">
        <f>IF(W$7=0,0,W$7/PPA_fec!W$7)</f>
        <v>0</v>
      </c>
      <c r="X138" s="306">
        <f>IF(X$7=0,0,X$7/PPA_fec!X$7)</f>
        <v>0</v>
      </c>
      <c r="Y138" s="306">
        <f>IF(Y$7=0,0,Y$7/PPA_fec!Y$7)</f>
        <v>0</v>
      </c>
      <c r="DA138" s="77"/>
    </row>
    <row r="139" spans="1:105" ht="12" customHeight="1" x14ac:dyDescent="0.25">
      <c r="A139" s="173" t="s">
        <v>93</v>
      </c>
      <c r="B139" s="306">
        <f>IF(B$8=0,0,B$8/PPA_fec!B$8)</f>
        <v>0.51357091440108849</v>
      </c>
      <c r="C139" s="306">
        <f>IF(C$8=0,0,C$8/PPA_fec!C$8)</f>
        <v>0.51357091440108826</v>
      </c>
      <c r="D139" s="306">
        <f>IF(D$8=0,0,D$8/PPA_fec!D$8)</f>
        <v>0.51357091440108826</v>
      </c>
      <c r="E139" s="306">
        <f>IF(E$8=0,0,E$8/PPA_fec!E$8)</f>
        <v>0.51357091440108826</v>
      </c>
      <c r="F139" s="306">
        <f>IF(F$8=0,0,F$8/PPA_fec!F$8)</f>
        <v>0.51357091440108837</v>
      </c>
      <c r="G139" s="306">
        <f>IF(G$8=0,0,G$8/PPA_fec!G$8)</f>
        <v>0.51357091440108849</v>
      </c>
      <c r="H139" s="306">
        <f>IF(H$8=0,0,H$8/PPA_fec!H$8)</f>
        <v>0.51357091440108815</v>
      </c>
      <c r="I139" s="306">
        <f>IF(I$8=0,0,I$8/PPA_fec!I$8)</f>
        <v>0.51357091440108849</v>
      </c>
      <c r="J139" s="306">
        <f>IF(J$8=0,0,J$8/PPA_fec!J$8)</f>
        <v>0.51357091440108837</v>
      </c>
      <c r="K139" s="306">
        <f>IF(K$8=0,0,K$8/PPA_fec!K$8)</f>
        <v>0.51357091440108826</v>
      </c>
      <c r="L139" s="306">
        <f>IF(L$8=0,0,L$8/PPA_fec!L$8)</f>
        <v>0</v>
      </c>
      <c r="M139" s="306">
        <f>IF(M$8=0,0,M$8/PPA_fec!M$8)</f>
        <v>0</v>
      </c>
      <c r="N139" s="306">
        <f>IF(N$8=0,0,N$8/PPA_fec!N$8)</f>
        <v>0</v>
      </c>
      <c r="O139" s="306">
        <f>IF(O$8=0,0,O$8/PPA_fec!O$8)</f>
        <v>0</v>
      </c>
      <c r="P139" s="306">
        <f>IF(P$8=0,0,P$8/PPA_fec!P$8)</f>
        <v>0</v>
      </c>
      <c r="Q139" s="306">
        <f>IF(Q$8=0,0,Q$8/PPA_fec!Q$8)</f>
        <v>0</v>
      </c>
      <c r="R139" s="306">
        <f>IF(R$8=0,0,R$8/PPA_fec!R$8)</f>
        <v>0</v>
      </c>
      <c r="S139" s="306">
        <f>IF(S$8=0,0,S$8/PPA_fec!S$8)</f>
        <v>0</v>
      </c>
      <c r="T139" s="306">
        <f>IF(T$8=0,0,T$8/PPA_fec!T$8)</f>
        <v>0</v>
      </c>
      <c r="U139" s="306">
        <f>IF(U$8=0,0,U$8/PPA_fec!U$8)</f>
        <v>0</v>
      </c>
      <c r="V139" s="306">
        <f>IF(V$8=0,0,V$8/PPA_fec!V$8)</f>
        <v>0</v>
      </c>
      <c r="W139" s="306">
        <f>IF(W$8=0,0,W$8/PPA_fec!W$8)</f>
        <v>0</v>
      </c>
      <c r="X139" s="306">
        <f>IF(X$8=0,0,X$8/PPA_fec!X$8)</f>
        <v>0</v>
      </c>
      <c r="Y139" s="306">
        <f>IF(Y$8=0,0,Y$8/PPA_fec!Y$8)</f>
        <v>0</v>
      </c>
      <c r="DA139" s="77"/>
    </row>
    <row r="140" spans="1:105" ht="12" customHeight="1" x14ac:dyDescent="0.25">
      <c r="A140" s="173" t="s">
        <v>94</v>
      </c>
      <c r="B140" s="306">
        <f>IF(B$9=0,0,B$9/PPA_fec!B$9)</f>
        <v>0.36054094689111976</v>
      </c>
      <c r="C140" s="306">
        <f>IF(C$9=0,0,C$9/PPA_fec!C$9)</f>
        <v>0.36054094689111982</v>
      </c>
      <c r="D140" s="306">
        <f>IF(D$9=0,0,D$9/PPA_fec!D$9)</f>
        <v>0.36054094689111993</v>
      </c>
      <c r="E140" s="306">
        <f>IF(E$9=0,0,E$9/PPA_fec!E$9)</f>
        <v>0.36054094689111982</v>
      </c>
      <c r="F140" s="306">
        <f>IF(F$9=0,0,F$9/PPA_fec!F$9)</f>
        <v>0.36054094689111976</v>
      </c>
      <c r="G140" s="306">
        <f>IF(G$9=0,0,G$9/PPA_fec!G$9)</f>
        <v>0.36054094689111971</v>
      </c>
      <c r="H140" s="306">
        <f>IF(H$9=0,0,H$9/PPA_fec!H$9)</f>
        <v>0.36054094689111982</v>
      </c>
      <c r="I140" s="306">
        <f>IF(I$9=0,0,I$9/PPA_fec!I$9)</f>
        <v>0.36054094689111987</v>
      </c>
      <c r="J140" s="306">
        <f>IF(J$9=0,0,J$9/PPA_fec!J$9)</f>
        <v>0.36054094689111982</v>
      </c>
      <c r="K140" s="306">
        <f>IF(K$9=0,0,K$9/PPA_fec!K$9)</f>
        <v>0.36054094689111976</v>
      </c>
      <c r="L140" s="306">
        <f>IF(L$9=0,0,L$9/PPA_fec!L$9)</f>
        <v>0</v>
      </c>
      <c r="M140" s="306">
        <f>IF(M$9=0,0,M$9/PPA_fec!M$9)</f>
        <v>0</v>
      </c>
      <c r="N140" s="306">
        <f>IF(N$9=0,0,N$9/PPA_fec!N$9)</f>
        <v>0</v>
      </c>
      <c r="O140" s="306">
        <f>IF(O$9=0,0,O$9/PPA_fec!O$9)</f>
        <v>0</v>
      </c>
      <c r="P140" s="306">
        <f>IF(P$9=0,0,P$9/PPA_fec!P$9)</f>
        <v>0</v>
      </c>
      <c r="Q140" s="306">
        <f>IF(Q$9=0,0,Q$9/PPA_fec!Q$9)</f>
        <v>0</v>
      </c>
      <c r="R140" s="306">
        <f>IF(R$9=0,0,R$9/PPA_fec!R$9)</f>
        <v>0</v>
      </c>
      <c r="S140" s="306">
        <f>IF(S$9=0,0,S$9/PPA_fec!S$9)</f>
        <v>0</v>
      </c>
      <c r="T140" s="306">
        <f>IF(T$9=0,0,T$9/PPA_fec!T$9)</f>
        <v>0</v>
      </c>
      <c r="U140" s="306">
        <f>IF(U$9=0,0,U$9/PPA_fec!U$9)</f>
        <v>0</v>
      </c>
      <c r="V140" s="306">
        <f>IF(V$9=0,0,V$9/PPA_fec!V$9)</f>
        <v>0</v>
      </c>
      <c r="W140" s="306">
        <f>IF(W$9=0,0,W$9/PPA_fec!W$9)</f>
        <v>0</v>
      </c>
      <c r="X140" s="306">
        <f>IF(X$9=0,0,X$9/PPA_fec!X$9)</f>
        <v>0</v>
      </c>
      <c r="Y140" s="306">
        <f>IF(Y$9=0,0,Y$9/PPA_fec!Y$9)</f>
        <v>0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0.50925697355263388</v>
      </c>
      <c r="C141" s="307">
        <f>IF(C$10=0,0,C$10/PPA_fec!C$10)</f>
        <v>0.51230559056139136</v>
      </c>
      <c r="D141" s="307">
        <f>IF(D$10=0,0,D$10/PPA_fec!D$10)</f>
        <v>0.51030147927001868</v>
      </c>
      <c r="E141" s="307">
        <f>IF(E$10=0,0,E$10/PPA_fec!E$10)</f>
        <v>0.50954833670643296</v>
      </c>
      <c r="F141" s="307">
        <f>IF(F$10=0,0,F$10/PPA_fec!F$10)</f>
        <v>0.51184688231178577</v>
      </c>
      <c r="G141" s="307">
        <f>IF(G$10=0,0,G$10/PPA_fec!G$10)</f>
        <v>0.51050741828426172</v>
      </c>
      <c r="H141" s="307">
        <f>IF(H$10=0,0,H$10/PPA_fec!H$10)</f>
        <v>0.51477110418510763</v>
      </c>
      <c r="I141" s="307">
        <f>IF(I$10=0,0,I$10/PPA_fec!I$10)</f>
        <v>0.51102981031231165</v>
      </c>
      <c r="J141" s="307">
        <f>IF(J$10=0,0,J$10/PPA_fec!J$10)</f>
        <v>0.56756024098869984</v>
      </c>
      <c r="K141" s="307">
        <f>IF(K$10=0,0,K$10/PPA_fec!K$10)</f>
        <v>0.57711799708524891</v>
      </c>
      <c r="L141" s="307">
        <f>IF(L$10=0,0,L$10/PPA_fec!L$10)</f>
        <v>0</v>
      </c>
      <c r="M141" s="307">
        <f>IF(M$10=0,0,M$10/PPA_fec!M$10)</f>
        <v>0</v>
      </c>
      <c r="N141" s="307">
        <f>IF(N$10=0,0,N$10/PPA_fec!N$10)</f>
        <v>0</v>
      </c>
      <c r="O141" s="307">
        <f>IF(O$10=0,0,O$10/PPA_fec!O$10)</f>
        <v>0</v>
      </c>
      <c r="P141" s="307">
        <f>IF(P$10=0,0,P$10/PPA_fec!P$10)</f>
        <v>0</v>
      </c>
      <c r="Q141" s="307">
        <f>IF(Q$10=0,0,Q$10/PPA_fec!Q$10)</f>
        <v>0</v>
      </c>
      <c r="R141" s="307">
        <f>IF(R$10=0,0,R$10/PPA_fec!R$10)</f>
        <v>0</v>
      </c>
      <c r="S141" s="307">
        <f>IF(S$10=0,0,S$10/PPA_fec!S$10)</f>
        <v>0</v>
      </c>
      <c r="T141" s="307">
        <f>IF(T$10=0,0,T$10/PPA_fec!T$10)</f>
        <v>0</v>
      </c>
      <c r="U141" s="307">
        <f>IF(U$10=0,0,U$10/PPA_fec!U$10)</f>
        <v>0</v>
      </c>
      <c r="V141" s="307">
        <f>IF(V$10=0,0,V$10/PPA_fec!V$10)</f>
        <v>0</v>
      </c>
      <c r="W141" s="307">
        <f>IF(W$10=0,0,W$10/PPA_fec!W$10)</f>
        <v>0</v>
      </c>
      <c r="X141" s="307">
        <f>IF(X$10=0,0,X$10/PPA_fec!X$10)</f>
        <v>0</v>
      </c>
      <c r="Y141" s="307">
        <f>IF(Y$10=0,0,Y$10/PPA_fec!Y$10)</f>
        <v>0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0.44688116449673299</v>
      </c>
      <c r="C142" s="308">
        <f>IF(C$16=0,0,C$16/PPA_fec!C$16)</f>
        <v>0.44688116449673299</v>
      </c>
      <c r="D142" s="308">
        <f>IF(D$16=0,0,D$16/PPA_fec!D$16)</f>
        <v>0.44688116449673304</v>
      </c>
      <c r="E142" s="308">
        <f>IF(E$16=0,0,E$16/PPA_fec!E$16)</f>
        <v>0.44688116449673299</v>
      </c>
      <c r="F142" s="308">
        <f>IF(F$16=0,0,F$16/PPA_fec!F$16)</f>
        <v>0.4468811644967331</v>
      </c>
      <c r="G142" s="308">
        <f>IF(G$16=0,0,G$16/PPA_fec!G$16)</f>
        <v>0.44688116449673299</v>
      </c>
      <c r="H142" s="308">
        <f>IF(H$16=0,0,H$16/PPA_fec!H$16)</f>
        <v>0.44688116449673315</v>
      </c>
      <c r="I142" s="308">
        <f>IF(I$16=0,0,I$16/PPA_fec!I$16)</f>
        <v>0.44688116449673299</v>
      </c>
      <c r="J142" s="308">
        <f>IF(J$16=0,0,J$16/PPA_fec!J$16)</f>
        <v>0.44688116449673304</v>
      </c>
      <c r="K142" s="308">
        <f>IF(K$16=0,0,K$16/PPA_fec!K$16)</f>
        <v>0.44688116449673299</v>
      </c>
      <c r="L142" s="308">
        <f>IF(L$16=0,0,L$16/PPA_fec!L$16)</f>
        <v>0</v>
      </c>
      <c r="M142" s="308">
        <f>IF(M$16=0,0,M$16/PPA_fec!M$16)</f>
        <v>0</v>
      </c>
      <c r="N142" s="308">
        <f>IF(N$16=0,0,N$16/PPA_fec!N$16)</f>
        <v>0</v>
      </c>
      <c r="O142" s="308">
        <f>IF(O$16=0,0,O$16/PPA_fec!O$16)</f>
        <v>0</v>
      </c>
      <c r="P142" s="308">
        <f>IF(P$16=0,0,P$16/PPA_fec!P$16)</f>
        <v>0</v>
      </c>
      <c r="Q142" s="308">
        <f>IF(Q$16=0,0,Q$16/PPA_fec!Q$16)</f>
        <v>0</v>
      </c>
      <c r="R142" s="308">
        <f>IF(R$16=0,0,R$16/PPA_fec!R$16)</f>
        <v>0</v>
      </c>
      <c r="S142" s="308">
        <f>IF(S$16=0,0,S$16/PPA_fec!S$16)</f>
        <v>0</v>
      </c>
      <c r="T142" s="308">
        <f>IF(T$16=0,0,T$16/PPA_fec!T$16)</f>
        <v>0</v>
      </c>
      <c r="U142" s="308">
        <f>IF(U$16=0,0,U$16/PPA_fec!U$16)</f>
        <v>0</v>
      </c>
      <c r="V142" s="308">
        <f>IF(V$16=0,0,V$16/PPA_fec!V$16)</f>
        <v>0</v>
      </c>
      <c r="W142" s="308">
        <f>IF(W$16=0,0,W$16/PPA_fec!W$16)</f>
        <v>0</v>
      </c>
      <c r="X142" s="308">
        <f>IF(X$16=0,0,X$16/PPA_fec!X$16)</f>
        <v>0</v>
      </c>
      <c r="Y142" s="308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0.49854827756401265</v>
      </c>
      <c r="C143" s="308">
        <f>IF(C$17=0,0,C$17/PPA_fec!C$17)</f>
        <v>0.49600343206474479</v>
      </c>
      <c r="D143" s="308">
        <f>IF(D$17=0,0,D$17/PPA_fec!D$17)</f>
        <v>0.48888856643657264</v>
      </c>
      <c r="E143" s="308">
        <f>IF(E$17=0,0,E$17/PPA_fec!E$17)</f>
        <v>0.4791362977306689</v>
      </c>
      <c r="F143" s="308">
        <f>IF(F$17=0,0,F$17/PPA_fec!F$17)</f>
        <v>0.49109167783410179</v>
      </c>
      <c r="G143" s="308">
        <f>IF(G$17=0,0,G$17/PPA_fec!G$17)</f>
        <v>0.4937541856106723</v>
      </c>
      <c r="H143" s="308">
        <f>IF(H$17=0,0,H$17/PPA_fec!H$17)</f>
        <v>0.49049913746336044</v>
      </c>
      <c r="I143" s="308">
        <f>IF(I$17=0,0,I$17/PPA_fec!I$17)</f>
        <v>0.49339165597052193</v>
      </c>
      <c r="J143" s="308">
        <f>IF(J$17=0,0,J$17/PPA_fec!J$17)</f>
        <v>0.51796288135197388</v>
      </c>
      <c r="K143" s="308">
        <f>IF(K$17=0,0,K$17/PPA_fec!K$17)</f>
        <v>0.51709021571654923</v>
      </c>
      <c r="L143" s="308">
        <f>IF(L$17=0,0,L$17/PPA_fec!L$17)</f>
        <v>0</v>
      </c>
      <c r="M143" s="308">
        <f>IF(M$17=0,0,M$17/PPA_fec!M$17)</f>
        <v>0</v>
      </c>
      <c r="N143" s="308">
        <f>IF(N$17=0,0,N$17/PPA_fec!N$17)</f>
        <v>0</v>
      </c>
      <c r="O143" s="308">
        <f>IF(O$17=0,0,O$17/PPA_fec!O$17)</f>
        <v>0</v>
      </c>
      <c r="P143" s="308">
        <f>IF(P$17=0,0,P$17/PPA_fec!P$17)</f>
        <v>0</v>
      </c>
      <c r="Q143" s="308">
        <f>IF(Q$17=0,0,Q$17/PPA_fec!Q$17)</f>
        <v>0</v>
      </c>
      <c r="R143" s="308">
        <f>IF(R$17=0,0,R$17/PPA_fec!R$17)</f>
        <v>0</v>
      </c>
      <c r="S143" s="308">
        <f>IF(S$17=0,0,S$17/PPA_fec!S$17)</f>
        <v>0</v>
      </c>
      <c r="T143" s="308">
        <f>IF(T$17=0,0,T$17/PPA_fec!T$17)</f>
        <v>0</v>
      </c>
      <c r="U143" s="308">
        <f>IF(U$17=0,0,U$17/PPA_fec!U$17)</f>
        <v>0</v>
      </c>
      <c r="V143" s="308">
        <f>IF(V$17=0,0,V$17/PPA_fec!V$17)</f>
        <v>0</v>
      </c>
      <c r="W143" s="308">
        <f>IF(W$17=0,0,W$17/PPA_fec!W$17)</f>
        <v>0</v>
      </c>
      <c r="X143" s="308">
        <f>IF(X$17=0,0,X$17/PPA_fec!X$17)</f>
        <v>0</v>
      </c>
      <c r="Y143" s="308">
        <f>IF(Y$17=0,0,Y$17/PPA_fec!Y$17)</f>
        <v>0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0.44423530390826055</v>
      </c>
      <c r="C144" s="309">
        <f>IF(C$30=0,0,C$30/PPA_fec!C$30)</f>
        <v>0.44423530390826077</v>
      </c>
      <c r="D144" s="309">
        <f>IF(D$30=0,0,D$30/PPA_fec!D$30)</f>
        <v>0.44423530390826066</v>
      </c>
      <c r="E144" s="309">
        <f>IF(E$30=0,0,E$30/PPA_fec!E$30)</f>
        <v>0.44423530390826055</v>
      </c>
      <c r="F144" s="309">
        <f>IF(F$30=0,0,F$30/PPA_fec!F$30)</f>
        <v>0.44423530390826055</v>
      </c>
      <c r="G144" s="309">
        <f>IF(G$30=0,0,G$30/PPA_fec!G$30)</f>
        <v>0.44423530390826055</v>
      </c>
      <c r="H144" s="309">
        <f>IF(H$30=0,0,H$30/PPA_fec!H$30)</f>
        <v>0.44423530390826071</v>
      </c>
      <c r="I144" s="309">
        <f>IF(I$30=0,0,I$30/PPA_fec!I$30)</f>
        <v>0.44423530390826077</v>
      </c>
      <c r="J144" s="309">
        <f>IF(J$30=0,0,J$30/PPA_fec!J$30)</f>
        <v>0.44423530390826088</v>
      </c>
      <c r="K144" s="309">
        <f>IF(K$30=0,0,K$30/PPA_fec!K$30)</f>
        <v>0.44423530390826077</v>
      </c>
      <c r="L144" s="309">
        <f>IF(L$30=0,0,L$30/PPA_fec!L$30)</f>
        <v>0</v>
      </c>
      <c r="M144" s="309">
        <f>IF(M$30=0,0,M$30/PPA_fec!M$30)</f>
        <v>0</v>
      </c>
      <c r="N144" s="309">
        <f>IF(N$30=0,0,N$30/PPA_fec!N$30)</f>
        <v>0</v>
      </c>
      <c r="O144" s="309">
        <f>IF(O$30=0,0,O$30/PPA_fec!O$30)</f>
        <v>0</v>
      </c>
      <c r="P144" s="309">
        <f>IF(P$30=0,0,P$30/PPA_fec!P$30)</f>
        <v>0</v>
      </c>
      <c r="Q144" s="309">
        <f>IF(Q$30=0,0,Q$30/PPA_fec!Q$30)</f>
        <v>0</v>
      </c>
      <c r="R144" s="309">
        <f>IF(R$30=0,0,R$30/PPA_fec!R$30)</f>
        <v>0</v>
      </c>
      <c r="S144" s="309">
        <f>IF(S$30=0,0,S$30/PPA_fec!S$30)</f>
        <v>0</v>
      </c>
      <c r="T144" s="309">
        <f>IF(T$30=0,0,T$30/PPA_fec!T$30)</f>
        <v>0</v>
      </c>
      <c r="U144" s="309">
        <f>IF(U$30=0,0,U$30/PPA_fec!U$30)</f>
        <v>0</v>
      </c>
      <c r="V144" s="309">
        <f>IF(V$30=0,0,V$30/PPA_fec!V$30)</f>
        <v>0</v>
      </c>
      <c r="W144" s="309">
        <f>IF(W$30=0,0,W$30/PPA_fec!W$30)</f>
        <v>0</v>
      </c>
      <c r="X144" s="309">
        <f>IF(X$30=0,0,X$30/PPA_fec!X$30)</f>
        <v>0</v>
      </c>
      <c r="Y144" s="309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0.55574564053294184</v>
      </c>
      <c r="C146" s="322">
        <f>IF(C$32=0,0,C$32/PPA_fec!C$32)</f>
        <v>0.55343239454894699</v>
      </c>
      <c r="D146" s="322">
        <f>IF(D$32=0,0,D$32/PPA_fec!D$32)</f>
        <v>0.54704038296772051</v>
      </c>
      <c r="E146" s="322">
        <f>IF(E$32=0,0,E$32/PPA_fec!E$32)</f>
        <v>0.54162189077909728</v>
      </c>
      <c r="F146" s="322">
        <f>IF(F$32=0,0,F$32/PPA_fec!F$32)</f>
        <v>0.55209299098710052</v>
      </c>
      <c r="G146" s="322">
        <f>IF(G$32=0,0,G$32/PPA_fec!G$32)</f>
        <v>0.55635593999620081</v>
      </c>
      <c r="H146" s="322">
        <f>IF(H$32=0,0,H$32/PPA_fec!H$32)</f>
        <v>0.55515775200671247</v>
      </c>
      <c r="I146" s="322">
        <f>IF(I$32=0,0,I$32/PPA_fec!I$32)</f>
        <v>0.56933524118226242</v>
      </c>
      <c r="J146" s="322">
        <f>IF(J$32=0,0,J$32/PPA_fec!J$32)</f>
        <v>0.59768712631918508</v>
      </c>
      <c r="K146" s="322">
        <f>IF(K$32=0,0,K$32/PPA_fec!K$32)</f>
        <v>0.59585794814339677</v>
      </c>
      <c r="L146" s="322">
        <f>IF(L$32=0,0,L$32/PPA_fec!L$32)</f>
        <v>0.61170690956865781</v>
      </c>
      <c r="M146" s="322">
        <f>IF(M$32=0,0,M$32/PPA_fec!M$32)</f>
        <v>0.5797097877344134</v>
      </c>
      <c r="N146" s="322">
        <f>IF(N$32=0,0,N$32/PPA_fec!N$32)</f>
        <v>0.59258071318876526</v>
      </c>
      <c r="O146" s="322">
        <f>IF(O$32=0,0,O$32/PPA_fec!O$32)</f>
        <v>0.595786256064324</v>
      </c>
      <c r="P146" s="322">
        <f>IF(P$32=0,0,P$32/PPA_fec!P$32)</f>
        <v>0.59461924918021203</v>
      </c>
      <c r="Q146" s="322">
        <f>IF(Q$32=0,0,Q$32/PPA_fec!Q$32)</f>
        <v>0.59790372034839789</v>
      </c>
      <c r="R146" s="322">
        <f>IF(R$32=0,0,R$32/PPA_fec!R$32)</f>
        <v>0.59766148150016307</v>
      </c>
      <c r="S146" s="322">
        <f>IF(S$32=0,0,S$32/PPA_fec!S$32)</f>
        <v>0.61016929569852651</v>
      </c>
      <c r="T146" s="322">
        <f>IF(T$32=0,0,T$32/PPA_fec!T$32)</f>
        <v>0.62622616791063812</v>
      </c>
      <c r="U146" s="322">
        <f>IF(U$32=0,0,U$32/PPA_fec!U$32)</f>
        <v>0.63816312410271214</v>
      </c>
      <c r="V146" s="322">
        <f>IF(V$32=0,0,V$32/PPA_fec!V$32)</f>
        <v>0.64361505363802263</v>
      </c>
      <c r="W146" s="322">
        <f>IF(W$32=0,0,W$32/PPA_fec!W$32)</f>
        <v>0.67352302756792037</v>
      </c>
      <c r="X146" s="322">
        <f>IF(X$32=0,0,X$32/PPA_fec!X$32)</f>
        <v>0.68239708766033991</v>
      </c>
      <c r="Y146" s="322">
        <f>IF(Y$32=0,0,Y$32/PPA_fec!Y$32)</f>
        <v>0.67120281022893125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0.36102898122518606</v>
      </c>
      <c r="C147" s="305">
        <f>IF(C$33=0,0,C$33/PPA_fec!C$33)</f>
        <v>0.36153833427687865</v>
      </c>
      <c r="D147" s="305">
        <f>IF(D$33=0,0,D$33/PPA_fec!D$33)</f>
        <v>0.36153833427687865</v>
      </c>
      <c r="E147" s="305">
        <f>IF(E$33=0,0,E$33/PPA_fec!E$33)</f>
        <v>0.36429175971129601</v>
      </c>
      <c r="F147" s="305">
        <f>IF(F$33=0,0,F$33/PPA_fec!F$33)</f>
        <v>0.36429175971129579</v>
      </c>
      <c r="G147" s="305">
        <f>IF(G$33=0,0,G$33/PPA_fec!G$33)</f>
        <v>0.36429175971129585</v>
      </c>
      <c r="H147" s="305">
        <f>IF(H$33=0,0,H$33/PPA_fec!H$33)</f>
        <v>0.36692077248918337</v>
      </c>
      <c r="I147" s="305">
        <f>IF(I$33=0,0,I$33/PPA_fec!I$33)</f>
        <v>0.37389602584210008</v>
      </c>
      <c r="J147" s="305">
        <f>IF(J$33=0,0,J$33/PPA_fec!J$33)</f>
        <v>0.37814238063166766</v>
      </c>
      <c r="K147" s="305">
        <f>IF(K$33=0,0,K$33/PPA_fec!K$33)</f>
        <v>0.37814238063166761</v>
      </c>
      <c r="L147" s="305">
        <f>IF(L$33=0,0,L$33/PPA_fec!L$33)</f>
        <v>0.37814238063166755</v>
      </c>
      <c r="M147" s="305">
        <f>IF(M$33=0,0,M$33/PPA_fec!M$33)</f>
        <v>0.37814238063166783</v>
      </c>
      <c r="N147" s="305">
        <f>IF(N$33=0,0,N$33/PPA_fec!N$33)</f>
        <v>0.37814238063166755</v>
      </c>
      <c r="O147" s="305">
        <f>IF(O$33=0,0,O$33/PPA_fec!O$33)</f>
        <v>0.37814238063166761</v>
      </c>
      <c r="P147" s="305">
        <f>IF(P$33=0,0,P$33/PPA_fec!P$33)</f>
        <v>0.37814238063166761</v>
      </c>
      <c r="Q147" s="305">
        <f>IF(Q$33=0,0,Q$33/PPA_fec!Q$33)</f>
        <v>0.37814238063166755</v>
      </c>
      <c r="R147" s="305">
        <f>IF(R$33=0,0,R$33/PPA_fec!R$33)</f>
        <v>0.37814238063166755</v>
      </c>
      <c r="S147" s="305">
        <f>IF(S$33=0,0,S$33/PPA_fec!S$33)</f>
        <v>0.38507166751867444</v>
      </c>
      <c r="T147" s="305">
        <f>IF(T$33=0,0,T$33/PPA_fec!T$33)</f>
        <v>0.40156450076680711</v>
      </c>
      <c r="U147" s="305">
        <f>IF(U$33=0,0,U$33/PPA_fec!U$33)</f>
        <v>0.40194499121429983</v>
      </c>
      <c r="V147" s="305">
        <f>IF(V$33=0,0,V$33/PPA_fec!V$33)</f>
        <v>0.40194499121429977</v>
      </c>
      <c r="W147" s="305">
        <f>IF(W$33=0,0,W$33/PPA_fec!W$33)</f>
        <v>0.41313242565217001</v>
      </c>
      <c r="X147" s="305">
        <f>IF(X$33=0,0,X$33/PPA_fec!X$33)</f>
        <v>0.41850964265844098</v>
      </c>
      <c r="Y147" s="305">
        <f>IF(Y$33=0,0,Y$33/PPA_fec!Y$33)</f>
        <v>0.41850964265844104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9.3833991143665169E-2</v>
      </c>
      <c r="C148" s="306">
        <f>IF(C$34=0,0,C$34/PPA_fec!C$34)</f>
        <v>9.3966375612023728E-2</v>
      </c>
      <c r="D148" s="306">
        <f>IF(D$34=0,0,D$34/PPA_fec!D$34)</f>
        <v>9.3966375612023714E-2</v>
      </c>
      <c r="E148" s="306">
        <f>IF(E$34=0,0,E$34/PPA_fec!E$34)</f>
        <v>9.4682010398325522E-2</v>
      </c>
      <c r="F148" s="306">
        <f>IF(F$34=0,0,F$34/PPA_fec!F$34)</f>
        <v>9.4682010398325536E-2</v>
      </c>
      <c r="G148" s="306">
        <f>IF(G$34=0,0,G$34/PPA_fec!G$34)</f>
        <v>9.4682010398325578E-2</v>
      </c>
      <c r="H148" s="306">
        <f>IF(H$34=0,0,H$34/PPA_fec!H$34)</f>
        <v>9.5365309453375638E-2</v>
      </c>
      <c r="I148" s="306">
        <f>IF(I$34=0,0,I$34/PPA_fec!I$34)</f>
        <v>9.7178227239425E-2</v>
      </c>
      <c r="J148" s="306">
        <f>IF(J$34=0,0,J$34/PPA_fec!J$34)</f>
        <v>9.8281884946806133E-2</v>
      </c>
      <c r="K148" s="306">
        <f>IF(K$34=0,0,K$34/PPA_fec!K$34)</f>
        <v>9.8281884946806147E-2</v>
      </c>
      <c r="L148" s="306">
        <f>IF(L$34=0,0,L$34/PPA_fec!L$34)</f>
        <v>9.828188494680612E-2</v>
      </c>
      <c r="M148" s="306">
        <f>IF(M$34=0,0,M$34/PPA_fec!M$34)</f>
        <v>9.828188494680612E-2</v>
      </c>
      <c r="N148" s="306">
        <f>IF(N$34=0,0,N$34/PPA_fec!N$34)</f>
        <v>9.828188494680612E-2</v>
      </c>
      <c r="O148" s="306">
        <f>IF(O$34=0,0,O$34/PPA_fec!O$34)</f>
        <v>9.828188494680612E-2</v>
      </c>
      <c r="P148" s="306">
        <f>IF(P$34=0,0,P$34/PPA_fec!P$34)</f>
        <v>9.828188494680612E-2</v>
      </c>
      <c r="Q148" s="306">
        <f>IF(Q$34=0,0,Q$34/PPA_fec!Q$34)</f>
        <v>9.8281884946806106E-2</v>
      </c>
      <c r="R148" s="306">
        <f>IF(R$34=0,0,R$34/PPA_fec!R$34)</f>
        <v>9.8281884946806147E-2</v>
      </c>
      <c r="S148" s="306">
        <f>IF(S$34=0,0,S$34/PPA_fec!S$34)</f>
        <v>0.10008285572256161</v>
      </c>
      <c r="T148" s="306">
        <f>IF(T$34=0,0,T$34/PPA_fec!T$34)</f>
        <v>0.1044683521468277</v>
      </c>
      <c r="U148" s="306">
        <f>IF(U$34=0,0,U$34/PPA_fec!U$34)</f>
        <v>0.10446835214682773</v>
      </c>
      <c r="V148" s="306">
        <f>IF(V$34=0,0,V$34/PPA_fec!V$34)</f>
        <v>0.1044683521468277</v>
      </c>
      <c r="W148" s="306">
        <f>IF(W$34=0,0,W$34/PPA_fec!W$34)</f>
        <v>0.10737604565221055</v>
      </c>
      <c r="X148" s="306">
        <f>IF(X$34=0,0,X$34/PPA_fec!X$34)</f>
        <v>0.10877362246510715</v>
      </c>
      <c r="Y148" s="306">
        <f>IF(Y$34=0,0,Y$34/PPA_fec!Y$34)</f>
        <v>0.10877362246510709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0.51439484023347237</v>
      </c>
      <c r="C149" s="306">
        <f>IF(C$35=0,0,C$35/PPA_fec!C$35)</f>
        <v>0.51512056751652524</v>
      </c>
      <c r="D149" s="306">
        <f>IF(D$35=0,0,D$35/PPA_fec!D$35)</f>
        <v>0.51512056751652502</v>
      </c>
      <c r="E149" s="306">
        <f>IF(E$35=0,0,E$35/PPA_fec!E$35)</f>
        <v>0.51904365377853467</v>
      </c>
      <c r="F149" s="306">
        <f>IF(F$35=0,0,F$35/PPA_fec!F$35)</f>
        <v>0.51904365377853434</v>
      </c>
      <c r="G149" s="306">
        <f>IF(G$35=0,0,G$35/PPA_fec!G$35)</f>
        <v>0.51904365377853445</v>
      </c>
      <c r="H149" s="306">
        <f>IF(H$35=0,0,H$35/PPA_fec!H$35)</f>
        <v>0.52278947662983</v>
      </c>
      <c r="I149" s="306">
        <f>IF(I$35=0,0,I$35/PPA_fec!I$35)</f>
        <v>0.53272783205460861</v>
      </c>
      <c r="J149" s="306">
        <f>IF(J$35=0,0,J$35/PPA_fec!J$35)</f>
        <v>0.53877804715407684</v>
      </c>
      <c r="K149" s="306">
        <f>IF(K$35=0,0,K$35/PPA_fec!K$35)</f>
        <v>0.53877804715407662</v>
      </c>
      <c r="L149" s="306">
        <f>IF(L$35=0,0,L$35/PPA_fec!L$35)</f>
        <v>0.53877804715407673</v>
      </c>
      <c r="M149" s="306">
        <f>IF(M$35=0,0,M$35/PPA_fec!M$35)</f>
        <v>0.53877804715407651</v>
      </c>
      <c r="N149" s="306">
        <f>IF(N$35=0,0,N$35/PPA_fec!N$35)</f>
        <v>0.53877804715407673</v>
      </c>
      <c r="O149" s="306">
        <f>IF(O$35=0,0,O$35/PPA_fec!O$35)</f>
        <v>0.53877804715407662</v>
      </c>
      <c r="P149" s="306">
        <f>IF(P$35=0,0,P$35/PPA_fec!P$35)</f>
        <v>0.53877804715407684</v>
      </c>
      <c r="Q149" s="306">
        <f>IF(Q$35=0,0,Q$35/PPA_fec!Q$35)</f>
        <v>0.53877804715407662</v>
      </c>
      <c r="R149" s="306">
        <f>IF(R$35=0,0,R$35/PPA_fec!R$35)</f>
        <v>0.53877804715407662</v>
      </c>
      <c r="S149" s="306">
        <f>IF(S$35=0,0,S$35/PPA_fec!S$35)</f>
        <v>0.54865090946301842</v>
      </c>
      <c r="T149" s="306">
        <f>IF(T$35=0,0,T$35/PPA_fec!T$35)</f>
        <v>0.57040182043244969</v>
      </c>
      <c r="U149" s="306">
        <f>IF(U$35=0,0,U$35/PPA_fec!U$35)</f>
        <v>0.57269205601353634</v>
      </c>
      <c r="V149" s="306">
        <f>IF(V$35=0,0,V$35/PPA_fec!V$35)</f>
        <v>0.57269205601353634</v>
      </c>
      <c r="W149" s="306">
        <f>IF(W$35=0,0,W$35/PPA_fec!W$35)</f>
        <v>0.58863193577266648</v>
      </c>
      <c r="X149" s="306">
        <f>IF(X$35=0,0,X$35/PPA_fec!X$35)</f>
        <v>0.59629340570079992</v>
      </c>
      <c r="Y149" s="306">
        <f>IF(Y$35=0,0,Y$35/PPA_fec!Y$35)</f>
        <v>0.59629340570080014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0.36255120608684765</v>
      </c>
      <c r="C150" s="306">
        <f>IF(C$36=0,0,C$36/PPA_fec!C$36)</f>
        <v>0.36306270674972657</v>
      </c>
      <c r="D150" s="306">
        <f>IF(D$36=0,0,D$36/PPA_fec!D$36)</f>
        <v>0.36306270674972646</v>
      </c>
      <c r="E150" s="306">
        <f>IF(E$36=0,0,E$36/PPA_fec!E$36)</f>
        <v>0.36582774159188941</v>
      </c>
      <c r="F150" s="306">
        <f>IF(F$36=0,0,F$36/PPA_fec!F$36)</f>
        <v>0.36582774159188941</v>
      </c>
      <c r="G150" s="306">
        <f>IF(G$36=0,0,G$36/PPA_fec!G$36)</f>
        <v>0.36582774159188924</v>
      </c>
      <c r="H150" s="306">
        <f>IF(H$36=0,0,H$36/PPA_fec!H$36)</f>
        <v>0.368467839210109</v>
      </c>
      <c r="I150" s="306">
        <f>IF(I$36=0,0,I$36/PPA_fec!I$36)</f>
        <v>0.37547250267861842</v>
      </c>
      <c r="J150" s="306">
        <f>IF(J$36=0,0,J$36/PPA_fec!J$36)</f>
        <v>0.37973676158992764</v>
      </c>
      <c r="K150" s="306">
        <f>IF(K$36=0,0,K$36/PPA_fec!K$36)</f>
        <v>0.37973676158992764</v>
      </c>
      <c r="L150" s="306">
        <f>IF(L$36=0,0,L$36/PPA_fec!L$36)</f>
        <v>0.37973676158992764</v>
      </c>
      <c r="M150" s="306">
        <f>IF(M$36=0,0,M$36/PPA_fec!M$36)</f>
        <v>0.37973676158992759</v>
      </c>
      <c r="N150" s="306">
        <f>IF(N$36=0,0,N$36/PPA_fec!N$36)</f>
        <v>0.37973676158992747</v>
      </c>
      <c r="O150" s="306">
        <f>IF(O$36=0,0,O$36/PPA_fec!O$36)</f>
        <v>0.37973676158992764</v>
      </c>
      <c r="P150" s="306">
        <f>IF(P$36=0,0,P$36/PPA_fec!P$36)</f>
        <v>0.37973676158992764</v>
      </c>
      <c r="Q150" s="306">
        <f>IF(Q$36=0,0,Q$36/PPA_fec!Q$36)</f>
        <v>0.37973676158992759</v>
      </c>
      <c r="R150" s="306">
        <f>IF(R$36=0,0,R$36/PPA_fec!R$36)</f>
        <v>0.37973676158992759</v>
      </c>
      <c r="S150" s="306">
        <f>IF(S$36=0,0,S$36/PPA_fec!S$36)</f>
        <v>0.3866952647817784</v>
      </c>
      <c r="T150" s="306">
        <f>IF(T$36=0,0,T$36/PPA_fec!T$36)</f>
        <v>0.40363973233056816</v>
      </c>
      <c r="U150" s="306">
        <f>IF(U$36=0,0,U$36/PPA_fec!U$36)</f>
        <v>0.4036397323305681</v>
      </c>
      <c r="V150" s="306">
        <f>IF(V$36=0,0,V$36/PPA_fec!V$36)</f>
        <v>0.40363973233056799</v>
      </c>
      <c r="W150" s="306">
        <f>IF(W$36=0,0,W$36/PPA_fec!W$36)</f>
        <v>0.41487433691744341</v>
      </c>
      <c r="X150" s="306">
        <f>IF(X$36=0,0,X$36/PPA_fec!X$36)</f>
        <v>0.42027422615735532</v>
      </c>
      <c r="Y150" s="306">
        <f>IF(Y$36=0,0,Y$36/PPA_fec!Y$36)</f>
        <v>0.42027422615735527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0.51166443200479472</v>
      </c>
      <c r="C151" s="307">
        <f>IF(C$37=0,0,C$37/PPA_fec!C$37)</f>
        <v>0.51545365758463446</v>
      </c>
      <c r="D151" s="307">
        <f>IF(D$37=0,0,D$37/PPA_fec!D$37)</f>
        <v>0.51343723122822349</v>
      </c>
      <c r="E151" s="307">
        <f>IF(E$37=0,0,E$37/PPA_fec!E$37)</f>
        <v>0.51658395581174821</v>
      </c>
      <c r="F151" s="307">
        <f>IF(F$37=0,0,F$37/PPA_fec!F$37)</f>
        <v>0.51891423872288822</v>
      </c>
      <c r="G151" s="307">
        <f>IF(G$37=0,0,G$37/PPA_fec!G$37)</f>
        <v>0.51755627996576892</v>
      </c>
      <c r="H151" s="307">
        <f>IF(H$37=0,0,H$37/PPA_fec!H$37)</f>
        <v>0.52564512070355118</v>
      </c>
      <c r="I151" s="307">
        <f>IF(I$37=0,0,I$37/PPA_fec!I$37)</f>
        <v>0.53174481240617733</v>
      </c>
      <c r="J151" s="307">
        <f>IF(J$37=0,0,J$37/PPA_fec!J$37)</f>
        <v>0.59727384371329773</v>
      </c>
      <c r="K151" s="307">
        <f>IF(K$37=0,0,K$37/PPA_fec!K$37)</f>
        <v>0.60733197905962766</v>
      </c>
      <c r="L151" s="307">
        <f>IF(L$37=0,0,L$37/PPA_fec!L$37)</f>
        <v>0.56279094726648871</v>
      </c>
      <c r="M151" s="307">
        <f>IF(M$37=0,0,M$37/PPA_fec!M$37)</f>
        <v>0.66299698588314659</v>
      </c>
      <c r="N151" s="307">
        <f>IF(N$37=0,0,N$37/PPA_fec!N$37)</f>
        <v>0.6421522705454733</v>
      </c>
      <c r="O151" s="307">
        <f>IF(O$37=0,0,O$37/PPA_fec!O$37)</f>
        <v>0.64259629787537742</v>
      </c>
      <c r="P151" s="307">
        <f>IF(P$37=0,0,P$37/PPA_fec!P$37)</f>
        <v>0.6477005802743202</v>
      </c>
      <c r="Q151" s="307">
        <f>IF(Q$37=0,0,Q$37/PPA_fec!Q$37)</f>
        <v>0.63835511065412043</v>
      </c>
      <c r="R151" s="307">
        <f>IF(R$37=0,0,R$37/PPA_fec!R$37)</f>
        <v>0.6373054533417577</v>
      </c>
      <c r="S151" s="307">
        <f>IF(S$37=0,0,S$37/PPA_fec!S$37)</f>
        <v>0.63659024111653661</v>
      </c>
      <c r="T151" s="307">
        <f>IF(T$37=0,0,T$37/PPA_fec!T$37)</f>
        <v>0.69420813702303752</v>
      </c>
      <c r="U151" s="307">
        <f>IF(U$37=0,0,U$37/PPA_fec!U$37)</f>
        <v>0.65994246395371681</v>
      </c>
      <c r="V151" s="307">
        <f>IF(V$37=0,0,V$37/PPA_fec!V$37)</f>
        <v>0.61615218489382628</v>
      </c>
      <c r="W151" s="307">
        <f>IF(W$37=0,0,W$37/PPA_fec!W$37)</f>
        <v>0.59322945957054818</v>
      </c>
      <c r="X151" s="307">
        <f>IF(X$37=0,0,X$37/PPA_fec!X$37)</f>
        <v>0.59950826886753272</v>
      </c>
      <c r="Y151" s="307">
        <f>IF(Y$37=0,0,Y$37/PPA_fec!Y$37)</f>
        <v>0.64992459004770819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0.5266620587119748</v>
      </c>
      <c r="C152" s="308">
        <f>IF(C$43=0,0,C$43/PPA_fec!C$43)</f>
        <v>0.52170406855899898</v>
      </c>
      <c r="D152" s="308">
        <f>IF(D$43=0,0,D$43/PPA_fec!D$43)</f>
        <v>0.5218265898006581</v>
      </c>
      <c r="E152" s="308">
        <f>IF(E$43=0,0,E$43/PPA_fec!E$43)</f>
        <v>0.51943165428499938</v>
      </c>
      <c r="F152" s="308">
        <f>IF(F$43=0,0,F$43/PPA_fec!F$43)</f>
        <v>0.52127467102490632</v>
      </c>
      <c r="G152" s="308">
        <f>IF(G$43=0,0,G$43/PPA_fec!G$43)</f>
        <v>0.52866883045695467</v>
      </c>
      <c r="H152" s="308">
        <f>IF(H$43=0,0,H$43/PPA_fec!H$43)</f>
        <v>0.52155190368203708</v>
      </c>
      <c r="I152" s="308">
        <f>IF(I$43=0,0,I$43/PPA_fec!I$43)</f>
        <v>0.53562077889634252</v>
      </c>
      <c r="J152" s="308">
        <f>IF(J$43=0,0,J$43/PPA_fec!J$43)</f>
        <v>0.52776938999450063</v>
      </c>
      <c r="K152" s="308">
        <f>IF(K$43=0,0,K$43/PPA_fec!K$43)</f>
        <v>0.52535911055305939</v>
      </c>
      <c r="L152" s="308">
        <f>IF(L$43=0,0,L$43/PPA_fec!L$43)</f>
        <v>0.54185167690767555</v>
      </c>
      <c r="M152" s="308">
        <f>IF(M$43=0,0,M$43/PPA_fec!M$43)</f>
        <v>0.5099800273014643</v>
      </c>
      <c r="N152" s="308">
        <f>IF(N$43=0,0,N$43/PPA_fec!N$43)</f>
        <v>0.51816311698981099</v>
      </c>
      <c r="O152" s="308">
        <f>IF(O$43=0,0,O$43/PPA_fec!O$43)</f>
        <v>0.51897668487305348</v>
      </c>
      <c r="P152" s="308">
        <f>IF(P$43=0,0,P$43/PPA_fec!P$43)</f>
        <v>0.51746578189508818</v>
      </c>
      <c r="Q152" s="308">
        <f>IF(Q$43=0,0,Q$43/PPA_fec!Q$43)</f>
        <v>0.52029094502560991</v>
      </c>
      <c r="R152" s="308">
        <f>IF(R$43=0,0,R$43/PPA_fec!R$43)</f>
        <v>0.52018111183675642</v>
      </c>
      <c r="S152" s="308">
        <f>IF(S$43=0,0,S$43/PPA_fec!S$43)</f>
        <v>0.53214908724595689</v>
      </c>
      <c r="T152" s="308">
        <f>IF(T$43=0,0,T$43/PPA_fec!T$43)</f>
        <v>0.54726710950998769</v>
      </c>
      <c r="U152" s="308">
        <f>IF(U$43=0,0,U$43/PPA_fec!U$43)</f>
        <v>0.55745632643141341</v>
      </c>
      <c r="V152" s="308">
        <f>IF(V$43=0,0,V$43/PPA_fec!V$43)</f>
        <v>0.56910649931438417</v>
      </c>
      <c r="W152" s="308">
        <f>IF(W$43=0,0,W$43/PPA_fec!W$43)</f>
        <v>0.61357969696845638</v>
      </c>
      <c r="X152" s="308">
        <f>IF(X$43=0,0,X$43/PPA_fec!X$43)</f>
        <v>0.62456050735612323</v>
      </c>
      <c r="Y152" s="308">
        <f>IF(Y$43=0,0,Y$43/PPA_fec!Y$43)</f>
        <v>0.59447184405463416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0.57074659510080905</v>
      </c>
      <c r="C153" s="308">
        <f>IF(C$56=0,0,C$56/PPA_fec!C$56)</f>
        <v>0.56823884175348394</v>
      </c>
      <c r="D153" s="308">
        <f>IF(D$56=0,0,D$56/PPA_fec!D$56)</f>
        <v>0.56085433345964497</v>
      </c>
      <c r="E153" s="308">
        <f>IF(E$56=0,0,E$56/PPA_fec!E$56)</f>
        <v>0.55437491271732309</v>
      </c>
      <c r="F153" s="308">
        <f>IF(F$56=0,0,F$56/PPA_fec!F$56)</f>
        <v>0.56636885130718839</v>
      </c>
      <c r="G153" s="308">
        <f>IF(G$56=0,0,G$56/PPA_fec!G$56)</f>
        <v>0.5709502758841134</v>
      </c>
      <c r="H153" s="308">
        <f>IF(H$56=0,0,H$56/PPA_fec!H$56)</f>
        <v>0.56960781548340689</v>
      </c>
      <c r="I153" s="308">
        <f>IF(I$56=0,0,I$56/PPA_fec!I$56)</f>
        <v>0.58443347213755004</v>
      </c>
      <c r="J153" s="308">
        <f>IF(J$56=0,0,J$56/PPA_fec!J$56)</f>
        <v>0.61869915534357456</v>
      </c>
      <c r="K153" s="308">
        <f>IF(K$56=0,0,K$56/PPA_fec!K$56)</f>
        <v>0.61693338492862648</v>
      </c>
      <c r="L153" s="308">
        <f>IF(L$56=0,0,L$56/PPA_fec!L$56)</f>
        <v>0.63351241460419605</v>
      </c>
      <c r="M153" s="308">
        <f>IF(M$56=0,0,M$56/PPA_fec!M$56)</f>
        <v>0.60208437386206315</v>
      </c>
      <c r="N153" s="308">
        <f>IF(N$56=0,0,N$56/PPA_fec!N$56)</f>
        <v>0.6148798551094764</v>
      </c>
      <c r="O153" s="308">
        <f>IF(O$56=0,0,O$56/PPA_fec!O$56)</f>
        <v>0.61871486097759709</v>
      </c>
      <c r="P153" s="308">
        <f>IF(P$56=0,0,P$56/PPA_fec!P$56)</f>
        <v>0.61785420303529537</v>
      </c>
      <c r="Q153" s="308">
        <f>IF(Q$56=0,0,Q$56/PPA_fec!Q$56)</f>
        <v>0.62096503760304866</v>
      </c>
      <c r="R153" s="308">
        <f>IF(R$56=0,0,R$56/PPA_fec!R$56)</f>
        <v>0.620727125530812</v>
      </c>
      <c r="S153" s="308">
        <f>IF(S$56=0,0,S$56/PPA_fec!S$56)</f>
        <v>0.6333031109868591</v>
      </c>
      <c r="T153" s="308">
        <f>IF(T$56=0,0,T$56/PPA_fec!T$56)</f>
        <v>0.65036146076510903</v>
      </c>
      <c r="U153" s="308">
        <f>IF(U$56=0,0,U$56/PPA_fec!U$56)</f>
        <v>0.66197726881962182</v>
      </c>
      <c r="V153" s="308">
        <f>IF(V$56=0,0,V$56/PPA_fec!V$56)</f>
        <v>0.66632114508487961</v>
      </c>
      <c r="W153" s="308">
        <f>IF(W$56=0,0,W$56/PPA_fec!W$56)</f>
        <v>0.69613569828094479</v>
      </c>
      <c r="X153" s="308">
        <f>IF(X$56=0,0,X$56/PPA_fec!X$56)</f>
        <v>0.70508683214478296</v>
      </c>
      <c r="Y153" s="308">
        <f>IF(Y$56=0,0,Y$56/PPA_fec!Y$56)</f>
        <v>0.69456964933616971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0.5493647893886846</v>
      </c>
      <c r="C154" s="309">
        <f>IF(C$69=0,0,C$69/PPA_fec!C$69)</f>
        <v>0.54771361399317375</v>
      </c>
      <c r="D154" s="309">
        <f>IF(D$69=0,0,D$69/PPA_fec!D$69)</f>
        <v>0.5411856199992584</v>
      </c>
      <c r="E154" s="309">
        <f>IF(E$69=0,0,E$69/PPA_fec!E$69)</f>
        <v>0.53637989755716264</v>
      </c>
      <c r="F154" s="309">
        <f>IF(F$69=0,0,F$69/PPA_fec!F$69)</f>
        <v>0.54679122839021044</v>
      </c>
      <c r="G154" s="309">
        <f>IF(G$69=0,0,G$69/PPA_fec!G$69)</f>
        <v>0.5501919013465042</v>
      </c>
      <c r="H154" s="309">
        <f>IF(H$69=0,0,H$69/PPA_fec!H$69)</f>
        <v>0.55034046466121422</v>
      </c>
      <c r="I154" s="309">
        <f>IF(I$69=0,0,I$69/PPA_fec!I$69)</f>
        <v>0.56394238356856563</v>
      </c>
      <c r="J154" s="309">
        <f>IF(J$69=0,0,J$69/PPA_fec!J$69)</f>
        <v>0.60068793602054582</v>
      </c>
      <c r="K154" s="309">
        <f>IF(K$69=0,0,K$69/PPA_fec!K$69)</f>
        <v>0.60014584091713608</v>
      </c>
      <c r="L154" s="309">
        <f>IF(L$69=0,0,L$69/PPA_fec!L$69)</f>
        <v>0.61034101787630324</v>
      </c>
      <c r="M154" s="309">
        <f>IF(M$69=0,0,M$69/PPA_fec!M$69)</f>
        <v>0.60218020790156546</v>
      </c>
      <c r="N154" s="309">
        <f>IF(N$69=0,0,N$69/PPA_fec!N$69)</f>
        <v>0.60398647483098133</v>
      </c>
      <c r="O154" s="309">
        <f>IF(O$69=0,0,O$69/PPA_fec!O$69)</f>
        <v>0.60778921847024159</v>
      </c>
      <c r="P154" s="309">
        <f>IF(P$69=0,0,P$69/PPA_fec!P$69)</f>
        <v>0.60871398518873243</v>
      </c>
      <c r="Q154" s="309">
        <f>IF(Q$69=0,0,Q$69/PPA_fec!Q$69)</f>
        <v>0.60903703051190161</v>
      </c>
      <c r="R154" s="309">
        <f>IF(R$69=0,0,R$69/PPA_fec!R$69)</f>
        <v>0.60887043712572986</v>
      </c>
      <c r="S154" s="309">
        <f>IF(S$69=0,0,S$69/PPA_fec!S$69)</f>
        <v>0.6190162151210401</v>
      </c>
      <c r="T154" s="309">
        <f>IF(T$69=0,0,T$69/PPA_fec!T$69)</f>
        <v>0.64261883238228523</v>
      </c>
      <c r="U154" s="309">
        <f>IF(U$69=0,0,U$69/PPA_fec!U$69)</f>
        <v>0.64554627935812248</v>
      </c>
      <c r="V154" s="309">
        <f>IF(V$69=0,0,V$69/PPA_fec!V$69)</f>
        <v>0.64395778019529992</v>
      </c>
      <c r="W154" s="309">
        <f>IF(W$69=0,0,W$69/PPA_fec!W$69)</f>
        <v>0.66615472099599193</v>
      </c>
      <c r="X154" s="309">
        <f>IF(X$69=0,0,X$69/PPA_fec!X$69)</f>
        <v>0.67431968956893173</v>
      </c>
      <c r="Y154" s="309">
        <f>IF(Y$69=0,0,Y$69/PPA_fec!Y$69)</f>
        <v>0.67061062828407536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0.60616141915047705</v>
      </c>
      <c r="C156" s="322">
        <f>IF(C$83=0,0,C$83/PPA_fec!C$83)</f>
        <v>0.60587901660940635</v>
      </c>
      <c r="D156" s="322">
        <f>IF(D$83=0,0,D$83/PPA_fec!D$83)</f>
        <v>0.61026998155155032</v>
      </c>
      <c r="E156" s="322">
        <f>IF(E$83=0,0,E$83/PPA_fec!E$83)</f>
        <v>0.61769918319529282</v>
      </c>
      <c r="F156" s="322">
        <f>IF(F$83=0,0,F$83/PPA_fec!F$83)</f>
        <v>0.61002697162460084</v>
      </c>
      <c r="G156" s="322">
        <f>IF(G$83=0,0,G$83/PPA_fec!G$83)</f>
        <v>0.61396168794222938</v>
      </c>
      <c r="H156" s="322">
        <f>IF(H$83=0,0,H$83/PPA_fec!H$83)</f>
        <v>0.60915749496950833</v>
      </c>
      <c r="I156" s="322">
        <f>IF(I$83=0,0,I$83/PPA_fec!I$83)</f>
        <v>0.60878387844338921</v>
      </c>
      <c r="J156" s="322">
        <f>IF(J$83=0,0,J$83/PPA_fec!J$83)</f>
        <v>0.60914353234096197</v>
      </c>
      <c r="K156" s="322">
        <f>IF(K$83=0,0,K$83/PPA_fec!K$83)</f>
        <v>0.61035756235750549</v>
      </c>
      <c r="L156" s="322">
        <f>IF(L$83=0,0,L$83/PPA_fec!L$83)</f>
        <v>0.6052488044976404</v>
      </c>
      <c r="M156" s="322">
        <f>IF(M$83=0,0,M$83/PPA_fec!M$83)</f>
        <v>0.61977833754144118</v>
      </c>
      <c r="N156" s="322">
        <f>IF(N$83=0,0,N$83/PPA_fec!N$83)</f>
        <v>0.61509200283933174</v>
      </c>
      <c r="O156" s="322">
        <f>IF(O$83=0,0,O$83/PPA_fec!O$83)</f>
        <v>0.61505432164648066</v>
      </c>
      <c r="P156" s="322">
        <f>IF(P$83=0,0,P$83/PPA_fec!P$83)</f>
        <v>0.61577903861047767</v>
      </c>
      <c r="Q156" s="322">
        <f>IF(Q$83=0,0,Q$83/PPA_fec!Q$83)</f>
        <v>0.63321281088635906</v>
      </c>
      <c r="R156" s="322">
        <f>IF(R$83=0,0,R$83/PPA_fec!R$83)</f>
        <v>0.64197265036759055</v>
      </c>
      <c r="S156" s="322">
        <f>IF(S$83=0,0,S$83/PPA_fec!S$83)</f>
        <v>0.65194139957764918</v>
      </c>
      <c r="T156" s="322">
        <f>IF(T$83=0,0,T$83/PPA_fec!T$83)</f>
        <v>0.6681935793776731</v>
      </c>
      <c r="U156" s="322">
        <f>IF(U$83=0,0,U$83/PPA_fec!U$83)</f>
        <v>0.67503953038150744</v>
      </c>
      <c r="V156" s="322">
        <f>IF(V$83=0,0,V$83/PPA_fec!V$83)</f>
        <v>0.67728821690548424</v>
      </c>
      <c r="W156" s="322">
        <f>IF(W$83=0,0,W$83/PPA_fec!W$83)</f>
        <v>0.70991854380482544</v>
      </c>
      <c r="X156" s="322">
        <f>IF(X$83=0,0,X$83/PPA_fec!X$83)</f>
        <v>0.71630839384448008</v>
      </c>
      <c r="Y156" s="322">
        <f>IF(Y$83=0,0,Y$83/PPA_fec!Y$83)</f>
        <v>0.70972671099926943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0.45475909250080337</v>
      </c>
      <c r="C157" s="334">
        <f>IF(C$84=0,0,C$84/PPA_fec!C$84)</f>
        <v>0.45544981516863248</v>
      </c>
      <c r="D157" s="334">
        <f>IF(D$84=0,0,D$84/PPA_fec!D$84)</f>
        <v>0.45544981516863287</v>
      </c>
      <c r="E157" s="334">
        <f>IF(E$84=0,0,E$84/PPA_fec!E$84)</f>
        <v>0.45915067641844004</v>
      </c>
      <c r="F157" s="334">
        <f>IF(F$84=0,0,F$84/PPA_fec!F$84)</f>
        <v>0.45915067641844026</v>
      </c>
      <c r="G157" s="334">
        <f>IF(G$84=0,0,G$84/PPA_fec!G$84)</f>
        <v>0.45915067641844021</v>
      </c>
      <c r="H157" s="334">
        <f>IF(H$84=0,0,H$84/PPA_fec!H$84)</f>
        <v>0.4591506764184401</v>
      </c>
      <c r="I157" s="334">
        <f>IF(I$84=0,0,I$84/PPA_fec!I$84)</f>
        <v>0.45915067641844021</v>
      </c>
      <c r="J157" s="334">
        <f>IF(J$84=0,0,J$84/PPA_fec!J$84)</f>
        <v>0.45915067641844015</v>
      </c>
      <c r="K157" s="334">
        <f>IF(K$84=0,0,K$84/PPA_fec!K$84)</f>
        <v>0.45915067641844015</v>
      </c>
      <c r="L157" s="334">
        <f>IF(L$84=0,0,L$84/PPA_fec!L$84)</f>
        <v>0.4591506764184401</v>
      </c>
      <c r="M157" s="334">
        <f>IF(M$84=0,0,M$84/PPA_fec!M$84)</f>
        <v>0.4591506764184401</v>
      </c>
      <c r="N157" s="334">
        <f>IF(N$84=0,0,N$84/PPA_fec!N$84)</f>
        <v>0.45915067641844004</v>
      </c>
      <c r="O157" s="334">
        <f>IF(O$84=0,0,O$84/PPA_fec!O$84)</f>
        <v>0.45915067641844026</v>
      </c>
      <c r="P157" s="334">
        <f>IF(P$84=0,0,P$84/PPA_fec!P$84)</f>
        <v>0.45915067641844004</v>
      </c>
      <c r="Q157" s="334">
        <f>IF(Q$84=0,0,Q$84/PPA_fec!Q$84)</f>
        <v>0.46823560877659609</v>
      </c>
      <c r="R157" s="334">
        <f>IF(R$84=0,0,R$84/PPA_fec!R$84)</f>
        <v>0.4764120478989366</v>
      </c>
      <c r="S157" s="334">
        <f>IF(S$84=0,0,S$84/PPA_fec!S$84)</f>
        <v>0.48377084310904278</v>
      </c>
      <c r="T157" s="334">
        <f>IF(T$84=0,0,T$84/PPA_fec!T$84)</f>
        <v>0.49039375879813857</v>
      </c>
      <c r="U157" s="334">
        <f>IF(U$84=0,0,U$84/PPA_fec!U$84)</f>
        <v>0.49635438291832473</v>
      </c>
      <c r="V157" s="334">
        <f>IF(V$84=0,0,V$84/PPA_fec!V$84)</f>
        <v>0.50171894462649236</v>
      </c>
      <c r="W157" s="334">
        <f>IF(W$84=0,0,W$84/PPA_fec!W$84)</f>
        <v>0.50654705016384316</v>
      </c>
      <c r="X157" s="334">
        <f>IF(X$84=0,0,X$84/PPA_fec!X$84)</f>
        <v>0.51089234514745863</v>
      </c>
      <c r="Y157" s="334">
        <f>IF(Y$84=0,0,Y$84/PPA_fec!Y$84)</f>
        <v>0.514803110632713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0.11423753583773699</v>
      </c>
      <c r="C158" s="335">
        <f>IF(C$85=0,0,C$85/PPA_fec!C$85)</f>
        <v>0.11441104848832782</v>
      </c>
      <c r="D158" s="335">
        <f>IF(D$85=0,0,D$85/PPA_fec!D$85)</f>
        <v>0.11441104848832778</v>
      </c>
      <c r="E158" s="335">
        <f>IF(E$85=0,0,E$85/PPA_fec!E$85)</f>
        <v>0.11534072153198367</v>
      </c>
      <c r="F158" s="335">
        <f>IF(F$85=0,0,F$85/PPA_fec!F$85)</f>
        <v>0.11534072153198366</v>
      </c>
      <c r="G158" s="335">
        <f>IF(G$85=0,0,G$85/PPA_fec!G$85)</f>
        <v>0.11534072153198367</v>
      </c>
      <c r="H158" s="335">
        <f>IF(H$85=0,0,H$85/PPA_fec!H$85)</f>
        <v>0.11534072153198367</v>
      </c>
      <c r="I158" s="335">
        <f>IF(I$85=0,0,I$85/PPA_fec!I$85)</f>
        <v>0.11534072153198362</v>
      </c>
      <c r="J158" s="335">
        <f>IF(J$85=0,0,J$85/PPA_fec!J$85)</f>
        <v>0.11534072153198369</v>
      </c>
      <c r="K158" s="335">
        <f>IF(K$85=0,0,K$85/PPA_fec!K$85)</f>
        <v>0.11534072153198364</v>
      </c>
      <c r="L158" s="335">
        <f>IF(L$85=0,0,L$85/PPA_fec!L$85)</f>
        <v>0.11534072153198364</v>
      </c>
      <c r="M158" s="335">
        <f>IF(M$85=0,0,M$85/PPA_fec!M$85)</f>
        <v>0.11534072153198364</v>
      </c>
      <c r="N158" s="335">
        <f>IF(N$85=0,0,N$85/PPA_fec!N$85)</f>
        <v>0.11534072153198363</v>
      </c>
      <c r="O158" s="335">
        <f>IF(O$85=0,0,O$85/PPA_fec!O$85)</f>
        <v>0.11534072153198364</v>
      </c>
      <c r="P158" s="335">
        <f>IF(P$85=0,0,P$85/PPA_fec!P$85)</f>
        <v>0.11534072153198363</v>
      </c>
      <c r="Q158" s="335">
        <f>IF(Q$85=0,0,Q$85/PPA_fec!Q$85)</f>
        <v>0.1205820355340427</v>
      </c>
      <c r="R158" s="335">
        <f>IF(R$85=0,0,R$85/PPA_fec!R$85)</f>
        <v>0.12330119588603206</v>
      </c>
      <c r="S158" s="335">
        <f>IF(S$85=0,0,S$85/PPA_fec!S$85)</f>
        <v>0.12677438459968071</v>
      </c>
      <c r="T158" s="335">
        <f>IF(T$85=0,0,T$85/PPA_fec!T$85)</f>
        <v>0.12966234943289837</v>
      </c>
      <c r="U158" s="335">
        <f>IF(U$85=0,0,U$85/PPA_fec!U$85)</f>
        <v>0.1334715006448659</v>
      </c>
      <c r="V158" s="335">
        <f>IF(V$85=0,0,V$85/PPA_fec!V$85)</f>
        <v>0.13466444158557839</v>
      </c>
      <c r="W158" s="335">
        <f>IF(W$85=0,0,W$85/PPA_fec!W$85)</f>
        <v>0.13797338358227798</v>
      </c>
      <c r="X158" s="335">
        <f>IF(X$85=0,0,X$85/PPA_fec!X$85)</f>
        <v>0.14095143137930766</v>
      </c>
      <c r="Y158" s="335">
        <f>IF(Y$85=0,0,Y$85/PPA_fec!Y$85)</f>
        <v>0.14363167439663427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0.64081986603542762</v>
      </c>
      <c r="C159" s="335">
        <f>IF(C$86=0,0,C$86/PPA_fec!C$86)</f>
        <v>0.64179319194526674</v>
      </c>
      <c r="D159" s="335">
        <f>IF(D$86=0,0,D$86/PPA_fec!D$86)</f>
        <v>0.64179319194526674</v>
      </c>
      <c r="E159" s="335">
        <f>IF(E$86=0,0,E$86/PPA_fec!E$86)</f>
        <v>0.64700822876239894</v>
      </c>
      <c r="F159" s="335">
        <f>IF(F$86=0,0,F$86/PPA_fec!F$86)</f>
        <v>0.64700822876239916</v>
      </c>
      <c r="G159" s="335">
        <f>IF(G$86=0,0,G$86/PPA_fec!G$86)</f>
        <v>0.64700822876239916</v>
      </c>
      <c r="H159" s="335">
        <f>IF(H$86=0,0,H$86/PPA_fec!H$86)</f>
        <v>0.64700822876239894</v>
      </c>
      <c r="I159" s="335">
        <f>IF(I$86=0,0,I$86/PPA_fec!I$86)</f>
        <v>0.64700822876239905</v>
      </c>
      <c r="J159" s="335">
        <f>IF(J$86=0,0,J$86/PPA_fec!J$86)</f>
        <v>0.64700822876239894</v>
      </c>
      <c r="K159" s="335">
        <f>IF(K$86=0,0,K$86/PPA_fec!K$86)</f>
        <v>0.64700822876239905</v>
      </c>
      <c r="L159" s="335">
        <f>IF(L$86=0,0,L$86/PPA_fec!L$86)</f>
        <v>0.64700822876239894</v>
      </c>
      <c r="M159" s="335">
        <f>IF(M$86=0,0,M$86/PPA_fec!M$86)</f>
        <v>0.64700822876239905</v>
      </c>
      <c r="N159" s="335">
        <f>IF(N$86=0,0,N$86/PPA_fec!N$86)</f>
        <v>0.64700822876239894</v>
      </c>
      <c r="O159" s="335">
        <f>IF(O$86=0,0,O$86/PPA_fec!O$86)</f>
        <v>0.64700822876239894</v>
      </c>
      <c r="P159" s="335">
        <f>IF(P$86=0,0,P$86/PPA_fec!P$86)</f>
        <v>0.64700822876239905</v>
      </c>
      <c r="Q159" s="335">
        <f>IF(Q$86=0,0,Q$86/PPA_fec!Q$86)</f>
        <v>0.65892340780189229</v>
      </c>
      <c r="R159" s="335">
        <f>IF(R$86=0,0,R$86/PPA_fec!R$86)</f>
        <v>0.66964706893743597</v>
      </c>
      <c r="S159" s="335">
        <f>IF(S$86=0,0,S$86/PPA_fec!S$86)</f>
        <v>0.67929836395942567</v>
      </c>
      <c r="T159" s="335">
        <f>IF(T$86=0,0,T$86/PPA_fec!T$86)</f>
        <v>0.68798452947921584</v>
      </c>
      <c r="U159" s="335">
        <f>IF(U$86=0,0,U$86/PPA_fec!U$86)</f>
        <v>0.69580207844702746</v>
      </c>
      <c r="V159" s="335">
        <f>IF(V$86=0,0,V$86/PPA_fec!V$86)</f>
        <v>0.70283787251805774</v>
      </c>
      <c r="W159" s="335">
        <f>IF(W$86=0,0,W$86/PPA_fec!W$86)</f>
        <v>0.70917008718198526</v>
      </c>
      <c r="X159" s="335">
        <f>IF(X$86=0,0,X$86/PPA_fec!X$86)</f>
        <v>0.71486908037951968</v>
      </c>
      <c r="Y159" s="335">
        <f>IF(Y$86=0,0,Y$86/PPA_fec!Y$86)</f>
        <v>0.71999817425730073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0.45491199710987062</v>
      </c>
      <c r="C160" s="335">
        <f>IF(C$87=0,0,C$87/PPA_fec!C$87)</f>
        <v>0.45560295202083972</v>
      </c>
      <c r="D160" s="335">
        <f>IF(D$87=0,0,D$87/PPA_fec!D$87)</f>
        <v>0.4556029520208395</v>
      </c>
      <c r="E160" s="335">
        <f>IF(E$87=0,0,E$87/PPA_fec!E$87)</f>
        <v>0.45930505761903284</v>
      </c>
      <c r="F160" s="335">
        <f>IF(F$87=0,0,F$87/PPA_fec!F$87)</f>
        <v>0.4593050576190329</v>
      </c>
      <c r="G160" s="335">
        <f>IF(G$87=0,0,G$87/PPA_fec!G$87)</f>
        <v>0.4593050576190329</v>
      </c>
      <c r="H160" s="335">
        <f>IF(H$87=0,0,H$87/PPA_fec!H$87)</f>
        <v>0.45930505761903306</v>
      </c>
      <c r="I160" s="335">
        <f>IF(I$87=0,0,I$87/PPA_fec!I$87)</f>
        <v>0.45930505761903279</v>
      </c>
      <c r="J160" s="335">
        <f>IF(J$87=0,0,J$87/PPA_fec!J$87)</f>
        <v>0.4593050576190329</v>
      </c>
      <c r="K160" s="335">
        <f>IF(K$87=0,0,K$87/PPA_fec!K$87)</f>
        <v>0.45930505761903279</v>
      </c>
      <c r="L160" s="335">
        <f>IF(L$87=0,0,L$87/PPA_fec!L$87)</f>
        <v>0.45930505761903268</v>
      </c>
      <c r="M160" s="335">
        <f>IF(M$87=0,0,M$87/PPA_fec!M$87)</f>
        <v>0.4593050576190329</v>
      </c>
      <c r="N160" s="335">
        <f>IF(N$87=0,0,N$87/PPA_fec!N$87)</f>
        <v>0.4593050576190329</v>
      </c>
      <c r="O160" s="335">
        <f>IF(O$87=0,0,O$87/PPA_fec!O$87)</f>
        <v>0.4593050576190329</v>
      </c>
      <c r="P160" s="335">
        <f>IF(P$87=0,0,P$87/PPA_fec!P$87)</f>
        <v>0.4593050576190329</v>
      </c>
      <c r="Q160" s="335">
        <f>IF(Q$87=0,0,Q$87/PPA_fec!Q$87)</f>
        <v>0.47852676978235797</v>
      </c>
      <c r="R160" s="335">
        <f>IF(R$87=0,0,R$87/PPA_fec!R$87)</f>
        <v>0.49100492981765753</v>
      </c>
      <c r="S160" s="335">
        <f>IF(S$87=0,0,S$87/PPA_fec!S$87)</f>
        <v>0.50483571846762998</v>
      </c>
      <c r="T160" s="335">
        <f>IF(T$87=0,0,T$87/PPA_fec!T$87)</f>
        <v>0.516336052751172</v>
      </c>
      <c r="U160" s="335">
        <f>IF(U$87=0,0,U$87/PPA_fec!U$87)</f>
        <v>0.52985466540128334</v>
      </c>
      <c r="V160" s="335">
        <f>IF(V$87=0,0,V$87/PPA_fec!V$87)</f>
        <v>0.5362551775310993</v>
      </c>
      <c r="W160" s="335">
        <f>IF(W$87=0,0,W$87/PPA_fec!W$87)</f>
        <v>0.54778187770321796</v>
      </c>
      <c r="X160" s="335">
        <f>IF(X$87=0,0,X$87/PPA_fec!X$87)</f>
        <v>0.55815590785812497</v>
      </c>
      <c r="Y160" s="335">
        <f>IF(Y$87=0,0,Y$87/PPA_fec!Y$87)</f>
        <v>0.5674925349975406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0.6461720762874581</v>
      </c>
      <c r="C161" s="336">
        <f>IF(C$88=0,0,C$88/PPA_fec!C$88)</f>
        <v>0.65102765279209707</v>
      </c>
      <c r="D161" s="336">
        <f>IF(D$88=0,0,D$88/PPA_fec!D$88)</f>
        <v>0.6484808684235589</v>
      </c>
      <c r="E161" s="336">
        <f>IF(E$88=0,0,E$88/PPA_fec!E$88)</f>
        <v>0.65278539208085551</v>
      </c>
      <c r="F161" s="336">
        <f>IF(F$88=0,0,F$88/PPA_fec!F$88)</f>
        <v>0.65573007246957837</v>
      </c>
      <c r="G161" s="336">
        <f>IF(G$88=0,0,G$88/PPA_fec!G$88)</f>
        <v>0.65401407717061055</v>
      </c>
      <c r="H161" s="336">
        <f>IF(H$88=0,0,H$88/PPA_fec!H$88)</f>
        <v>0.65947631043091959</v>
      </c>
      <c r="I161" s="336">
        <f>IF(I$88=0,0,I$88/PPA_fec!I$88)</f>
        <v>0.65468331669174074</v>
      </c>
      <c r="J161" s="336">
        <f>IF(J$88=0,0,J$88/PPA_fec!J$88)</f>
        <v>0.72710478624674058</v>
      </c>
      <c r="K161" s="336">
        <f>IF(K$88=0,0,K$88/PPA_fec!K$88)</f>
        <v>0.73934928419020784</v>
      </c>
      <c r="L161" s="336">
        <f>IF(L$88=0,0,L$88/PPA_fec!L$88)</f>
        <v>0.68512625443251129</v>
      </c>
      <c r="M161" s="336">
        <f>IF(M$88=0,0,M$88/PPA_fec!M$88)</f>
        <v>0.80711433587270887</v>
      </c>
      <c r="N161" s="336">
        <f>IF(N$88=0,0,N$88/PPA_fec!N$88)</f>
        <v>0.78173855146576821</v>
      </c>
      <c r="O161" s="336">
        <f>IF(O$88=0,0,O$88/PPA_fec!O$88)</f>
        <v>0.78227909815167485</v>
      </c>
      <c r="P161" s="336">
        <f>IF(P$88=0,0,P$88/PPA_fec!P$88)</f>
        <v>0.78849291146643963</v>
      </c>
      <c r="Q161" s="336">
        <f>IF(Q$88=0,0,Q$88/PPA_fec!Q$88)</f>
        <v>0.83075023316579644</v>
      </c>
      <c r="R161" s="336">
        <f>IF(R$88=0,0,R$88/PPA_fec!R$88)</f>
        <v>0.82938421753838842</v>
      </c>
      <c r="S161" s="336">
        <f>IF(S$88=0,0,S$88/PPA_fec!S$88)</f>
        <v>0.8364618139714356</v>
      </c>
      <c r="T161" s="336">
        <f>IF(T$88=0,0,T$88/PPA_fec!T$88)</f>
        <v>0.89378520764469782</v>
      </c>
      <c r="U161" s="336">
        <f>IF(U$88=0,0,U$88/PPA_fec!U$88)</f>
        <v>0.88244690592424879</v>
      </c>
      <c r="V161" s="336">
        <f>IF(V$88=0,0,V$88/PPA_fec!V$88)</f>
        <v>0.82389241310611427</v>
      </c>
      <c r="W161" s="336">
        <f>IF(W$88=0,0,W$88/PPA_fec!W$88)</f>
        <v>0.83914832000163908</v>
      </c>
      <c r="X161" s="336">
        <f>IF(X$88=0,0,X$88/PPA_fec!X$88)</f>
        <v>0.83713405839937072</v>
      </c>
      <c r="Y161" s="336">
        <f>IF(Y$88=0,0,Y$88/PPA_fec!Y$88)</f>
        <v>0.90753378722855305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0.59687130890730444</v>
      </c>
      <c r="C162" s="337">
        <f>IF(C$94=0,0,C$94/PPA_fec!C$94)</f>
        <v>0.59777788240883023</v>
      </c>
      <c r="D162" s="337">
        <f>IF(D$94=0,0,D$94/PPA_fec!D$94)</f>
        <v>0.59777788240883023</v>
      </c>
      <c r="E162" s="337">
        <f>IF(E$94=0,0,E$94/PPA_fec!E$94)</f>
        <v>0.60263526279920288</v>
      </c>
      <c r="F162" s="337">
        <f>IF(F$94=0,0,F$94/PPA_fec!F$94)</f>
        <v>0.60263526279920265</v>
      </c>
      <c r="G162" s="337">
        <f>IF(G$94=0,0,G$94/PPA_fec!G$94)</f>
        <v>0.60263526279920288</v>
      </c>
      <c r="H162" s="337">
        <f>IF(H$94=0,0,H$94/PPA_fec!H$94)</f>
        <v>0.60263526279920265</v>
      </c>
      <c r="I162" s="337">
        <f>IF(I$94=0,0,I$94/PPA_fec!I$94)</f>
        <v>0.60263526279920265</v>
      </c>
      <c r="J162" s="337">
        <f>IF(J$94=0,0,J$94/PPA_fec!J$94)</f>
        <v>0.60263526279920265</v>
      </c>
      <c r="K162" s="337">
        <f>IF(K$94=0,0,K$94/PPA_fec!K$94)</f>
        <v>0.60263526279920265</v>
      </c>
      <c r="L162" s="337">
        <f>IF(L$94=0,0,L$94/PPA_fec!L$94)</f>
        <v>0.60263526279920254</v>
      </c>
      <c r="M162" s="337">
        <f>IF(M$94=0,0,M$94/PPA_fec!M$94)</f>
        <v>0.60263526279920254</v>
      </c>
      <c r="N162" s="337">
        <f>IF(N$94=0,0,N$94/PPA_fec!N$94)</f>
        <v>0.60263526279920265</v>
      </c>
      <c r="O162" s="337">
        <f>IF(O$94=0,0,O$94/PPA_fec!O$94)</f>
        <v>0.60263526279920265</v>
      </c>
      <c r="P162" s="337">
        <f>IF(P$94=0,0,P$94/PPA_fec!P$94)</f>
        <v>0.60263526279920232</v>
      </c>
      <c r="Q162" s="337">
        <f>IF(Q$94=0,0,Q$94/PPA_fec!Q$94)</f>
        <v>0.6150467365192821</v>
      </c>
      <c r="R162" s="337">
        <f>IF(R$94=0,0,R$94/PPA_fec!R$94)</f>
        <v>0.62621706286735423</v>
      </c>
      <c r="S162" s="337">
        <f>IF(S$94=0,0,S$94/PPA_fec!S$94)</f>
        <v>0.63627035658061837</v>
      </c>
      <c r="T162" s="337">
        <f>IF(T$94=0,0,T$94/PPA_fec!T$94)</f>
        <v>0.64531832092255692</v>
      </c>
      <c r="U162" s="337">
        <f>IF(U$94=0,0,U$94/PPA_fec!U$94)</f>
        <v>0.65346148883030131</v>
      </c>
      <c r="V162" s="337">
        <f>IF(V$94=0,0,V$94/PPA_fec!V$94)</f>
        <v>0.66079033994727077</v>
      </c>
      <c r="W162" s="337">
        <f>IF(W$94=0,0,W$94/PPA_fec!W$94)</f>
        <v>0.66738630595254389</v>
      </c>
      <c r="X162" s="337">
        <f>IF(X$94=0,0,X$94/PPA_fec!X$94)</f>
        <v>0.67332267535728962</v>
      </c>
      <c r="Y162" s="337">
        <f>IF(Y$94=0,0,Y$94/PPA_fec!Y$94)</f>
        <v>0.67866540782156048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RO: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169.08506996735369</v>
      </c>
      <c r="C5" s="223">
        <v>142.73980968723609</v>
      </c>
      <c r="D5" s="223">
        <v>139.05297841632179</v>
      </c>
      <c r="E5" s="223">
        <v>139.16213301005101</v>
      </c>
      <c r="F5" s="223">
        <v>109.35049783610771</v>
      </c>
      <c r="G5" s="223">
        <v>86.415703342451678</v>
      </c>
      <c r="H5" s="223">
        <v>62.257336953865732</v>
      </c>
      <c r="I5" s="223">
        <v>75.81469336763746</v>
      </c>
      <c r="J5" s="223">
        <v>14.092273346578599</v>
      </c>
      <c r="K5" s="223">
        <v>5.1782585463213504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4.4394350507685356</v>
      </c>
      <c r="C10" s="260">
        <v>3.4482817740965079</v>
      </c>
      <c r="D10" s="260">
        <v>4.5632397126785023</v>
      </c>
      <c r="E10" s="260">
        <v>5.7050881263465847</v>
      </c>
      <c r="F10" s="260">
        <v>3.3101457498414391</v>
      </c>
      <c r="G10" s="260">
        <v>2.747349623977271</v>
      </c>
      <c r="H10" s="260">
        <v>1.969876431224419</v>
      </c>
      <c r="I10" s="260">
        <v>2.0228449835742959</v>
      </c>
      <c r="J10" s="260">
        <v>0.22463929270204619</v>
      </c>
      <c r="K10" s="260">
        <v>7.5725097973878261E-2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2030</v>
      </c>
    </row>
    <row r="11" spans="1:105" ht="12" customHeight="1" x14ac:dyDescent="0.25">
      <c r="A11" s="37" t="s">
        <v>159</v>
      </c>
      <c r="B11" s="226">
        <v>0.18785776796227249</v>
      </c>
      <c r="C11" s="226">
        <v>0</v>
      </c>
      <c r="D11" s="226">
        <v>0</v>
      </c>
      <c r="E11" s="226">
        <v>5.4309096670165771E-2</v>
      </c>
      <c r="F11" s="226">
        <v>9.6908233077787703E-2</v>
      </c>
      <c r="G11" s="226">
        <v>0</v>
      </c>
      <c r="H11" s="226">
        <v>0</v>
      </c>
      <c r="I11" s="226">
        <v>0.1118469355330927</v>
      </c>
      <c r="J11" s="226">
        <v>4.7906059654643559E-3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2031</v>
      </c>
    </row>
    <row r="12" spans="1:105" ht="12" customHeight="1" x14ac:dyDescent="0.25">
      <c r="A12" s="37" t="s">
        <v>35</v>
      </c>
      <c r="B12" s="226">
        <v>4.251577282806263</v>
      </c>
      <c r="C12" s="226">
        <v>3.4482817740965079</v>
      </c>
      <c r="D12" s="226">
        <v>4.5632397126785023</v>
      </c>
      <c r="E12" s="226">
        <v>5.6507790296764187</v>
      </c>
      <c r="F12" s="226">
        <v>3.2132375167636522</v>
      </c>
      <c r="G12" s="226">
        <v>2.747349623977271</v>
      </c>
      <c r="H12" s="226">
        <v>1.969876431224419</v>
      </c>
      <c r="I12" s="226">
        <v>1.910998048041203</v>
      </c>
      <c r="J12" s="226">
        <v>0.21984868673658181</v>
      </c>
      <c r="K12" s="226">
        <v>7.5725097973878261E-2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164.6456349165851</v>
      </c>
      <c r="C17" s="294">
        <f t="shared" si="0"/>
        <v>139.29152791313959</v>
      </c>
      <c r="D17" s="294">
        <f t="shared" si="0"/>
        <v>134.48973870364341</v>
      </c>
      <c r="E17" s="294">
        <f t="shared" si="0"/>
        <v>133.45704488370441</v>
      </c>
      <c r="F17" s="294">
        <f t="shared" si="0"/>
        <v>106.0403520862663</v>
      </c>
      <c r="G17" s="294">
        <f t="shared" si="0"/>
        <v>83.668353718474407</v>
      </c>
      <c r="H17" s="294">
        <f t="shared" si="0"/>
        <v>60.287460522641311</v>
      </c>
      <c r="I17" s="294">
        <f t="shared" si="0"/>
        <v>73.791848384063158</v>
      </c>
      <c r="J17" s="294">
        <f t="shared" si="0"/>
        <v>13.86763405387655</v>
      </c>
      <c r="K17" s="294">
        <f t="shared" si="0"/>
        <v>5.1025334483474714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164.6456349165851</v>
      </c>
      <c r="C18" s="329">
        <v>139.29152791313959</v>
      </c>
      <c r="D18" s="329">
        <v>134.48973870364341</v>
      </c>
      <c r="E18" s="329">
        <v>133.45704488370441</v>
      </c>
      <c r="F18" s="329">
        <v>106.0403520862663</v>
      </c>
      <c r="G18" s="329">
        <v>83.668353718474407</v>
      </c>
      <c r="H18" s="329">
        <v>60.287460522641311</v>
      </c>
      <c r="I18" s="329">
        <v>73.791848384063158</v>
      </c>
      <c r="J18" s="329">
        <v>13.86763405387655</v>
      </c>
      <c r="K18" s="329">
        <v>5.1025334483474714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2037</v>
      </c>
    </row>
    <row r="19" spans="1:105" ht="12" customHeight="1" x14ac:dyDescent="0.25">
      <c r="A19" s="64" t="s">
        <v>28</v>
      </c>
      <c r="B19" s="229">
        <v>0.72488455429563858</v>
      </c>
      <c r="C19" s="229">
        <v>1.059251132581466</v>
      </c>
      <c r="D19" s="229">
        <v>0</v>
      </c>
      <c r="E19" s="229">
        <v>0.73056488321269175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1.3979948555846089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2040</v>
      </c>
    </row>
    <row r="22" spans="1:105" ht="12" customHeight="1" x14ac:dyDescent="0.25">
      <c r="A22" s="64" t="s">
        <v>159</v>
      </c>
      <c r="B22" s="229">
        <v>4.8871886760591448</v>
      </c>
      <c r="C22" s="229">
        <v>0</v>
      </c>
      <c r="D22" s="229">
        <v>0</v>
      </c>
      <c r="E22" s="229">
        <v>0.91605572717329153</v>
      </c>
      <c r="F22" s="229">
        <v>2.2096438160106731</v>
      </c>
      <c r="G22" s="229">
        <v>0</v>
      </c>
      <c r="H22" s="229">
        <v>0</v>
      </c>
      <c r="I22" s="229">
        <v>3.0487673796666672</v>
      </c>
      <c r="J22" s="229">
        <v>0.29573797898969501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2041</v>
      </c>
    </row>
    <row r="23" spans="1:105" ht="12" customHeight="1" x14ac:dyDescent="0.25">
      <c r="A23" s="64" t="s">
        <v>32</v>
      </c>
      <c r="B23" s="229">
        <v>41.121868905465981</v>
      </c>
      <c r="C23" s="229">
        <v>46.209982393477368</v>
      </c>
      <c r="D23" s="229">
        <v>34.413794060117738</v>
      </c>
      <c r="E23" s="229">
        <v>32.222304892251273</v>
      </c>
      <c r="F23" s="229">
        <v>29.134157450391609</v>
      </c>
      <c r="G23" s="229">
        <v>11.492221776751441</v>
      </c>
      <c r="H23" s="229">
        <v>4.8929515506861776</v>
      </c>
      <c r="I23" s="229">
        <v>12.260605635908981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1.3748413146184839</v>
      </c>
      <c r="D24" s="229">
        <v>0</v>
      </c>
      <c r="E24" s="229">
        <v>2.875917320680224</v>
      </c>
      <c r="F24" s="229">
        <v>1.4302226370864539</v>
      </c>
      <c r="G24" s="229">
        <v>0</v>
      </c>
      <c r="H24" s="229">
        <v>3.7755785632925938</v>
      </c>
      <c r="I24" s="229">
        <v>6.3917454463353689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2043</v>
      </c>
    </row>
    <row r="25" spans="1:105" ht="12" customHeight="1" x14ac:dyDescent="0.25">
      <c r="A25" s="64" t="s">
        <v>35</v>
      </c>
      <c r="B25" s="229">
        <v>110.6063410489045</v>
      </c>
      <c r="C25" s="229">
        <v>90.647453072462241</v>
      </c>
      <c r="D25" s="229">
        <v>98.707323150605419</v>
      </c>
      <c r="E25" s="229">
        <v>95.314207204802287</v>
      </c>
      <c r="F25" s="229">
        <v>73.266328182777556</v>
      </c>
      <c r="G25" s="229">
        <v>72.176131941722971</v>
      </c>
      <c r="H25" s="229">
        <v>51.618930408662543</v>
      </c>
      <c r="I25" s="229">
        <v>52.090729922152143</v>
      </c>
      <c r="J25" s="229">
        <v>13.57189607488686</v>
      </c>
      <c r="K25" s="229">
        <v>5.1025334483474714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7.3053517318598864</v>
      </c>
      <c r="C27" s="229">
        <v>0</v>
      </c>
      <c r="D27" s="229">
        <v>1.368621492920185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164.189218918547</v>
      </c>
      <c r="C32" s="223">
        <v>175.00707743799521</v>
      </c>
      <c r="D32" s="223">
        <v>150.3794328658349</v>
      </c>
      <c r="E32" s="223">
        <v>156.42068930072881</v>
      </c>
      <c r="F32" s="223">
        <v>124.4880096966174</v>
      </c>
      <c r="G32" s="223">
        <v>147.6040911184129</v>
      </c>
      <c r="H32" s="223">
        <v>135.66109795572589</v>
      </c>
      <c r="I32" s="223">
        <v>174.45085639124309</v>
      </c>
      <c r="J32" s="223">
        <v>133.44182804948539</v>
      </c>
      <c r="K32" s="223">
        <v>101.83833517878411</v>
      </c>
      <c r="L32" s="223">
        <v>253.73257079518271</v>
      </c>
      <c r="M32" s="223">
        <v>62.331282127858628</v>
      </c>
      <c r="N32" s="223">
        <v>96.061343628609649</v>
      </c>
      <c r="O32" s="223">
        <v>96.794259535605974</v>
      </c>
      <c r="P32" s="223">
        <v>123.1864457167231</v>
      </c>
      <c r="Q32" s="223">
        <v>156.24883126378441</v>
      </c>
      <c r="R32" s="223">
        <v>178.3726662475851</v>
      </c>
      <c r="S32" s="223">
        <v>242.48256713981991</v>
      </c>
      <c r="T32" s="223">
        <v>163.90402357603389</v>
      </c>
      <c r="U32" s="223">
        <v>220.79395732872581</v>
      </c>
      <c r="V32" s="223">
        <v>192.3823958401845</v>
      </c>
      <c r="W32" s="223">
        <v>287.97270361785371</v>
      </c>
      <c r="X32" s="223">
        <v>253.85320717763449</v>
      </c>
      <c r="Y32" s="223">
        <v>158.08106683674379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3.318073357500106</v>
      </c>
      <c r="C37" s="260">
        <v>3.2524956120838171</v>
      </c>
      <c r="D37" s="260">
        <v>3.804300139856343</v>
      </c>
      <c r="E37" s="260">
        <v>4.9530316830125729</v>
      </c>
      <c r="F37" s="260">
        <v>2.9032565633804861</v>
      </c>
      <c r="G37" s="260">
        <v>3.616659602068006</v>
      </c>
      <c r="H37" s="260">
        <v>3.308081353064352</v>
      </c>
      <c r="I37" s="260">
        <v>3.582984810447762</v>
      </c>
      <c r="J37" s="260">
        <v>1.633267465829515</v>
      </c>
      <c r="K37" s="260">
        <v>1.143123482769522</v>
      </c>
      <c r="L37" s="260">
        <v>3.13690563540107</v>
      </c>
      <c r="M37" s="260">
        <v>0.1455109901970757</v>
      </c>
      <c r="N37" s="260">
        <v>0.54570351245958482</v>
      </c>
      <c r="O37" s="260">
        <v>0.54186211965040154</v>
      </c>
      <c r="P37" s="260">
        <v>0.59368935527074074</v>
      </c>
      <c r="Q37" s="260">
        <v>0.93152052207857416</v>
      </c>
      <c r="R37" s="260">
        <v>1.0941662021101419</v>
      </c>
      <c r="S37" s="260">
        <v>1.8044481964715331</v>
      </c>
      <c r="T37" s="260">
        <v>0.67854281998038246</v>
      </c>
      <c r="U37" s="260">
        <v>1.712472538558385</v>
      </c>
      <c r="V37" s="260">
        <v>2.2138647433193581</v>
      </c>
      <c r="W37" s="260">
        <v>3.7811227876104159</v>
      </c>
      <c r="X37" s="260">
        <v>3.8537842481418361</v>
      </c>
      <c r="Y37" s="260">
        <v>1.8953697436298289</v>
      </c>
      <c r="DA37" s="68" t="s">
        <v>2055</v>
      </c>
    </row>
    <row r="38" spans="1:105" ht="12" customHeight="1" x14ac:dyDescent="0.25">
      <c r="A38" s="37" t="s">
        <v>159</v>
      </c>
      <c r="B38" s="226">
        <v>0.14040657149993579</v>
      </c>
      <c r="C38" s="226">
        <v>0</v>
      </c>
      <c r="D38" s="226">
        <v>0</v>
      </c>
      <c r="E38" s="226">
        <v>4.7149959917513508E-2</v>
      </c>
      <c r="F38" s="226">
        <v>8.4996095335732602E-2</v>
      </c>
      <c r="G38" s="226">
        <v>0</v>
      </c>
      <c r="H38" s="226">
        <v>0</v>
      </c>
      <c r="I38" s="226">
        <v>0.19811002541682529</v>
      </c>
      <c r="J38" s="226">
        <v>3.4830686879786708E-2</v>
      </c>
      <c r="K38" s="226">
        <v>0</v>
      </c>
      <c r="L38" s="226">
        <v>0.1522961446746752</v>
      </c>
      <c r="M38" s="226">
        <v>0</v>
      </c>
      <c r="N38" s="226">
        <v>5.3274096133296499E-2</v>
      </c>
      <c r="O38" s="226">
        <v>0</v>
      </c>
      <c r="P38" s="226">
        <v>0</v>
      </c>
      <c r="Q38" s="226">
        <v>0</v>
      </c>
      <c r="R38" s="226">
        <v>1.9541226529679979E-2</v>
      </c>
      <c r="S38" s="226">
        <v>2.6061909151192629E-3</v>
      </c>
      <c r="T38" s="226">
        <v>2.7086771418202049E-3</v>
      </c>
      <c r="U38" s="226">
        <v>2.1880506326303312E-2</v>
      </c>
      <c r="V38" s="226">
        <v>1.2240754539708781E-2</v>
      </c>
      <c r="W38" s="226">
        <v>1.0400544322486761E-2</v>
      </c>
      <c r="X38" s="226">
        <v>3.2962662019358803E-2</v>
      </c>
      <c r="Y38" s="226">
        <v>2.0164521145285441E-2</v>
      </c>
      <c r="DA38" s="69" t="s">
        <v>2056</v>
      </c>
    </row>
    <row r="39" spans="1:105" ht="12" customHeight="1" x14ac:dyDescent="0.25">
      <c r="A39" s="37" t="s">
        <v>35</v>
      </c>
      <c r="B39" s="226">
        <v>3.1776667860001711</v>
      </c>
      <c r="C39" s="226">
        <v>3.2524956120838171</v>
      </c>
      <c r="D39" s="226">
        <v>3.804300139856343</v>
      </c>
      <c r="E39" s="226">
        <v>4.9058817230950593</v>
      </c>
      <c r="F39" s="226">
        <v>2.8182604680447532</v>
      </c>
      <c r="G39" s="226">
        <v>3.616659602068006</v>
      </c>
      <c r="H39" s="226">
        <v>3.308081353064352</v>
      </c>
      <c r="I39" s="226">
        <v>3.3848747850309371</v>
      </c>
      <c r="J39" s="226">
        <v>1.598436778949728</v>
      </c>
      <c r="K39" s="226">
        <v>1.143123482769522</v>
      </c>
      <c r="L39" s="226">
        <v>2.984609490726394</v>
      </c>
      <c r="M39" s="226">
        <v>0.1455109901970757</v>
      </c>
      <c r="N39" s="226">
        <v>0.49242941632628828</v>
      </c>
      <c r="O39" s="226">
        <v>0.54186211965040154</v>
      </c>
      <c r="P39" s="226">
        <v>0.59368935527074074</v>
      </c>
      <c r="Q39" s="226">
        <v>0.93152052207857416</v>
      </c>
      <c r="R39" s="226">
        <v>1.074624975580462</v>
      </c>
      <c r="S39" s="226">
        <v>1.8018420055564139</v>
      </c>
      <c r="T39" s="226">
        <v>0.67583414283856225</v>
      </c>
      <c r="U39" s="226">
        <v>1.690592032232082</v>
      </c>
      <c r="V39" s="226">
        <v>2.2016239887796489</v>
      </c>
      <c r="W39" s="226">
        <v>3.770722243287929</v>
      </c>
      <c r="X39" s="226">
        <v>3.8208215861224768</v>
      </c>
      <c r="Y39" s="226">
        <v>1.8752052224845439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4.6629317553926617</v>
      </c>
      <c r="C43" s="261">
        <f t="shared" si="1"/>
        <v>4.9783936761133756</v>
      </c>
      <c r="D43" s="261">
        <f t="shared" si="1"/>
        <v>4.2485545717674933</v>
      </c>
      <c r="E43" s="261">
        <f t="shared" si="1"/>
        <v>4.3903668874700346</v>
      </c>
      <c r="F43" s="261">
        <f t="shared" si="1"/>
        <v>3.5241957429923731</v>
      </c>
      <c r="G43" s="261">
        <f t="shared" si="1"/>
        <v>4.173548739604203</v>
      </c>
      <c r="H43" s="261">
        <f t="shared" si="1"/>
        <v>3.8363193218162772</v>
      </c>
      <c r="I43" s="261">
        <f t="shared" si="1"/>
        <v>4.9526919298781271</v>
      </c>
      <c r="J43" s="261">
        <f t="shared" si="1"/>
        <v>3.8205379879320551</v>
      </c>
      <c r="K43" s="261">
        <f t="shared" si="1"/>
        <v>2.918701788290277</v>
      </c>
      <c r="L43" s="261">
        <f t="shared" si="1"/>
        <v>7.2636424683994667</v>
      </c>
      <c r="M43" s="261">
        <f t="shared" si="1"/>
        <v>1.8024861199322191</v>
      </c>
      <c r="N43" s="261">
        <f t="shared" si="1"/>
        <v>2.7685692787289882</v>
      </c>
      <c r="O43" s="261">
        <f t="shared" si="1"/>
        <v>2.7899245627813221</v>
      </c>
      <c r="P43" s="261">
        <f t="shared" si="1"/>
        <v>3.553413227868186</v>
      </c>
      <c r="Q43" s="261">
        <f t="shared" si="1"/>
        <v>4.5019510359914738</v>
      </c>
      <c r="R43" s="261">
        <f t="shared" si="1"/>
        <v>5.1385072476949274</v>
      </c>
      <c r="S43" s="261">
        <f t="shared" si="1"/>
        <v>6.9761773606767674</v>
      </c>
      <c r="T43" s="261">
        <f t="shared" si="1"/>
        <v>4.7311733552479289</v>
      </c>
      <c r="U43" s="261">
        <f t="shared" si="1"/>
        <v>6.35018796493239</v>
      </c>
      <c r="V43" s="261">
        <f t="shared" si="1"/>
        <v>5.5121313361410174</v>
      </c>
      <c r="W43" s="261">
        <f t="shared" si="1"/>
        <v>8.237437125514294</v>
      </c>
      <c r="X43" s="261">
        <f t="shared" si="1"/>
        <v>7.2463600849128316</v>
      </c>
      <c r="Y43" s="261">
        <f t="shared" si="1"/>
        <v>4.5271216548728717</v>
      </c>
      <c r="DA43" s="70"/>
    </row>
    <row r="44" spans="1:105" ht="12" customHeight="1" x14ac:dyDescent="0.25">
      <c r="A44" s="60" t="s">
        <v>1884</v>
      </c>
      <c r="B44" s="262">
        <v>4.6629317553926617</v>
      </c>
      <c r="C44" s="262">
        <v>4.9783936761133756</v>
      </c>
      <c r="D44" s="262">
        <v>4.2485545717674933</v>
      </c>
      <c r="E44" s="262">
        <v>4.3903668874700346</v>
      </c>
      <c r="F44" s="262">
        <v>3.5241957429923731</v>
      </c>
      <c r="G44" s="262">
        <v>4.173548739604203</v>
      </c>
      <c r="H44" s="262">
        <v>3.8363193218162772</v>
      </c>
      <c r="I44" s="262">
        <v>4.9526919298781271</v>
      </c>
      <c r="J44" s="262">
        <v>3.8205379879320551</v>
      </c>
      <c r="K44" s="262">
        <v>2.918701788290277</v>
      </c>
      <c r="L44" s="262">
        <v>7.2636424683994667</v>
      </c>
      <c r="M44" s="262">
        <v>1.8024861199322191</v>
      </c>
      <c r="N44" s="262">
        <v>2.7685692787289882</v>
      </c>
      <c r="O44" s="262">
        <v>2.7899245627813221</v>
      </c>
      <c r="P44" s="262">
        <v>3.553413227868186</v>
      </c>
      <c r="Q44" s="262">
        <v>4.5019510359914738</v>
      </c>
      <c r="R44" s="262">
        <v>5.1385072476949274</v>
      </c>
      <c r="S44" s="262">
        <v>6.9761773606767674</v>
      </c>
      <c r="T44" s="262">
        <v>4.7311733552479289</v>
      </c>
      <c r="U44" s="262">
        <v>6.35018796493239</v>
      </c>
      <c r="V44" s="262">
        <v>5.5121313361410174</v>
      </c>
      <c r="W44" s="262">
        <v>8.237437125514294</v>
      </c>
      <c r="X44" s="262">
        <v>7.2463600849128316</v>
      </c>
      <c r="Y44" s="262">
        <v>4.5271216548728717</v>
      </c>
      <c r="DA44" s="72" t="s">
        <v>2061</v>
      </c>
    </row>
    <row r="45" spans="1:105" ht="12" customHeight="1" x14ac:dyDescent="0.25">
      <c r="A45" s="64" t="s">
        <v>28</v>
      </c>
      <c r="B45" s="229">
        <v>2.0529467476810129E-2</v>
      </c>
      <c r="C45" s="229">
        <v>3.785850596130947E-2</v>
      </c>
      <c r="D45" s="229">
        <v>0</v>
      </c>
      <c r="E45" s="229">
        <v>2.4033559825938109E-2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2.7388820168503629E-3</v>
      </c>
      <c r="Y45" s="229">
        <v>2.9495652489093531E-3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4.5990156069771922E-2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8.8039314781803157E-2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1.3998323478146319E-2</v>
      </c>
      <c r="X47" s="229">
        <v>3.2664949564980422E-2</v>
      </c>
      <c r="Y47" s="229">
        <v>7.6575965216669024E-3</v>
      </c>
      <c r="DA47" s="73" t="s">
        <v>2064</v>
      </c>
    </row>
    <row r="48" spans="1:105" ht="12" customHeight="1" x14ac:dyDescent="0.25">
      <c r="A48" s="64" t="s">
        <v>159</v>
      </c>
      <c r="B48" s="229">
        <v>0.13841015149740879</v>
      </c>
      <c r="C48" s="229">
        <v>0</v>
      </c>
      <c r="D48" s="229">
        <v>0</v>
      </c>
      <c r="E48" s="229">
        <v>3.0135694486293722E-2</v>
      </c>
      <c r="F48" s="229">
        <v>7.3436358675791194E-2</v>
      </c>
      <c r="G48" s="229">
        <v>0</v>
      </c>
      <c r="H48" s="229">
        <v>0</v>
      </c>
      <c r="I48" s="229">
        <v>0.20462430374100579</v>
      </c>
      <c r="J48" s="229">
        <v>8.1475915705212565E-2</v>
      </c>
      <c r="K48" s="229">
        <v>0</v>
      </c>
      <c r="L48" s="229">
        <v>0.34837410589550261</v>
      </c>
      <c r="M48" s="229">
        <v>0</v>
      </c>
      <c r="N48" s="229">
        <v>0.26906705881647069</v>
      </c>
      <c r="O48" s="229">
        <v>0</v>
      </c>
      <c r="P48" s="229">
        <v>0</v>
      </c>
      <c r="Q48" s="229">
        <v>0</v>
      </c>
      <c r="R48" s="229">
        <v>8.9698214094498296E-2</v>
      </c>
      <c r="S48" s="229">
        <v>9.5719243416486303E-3</v>
      </c>
      <c r="T48" s="229">
        <v>1.705216067259158E-2</v>
      </c>
      <c r="U48" s="229">
        <v>7.3396598987779629E-2</v>
      </c>
      <c r="V48" s="229">
        <v>2.6982506371794671E-2</v>
      </c>
      <c r="W48" s="229">
        <v>2.0990770184122851E-2</v>
      </c>
      <c r="X48" s="229">
        <v>5.6968378559968343E-2</v>
      </c>
      <c r="Y48" s="229">
        <v>4.2246183810903157E-2</v>
      </c>
      <c r="DA48" s="73" t="s">
        <v>2065</v>
      </c>
    </row>
    <row r="49" spans="1:105" ht="12" customHeight="1" x14ac:dyDescent="0.25">
      <c r="A49" s="64" t="s">
        <v>32</v>
      </c>
      <c r="B49" s="229">
        <v>1.164613130846363</v>
      </c>
      <c r="C49" s="229">
        <v>1.6515827456818151</v>
      </c>
      <c r="D49" s="229">
        <v>1.087137825497295</v>
      </c>
      <c r="E49" s="229">
        <v>1.0600245236973429</v>
      </c>
      <c r="F49" s="229">
        <v>0.96825851331398383</v>
      </c>
      <c r="G49" s="229">
        <v>0.57325554501764264</v>
      </c>
      <c r="H49" s="229">
        <v>0.3113570286736288</v>
      </c>
      <c r="I49" s="229">
        <v>0.82289580648990823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4.9137958416424307E-2</v>
      </c>
      <c r="D50" s="229">
        <v>0</v>
      </c>
      <c r="E50" s="229">
        <v>9.460970896529812E-2</v>
      </c>
      <c r="F50" s="229">
        <v>4.7532702692753573E-2</v>
      </c>
      <c r="G50" s="229">
        <v>0</v>
      </c>
      <c r="H50" s="229">
        <v>0.24025435584494459</v>
      </c>
      <c r="I50" s="229">
        <v>0.4289951638714784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4.6352660869896809E-3</v>
      </c>
      <c r="T50" s="229">
        <v>7.9544347826865265E-3</v>
      </c>
      <c r="U50" s="229">
        <v>1.486033043489994E-2</v>
      </c>
      <c r="V50" s="229">
        <v>7.9544347825161593E-3</v>
      </c>
      <c r="W50" s="229">
        <v>7.3470052173311836E-3</v>
      </c>
      <c r="X50" s="229">
        <v>3.232393043454811E-3</v>
      </c>
      <c r="Y50" s="229">
        <v>9.2705321738255977E-3</v>
      </c>
      <c r="DA50" s="73" t="s">
        <v>2067</v>
      </c>
    </row>
    <row r="51" spans="1:105" ht="12" customHeight="1" x14ac:dyDescent="0.25">
      <c r="A51" s="64" t="s">
        <v>35</v>
      </c>
      <c r="B51" s="229">
        <v>3.132484018091481</v>
      </c>
      <c r="C51" s="229">
        <v>3.2398144660538271</v>
      </c>
      <c r="D51" s="229">
        <v>3.1181817518623478</v>
      </c>
      <c r="E51" s="229">
        <v>3.1355732444253901</v>
      </c>
      <c r="F51" s="229">
        <v>2.4349681683098439</v>
      </c>
      <c r="G51" s="229">
        <v>3.6002931945865599</v>
      </c>
      <c r="H51" s="229">
        <v>3.2847079372977031</v>
      </c>
      <c r="I51" s="229">
        <v>3.4961766557757352</v>
      </c>
      <c r="J51" s="229">
        <v>3.7390620722268419</v>
      </c>
      <c r="K51" s="229">
        <v>2.918701788290277</v>
      </c>
      <c r="L51" s="229">
        <v>6.8272290477221613</v>
      </c>
      <c r="M51" s="229">
        <v>1.8024861199322191</v>
      </c>
      <c r="N51" s="229">
        <v>2.487072411216658</v>
      </c>
      <c r="O51" s="229">
        <v>2.7831171888681712</v>
      </c>
      <c r="P51" s="229">
        <v>3.5451167409115509</v>
      </c>
      <c r="Q51" s="229">
        <v>4.4604984446865972</v>
      </c>
      <c r="R51" s="229">
        <v>4.9327477466425922</v>
      </c>
      <c r="S51" s="229">
        <v>6.6177405702456671</v>
      </c>
      <c r="T51" s="229">
        <v>4.2546349337012774</v>
      </c>
      <c r="U51" s="229">
        <v>5.6709704789833051</v>
      </c>
      <c r="V51" s="229">
        <v>4.853077734124402</v>
      </c>
      <c r="W51" s="229">
        <v>7.6102136179438276</v>
      </c>
      <c r="X51" s="229">
        <v>6.603411168688071</v>
      </c>
      <c r="Y51" s="229">
        <v>3.928695551035668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0.20689498748059959</v>
      </c>
      <c r="C53" s="229">
        <v>0</v>
      </c>
      <c r="D53" s="229">
        <v>4.3234994407850558E-2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1.2429808695859079E-2</v>
      </c>
      <c r="O53" s="229">
        <v>6.8073739131508564E-3</v>
      </c>
      <c r="P53" s="229">
        <v>8.296486956634758E-3</v>
      </c>
      <c r="Q53" s="229">
        <v>4.145259130487642E-2</v>
      </c>
      <c r="R53" s="229">
        <v>0.1160612869578362</v>
      </c>
      <c r="S53" s="229">
        <v>0.3442296000024625</v>
      </c>
      <c r="T53" s="229">
        <v>0.45153182609137471</v>
      </c>
      <c r="U53" s="229">
        <v>0.59096055652640511</v>
      </c>
      <c r="V53" s="229">
        <v>0.62411666086230466</v>
      </c>
      <c r="W53" s="229">
        <v>0.58488740869086597</v>
      </c>
      <c r="X53" s="229">
        <v>0.54734431303950737</v>
      </c>
      <c r="Y53" s="229">
        <v>0.53630222608189826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139.88795266177991</v>
      </c>
      <c r="C56" s="261">
        <f t="shared" si="2"/>
        <v>149.35181028340119</v>
      </c>
      <c r="D56" s="261">
        <f t="shared" si="2"/>
        <v>127.4566371530248</v>
      </c>
      <c r="E56" s="261">
        <f t="shared" si="2"/>
        <v>131.71100662410109</v>
      </c>
      <c r="F56" s="261">
        <f t="shared" si="2"/>
        <v>105.7258722897712</v>
      </c>
      <c r="G56" s="261">
        <f t="shared" si="2"/>
        <v>125.206462188126</v>
      </c>
      <c r="H56" s="261">
        <f t="shared" si="2"/>
        <v>115.0895796544883</v>
      </c>
      <c r="I56" s="261">
        <f t="shared" si="2"/>
        <v>148.58075789634381</v>
      </c>
      <c r="J56" s="261">
        <f t="shared" si="2"/>
        <v>114.6161396379616</v>
      </c>
      <c r="K56" s="261">
        <f t="shared" si="2"/>
        <v>87.561053648708338</v>
      </c>
      <c r="L56" s="261">
        <f t="shared" si="2"/>
        <v>217.90927405198411</v>
      </c>
      <c r="M56" s="261">
        <f t="shared" si="2"/>
        <v>54.074583597966587</v>
      </c>
      <c r="N56" s="261">
        <f t="shared" si="2"/>
        <v>83.057078361869642</v>
      </c>
      <c r="O56" s="261">
        <f t="shared" si="2"/>
        <v>83.697736883439646</v>
      </c>
      <c r="P56" s="261">
        <f t="shared" si="2"/>
        <v>106.6023968360456</v>
      </c>
      <c r="Q56" s="261">
        <f t="shared" si="2"/>
        <v>135.05853107974431</v>
      </c>
      <c r="R56" s="261">
        <f t="shared" si="2"/>
        <v>154.15521743084781</v>
      </c>
      <c r="S56" s="261">
        <f t="shared" si="2"/>
        <v>209.28532082030301</v>
      </c>
      <c r="T56" s="261">
        <f t="shared" si="2"/>
        <v>141.93520065743789</v>
      </c>
      <c r="U56" s="261">
        <f t="shared" si="2"/>
        <v>190.5056389479717</v>
      </c>
      <c r="V56" s="261">
        <f t="shared" si="2"/>
        <v>165.36394008423059</v>
      </c>
      <c r="W56" s="261">
        <f t="shared" si="2"/>
        <v>247.123113765429</v>
      </c>
      <c r="X56" s="261">
        <f t="shared" si="2"/>
        <v>217.39080254738499</v>
      </c>
      <c r="Y56" s="261">
        <f t="shared" si="2"/>
        <v>135.81364964618609</v>
      </c>
      <c r="DA56" s="70"/>
    </row>
    <row r="57" spans="1:105" ht="12" customHeight="1" x14ac:dyDescent="0.25">
      <c r="A57" s="60" t="s">
        <v>1899</v>
      </c>
      <c r="B57" s="262">
        <v>139.88795266177991</v>
      </c>
      <c r="C57" s="262">
        <v>149.35181028340119</v>
      </c>
      <c r="D57" s="262">
        <v>127.4566371530248</v>
      </c>
      <c r="E57" s="262">
        <v>131.71100662410109</v>
      </c>
      <c r="F57" s="262">
        <v>105.7258722897712</v>
      </c>
      <c r="G57" s="262">
        <v>125.206462188126</v>
      </c>
      <c r="H57" s="262">
        <v>115.0895796544883</v>
      </c>
      <c r="I57" s="262">
        <v>148.58075789634381</v>
      </c>
      <c r="J57" s="262">
        <v>114.6161396379616</v>
      </c>
      <c r="K57" s="262">
        <v>87.561053648708338</v>
      </c>
      <c r="L57" s="262">
        <v>217.90927405198411</v>
      </c>
      <c r="M57" s="262">
        <v>54.074583597966587</v>
      </c>
      <c r="N57" s="262">
        <v>83.057078361869642</v>
      </c>
      <c r="O57" s="262">
        <v>83.697736883439646</v>
      </c>
      <c r="P57" s="262">
        <v>106.6023968360456</v>
      </c>
      <c r="Q57" s="262">
        <v>135.05853107974431</v>
      </c>
      <c r="R57" s="262">
        <v>154.15521743084781</v>
      </c>
      <c r="S57" s="262">
        <v>209.28532082030301</v>
      </c>
      <c r="T57" s="262">
        <v>141.93520065743789</v>
      </c>
      <c r="U57" s="262">
        <v>190.5056389479717</v>
      </c>
      <c r="V57" s="262">
        <v>165.36394008423059</v>
      </c>
      <c r="W57" s="262">
        <v>247.123113765429</v>
      </c>
      <c r="X57" s="262">
        <v>217.39080254738499</v>
      </c>
      <c r="Y57" s="262">
        <v>135.81364964618609</v>
      </c>
      <c r="DA57" s="72" t="s">
        <v>2073</v>
      </c>
    </row>
    <row r="58" spans="1:105" ht="12" customHeight="1" x14ac:dyDescent="0.25">
      <c r="A58" s="64" t="s">
        <v>28</v>
      </c>
      <c r="B58" s="229">
        <v>0.61588402430430411</v>
      </c>
      <c r="C58" s="229">
        <v>1.1357551788392839</v>
      </c>
      <c r="D58" s="229">
        <v>0</v>
      </c>
      <c r="E58" s="229">
        <v>0.72100679477814322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8.2166460505510908E-2</v>
      </c>
      <c r="Y58" s="229">
        <v>8.848695746728058E-2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1.379704682093158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2.6411794434540958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0.41994970434438972</v>
      </c>
      <c r="X60" s="229">
        <v>0.9799484869494125</v>
      </c>
      <c r="Y60" s="229">
        <v>0.22972789565000709</v>
      </c>
      <c r="DA60" s="73" t="s">
        <v>2076</v>
      </c>
    </row>
    <row r="61" spans="1:105" ht="12" customHeight="1" x14ac:dyDescent="0.25">
      <c r="A61" s="64" t="s">
        <v>159</v>
      </c>
      <c r="B61" s="229">
        <v>4.1523045449222664</v>
      </c>
      <c r="C61" s="229">
        <v>0</v>
      </c>
      <c r="D61" s="229">
        <v>0</v>
      </c>
      <c r="E61" s="229">
        <v>0.90407083458881188</v>
      </c>
      <c r="F61" s="229">
        <v>2.203090760273736</v>
      </c>
      <c r="G61" s="229">
        <v>0</v>
      </c>
      <c r="H61" s="229">
        <v>0</v>
      </c>
      <c r="I61" s="229">
        <v>6.1387291122301733</v>
      </c>
      <c r="J61" s="229">
        <v>2.4442774711563771</v>
      </c>
      <c r="K61" s="229">
        <v>0</v>
      </c>
      <c r="L61" s="229">
        <v>10.45122317686508</v>
      </c>
      <c r="M61" s="229">
        <v>0</v>
      </c>
      <c r="N61" s="229">
        <v>8.0720117644941229</v>
      </c>
      <c r="O61" s="229">
        <v>0</v>
      </c>
      <c r="P61" s="229">
        <v>0</v>
      </c>
      <c r="Q61" s="229">
        <v>0</v>
      </c>
      <c r="R61" s="229">
        <v>2.69094642283495</v>
      </c>
      <c r="S61" s="229">
        <v>0.28715773024945879</v>
      </c>
      <c r="T61" s="229">
        <v>0.51156482017774751</v>
      </c>
      <c r="U61" s="229">
        <v>2.201897969633388</v>
      </c>
      <c r="V61" s="229">
        <v>0.80947519115384037</v>
      </c>
      <c r="W61" s="229">
        <v>0.62972310552368582</v>
      </c>
      <c r="X61" s="229">
        <v>1.70905135679905</v>
      </c>
      <c r="Y61" s="229">
        <v>1.267385514327094</v>
      </c>
      <c r="DA61" s="73" t="s">
        <v>2077</v>
      </c>
    </row>
    <row r="62" spans="1:105" ht="12" customHeight="1" x14ac:dyDescent="0.25">
      <c r="A62" s="64" t="s">
        <v>32</v>
      </c>
      <c r="B62" s="229">
        <v>34.938393925390884</v>
      </c>
      <c r="C62" s="229">
        <v>49.547482370454439</v>
      </c>
      <c r="D62" s="229">
        <v>32.614134764918873</v>
      </c>
      <c r="E62" s="229">
        <v>31.8007357109203</v>
      </c>
      <c r="F62" s="229">
        <v>29.047755399419529</v>
      </c>
      <c r="G62" s="229">
        <v>17.197666350529271</v>
      </c>
      <c r="H62" s="229">
        <v>9.3407108602088655</v>
      </c>
      <c r="I62" s="229">
        <v>24.68687419469725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1.474138752492729</v>
      </c>
      <c r="D63" s="229">
        <v>0</v>
      </c>
      <c r="E63" s="229">
        <v>2.838291268958943</v>
      </c>
      <c r="F63" s="229">
        <v>1.425981080782607</v>
      </c>
      <c r="G63" s="229">
        <v>0</v>
      </c>
      <c r="H63" s="229">
        <v>7.2076306753483372</v>
      </c>
      <c r="I63" s="229">
        <v>12.86985491614435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0.13905798260969041</v>
      </c>
      <c r="T63" s="229">
        <v>0.23863304348059591</v>
      </c>
      <c r="U63" s="229">
        <v>0.44580991304699819</v>
      </c>
      <c r="V63" s="229">
        <v>0.23863304347548489</v>
      </c>
      <c r="W63" s="229">
        <v>0.22041015651993551</v>
      </c>
      <c r="X63" s="229">
        <v>9.697179130364432E-2</v>
      </c>
      <c r="Y63" s="229">
        <v>0.278115965214768</v>
      </c>
      <c r="DA63" s="73" t="s">
        <v>2079</v>
      </c>
    </row>
    <row r="64" spans="1:105" ht="12" customHeight="1" x14ac:dyDescent="0.25">
      <c r="A64" s="64" t="s">
        <v>35</v>
      </c>
      <c r="B64" s="229">
        <v>93.974520542744443</v>
      </c>
      <c r="C64" s="229">
        <v>97.194433981614807</v>
      </c>
      <c r="D64" s="229">
        <v>93.545452555870455</v>
      </c>
      <c r="E64" s="229">
        <v>94.067197332761708</v>
      </c>
      <c r="F64" s="229">
        <v>73.049045049295344</v>
      </c>
      <c r="G64" s="229">
        <v>108.00879583759679</v>
      </c>
      <c r="H64" s="229">
        <v>98.541238118931133</v>
      </c>
      <c r="I64" s="229">
        <v>104.885299673272</v>
      </c>
      <c r="J64" s="229">
        <v>112.1718621668053</v>
      </c>
      <c r="K64" s="229">
        <v>87.561053648708338</v>
      </c>
      <c r="L64" s="229">
        <v>204.81687143166491</v>
      </c>
      <c r="M64" s="229">
        <v>54.074583597966587</v>
      </c>
      <c r="N64" s="229">
        <v>74.612172336499754</v>
      </c>
      <c r="O64" s="229">
        <v>83.493515666045127</v>
      </c>
      <c r="P64" s="229">
        <v>106.3535022273465</v>
      </c>
      <c r="Q64" s="229">
        <v>133.81495334059801</v>
      </c>
      <c r="R64" s="229">
        <v>147.9824323992778</v>
      </c>
      <c r="S64" s="229">
        <v>198.53221710737</v>
      </c>
      <c r="T64" s="229">
        <v>127.6390480110383</v>
      </c>
      <c r="U64" s="229">
        <v>170.12911436949909</v>
      </c>
      <c r="V64" s="229">
        <v>145.5923320237321</v>
      </c>
      <c r="W64" s="229">
        <v>228.306408538315</v>
      </c>
      <c r="X64" s="229">
        <v>198.1023350606421</v>
      </c>
      <c r="Y64" s="229">
        <v>117.8608665310701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6.2068496244179876</v>
      </c>
      <c r="C66" s="229">
        <v>0</v>
      </c>
      <c r="D66" s="229">
        <v>1.2970498322355171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0.37289426087577271</v>
      </c>
      <c r="O66" s="229">
        <v>0.2042212173945257</v>
      </c>
      <c r="P66" s="229">
        <v>0.2488946086990427</v>
      </c>
      <c r="Q66" s="229">
        <v>1.243577739146293</v>
      </c>
      <c r="R66" s="229">
        <v>3.4818386087350879</v>
      </c>
      <c r="S66" s="229">
        <v>10.32688800007387</v>
      </c>
      <c r="T66" s="229">
        <v>13.54595478274125</v>
      </c>
      <c r="U66" s="229">
        <v>17.728816695792151</v>
      </c>
      <c r="V66" s="229">
        <v>18.723499825869151</v>
      </c>
      <c r="W66" s="229">
        <v>17.546622260725979</v>
      </c>
      <c r="X66" s="229">
        <v>16.42032939118522</v>
      </c>
      <c r="Y66" s="229">
        <v>16.089066782456939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16.32026114387428</v>
      </c>
      <c r="C69" s="261">
        <f t="shared" si="3"/>
        <v>17.424377866396771</v>
      </c>
      <c r="D69" s="261">
        <f t="shared" si="3"/>
        <v>14.8699410011862</v>
      </c>
      <c r="E69" s="261">
        <f t="shared" si="3"/>
        <v>15.366284106145081</v>
      </c>
      <c r="F69" s="261">
        <f t="shared" si="3"/>
        <v>12.334685100473269</v>
      </c>
      <c r="G69" s="261">
        <f t="shared" si="3"/>
        <v>14.607420588614669</v>
      </c>
      <c r="H69" s="261">
        <f t="shared" si="3"/>
        <v>13.42711762635693</v>
      </c>
      <c r="I69" s="261">
        <f t="shared" si="3"/>
        <v>17.334421754573409</v>
      </c>
      <c r="J69" s="261">
        <f t="shared" si="3"/>
        <v>13.371882957762161</v>
      </c>
      <c r="K69" s="261">
        <f t="shared" si="3"/>
        <v>10.21545625901595</v>
      </c>
      <c r="L69" s="261">
        <f t="shared" si="3"/>
        <v>25.42274863939808</v>
      </c>
      <c r="M69" s="261">
        <f t="shared" si="3"/>
        <v>6.3087014197627509</v>
      </c>
      <c r="N69" s="261">
        <f t="shared" si="3"/>
        <v>9.6899924755514313</v>
      </c>
      <c r="O69" s="261">
        <f t="shared" si="3"/>
        <v>9.7647359697346037</v>
      </c>
      <c r="P69" s="261">
        <f t="shared" si="3"/>
        <v>12.43694629753862</v>
      </c>
      <c r="Q69" s="261">
        <f t="shared" si="3"/>
        <v>15.756828625970121</v>
      </c>
      <c r="R69" s="261">
        <f t="shared" si="3"/>
        <v>17.984775366932201</v>
      </c>
      <c r="S69" s="261">
        <f t="shared" si="3"/>
        <v>24.41662076236862</v>
      </c>
      <c r="T69" s="261">
        <f t="shared" si="3"/>
        <v>16.55910674336771</v>
      </c>
      <c r="U69" s="261">
        <f t="shared" si="3"/>
        <v>22.225657877263309</v>
      </c>
      <c r="V69" s="261">
        <f t="shared" si="3"/>
        <v>19.292459676493522</v>
      </c>
      <c r="W69" s="261">
        <f t="shared" si="3"/>
        <v>28.83102993929997</v>
      </c>
      <c r="X69" s="261">
        <f t="shared" si="3"/>
        <v>25.362260297194851</v>
      </c>
      <c r="Y69" s="261">
        <f t="shared" si="3"/>
        <v>15.844925792055021</v>
      </c>
      <c r="DA69" s="70"/>
    </row>
    <row r="70" spans="1:105" ht="12" customHeight="1" x14ac:dyDescent="0.25">
      <c r="A70" s="60" t="s">
        <v>1914</v>
      </c>
      <c r="B70" s="262">
        <v>16.32026114387428</v>
      </c>
      <c r="C70" s="262">
        <v>17.424377866396771</v>
      </c>
      <c r="D70" s="262">
        <v>14.8699410011862</v>
      </c>
      <c r="E70" s="262">
        <v>15.366284106145081</v>
      </c>
      <c r="F70" s="262">
        <v>12.334685100473269</v>
      </c>
      <c r="G70" s="262">
        <v>14.607420588614669</v>
      </c>
      <c r="H70" s="262">
        <v>13.42711762635693</v>
      </c>
      <c r="I70" s="262">
        <v>17.334421754573409</v>
      </c>
      <c r="J70" s="262">
        <v>13.371882957762161</v>
      </c>
      <c r="K70" s="262">
        <v>10.21545625901595</v>
      </c>
      <c r="L70" s="262">
        <v>25.42274863939808</v>
      </c>
      <c r="M70" s="262">
        <v>6.3087014197627509</v>
      </c>
      <c r="N70" s="262">
        <v>9.6899924755514313</v>
      </c>
      <c r="O70" s="262">
        <v>9.7647359697346037</v>
      </c>
      <c r="P70" s="262">
        <v>12.43694629753862</v>
      </c>
      <c r="Q70" s="262">
        <v>15.756828625970121</v>
      </c>
      <c r="R70" s="262">
        <v>17.984775366932201</v>
      </c>
      <c r="S70" s="262">
        <v>24.41662076236862</v>
      </c>
      <c r="T70" s="262">
        <v>16.55910674336771</v>
      </c>
      <c r="U70" s="262">
        <v>22.225657877263309</v>
      </c>
      <c r="V70" s="262">
        <v>19.292459676493522</v>
      </c>
      <c r="W70" s="262">
        <v>28.83102993929997</v>
      </c>
      <c r="X70" s="262">
        <v>25.362260297194851</v>
      </c>
      <c r="Y70" s="262">
        <v>15.844925792055021</v>
      </c>
      <c r="DA70" s="72" t="s">
        <v>2085</v>
      </c>
    </row>
    <row r="71" spans="1:105" ht="12" customHeight="1" x14ac:dyDescent="0.25">
      <c r="A71" s="64" t="s">
        <v>28</v>
      </c>
      <c r="B71" s="229">
        <v>7.1853136168835305E-2</v>
      </c>
      <c r="C71" s="229">
        <v>0.13250477086458279</v>
      </c>
      <c r="D71" s="229">
        <v>0</v>
      </c>
      <c r="E71" s="229">
        <v>8.4117459390783147E-2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9.586087058976251E-3</v>
      </c>
      <c r="Y71" s="229">
        <v>1.032347837118271E-2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0.16096554624420131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0.30813760173631038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4.8994132173511999E-2</v>
      </c>
      <c r="X73" s="229">
        <v>0.1143273234774312</v>
      </c>
      <c r="Y73" s="229">
        <v>2.680158782583409E-2</v>
      </c>
      <c r="DA73" s="73" t="s">
        <v>2088</v>
      </c>
    </row>
    <row r="74" spans="1:105" ht="12" customHeight="1" x14ac:dyDescent="0.25">
      <c r="A74" s="64" t="s">
        <v>159</v>
      </c>
      <c r="B74" s="229">
        <v>0.48443553024092978</v>
      </c>
      <c r="C74" s="229">
        <v>0</v>
      </c>
      <c r="D74" s="229">
        <v>0</v>
      </c>
      <c r="E74" s="229">
        <v>0.10547493070202781</v>
      </c>
      <c r="F74" s="229">
        <v>0.25702725536526849</v>
      </c>
      <c r="G74" s="229">
        <v>0</v>
      </c>
      <c r="H74" s="229">
        <v>0</v>
      </c>
      <c r="I74" s="229">
        <v>0.71618506309351848</v>
      </c>
      <c r="J74" s="229">
        <v>0.28516570496824328</v>
      </c>
      <c r="K74" s="229">
        <v>0</v>
      </c>
      <c r="L74" s="229">
        <v>1.2193093706342559</v>
      </c>
      <c r="M74" s="229">
        <v>0</v>
      </c>
      <c r="N74" s="229">
        <v>0.94173470585764507</v>
      </c>
      <c r="O74" s="229">
        <v>0</v>
      </c>
      <c r="P74" s="229">
        <v>0</v>
      </c>
      <c r="Q74" s="229">
        <v>0</v>
      </c>
      <c r="R74" s="229">
        <v>0.31394374933074343</v>
      </c>
      <c r="S74" s="229">
        <v>3.3501735195770113E-2</v>
      </c>
      <c r="T74" s="229">
        <v>5.9682562354070372E-2</v>
      </c>
      <c r="U74" s="229">
        <v>0.25688809645722799</v>
      </c>
      <c r="V74" s="229">
        <v>9.4438772301281129E-2</v>
      </c>
      <c r="W74" s="229">
        <v>7.3467695644429842E-2</v>
      </c>
      <c r="X74" s="229">
        <v>0.1993893249598887</v>
      </c>
      <c r="Y74" s="229">
        <v>0.14786164333816071</v>
      </c>
      <c r="DA74" s="73" t="s">
        <v>2089</v>
      </c>
    </row>
    <row r="75" spans="1:105" ht="12" customHeight="1" x14ac:dyDescent="0.25">
      <c r="A75" s="64" t="s">
        <v>32</v>
      </c>
      <c r="B75" s="229">
        <v>4.0761459579622592</v>
      </c>
      <c r="C75" s="229">
        <v>5.7805396098863371</v>
      </c>
      <c r="D75" s="229">
        <v>3.8049823892405259</v>
      </c>
      <c r="E75" s="229">
        <v>3.7100858329406918</v>
      </c>
      <c r="F75" s="229">
        <v>3.388904796598935</v>
      </c>
      <c r="G75" s="229">
        <v>2.0063944075617441</v>
      </c>
      <c r="H75" s="229">
        <v>1.0897496003576981</v>
      </c>
      <c r="I75" s="229">
        <v>2.880135322714672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0.17198285445748471</v>
      </c>
      <c r="D76" s="229">
        <v>0</v>
      </c>
      <c r="E76" s="229">
        <v>0.33113398137854261</v>
      </c>
      <c r="F76" s="229">
        <v>0.1663644594246371</v>
      </c>
      <c r="G76" s="229">
        <v>0</v>
      </c>
      <c r="H76" s="229">
        <v>0.84089024545730384</v>
      </c>
      <c r="I76" s="229">
        <v>1.501483073550171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1.622343130446384E-2</v>
      </c>
      <c r="T76" s="229">
        <v>2.7840521739402779E-2</v>
      </c>
      <c r="U76" s="229">
        <v>5.2011156522149667E-2</v>
      </c>
      <c r="V76" s="229">
        <v>2.7840521738806492E-2</v>
      </c>
      <c r="W76" s="229">
        <v>2.571451826065908E-2</v>
      </c>
      <c r="X76" s="229">
        <v>1.131337565209181E-2</v>
      </c>
      <c r="Y76" s="229">
        <v>3.2446862608389519E-2</v>
      </c>
      <c r="DA76" s="73" t="s">
        <v>2091</v>
      </c>
    </row>
    <row r="77" spans="1:105" ht="12" customHeight="1" x14ac:dyDescent="0.25">
      <c r="A77" s="64" t="s">
        <v>35</v>
      </c>
      <c r="B77" s="229">
        <v>10.96369406332016</v>
      </c>
      <c r="C77" s="229">
        <v>11.33935063118837</v>
      </c>
      <c r="D77" s="229">
        <v>10.913636131518199</v>
      </c>
      <c r="E77" s="229">
        <v>10.97450635548884</v>
      </c>
      <c r="F77" s="229">
        <v>8.5223885890844322</v>
      </c>
      <c r="G77" s="229">
        <v>12.60102618105293</v>
      </c>
      <c r="H77" s="229">
        <v>11.49647778054193</v>
      </c>
      <c r="I77" s="229">
        <v>12.23661829521504</v>
      </c>
      <c r="J77" s="229">
        <v>13.086717252793919</v>
      </c>
      <c r="K77" s="229">
        <v>10.21545625901595</v>
      </c>
      <c r="L77" s="229">
        <v>23.89530166702751</v>
      </c>
      <c r="M77" s="229">
        <v>6.3087014197627509</v>
      </c>
      <c r="N77" s="229">
        <v>8.7047534392582797</v>
      </c>
      <c r="O77" s="229">
        <v>9.7409101610385758</v>
      </c>
      <c r="P77" s="229">
        <v>12.407908593190401</v>
      </c>
      <c r="Q77" s="229">
        <v>15.61174455640306</v>
      </c>
      <c r="R77" s="229">
        <v>17.264617113249031</v>
      </c>
      <c r="S77" s="229">
        <v>23.162091995859772</v>
      </c>
      <c r="T77" s="229">
        <v>14.891222267954429</v>
      </c>
      <c r="U77" s="229">
        <v>19.848396676441521</v>
      </c>
      <c r="V77" s="229">
        <v>16.98577206943537</v>
      </c>
      <c r="W77" s="229">
        <v>26.63574766280334</v>
      </c>
      <c r="X77" s="229">
        <v>23.111939090408189</v>
      </c>
      <c r="Y77" s="229">
        <v>13.750434428624811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0.72413245618209698</v>
      </c>
      <c r="C79" s="229">
        <v>0</v>
      </c>
      <c r="D79" s="229">
        <v>0.1513224804274767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4.3504330435506687E-2</v>
      </c>
      <c r="O79" s="229">
        <v>2.3825808696027941E-2</v>
      </c>
      <c r="P79" s="229">
        <v>2.9037704348221591E-2</v>
      </c>
      <c r="Q79" s="229">
        <v>0.1450840695670671</v>
      </c>
      <c r="R79" s="229">
        <v>0.40621450435242601</v>
      </c>
      <c r="S79" s="229">
        <v>1.204803600008616</v>
      </c>
      <c r="T79" s="229">
        <v>1.580361391319808</v>
      </c>
      <c r="U79" s="229">
        <v>2.068361947842412</v>
      </c>
      <c r="V79" s="229">
        <v>2.1844083130180612</v>
      </c>
      <c r="W79" s="229">
        <v>2.0471059304180259</v>
      </c>
      <c r="X79" s="229">
        <v>1.915705095638272</v>
      </c>
      <c r="Y79" s="229">
        <v>1.8770577912866391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65.097742295015593</v>
      </c>
      <c r="C83" s="223">
        <v>51.961960461564807</v>
      </c>
      <c r="D83" s="223">
        <v>79.452116556950003</v>
      </c>
      <c r="E83" s="223">
        <v>118.5981803055932</v>
      </c>
      <c r="F83" s="223">
        <v>49.443949146331619</v>
      </c>
      <c r="G83" s="223">
        <v>56.212953618109957</v>
      </c>
      <c r="H83" s="223">
        <v>38.001447969564957</v>
      </c>
      <c r="I83" s="223">
        <v>42.085669080032041</v>
      </c>
      <c r="J83" s="223">
        <v>1.8711200453247701</v>
      </c>
      <c r="K83" s="223">
        <v>1.4359262762238501</v>
      </c>
      <c r="L83" s="223">
        <v>11.82407484260691</v>
      </c>
      <c r="M83" s="223">
        <v>0.17533787412961629</v>
      </c>
      <c r="N83" s="223">
        <v>0.99714865295199195</v>
      </c>
      <c r="O83" s="223">
        <v>0.98727486588583901</v>
      </c>
      <c r="P83" s="223">
        <v>1.002243084923514</v>
      </c>
      <c r="Q83" s="223">
        <v>1.7507731381586911</v>
      </c>
      <c r="R83" s="223">
        <v>1.704265034386405</v>
      </c>
      <c r="S83" s="223">
        <v>2.4556833018659132</v>
      </c>
      <c r="T83" s="223">
        <v>0.83495506554659171</v>
      </c>
      <c r="U83" s="223">
        <v>3.2906533929594759</v>
      </c>
      <c r="V83" s="223">
        <v>6.9702735576903851</v>
      </c>
      <c r="W83" s="223">
        <v>38.431605339859857</v>
      </c>
      <c r="X83" s="223">
        <v>37.13627933017996</v>
      </c>
      <c r="Y83" s="223">
        <v>10.198214682954429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65.097742295015593</v>
      </c>
      <c r="C88" s="260">
        <v>51.961960461564807</v>
      </c>
      <c r="D88" s="260">
        <v>79.452116556950003</v>
      </c>
      <c r="E88" s="260">
        <v>118.5981803055932</v>
      </c>
      <c r="F88" s="260">
        <v>49.443949146331619</v>
      </c>
      <c r="G88" s="260">
        <v>56.212953618109957</v>
      </c>
      <c r="H88" s="260">
        <v>38.001447969564957</v>
      </c>
      <c r="I88" s="260">
        <v>42.085669080032041</v>
      </c>
      <c r="J88" s="260">
        <v>1.8711200453247701</v>
      </c>
      <c r="K88" s="260">
        <v>1.4359262762238501</v>
      </c>
      <c r="L88" s="260">
        <v>11.82407484260691</v>
      </c>
      <c r="M88" s="260">
        <v>0.17533787412961629</v>
      </c>
      <c r="N88" s="260">
        <v>0.99714865295199195</v>
      </c>
      <c r="O88" s="260">
        <v>0.98727486588583901</v>
      </c>
      <c r="P88" s="260">
        <v>1.002243084923514</v>
      </c>
      <c r="Q88" s="260">
        <v>1.7507731381586911</v>
      </c>
      <c r="R88" s="260">
        <v>1.704265034386405</v>
      </c>
      <c r="S88" s="260">
        <v>2.4556833018659132</v>
      </c>
      <c r="T88" s="260">
        <v>0.83495506554659171</v>
      </c>
      <c r="U88" s="260">
        <v>3.2906533929594759</v>
      </c>
      <c r="V88" s="260">
        <v>6.9702735576903851</v>
      </c>
      <c r="W88" s="260">
        <v>38.431605339859857</v>
      </c>
      <c r="X88" s="260">
        <v>37.13627933017996</v>
      </c>
      <c r="Y88" s="260">
        <v>10.198214682954429</v>
      </c>
      <c r="DA88" s="68" t="s">
        <v>2102</v>
      </c>
    </row>
    <row r="89" spans="1:105" ht="12" customHeight="1" x14ac:dyDescent="0.25">
      <c r="A89" s="37" t="s">
        <v>159</v>
      </c>
      <c r="B89" s="226">
        <v>2.7546560377784548</v>
      </c>
      <c r="C89" s="226">
        <v>0</v>
      </c>
      <c r="D89" s="226">
        <v>0</v>
      </c>
      <c r="E89" s="226">
        <v>1.1289851964560029</v>
      </c>
      <c r="F89" s="226">
        <v>1.447527121241869</v>
      </c>
      <c r="G89" s="226">
        <v>0</v>
      </c>
      <c r="H89" s="226">
        <v>0</v>
      </c>
      <c r="I89" s="226">
        <v>2.326996460274501</v>
      </c>
      <c r="J89" s="226">
        <v>3.9903076364837267E-2</v>
      </c>
      <c r="K89" s="226">
        <v>0</v>
      </c>
      <c r="L89" s="226">
        <v>0.57405648182452007</v>
      </c>
      <c r="M89" s="226">
        <v>0</v>
      </c>
      <c r="N89" s="226">
        <v>9.7346254850221067E-2</v>
      </c>
      <c r="O89" s="226">
        <v>0</v>
      </c>
      <c r="P89" s="226">
        <v>0</v>
      </c>
      <c r="Q89" s="226">
        <v>0</v>
      </c>
      <c r="R89" s="226">
        <v>3.043726724452887E-2</v>
      </c>
      <c r="S89" s="226">
        <v>3.5467793003133648E-3</v>
      </c>
      <c r="T89" s="226">
        <v>3.3330596594602991E-3</v>
      </c>
      <c r="U89" s="226">
        <v>4.2045148614724179E-2</v>
      </c>
      <c r="V89" s="226">
        <v>3.8539575623027462E-2</v>
      </c>
      <c r="W89" s="226">
        <v>0.105711884319456</v>
      </c>
      <c r="X89" s="226">
        <v>0.31763859764786961</v>
      </c>
      <c r="Y89" s="226">
        <v>0.10849709736569341</v>
      </c>
      <c r="DA89" s="69" t="s">
        <v>2103</v>
      </c>
    </row>
    <row r="90" spans="1:105" ht="12" customHeight="1" x14ac:dyDescent="0.25">
      <c r="A90" s="37" t="s">
        <v>35</v>
      </c>
      <c r="B90" s="226">
        <v>62.343086257237132</v>
      </c>
      <c r="C90" s="226">
        <v>51.961960461564807</v>
      </c>
      <c r="D90" s="226">
        <v>79.452116556950003</v>
      </c>
      <c r="E90" s="226">
        <v>117.4691951091372</v>
      </c>
      <c r="F90" s="226">
        <v>47.99642202508975</v>
      </c>
      <c r="G90" s="226">
        <v>56.212953618109957</v>
      </c>
      <c r="H90" s="226">
        <v>38.001447969564957</v>
      </c>
      <c r="I90" s="226">
        <v>39.75867261975754</v>
      </c>
      <c r="J90" s="226">
        <v>1.8312169689599329</v>
      </c>
      <c r="K90" s="226">
        <v>1.4359262762238501</v>
      </c>
      <c r="L90" s="226">
        <v>11.25001836078239</v>
      </c>
      <c r="M90" s="226">
        <v>0.17533787412961629</v>
      </c>
      <c r="N90" s="226">
        <v>0.89980239810177087</v>
      </c>
      <c r="O90" s="226">
        <v>0.98727486588583901</v>
      </c>
      <c r="P90" s="226">
        <v>1.002243084923514</v>
      </c>
      <c r="Q90" s="226">
        <v>1.7507731381586911</v>
      </c>
      <c r="R90" s="226">
        <v>1.6738277671418771</v>
      </c>
      <c r="S90" s="226">
        <v>2.4521365225656</v>
      </c>
      <c r="T90" s="226">
        <v>0.83162200588713142</v>
      </c>
      <c r="U90" s="226">
        <v>3.2486082443447519</v>
      </c>
      <c r="V90" s="226">
        <v>6.9317339820673576</v>
      </c>
      <c r="W90" s="226">
        <v>38.32589345554041</v>
      </c>
      <c r="X90" s="226">
        <v>36.818640732532089</v>
      </c>
      <c r="Y90" s="226">
        <v>10.08971758558873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0.99999999999999967</v>
      </c>
      <c r="C98" s="232">
        <f t="shared" si="4"/>
        <v>1</v>
      </c>
      <c r="D98" s="232">
        <f t="shared" si="4"/>
        <v>1.0000000000000009</v>
      </c>
      <c r="E98" s="232">
        <f t="shared" si="4"/>
        <v>1</v>
      </c>
      <c r="F98" s="232">
        <f t="shared" si="4"/>
        <v>1.0000000000000002</v>
      </c>
      <c r="G98" s="232">
        <f t="shared" si="4"/>
        <v>1</v>
      </c>
      <c r="H98" s="232">
        <f t="shared" si="4"/>
        <v>0.99999999999999989</v>
      </c>
      <c r="I98" s="232">
        <f t="shared" si="4"/>
        <v>0.99999999999999989</v>
      </c>
      <c r="J98" s="232">
        <f t="shared" si="4"/>
        <v>0.99999999999999989</v>
      </c>
      <c r="K98" s="232">
        <f t="shared" si="4"/>
        <v>0.99999999999999989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2.625563008978667E-2</v>
      </c>
      <c r="C103" s="268">
        <f t="shared" si="9"/>
        <v>2.4157814008945368E-2</v>
      </c>
      <c r="D103" s="268">
        <f t="shared" si="9"/>
        <v>3.2816554989683541E-2</v>
      </c>
      <c r="E103" s="268">
        <f t="shared" si="9"/>
        <v>4.0995980752425908E-2</v>
      </c>
      <c r="F103" s="268">
        <f t="shared" si="9"/>
        <v>3.0270971009227758E-2</v>
      </c>
      <c r="G103" s="268">
        <f t="shared" si="9"/>
        <v>3.1792249761480984E-2</v>
      </c>
      <c r="H103" s="268">
        <f t="shared" si="9"/>
        <v>3.1640872025800709E-2</v>
      </c>
      <c r="I103" s="268">
        <f t="shared" si="9"/>
        <v>2.6681437248122868E-2</v>
      </c>
      <c r="J103" s="268">
        <f t="shared" si="9"/>
        <v>1.5940600013736279E-2</v>
      </c>
      <c r="K103" s="268">
        <f t="shared" si="9"/>
        <v>1.4623661081518146E-2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0.97374436991021296</v>
      </c>
      <c r="C105" s="269">
        <f t="shared" si="11"/>
        <v>0.97584218599105466</v>
      </c>
      <c r="D105" s="269">
        <f t="shared" si="11"/>
        <v>0.96718344501031728</v>
      </c>
      <c r="E105" s="269">
        <f t="shared" si="11"/>
        <v>0.95900401924757406</v>
      </c>
      <c r="F105" s="269">
        <f t="shared" si="11"/>
        <v>0.96972902899077251</v>
      </c>
      <c r="G105" s="269">
        <f t="shared" si="11"/>
        <v>0.96820775023851902</v>
      </c>
      <c r="H105" s="269">
        <f t="shared" si="11"/>
        <v>0.96835912797419921</v>
      </c>
      <c r="I105" s="269">
        <f t="shared" si="11"/>
        <v>0.973318562751877</v>
      </c>
      <c r="J105" s="269">
        <f t="shared" si="11"/>
        <v>0.98405939998626357</v>
      </c>
      <c r="K105" s="269">
        <f t="shared" si="11"/>
        <v>0.98537633891848175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0.97374436991021296</v>
      </c>
      <c r="C106" s="318">
        <f t="shared" si="12"/>
        <v>0.97584218599105466</v>
      </c>
      <c r="D106" s="318">
        <f t="shared" si="12"/>
        <v>0.96718344501031728</v>
      </c>
      <c r="E106" s="318">
        <f t="shared" si="12"/>
        <v>0.95900401924757406</v>
      </c>
      <c r="F106" s="318">
        <f t="shared" si="12"/>
        <v>0.96972902899077251</v>
      </c>
      <c r="G106" s="318">
        <f t="shared" si="12"/>
        <v>0.96820775023851902</v>
      </c>
      <c r="H106" s="318">
        <f t="shared" si="12"/>
        <v>0.96835912797419921</v>
      </c>
      <c r="I106" s="318">
        <f t="shared" si="12"/>
        <v>0.973318562751877</v>
      </c>
      <c r="J106" s="318">
        <f t="shared" si="12"/>
        <v>0.98405939998626357</v>
      </c>
      <c r="K106" s="318">
        <f t="shared" si="12"/>
        <v>0.98537633891848175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0.99999999999999967</v>
      </c>
      <c r="C110" s="232">
        <f t="shared" si="15"/>
        <v>0.99999999999999956</v>
      </c>
      <c r="D110" s="232">
        <f t="shared" si="15"/>
        <v>0.99999999999999956</v>
      </c>
      <c r="E110" s="232">
        <f t="shared" si="15"/>
        <v>0.99999999999999978</v>
      </c>
      <c r="F110" s="232">
        <f t="shared" si="15"/>
        <v>0.99999999999999956</v>
      </c>
      <c r="G110" s="232">
        <f t="shared" si="15"/>
        <v>0.99999999999999978</v>
      </c>
      <c r="H110" s="232">
        <f t="shared" si="15"/>
        <v>0.99999999999999978</v>
      </c>
      <c r="I110" s="232">
        <f t="shared" si="15"/>
        <v>1</v>
      </c>
      <c r="J110" s="232">
        <f t="shared" si="15"/>
        <v>0.99999999999999944</v>
      </c>
      <c r="K110" s="232">
        <f t="shared" si="15"/>
        <v>0.99999999999999978</v>
      </c>
      <c r="L110" s="232">
        <f t="shared" si="15"/>
        <v>1</v>
      </c>
      <c r="M110" s="232">
        <f t="shared" si="15"/>
        <v>1</v>
      </c>
      <c r="N110" s="232">
        <f t="shared" si="15"/>
        <v>1</v>
      </c>
      <c r="O110" s="232">
        <f t="shared" si="15"/>
        <v>1</v>
      </c>
      <c r="P110" s="232">
        <f t="shared" si="15"/>
        <v>1.0000000000000004</v>
      </c>
      <c r="Q110" s="232">
        <f t="shared" si="15"/>
        <v>1.0000000000000004</v>
      </c>
      <c r="R110" s="232">
        <f t="shared" si="15"/>
        <v>1</v>
      </c>
      <c r="S110" s="232">
        <f t="shared" si="15"/>
        <v>1.0000000000000002</v>
      </c>
      <c r="T110" s="232">
        <f t="shared" si="15"/>
        <v>1</v>
      </c>
      <c r="U110" s="232">
        <f t="shared" si="15"/>
        <v>0.99999999999999989</v>
      </c>
      <c r="V110" s="232">
        <f t="shared" si="15"/>
        <v>1</v>
      </c>
      <c r="W110" s="232">
        <f t="shared" si="15"/>
        <v>0.99999999999999989</v>
      </c>
      <c r="X110" s="232">
        <f t="shared" si="15"/>
        <v>1.0000000000000002</v>
      </c>
      <c r="Y110" s="232">
        <f t="shared" si="15"/>
        <v>1.0000000000000002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2.020883818898107E-2</v>
      </c>
      <c r="C115" s="300">
        <f t="shared" si="20"/>
        <v>1.858493759051643E-2</v>
      </c>
      <c r="D115" s="300">
        <f t="shared" si="20"/>
        <v>2.5298008293796751E-2</v>
      </c>
      <c r="E115" s="300">
        <f t="shared" si="20"/>
        <v>3.1664811765980981E-2</v>
      </c>
      <c r="F115" s="300">
        <f t="shared" si="20"/>
        <v>2.332157587269526E-2</v>
      </c>
      <c r="G115" s="300">
        <f t="shared" si="20"/>
        <v>2.4502434686357044E-2</v>
      </c>
      <c r="H115" s="300">
        <f t="shared" si="20"/>
        <v>2.4384892964259889E-2</v>
      </c>
      <c r="I115" s="300">
        <f t="shared" si="20"/>
        <v>2.0538648445566569E-2</v>
      </c>
      <c r="J115" s="300">
        <f t="shared" si="20"/>
        <v>1.2239546547757395E-2</v>
      </c>
      <c r="K115" s="300">
        <f t="shared" si="20"/>
        <v>1.1224883839299721E-2</v>
      </c>
      <c r="L115" s="300">
        <f t="shared" si="20"/>
        <v>1.2363038870296373E-2</v>
      </c>
      <c r="M115" s="300">
        <f t="shared" si="20"/>
        <v>2.3344777330039927E-3</v>
      </c>
      <c r="N115" s="300">
        <f t="shared" si="20"/>
        <v>5.6807815906611955E-3</v>
      </c>
      <c r="O115" s="300">
        <f t="shared" si="20"/>
        <v>5.5980811491313327E-3</v>
      </c>
      <c r="P115" s="300">
        <f t="shared" si="20"/>
        <v>4.8194373318958808E-3</v>
      </c>
      <c r="Q115" s="300">
        <f t="shared" si="20"/>
        <v>5.9617759348609186E-3</v>
      </c>
      <c r="R115" s="300">
        <f t="shared" si="20"/>
        <v>6.1341584735377323E-3</v>
      </c>
      <c r="S115" s="300">
        <f t="shared" si="20"/>
        <v>7.4415584499773757E-3</v>
      </c>
      <c r="T115" s="300">
        <f t="shared" si="20"/>
        <v>4.1398789680450482E-3</v>
      </c>
      <c r="U115" s="300">
        <f t="shared" si="20"/>
        <v>7.7559755677950714E-3</v>
      </c>
      <c r="V115" s="300">
        <f t="shared" si="20"/>
        <v>1.1507626431466501E-2</v>
      </c>
      <c r="W115" s="300">
        <f t="shared" si="20"/>
        <v>1.3130143031292478E-2</v>
      </c>
      <c r="X115" s="300">
        <f t="shared" si="20"/>
        <v>1.5181152489616332E-2</v>
      </c>
      <c r="Y115" s="300">
        <f t="shared" si="20"/>
        <v>1.1989859263710864E-2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2.8399743820609231E-2</v>
      </c>
      <c r="C116" s="301">
        <f t="shared" si="21"/>
        <v>2.8446813403173447E-2</v>
      </c>
      <c r="D116" s="301">
        <f t="shared" si="21"/>
        <v>2.8252231643658057E-2</v>
      </c>
      <c r="E116" s="301">
        <f t="shared" si="21"/>
        <v>2.8067686615478805E-2</v>
      </c>
      <c r="F116" s="301">
        <f t="shared" si="21"/>
        <v>2.8309519539921869E-2</v>
      </c>
      <c r="G116" s="301">
        <f t="shared" si="21"/>
        <v>2.8275291748221559E-2</v>
      </c>
      <c r="H116" s="301">
        <f t="shared" si="21"/>
        <v>2.8278698754659139E-2</v>
      </c>
      <c r="I116" s="301">
        <f t="shared" si="21"/>
        <v>2.8390184103027065E-2</v>
      </c>
      <c r="J116" s="301">
        <f t="shared" si="21"/>
        <v>2.8630737781224429E-2</v>
      </c>
      <c r="K116" s="301">
        <f t="shared" si="21"/>
        <v>2.8660148294513042E-2</v>
      </c>
      <c r="L116" s="301">
        <f t="shared" si="21"/>
        <v>2.8627158293614594E-2</v>
      </c>
      <c r="M116" s="301">
        <f t="shared" si="21"/>
        <v>2.891784122513032E-2</v>
      </c>
      <c r="N116" s="301">
        <f t="shared" si="21"/>
        <v>2.8820846910415625E-2</v>
      </c>
      <c r="O116" s="301">
        <f t="shared" si="21"/>
        <v>2.882324402466287E-2</v>
      </c>
      <c r="P116" s="301">
        <f t="shared" si="21"/>
        <v>2.8845813410669698E-2</v>
      </c>
      <c r="Q116" s="301">
        <f t="shared" si="21"/>
        <v>2.8812702146815628E-2</v>
      </c>
      <c r="R116" s="301">
        <f t="shared" si="21"/>
        <v>2.8807705551491664E-2</v>
      </c>
      <c r="S116" s="301">
        <f t="shared" si="21"/>
        <v>2.8769809900000668E-2</v>
      </c>
      <c r="T116" s="301">
        <f t="shared" si="21"/>
        <v>2.8865510754549427E-2</v>
      </c>
      <c r="U116" s="301">
        <f t="shared" si="21"/>
        <v>2.876069636035377E-2</v>
      </c>
      <c r="V116" s="301">
        <f t="shared" si="21"/>
        <v>2.8651952857058936E-2</v>
      </c>
      <c r="W116" s="301">
        <f t="shared" si="21"/>
        <v>2.8604923390397306E-2</v>
      </c>
      <c r="X116" s="301">
        <f t="shared" si="21"/>
        <v>2.854547384088069E-2</v>
      </c>
      <c r="Y116" s="301">
        <f t="shared" si="21"/>
        <v>2.8637975093805505E-2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2.8399743820609231E-2</v>
      </c>
      <c r="C117" s="302">
        <f t="shared" si="22"/>
        <v>2.8446813403173447E-2</v>
      </c>
      <c r="D117" s="302">
        <f t="shared" si="22"/>
        <v>2.8252231643658057E-2</v>
      </c>
      <c r="E117" s="302">
        <f t="shared" si="22"/>
        <v>2.8067686615478805E-2</v>
      </c>
      <c r="F117" s="302">
        <f t="shared" si="22"/>
        <v>2.8309519539921869E-2</v>
      </c>
      <c r="G117" s="302">
        <f t="shared" si="22"/>
        <v>2.8275291748221559E-2</v>
      </c>
      <c r="H117" s="302">
        <f t="shared" si="22"/>
        <v>2.8278698754659139E-2</v>
      </c>
      <c r="I117" s="302">
        <f t="shared" si="22"/>
        <v>2.8390184103027065E-2</v>
      </c>
      <c r="J117" s="302">
        <f t="shared" si="22"/>
        <v>2.8630737781224429E-2</v>
      </c>
      <c r="K117" s="302">
        <f t="shared" si="22"/>
        <v>2.8660148294513042E-2</v>
      </c>
      <c r="L117" s="302">
        <f t="shared" si="22"/>
        <v>2.8627158293614594E-2</v>
      </c>
      <c r="M117" s="302">
        <f t="shared" si="22"/>
        <v>2.891784122513032E-2</v>
      </c>
      <c r="N117" s="302">
        <f t="shared" si="22"/>
        <v>2.8820846910415625E-2</v>
      </c>
      <c r="O117" s="302">
        <f t="shared" si="22"/>
        <v>2.882324402466287E-2</v>
      </c>
      <c r="P117" s="302">
        <f t="shared" si="22"/>
        <v>2.8845813410669698E-2</v>
      </c>
      <c r="Q117" s="302">
        <f t="shared" si="22"/>
        <v>2.8812702146815628E-2</v>
      </c>
      <c r="R117" s="302">
        <f t="shared" si="22"/>
        <v>2.8807705551491664E-2</v>
      </c>
      <c r="S117" s="302">
        <f t="shared" si="22"/>
        <v>2.8769809900000668E-2</v>
      </c>
      <c r="T117" s="302">
        <f t="shared" si="22"/>
        <v>2.8865510754549427E-2</v>
      </c>
      <c r="U117" s="302">
        <f t="shared" si="22"/>
        <v>2.876069636035377E-2</v>
      </c>
      <c r="V117" s="302">
        <f t="shared" si="22"/>
        <v>2.8651952857058936E-2</v>
      </c>
      <c r="W117" s="302">
        <f t="shared" si="22"/>
        <v>2.8604923390397306E-2</v>
      </c>
      <c r="X117" s="302">
        <f t="shared" si="22"/>
        <v>2.854547384088069E-2</v>
      </c>
      <c r="Y117" s="302">
        <f t="shared" si="22"/>
        <v>2.8637975093805505E-2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0.85199231461827729</v>
      </c>
      <c r="C119" s="301">
        <f t="shared" si="24"/>
        <v>0.85340440209520296</v>
      </c>
      <c r="D119" s="301">
        <f t="shared" si="24"/>
        <v>0.84756694930974175</v>
      </c>
      <c r="E119" s="301">
        <f t="shared" si="24"/>
        <v>0.84203059846436445</v>
      </c>
      <c r="F119" s="301">
        <f t="shared" si="24"/>
        <v>0.84928558619765615</v>
      </c>
      <c r="G119" s="301">
        <f t="shared" si="24"/>
        <v>0.84825875244664606</v>
      </c>
      <c r="H119" s="301">
        <f t="shared" si="24"/>
        <v>0.84836096263977412</v>
      </c>
      <c r="I119" s="301">
        <f t="shared" si="24"/>
        <v>0.85170552309081193</v>
      </c>
      <c r="J119" s="301">
        <f t="shared" si="24"/>
        <v>0.8589221334367324</v>
      </c>
      <c r="K119" s="301">
        <f t="shared" si="24"/>
        <v>0.85980444883539153</v>
      </c>
      <c r="L119" s="301">
        <f t="shared" si="24"/>
        <v>0.85881474880843822</v>
      </c>
      <c r="M119" s="301">
        <f t="shared" si="24"/>
        <v>0.86753523675390987</v>
      </c>
      <c r="N119" s="301">
        <f t="shared" si="24"/>
        <v>0.86462540731246873</v>
      </c>
      <c r="O119" s="301">
        <f t="shared" si="24"/>
        <v>0.86469732073988603</v>
      </c>
      <c r="P119" s="301">
        <f t="shared" si="24"/>
        <v>0.86537440232009111</v>
      </c>
      <c r="Q119" s="301">
        <f t="shared" si="24"/>
        <v>0.86438106440446949</v>
      </c>
      <c r="R119" s="301">
        <f t="shared" si="24"/>
        <v>0.86423116654474996</v>
      </c>
      <c r="S119" s="301">
        <f t="shared" si="24"/>
        <v>0.86309429700002005</v>
      </c>
      <c r="T119" s="301">
        <f t="shared" si="24"/>
        <v>0.86596532263648285</v>
      </c>
      <c r="U119" s="301">
        <f t="shared" si="24"/>
        <v>0.86282089081061308</v>
      </c>
      <c r="V119" s="301">
        <f t="shared" si="24"/>
        <v>0.85955858571176846</v>
      </c>
      <c r="W119" s="301">
        <f t="shared" si="24"/>
        <v>0.85814770171191979</v>
      </c>
      <c r="X119" s="301">
        <f t="shared" si="24"/>
        <v>0.85636421522642092</v>
      </c>
      <c r="Y119" s="301">
        <f t="shared" si="24"/>
        <v>0.8591392528141647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0.85199231461827729</v>
      </c>
      <c r="C120" s="302">
        <f t="shared" si="25"/>
        <v>0.85340440209520296</v>
      </c>
      <c r="D120" s="302">
        <f t="shared" si="25"/>
        <v>0.84756694930974175</v>
      </c>
      <c r="E120" s="302">
        <f t="shared" si="25"/>
        <v>0.84203059846436445</v>
      </c>
      <c r="F120" s="302">
        <f t="shared" si="25"/>
        <v>0.84928558619765615</v>
      </c>
      <c r="G120" s="302">
        <f t="shared" si="25"/>
        <v>0.84825875244664606</v>
      </c>
      <c r="H120" s="302">
        <f t="shared" si="25"/>
        <v>0.84836096263977412</v>
      </c>
      <c r="I120" s="302">
        <f t="shared" si="25"/>
        <v>0.85170552309081193</v>
      </c>
      <c r="J120" s="302">
        <f t="shared" si="25"/>
        <v>0.8589221334367324</v>
      </c>
      <c r="K120" s="302">
        <f t="shared" si="25"/>
        <v>0.85980444883539153</v>
      </c>
      <c r="L120" s="302">
        <f t="shared" si="25"/>
        <v>0.85881474880843822</v>
      </c>
      <c r="M120" s="302">
        <f t="shared" si="25"/>
        <v>0.86753523675390987</v>
      </c>
      <c r="N120" s="302">
        <f t="shared" si="25"/>
        <v>0.86462540731246873</v>
      </c>
      <c r="O120" s="302">
        <f t="shared" si="25"/>
        <v>0.86469732073988603</v>
      </c>
      <c r="P120" s="302">
        <f t="shared" si="25"/>
        <v>0.86537440232009111</v>
      </c>
      <c r="Q120" s="302">
        <f t="shared" si="25"/>
        <v>0.86438106440446949</v>
      </c>
      <c r="R120" s="302">
        <f t="shared" si="25"/>
        <v>0.86423116654474996</v>
      </c>
      <c r="S120" s="302">
        <f t="shared" si="25"/>
        <v>0.86309429700002005</v>
      </c>
      <c r="T120" s="302">
        <f t="shared" si="25"/>
        <v>0.86596532263648285</v>
      </c>
      <c r="U120" s="302">
        <f t="shared" si="25"/>
        <v>0.86282089081061308</v>
      </c>
      <c r="V120" s="302">
        <f t="shared" si="25"/>
        <v>0.85955858571176846</v>
      </c>
      <c r="W120" s="302">
        <f t="shared" si="25"/>
        <v>0.85814770171191979</v>
      </c>
      <c r="X120" s="302">
        <f t="shared" si="25"/>
        <v>0.85636421522642092</v>
      </c>
      <c r="Y120" s="302">
        <f t="shared" si="25"/>
        <v>0.8591392528141647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9.9399103372132092E-2</v>
      </c>
      <c r="C122" s="301">
        <f t="shared" si="27"/>
        <v>9.9563846911106813E-2</v>
      </c>
      <c r="D122" s="301">
        <f t="shared" si="27"/>
        <v>9.888281075280303E-2</v>
      </c>
      <c r="E122" s="301">
        <f t="shared" si="27"/>
        <v>9.8236903154175562E-2</v>
      </c>
      <c r="F122" s="301">
        <f t="shared" si="27"/>
        <v>9.9083318389726241E-2</v>
      </c>
      <c r="G122" s="301">
        <f t="shared" si="27"/>
        <v>9.8963521118775169E-2</v>
      </c>
      <c r="H122" s="301">
        <f t="shared" si="27"/>
        <v>9.8975445641306684E-2</v>
      </c>
      <c r="I122" s="301">
        <f t="shared" si="27"/>
        <v>9.9365644360594516E-2</v>
      </c>
      <c r="J122" s="301">
        <f t="shared" si="27"/>
        <v>0.10020758223428526</v>
      </c>
      <c r="K122" s="301">
        <f t="shared" si="27"/>
        <v>0.10031051903079546</v>
      </c>
      <c r="L122" s="301">
        <f t="shared" si="27"/>
        <v>0.10019505402765086</v>
      </c>
      <c r="M122" s="301">
        <f t="shared" si="27"/>
        <v>0.10121244428795587</v>
      </c>
      <c r="N122" s="301">
        <f t="shared" si="27"/>
        <v>0.1008729641864544</v>
      </c>
      <c r="O122" s="301">
        <f t="shared" si="27"/>
        <v>0.1008813540863198</v>
      </c>
      <c r="P122" s="301">
        <f t="shared" si="27"/>
        <v>0.1009603469373437</v>
      </c>
      <c r="Q122" s="301">
        <f t="shared" si="27"/>
        <v>0.10084445751385446</v>
      </c>
      <c r="R122" s="301">
        <f t="shared" si="27"/>
        <v>0.10082696943022058</v>
      </c>
      <c r="S122" s="301">
        <f t="shared" si="27"/>
        <v>0.10069433465000206</v>
      </c>
      <c r="T122" s="301">
        <f t="shared" si="27"/>
        <v>0.10102928764092274</v>
      </c>
      <c r="U122" s="301">
        <f t="shared" si="27"/>
        <v>0.10066243726123794</v>
      </c>
      <c r="V122" s="301">
        <f t="shared" si="27"/>
        <v>0.10028183499970607</v>
      </c>
      <c r="W122" s="301">
        <f t="shared" si="27"/>
        <v>0.10011723186639036</v>
      </c>
      <c r="X122" s="301">
        <f t="shared" si="27"/>
        <v>9.990915844308218E-2</v>
      </c>
      <c r="Y122" s="301">
        <f t="shared" si="27"/>
        <v>0.10023291282831907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9.9399103372132092E-2</v>
      </c>
      <c r="C123" s="302">
        <f t="shared" si="28"/>
        <v>9.9563846911106813E-2</v>
      </c>
      <c r="D123" s="302">
        <f t="shared" si="28"/>
        <v>9.888281075280303E-2</v>
      </c>
      <c r="E123" s="302">
        <f t="shared" si="28"/>
        <v>9.8236903154175562E-2</v>
      </c>
      <c r="F123" s="302">
        <f t="shared" si="28"/>
        <v>9.9083318389726241E-2</v>
      </c>
      <c r="G123" s="302">
        <f t="shared" si="28"/>
        <v>9.8963521118775169E-2</v>
      </c>
      <c r="H123" s="302">
        <f t="shared" si="28"/>
        <v>9.8975445641306684E-2</v>
      </c>
      <c r="I123" s="302">
        <f t="shared" si="28"/>
        <v>9.9365644360594516E-2</v>
      </c>
      <c r="J123" s="302">
        <f t="shared" si="28"/>
        <v>0.10020758223428526</v>
      </c>
      <c r="K123" s="302">
        <f t="shared" si="28"/>
        <v>0.10031051903079546</v>
      </c>
      <c r="L123" s="302">
        <f t="shared" si="28"/>
        <v>0.10019505402765086</v>
      </c>
      <c r="M123" s="302">
        <f t="shared" si="28"/>
        <v>0.10121244428795587</v>
      </c>
      <c r="N123" s="302">
        <f t="shared" si="28"/>
        <v>0.1008729641864544</v>
      </c>
      <c r="O123" s="302">
        <f t="shared" si="28"/>
        <v>0.1008813540863198</v>
      </c>
      <c r="P123" s="302">
        <f t="shared" si="28"/>
        <v>0.1009603469373437</v>
      </c>
      <c r="Q123" s="302">
        <f t="shared" si="28"/>
        <v>0.10084445751385446</v>
      </c>
      <c r="R123" s="302">
        <f t="shared" si="28"/>
        <v>0.10082696943022058</v>
      </c>
      <c r="S123" s="302">
        <f t="shared" si="28"/>
        <v>0.10069433465000206</v>
      </c>
      <c r="T123" s="302">
        <f t="shared" si="28"/>
        <v>0.10102928764092274</v>
      </c>
      <c r="U123" s="302">
        <f t="shared" si="28"/>
        <v>0.10066243726123794</v>
      </c>
      <c r="V123" s="302">
        <f t="shared" si="28"/>
        <v>0.10028183499970607</v>
      </c>
      <c r="W123" s="302">
        <f t="shared" si="28"/>
        <v>0.10011723186639036</v>
      </c>
      <c r="X123" s="302">
        <f t="shared" si="28"/>
        <v>9.990915844308218E-2</v>
      </c>
      <c r="Y123" s="302">
        <f t="shared" si="28"/>
        <v>0.10023291282831907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1.2329324135959108</v>
      </c>
      <c r="C136" s="320">
        <f>IF(C$5=0,0,C$5/PPA_fec!C$5)</f>
        <v>1.2539118939569183</v>
      </c>
      <c r="D136" s="320">
        <f>IF(D$5=0,0,D$5/PPA_fec!D$5)</f>
        <v>0.96594834015836906</v>
      </c>
      <c r="E136" s="320">
        <f>IF(E$5=0,0,E$5/PPA_fec!E$5)</f>
        <v>0.74333808035000093</v>
      </c>
      <c r="F136" s="320">
        <f>IF(F$5=0,0,F$5/PPA_fec!F$5)</f>
        <v>0.9524462016569013</v>
      </c>
      <c r="G136" s="320">
        <f>IF(G$5=0,0,G$5/PPA_fec!G$5)</f>
        <v>1.0369079986724385</v>
      </c>
      <c r="H136" s="320">
        <f>IF(H$5=0,0,H$5/PPA_fec!H$5)</f>
        <v>0.89933780016621867</v>
      </c>
      <c r="I136" s="320">
        <f>IF(I$5=0,0,I$5/PPA_fec!I$5)</f>
        <v>1.1394455300127941</v>
      </c>
      <c r="J136" s="320">
        <f>IF(J$5=0,0,J$5/PPA_fec!J$5)</f>
        <v>0.95026577241408494</v>
      </c>
      <c r="K136" s="320">
        <f>IF(K$5=0,0,K$5/PPA_fec!K$5)</f>
        <v>0.89954197283348447</v>
      </c>
      <c r="L136" s="320">
        <f>IF(L$5=0,0,L$5/PPA_fec!L$5)</f>
        <v>0</v>
      </c>
      <c r="M136" s="320">
        <f>IF(M$5=0,0,M$5/PPA_fec!M$5)</f>
        <v>0</v>
      </c>
      <c r="N136" s="320">
        <f>IF(N$5=0,0,N$5/PPA_fec!N$5)</f>
        <v>0</v>
      </c>
      <c r="O136" s="320">
        <f>IF(O$5=0,0,O$5/PPA_fec!O$5)</f>
        <v>0</v>
      </c>
      <c r="P136" s="320">
        <f>IF(P$5=0,0,P$5/PPA_fec!P$5)</f>
        <v>0</v>
      </c>
      <c r="Q136" s="320">
        <f>IF(Q$5=0,0,Q$5/PPA_fec!Q$5)</f>
        <v>0</v>
      </c>
      <c r="R136" s="320">
        <f>IF(R$5=0,0,R$5/PPA_fec!R$5)</f>
        <v>0</v>
      </c>
      <c r="S136" s="320">
        <f>IF(S$5=0,0,S$5/PPA_fec!S$5)</f>
        <v>0</v>
      </c>
      <c r="T136" s="320">
        <f>IF(T$5=0,0,T$5/PPA_fec!T$5)</f>
        <v>0</v>
      </c>
      <c r="U136" s="320">
        <f>IF(U$5=0,0,U$5/PPA_fec!U$5)</f>
        <v>0</v>
      </c>
      <c r="V136" s="320">
        <f>IF(V$5=0,0,V$5/PPA_fec!V$5)</f>
        <v>0</v>
      </c>
      <c r="W136" s="320">
        <f>IF(W$5=0,0,W$5/PPA_fec!W$5)</f>
        <v>0</v>
      </c>
      <c r="X136" s="320">
        <f>IF(X$5=0,0,X$5/PPA_fec!X$5)</f>
        <v>0</v>
      </c>
      <c r="Y136" s="320">
        <f>IF(Y$5=0,0,Y$5/PPA_fec!Y$5)</f>
        <v>0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2.3495697460574241</v>
      </c>
      <c r="C141" s="275">
        <f>IF(C$10=0,0,C$10/PPA_fec!C$10)</f>
        <v>2.2984805666360391</v>
      </c>
      <c r="D141" s="275">
        <f>IF(D$10=0,0,D$10/PPA_fec!D$10)</f>
        <v>2.3360266041830786</v>
      </c>
      <c r="E141" s="275">
        <f>IF(E$10=0,0,E$10/PPA_fec!E$10)</f>
        <v>2.348781383424265</v>
      </c>
      <c r="F141" s="275">
        <f>IF(F$10=0,0,F$10/PPA_fec!F$10)</f>
        <v>2.3029883751984297</v>
      </c>
      <c r="G141" s="275">
        <f>IF(G$10=0,0,G$10/PPA_fec!G$10)</f>
        <v>2.3321684382247034</v>
      </c>
      <c r="H141" s="275">
        <f>IF(H$10=0,0,H$10/PPA_fec!H$10)</f>
        <v>2.2522903837418666</v>
      </c>
      <c r="I141" s="275">
        <f>IF(I$10=0,0,I$10/PPA_fec!I$10)</f>
        <v>2.3146259816675347</v>
      </c>
      <c r="J141" s="275">
        <f>IF(J$10=0,0,J$10/PPA_fec!J$10)</f>
        <v>1.2616813707499059</v>
      </c>
      <c r="K141" s="275">
        <f>IF(K$10=0,0,K$10/PPA_fec!K$10)</f>
        <v>1.0842520657867005</v>
      </c>
      <c r="L141" s="275">
        <f>IF(L$10=0,0,L$10/PPA_fec!L$10)</f>
        <v>0</v>
      </c>
      <c r="M141" s="275">
        <f>IF(M$10=0,0,M$10/PPA_fec!M$10)</f>
        <v>0</v>
      </c>
      <c r="N141" s="275">
        <f>IF(N$10=0,0,N$10/PPA_fec!N$10)</f>
        <v>0</v>
      </c>
      <c r="O141" s="275">
        <f>IF(O$10=0,0,O$10/PPA_fec!O$10)</f>
        <v>0</v>
      </c>
      <c r="P141" s="275">
        <f>IF(P$10=0,0,P$10/PPA_fec!P$10)</f>
        <v>0</v>
      </c>
      <c r="Q141" s="275">
        <f>IF(Q$10=0,0,Q$10/PPA_fec!Q$10)</f>
        <v>0</v>
      </c>
      <c r="R141" s="275">
        <f>IF(R$10=0,0,R$10/PPA_fec!R$10)</f>
        <v>0</v>
      </c>
      <c r="S141" s="275">
        <f>IF(S$10=0,0,S$10/PPA_fec!S$10)</f>
        <v>0</v>
      </c>
      <c r="T141" s="275">
        <f>IF(T$10=0,0,T$10/PPA_fec!T$10)</f>
        <v>0</v>
      </c>
      <c r="U141" s="275">
        <f>IF(U$10=0,0,U$10/PPA_fec!U$10)</f>
        <v>0</v>
      </c>
      <c r="V141" s="275">
        <f>IF(V$10=0,0,V$10/PPA_fec!V$10)</f>
        <v>0</v>
      </c>
      <c r="W141" s="275">
        <f>IF(W$10=0,0,W$10/PPA_fec!W$10)</f>
        <v>0</v>
      </c>
      <c r="X141" s="275">
        <f>IF(X$10=0,0,X$10/PPA_fec!X$10)</f>
        <v>0</v>
      </c>
      <c r="Y141" s="275">
        <f>IF(Y$10=0,0,Y$10/PPA_fec!Y$10)</f>
        <v>0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1.3423528513478957</v>
      </c>
      <c r="C143" s="276">
        <f>IF(C$17=0,0,C$17/PPA_fec!C$17)</f>
        <v>1.3773034390589554</v>
      </c>
      <c r="D143" s="276">
        <f>IF(D$17=0,0,D$17/PPA_fec!D$17)</f>
        <v>1.0380256595998396</v>
      </c>
      <c r="E143" s="276">
        <f>IF(E$17=0,0,E$17/PPA_fec!E$17)</f>
        <v>0.78671979106997059</v>
      </c>
      <c r="F143" s="276">
        <f>IF(F$17=0,0,F$17/PPA_fec!F$17)</f>
        <v>1.0388622539320203</v>
      </c>
      <c r="G143" s="276">
        <f>IF(G$17=0,0,G$17/PPA_fec!G$17)</f>
        <v>1.1204489293306192</v>
      </c>
      <c r="H143" s="276">
        <f>IF(H$17=0,0,H$17/PPA_fec!H$17)</f>
        <v>0.98766614003970343</v>
      </c>
      <c r="I143" s="276">
        <f>IF(I$17=0,0,I$17/PPA_fec!I$17)</f>
        <v>1.2533999661968083</v>
      </c>
      <c r="J143" s="276">
        <f>IF(J$17=0,0,J$17/PPA_fec!J$17)</f>
        <v>1.1597868599058994</v>
      </c>
      <c r="K143" s="276">
        <f>IF(K$17=0,0,K$17/PPA_fec!K$17)</f>
        <v>1.1093369501301185</v>
      </c>
      <c r="L143" s="276">
        <f>IF(L$17=0,0,L$17/PPA_fec!L$17)</f>
        <v>0</v>
      </c>
      <c r="M143" s="276">
        <f>IF(M$17=0,0,M$17/PPA_fec!M$17)</f>
        <v>0</v>
      </c>
      <c r="N143" s="276">
        <f>IF(N$17=0,0,N$17/PPA_fec!N$17)</f>
        <v>0</v>
      </c>
      <c r="O143" s="276">
        <f>IF(O$17=0,0,O$17/PPA_fec!O$17)</f>
        <v>0</v>
      </c>
      <c r="P143" s="276">
        <f>IF(P$17=0,0,P$17/PPA_fec!P$17)</f>
        <v>0</v>
      </c>
      <c r="Q143" s="276">
        <f>IF(Q$17=0,0,Q$17/PPA_fec!Q$17)</f>
        <v>0</v>
      </c>
      <c r="R143" s="276">
        <f>IF(R$17=0,0,R$17/PPA_fec!R$17)</f>
        <v>0</v>
      </c>
      <c r="S143" s="276">
        <f>IF(S$17=0,0,S$17/PPA_fec!S$17)</f>
        <v>0</v>
      </c>
      <c r="T143" s="276">
        <f>IF(T$17=0,0,T$17/PPA_fec!T$17)</f>
        <v>0</v>
      </c>
      <c r="U143" s="276">
        <f>IF(U$17=0,0,U$17/PPA_fec!U$17)</f>
        <v>0</v>
      </c>
      <c r="V143" s="276">
        <f>IF(V$17=0,0,V$17/PPA_fec!V$17)</f>
        <v>0</v>
      </c>
      <c r="W143" s="276">
        <f>IF(W$17=0,0,W$17/PPA_fec!W$17)</f>
        <v>0</v>
      </c>
      <c r="X143" s="276">
        <f>IF(X$17=0,0,X$17/PPA_fec!X$17)</f>
        <v>0</v>
      </c>
      <c r="Y143" s="276">
        <f>IF(Y$17=0,0,Y$17/PPA_fec!Y$17)</f>
        <v>0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1.2928390880951697</v>
      </c>
      <c r="C146" s="320">
        <f>IF(C$32=0,0,C$32/PPA_fec!C$32)</f>
        <v>1.3417593281397384</v>
      </c>
      <c r="D146" s="320">
        <f>IF(D$32=0,0,D$32/PPA_fec!D$32)</f>
        <v>0.99492917207154052</v>
      </c>
      <c r="E146" s="320">
        <f>IF(E$32=0,0,E$32/PPA_fec!E$32)</f>
        <v>0.75177920906302942</v>
      </c>
      <c r="F146" s="320">
        <f>IF(F$32=0,0,F$32/PPA_fec!F$32)</f>
        <v>1.0175579609764533</v>
      </c>
      <c r="G146" s="320">
        <f>IF(G$32=0,0,G$32/PPA_fec!G$32)</f>
        <v>1.0794501671363779</v>
      </c>
      <c r="H146" s="320">
        <f>IF(H$32=0,0,H$32/PPA_fec!H$32)</f>
        <v>0.98224079278011822</v>
      </c>
      <c r="I146" s="320">
        <f>IF(I$32=0,0,I$32/PPA_fec!I$32)</f>
        <v>1.2322899593973795</v>
      </c>
      <c r="J146" s="320">
        <f>IF(J$32=0,0,J$32/PPA_fec!J$32)</f>
        <v>1.3687638056147946</v>
      </c>
      <c r="K146" s="320">
        <f>IF(K$32=0,0,K$32/PPA_fec!K$32)</f>
        <v>1.3354960840010959</v>
      </c>
      <c r="L146" s="320">
        <f>IF(L$32=0,0,L$32/PPA_fec!L$32)</f>
        <v>1.8553551045423862</v>
      </c>
      <c r="M146" s="320">
        <f>IF(M$32=0,0,M$32/PPA_fec!M$32)</f>
        <v>1.1091490340858527</v>
      </c>
      <c r="N146" s="320">
        <f>IF(N$32=0,0,N$32/PPA_fec!N$32)</f>
        <v>1.4557243433378779</v>
      </c>
      <c r="O146" s="320">
        <f>IF(O$32=0,0,O$32/PPA_fec!O$32)</f>
        <v>1.4585322482512106</v>
      </c>
      <c r="P146" s="320">
        <f>IF(P$32=0,0,P$32/PPA_fec!P$32)</f>
        <v>1.452058510748427</v>
      </c>
      <c r="Q146" s="320">
        <f>IF(Q$32=0,0,Q$32/PPA_fec!Q$32)</f>
        <v>1.5281414109283205</v>
      </c>
      <c r="R146" s="320">
        <f>IF(R$32=0,0,R$32/PPA_fec!R$32)</f>
        <v>1.5273331439915661</v>
      </c>
      <c r="S146" s="320">
        <f>IF(S$32=0,0,S$32/PPA_fec!S$32)</f>
        <v>1.5948739565028411</v>
      </c>
      <c r="T146" s="320">
        <f>IF(T$32=0,0,T$32/PPA_fec!T$32)</f>
        <v>1.3559532818918234</v>
      </c>
      <c r="U146" s="320">
        <f>IF(U$32=0,0,U$32/PPA_fec!U$32)</f>
        <v>1.6187064536369586</v>
      </c>
      <c r="V146" s="320">
        <f>IF(V$32=0,0,V$32/PPA_fec!V$32)</f>
        <v>1.7049675073355477</v>
      </c>
      <c r="W146" s="320">
        <f>IF(W$32=0,0,W$32/PPA_fec!W$32)</f>
        <v>2.0392123106033222</v>
      </c>
      <c r="X146" s="320">
        <f>IF(X$32=0,0,X$32/PPA_fec!X$32)</f>
        <v>1.7566007318316892</v>
      </c>
      <c r="Y146" s="320">
        <f>IF(Y$32=0,0,Y$32/PPA_fec!Y$32)</f>
        <v>1.4519023388845984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2.349569746057425</v>
      </c>
      <c r="C151" s="275">
        <f>IF(C$37=0,0,C$37/PPA_fec!C$37)</f>
        <v>2.2984805666360391</v>
      </c>
      <c r="D151" s="275">
        <f>IF(D$37=0,0,D$37/PPA_fec!D$37)</f>
        <v>2.3360266041830791</v>
      </c>
      <c r="E151" s="275">
        <f>IF(E$37=0,0,E$37/PPA_fec!E$37)</f>
        <v>2.348781383424265</v>
      </c>
      <c r="F151" s="275">
        <f>IF(F$37=0,0,F$37/PPA_fec!F$37)</f>
        <v>2.302988375198431</v>
      </c>
      <c r="G151" s="275">
        <f>IF(G$37=0,0,G$37/PPA_fec!G$37)</f>
        <v>2.332168438224703</v>
      </c>
      <c r="H151" s="275">
        <f>IF(H$37=0,0,H$37/PPA_fec!H$37)</f>
        <v>2.2522903837418657</v>
      </c>
      <c r="I151" s="275">
        <f>IF(I$37=0,0,I$37/PPA_fec!I$37)</f>
        <v>2.3146259816675347</v>
      </c>
      <c r="J151" s="275">
        <f>IF(J$37=0,0,J$37/PPA_fec!J$37)</f>
        <v>1.2616813707499055</v>
      </c>
      <c r="K151" s="275">
        <f>IF(K$37=0,0,K$37/PPA_fec!K$37)</f>
        <v>1.0842520657867001</v>
      </c>
      <c r="L151" s="275">
        <f>IF(L$37=0,0,L$37/PPA_fec!L$37)</f>
        <v>1.8716865270731993</v>
      </c>
      <c r="M151" s="275">
        <f>IF(M$37=0,0,M$37/PPA_fec!M$37)</f>
        <v>9.3276354504015904E-2</v>
      </c>
      <c r="N151" s="275">
        <f>IF(N$37=0,0,N$37/PPA_fec!N$37)</f>
        <v>0.46163310161367715</v>
      </c>
      <c r="O151" s="275">
        <f>IF(O$37=0,0,O$37/PPA_fec!O$37)</f>
        <v>0.4564593928758654</v>
      </c>
      <c r="P151" s="275">
        <f>IF(P$37=0,0,P$37/PPA_fec!P$37)</f>
        <v>0.36559045798259204</v>
      </c>
      <c r="Q151" s="275">
        <f>IF(Q$37=0,0,Q$37/PPA_fec!Q$37)</f>
        <v>0.53196308474808585</v>
      </c>
      <c r="R151" s="275">
        <f>IF(R$37=0,0,R$37/PPA_fec!R$37)</f>
        <v>0.55005427517108274</v>
      </c>
      <c r="S151" s="275">
        <f>IF(S$37=0,0,S$37/PPA_fec!S$37)</f>
        <v>0.76724809050675091</v>
      </c>
      <c r="T151" s="275">
        <f>IF(T$37=0,0,T$37/PPA_fec!T$37)</f>
        <v>0.26943565557491927</v>
      </c>
      <c r="U151" s="275">
        <f>IF(U$37=0,0,U$37/PPA_fec!U$37)</f>
        <v>0.84273841208524569</v>
      </c>
      <c r="V151" s="275">
        <f>IF(V$37=0,0,V$37/PPA_fec!V$37)</f>
        <v>1.5762733981514732</v>
      </c>
      <c r="W151" s="275">
        <f>IF(W$37=0,0,W$37/PPA_fec!W$37)</f>
        <v>2.2293957636323123</v>
      </c>
      <c r="X151" s="275">
        <f>IF(X$37=0,0,X$37/PPA_fec!X$37)</f>
        <v>2.2518033239447237</v>
      </c>
      <c r="Y151" s="275">
        <f>IF(Y$37=0,0,Y$37/PPA_fec!Y$37)</f>
        <v>1.4410770421750183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1.1273112896848141</v>
      </c>
      <c r="C152" s="276">
        <f>IF(C$43=0,0,C$43/PPA_fec!C$43)</f>
        <v>1.0970907242065857</v>
      </c>
      <c r="D152" s="276">
        <f>IF(D$43=0,0,D$43/PPA_fec!D$43)</f>
        <v>0.91251003139355313</v>
      </c>
      <c r="E152" s="276">
        <f>IF(E$43=0,0,E$43/PPA_fec!E$43)</f>
        <v>0.72545852314472192</v>
      </c>
      <c r="F152" s="276">
        <f>IF(F$43=0,0,F$43/PPA_fec!F$43)</f>
        <v>0.82754241020405084</v>
      </c>
      <c r="G152" s="276">
        <f>IF(G$43=0,0,G$43/PPA_fec!G$43)</f>
        <v>0.95668727660962183</v>
      </c>
      <c r="H152" s="276">
        <f>IF(H$43=0,0,H$43/PPA_fec!H$43)</f>
        <v>0.74396894906140365</v>
      </c>
      <c r="I152" s="276">
        <f>IF(I$43=0,0,I$43/PPA_fec!I$43)</f>
        <v>0.97031842756818021</v>
      </c>
      <c r="J152" s="276">
        <f>IF(J$43=0,0,J$43/PPA_fec!J$43)</f>
        <v>0.5346180121575782</v>
      </c>
      <c r="K152" s="276">
        <f>IF(K$43=0,0,K$43/PPA_fec!K$43)</f>
        <v>0.49156940989819303</v>
      </c>
      <c r="L152" s="276">
        <f>IF(L$43=0,0,L$43/PPA_fec!L$43)</f>
        <v>0.90605675204964486</v>
      </c>
      <c r="M152" s="276">
        <f>IF(M$43=0,0,M$43/PPA_fec!M$43)</f>
        <v>0.23196652711074672</v>
      </c>
      <c r="N152" s="276">
        <f>IF(N$43=0,0,N$43/PPA_fec!N$43)</f>
        <v>0.41662525965324737</v>
      </c>
      <c r="O152" s="276">
        <f>IF(O$43=0,0,O$43/PPA_fec!O$43)</f>
        <v>0.41622251957678885</v>
      </c>
      <c r="P152" s="276">
        <f>IF(P$43=0,0,P$43/PPA_fec!P$43)</f>
        <v>0.39117819627528938</v>
      </c>
      <c r="Q152" s="276">
        <f>IF(Q$43=0,0,Q$43/PPA_fec!Q$43)</f>
        <v>0.45041995551616371</v>
      </c>
      <c r="R152" s="276">
        <f>IF(R$43=0,0,R$43/PPA_fec!R$43)</f>
        <v>0.44906370368999926</v>
      </c>
      <c r="S152" s="276">
        <f>IF(S$43=0,0,S$43/PPA_fec!S$43)</f>
        <v>0.50795847324839494</v>
      </c>
      <c r="T152" s="276">
        <f>IF(T$43=0,0,T$43/PPA_fec!T$43)</f>
        <v>0.34560517465434015</v>
      </c>
      <c r="U152" s="276">
        <f>IF(U$43=0,0,U$43/PPA_fec!U$43)</f>
        <v>0.54673887377420161</v>
      </c>
      <c r="V152" s="276">
        <f>IF(V$43=0,0,V$43/PPA_fec!V$43)</f>
        <v>0.76199120809146093</v>
      </c>
      <c r="W152" s="276">
        <f>IF(W$43=0,0,W$43/PPA_fec!W$43)</f>
        <v>1.3759334447025993</v>
      </c>
      <c r="X152" s="276">
        <f>IF(X$43=0,0,X$43/PPA_fec!X$43)</f>
        <v>1.2322043719424798</v>
      </c>
      <c r="Y152" s="276">
        <f>IF(Y$43=0,0,Y$43/PPA_fec!Y$43)</f>
        <v>0.67212927240509035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1.4000905223230262</v>
      </c>
      <c r="C153" s="276">
        <f>IF(C$56=0,0,C$56/PPA_fec!C$56)</f>
        <v>1.4577981384054104</v>
      </c>
      <c r="D153" s="276">
        <f>IF(D$56=0,0,D$56/PPA_fec!D$56)</f>
        <v>1.069838539957412</v>
      </c>
      <c r="E153" s="276">
        <f>IF(E$56=0,0,E$56/PPA_fec!E$56)</f>
        <v>0.80134896044758885</v>
      </c>
      <c r="F153" s="276">
        <f>IF(F$56=0,0,F$56/PPA_fec!F$56)</f>
        <v>1.0995631044599488</v>
      </c>
      <c r="G153" s="276">
        <f>IF(G$56=0,0,G$56/PPA_fec!G$56)</f>
        <v>1.16350506917021</v>
      </c>
      <c r="H153" s="276">
        <f>IF(H$56=0,0,H$56/PPA_fec!H$56)</f>
        <v>1.0629371785022363</v>
      </c>
      <c r="I153" s="276">
        <f>IF(I$56=0,0,I$56/PPA_fec!I$56)</f>
        <v>1.3377731297894584</v>
      </c>
      <c r="J153" s="276">
        <f>IF(J$56=0,0,J$56/PPA_fec!J$56)</f>
        <v>1.5521788097439382</v>
      </c>
      <c r="K153" s="276">
        <f>IF(K$56=0,0,K$56/PPA_fec!K$56)</f>
        <v>1.5231543502262521</v>
      </c>
      <c r="L153" s="276">
        <f>IF(L$56=0,0,L$56/PPA_fec!L$56)</f>
        <v>2.0741923690856403</v>
      </c>
      <c r="M153" s="276">
        <f>IF(M$56=0,0,M$56/PPA_fec!M$56)</f>
        <v>1.3728844081926928</v>
      </c>
      <c r="N153" s="276">
        <f>IF(N$56=0,0,N$56/PPA_fec!N$56)</f>
        <v>1.7127224325204782</v>
      </c>
      <c r="O153" s="276">
        <f>IF(O$56=0,0,O$56/PPA_fec!O$56)</f>
        <v>1.7165857256865997</v>
      </c>
      <c r="P153" s="276">
        <f>IF(P$56=0,0,P$56/PPA_fec!P$56)</f>
        <v>1.7224905620817825</v>
      </c>
      <c r="Q153" s="276">
        <f>IF(Q$56=0,0,Q$56/PPA_fec!Q$56)</f>
        <v>1.7908773769283117</v>
      </c>
      <c r="R153" s="276">
        <f>IF(R$56=0,0,R$56/PPA_fec!R$56)</f>
        <v>1.7897875551307303</v>
      </c>
      <c r="S153" s="276">
        <f>IF(S$56=0,0,S$56/PPA_fec!S$56)</f>
        <v>1.8500896374863791</v>
      </c>
      <c r="T153" s="276">
        <f>IF(T$56=0,0,T$56/PPA_fec!T$56)</f>
        <v>1.62216139529388</v>
      </c>
      <c r="U153" s="276">
        <f>IF(U$56=0,0,U$56/PPA_fec!U$56)</f>
        <v>1.8671280868462448</v>
      </c>
      <c r="V153" s="276">
        <f>IF(V$56=0,0,V$56/PPA_fec!V$56)</f>
        <v>1.9173524347224968</v>
      </c>
      <c r="W153" s="276">
        <f>IF(W$56=0,0,W$56/PPA_fec!W$56)</f>
        <v>2.2454445725762655</v>
      </c>
      <c r="X153" s="276">
        <f>IF(X$56=0,0,X$56/PPA_fec!X$56)</f>
        <v>1.927037119881535</v>
      </c>
      <c r="Y153" s="276">
        <f>IF(Y$56=0,0,Y$56/PPA_fec!Y$56)</f>
        <v>1.6280543833790591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1.1784211881729396</v>
      </c>
      <c r="C154" s="277">
        <f>IF(C$69=0,0,C$69/PPA_fec!C$69)</f>
        <v>1.2329305340262644</v>
      </c>
      <c r="D154" s="277">
        <f>IF(D$69=0,0,D$69/PPA_fec!D$69)</f>
        <v>0.89708984057862062</v>
      </c>
      <c r="E154" s="277">
        <f>IF(E$69=0,0,E$69/PPA_fec!E$69)</f>
        <v>0.669551766204593</v>
      </c>
      <c r="F154" s="277">
        <f>IF(F$69=0,0,F$69/PPA_fec!F$69)</f>
        <v>0.93004650482109597</v>
      </c>
      <c r="G154" s="277">
        <f>IF(G$69=0,0,G$69/PPA_fec!G$69)</f>
        <v>0.97786775690946093</v>
      </c>
      <c r="H154" s="277">
        <f>IF(H$69=0,0,H$69/PPA_fec!H$69)</f>
        <v>0.9039982808768412</v>
      </c>
      <c r="I154" s="277">
        <f>IF(I$69=0,0,I$69/PPA_fec!I$69)</f>
        <v>1.1345241187809985</v>
      </c>
      <c r="J154" s="277">
        <f>IF(J$69=0,0,J$69/PPA_fec!J$69)</f>
        <v>1.4368447285204076</v>
      </c>
      <c r="K154" s="277">
        <f>IF(K$69=0,0,K$69/PPA_fec!K$69)</f>
        <v>1.4266156655572722</v>
      </c>
      <c r="L154" s="277">
        <f>IF(L$69=0,0,L$69/PPA_fec!L$69)</f>
        <v>1.8518374786688097</v>
      </c>
      <c r="M154" s="277">
        <f>IF(M$69=0,0,M$69/PPA_fec!M$69)</f>
        <v>1.5471785785319412</v>
      </c>
      <c r="N154" s="277">
        <f>IF(N$69=0,0,N$69/PPA_fec!N$69)</f>
        <v>1.7081936413498202</v>
      </c>
      <c r="O154" s="277">
        <f>IF(O$69=0,0,O$69/PPA_fec!O$69)</f>
        <v>1.7135346469291732</v>
      </c>
      <c r="P154" s="277">
        <f>IF(P$69=0,0,P$69/PPA_fec!P$69)</f>
        <v>1.7506879564605702</v>
      </c>
      <c r="Q154" s="277">
        <f>IF(Q$69=0,0,Q$69/PPA_fec!Q$69)</f>
        <v>1.770945721039737</v>
      </c>
      <c r="R154" s="277">
        <f>IF(R$69=0,0,R$69/PPA_fec!R$69)</f>
        <v>1.771001372030609</v>
      </c>
      <c r="S154" s="277">
        <f>IF(S$69=0,0,S$69/PPA_fec!S$69)</f>
        <v>1.7916526893410329</v>
      </c>
      <c r="T154" s="277">
        <f>IF(T$69=0,0,T$69/PPA_fec!T$69)</f>
        <v>1.6803189444249891</v>
      </c>
      <c r="U154" s="277">
        <f>IF(U$69=0,0,U$69/PPA_fec!U$69)</f>
        <v>1.7828178994311883</v>
      </c>
      <c r="V154" s="277">
        <f>IF(V$69=0,0,V$69/PPA_fec!V$69)</f>
        <v>1.734664770074501</v>
      </c>
      <c r="W154" s="277">
        <f>IF(W$69=0,0,W$69/PPA_fec!W$69)</f>
        <v>1.9309367222129041</v>
      </c>
      <c r="X154" s="277">
        <f>IF(X$69=0,0,X$69/PPA_fec!X$69)</f>
        <v>1.6508814719220632</v>
      </c>
      <c r="Y154" s="277">
        <f>IF(Y$69=0,0,Y$69/PPA_fec!Y$69)</f>
        <v>1.4649201044435141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1.182138784804077</v>
      </c>
      <c r="C156" s="320">
        <f>IF(C$83=0,0,C$83/PPA_fec!C$83)</f>
        <v>1.0203691456268902</v>
      </c>
      <c r="D156" s="320">
        <f>IF(D$83=0,0,D$83/PPA_fec!D$83)</f>
        <v>1.2914307425684219</v>
      </c>
      <c r="E156" s="320">
        <f>IF(E$83=0,0,E$83/PPA_fec!E$83)</f>
        <v>1.4391610854734429</v>
      </c>
      <c r="F156" s="320">
        <f>IF(F$83=0,0,F$83/PPA_fec!F$83)</f>
        <v>1.0000592974542111</v>
      </c>
      <c r="G156" s="320">
        <f>IF(G$83=0,0,G$83/PPA_fec!G$83)</f>
        <v>1.2251578562095038</v>
      </c>
      <c r="H156" s="320">
        <f>IF(H$83=0,0,H$83/PPA_fec!H$83)</f>
        <v>0.87913132600378208</v>
      </c>
      <c r="I156" s="320">
        <f>IF(I$83=0,0,I$83/PPA_fec!I$83)</f>
        <v>0.97004549575856791</v>
      </c>
      <c r="J156" s="320">
        <f>IF(J$83=0,0,J$83/PPA_fec!J$83)</f>
        <v>0.22475259332410857</v>
      </c>
      <c r="K156" s="320">
        <f>IF(K$83=0,0,K$83/PPA_fec!K$83)</f>
        <v>0.18547534890465572</v>
      </c>
      <c r="L156" s="320">
        <f>IF(L$83=0,0,L$83/PPA_fec!L$83)</f>
        <v>0.41471902084581036</v>
      </c>
      <c r="M156" s="320">
        <f>IF(M$83=0,0,M$83/PPA_fec!M$83)</f>
        <v>1.4965648564246493E-2</v>
      </c>
      <c r="N156" s="320">
        <f>IF(N$83=0,0,N$83/PPA_fec!N$83)</f>
        <v>7.248136362301924E-2</v>
      </c>
      <c r="O156" s="320">
        <f>IF(O$83=0,0,O$83/PPA_fec!O$83)</f>
        <v>7.1357639563149347E-2</v>
      </c>
      <c r="P156" s="320">
        <f>IF(P$83=0,0,P$83/PPA_fec!P$83)</f>
        <v>5.6666999972420931E-2</v>
      </c>
      <c r="Q156" s="320">
        <f>IF(Q$83=0,0,Q$83/PPA_fec!Q$83)</f>
        <v>8.3240256357515433E-2</v>
      </c>
      <c r="R156" s="320">
        <f>IF(R$83=0,0,R$83/PPA_fec!R$83)</f>
        <v>8.548480706803642E-2</v>
      </c>
      <c r="S156" s="320">
        <f>IF(S$83=0,0,S$83/PPA_fec!S$83)</f>
        <v>0.12086728637557849</v>
      </c>
      <c r="T156" s="320">
        <f>IF(T$83=0,0,T$83/PPA_fec!T$83)</f>
        <v>4.2117950222053842E-2</v>
      </c>
      <c r="U156" s="320">
        <f>IF(U$83=0,0,U$83/PPA_fec!U$83)</f>
        <v>0.13777307625642735</v>
      </c>
      <c r="V156" s="320">
        <f>IF(V$83=0,0,V$83/PPA_fec!V$83)</f>
        <v>0.31522079640676293</v>
      </c>
      <c r="W156" s="320">
        <f>IF(W$83=0,0,W$83/PPA_fec!W$83)</f>
        <v>0.75966878446213693</v>
      </c>
      <c r="X156" s="320">
        <f>IF(X$83=0,0,X$83/PPA_fec!X$83)</f>
        <v>0.80925505803152797</v>
      </c>
      <c r="Y156" s="320">
        <f>IF(Y$83=0,0,Y$83/PPA_fec!Y$83)</f>
        <v>0.29497032371171866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2.349569746057425</v>
      </c>
      <c r="C161" s="332">
        <f>IF(C$88=0,0,C$88/PPA_fec!C$88)</f>
        <v>2.2984805666360386</v>
      </c>
      <c r="D161" s="332">
        <f>IF(D$88=0,0,D$88/PPA_fec!D$88)</f>
        <v>2.3360266041830786</v>
      </c>
      <c r="E161" s="332">
        <f>IF(E$88=0,0,E$88/PPA_fec!E$88)</f>
        <v>2.348781383424265</v>
      </c>
      <c r="F161" s="332">
        <f>IF(F$88=0,0,F$88/PPA_fec!F$88)</f>
        <v>2.3029883751984301</v>
      </c>
      <c r="G161" s="332">
        <f>IF(G$88=0,0,G$88/PPA_fec!G$88)</f>
        <v>2.3321684382247039</v>
      </c>
      <c r="H161" s="332">
        <f>IF(H$88=0,0,H$88/PPA_fec!H$88)</f>
        <v>2.2522903837418662</v>
      </c>
      <c r="I161" s="332">
        <f>IF(I$88=0,0,I$88/PPA_fec!I$88)</f>
        <v>2.3146259816675347</v>
      </c>
      <c r="J161" s="332">
        <f>IF(J$88=0,0,J$88/PPA_fec!J$88)</f>
        <v>1.2616813707499055</v>
      </c>
      <c r="K161" s="332">
        <f>IF(K$88=0,0,K$88/PPA_fec!K$88)</f>
        <v>1.0842520657867007</v>
      </c>
      <c r="L161" s="332">
        <f>IF(L$88=0,0,L$88/PPA_fec!L$88)</f>
        <v>1.8716865270731988</v>
      </c>
      <c r="M161" s="332">
        <f>IF(M$88=0,0,M$88/PPA_fec!M$88)</f>
        <v>9.3276354504015904E-2</v>
      </c>
      <c r="N161" s="332">
        <f>IF(N$88=0,0,N$88/PPA_fec!N$88)</f>
        <v>0.46163310161367699</v>
      </c>
      <c r="O161" s="332">
        <f>IF(O$88=0,0,O$88/PPA_fec!O$88)</f>
        <v>0.4564593928758654</v>
      </c>
      <c r="P161" s="332">
        <f>IF(P$88=0,0,P$88/PPA_fec!P$88)</f>
        <v>0.36559045798259221</v>
      </c>
      <c r="Q161" s="332">
        <f>IF(Q$88=0,0,Q$88/PPA_fec!Q$88)</f>
        <v>0.53196308474808596</v>
      </c>
      <c r="R161" s="332">
        <f>IF(R$88=0,0,R$88/PPA_fec!R$88)</f>
        <v>0.55005427517108285</v>
      </c>
      <c r="S161" s="332">
        <f>IF(S$88=0,0,S$88/PPA_fec!S$88)</f>
        <v>0.76724809050675091</v>
      </c>
      <c r="T161" s="332">
        <f>IF(T$88=0,0,T$88/PPA_fec!T$88)</f>
        <v>0.26943565557491927</v>
      </c>
      <c r="U161" s="332">
        <f>IF(U$88=0,0,U$88/PPA_fec!U$88)</f>
        <v>0.84273841208524569</v>
      </c>
      <c r="V161" s="332">
        <f>IF(V$88=0,0,V$88/PPA_fec!V$88)</f>
        <v>1.5762733981514729</v>
      </c>
      <c r="W161" s="332">
        <f>IF(W$88=0,0,W$88/PPA_fec!W$88)</f>
        <v>2.2293957636323118</v>
      </c>
      <c r="X161" s="332">
        <f>IF(X$88=0,0,X$88/PPA_fec!X$88)</f>
        <v>2.2518033239447237</v>
      </c>
      <c r="Y161" s="332">
        <f>IF(Y$88=0,0,Y$88/PPA_fec!Y$88)</f>
        <v>1.4410770421750194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RO: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8869.1635275731187</v>
      </c>
      <c r="C3" s="203">
        <v>11314.37448643165</v>
      </c>
      <c r="D3" s="203">
        <v>10595.633704101891</v>
      </c>
      <c r="E3" s="203">
        <v>10647.915513584079</v>
      </c>
      <c r="F3" s="203">
        <v>11510.510222526011</v>
      </c>
      <c r="G3" s="203">
        <v>11902.21973010844</v>
      </c>
      <c r="H3" s="203">
        <v>12318.465272897951</v>
      </c>
      <c r="I3" s="203">
        <v>13268.51711355519</v>
      </c>
      <c r="J3" s="203">
        <v>16062.90120938124</v>
      </c>
      <c r="K3" s="203">
        <v>12498.389490751309</v>
      </c>
      <c r="L3" s="203">
        <v>13580.485939446</v>
      </c>
      <c r="M3" s="203">
        <v>15020.98435048865</v>
      </c>
      <c r="N3" s="203">
        <v>14518.264384582621</v>
      </c>
      <c r="O3" s="203">
        <v>12064.468681548369</v>
      </c>
      <c r="P3" s="203">
        <v>11777.262492273459</v>
      </c>
      <c r="Q3" s="203">
        <v>12369.734334000001</v>
      </c>
      <c r="R3" s="203">
        <v>11139.32269225571</v>
      </c>
      <c r="S3" s="203">
        <v>12751.04654487245</v>
      </c>
      <c r="T3" s="203">
        <v>14261.35524653464</v>
      </c>
      <c r="U3" s="203">
        <v>13730.63085530492</v>
      </c>
      <c r="V3" s="203">
        <v>12844.944821295299</v>
      </c>
      <c r="W3" s="203">
        <v>10314.881325820459</v>
      </c>
      <c r="X3" s="203">
        <v>8886.1127667728088</v>
      </c>
      <c r="Y3" s="203">
        <v>9626.6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5912.642561792537</v>
      </c>
      <c r="C5" s="203">
        <v>7215.291561037815</v>
      </c>
      <c r="D5" s="203">
        <v>6701.2473900379009</v>
      </c>
      <c r="E5" s="203">
        <v>6292.8912859696993</v>
      </c>
      <c r="F5" s="203">
        <v>8065.493612924578</v>
      </c>
      <c r="G5" s="203">
        <v>9282.935462946265</v>
      </c>
      <c r="H5" s="203">
        <v>5582.2243000512062</v>
      </c>
      <c r="I5" s="203">
        <v>6884.0415283451885</v>
      </c>
      <c r="J5" s="203">
        <v>6852.8665082443813</v>
      </c>
      <c r="K5" s="203">
        <v>5413.7464718380043</v>
      </c>
      <c r="L5" s="203">
        <v>5617.8001987550761</v>
      </c>
      <c r="M5" s="203">
        <v>5690.8753773220078</v>
      </c>
      <c r="N5" s="203">
        <v>5819.2055478216171</v>
      </c>
      <c r="O5" s="203">
        <v>5361.1109218862402</v>
      </c>
      <c r="P5" s="203">
        <v>5721.9730887149462</v>
      </c>
      <c r="Q5" s="203">
        <v>5847.8730003774899</v>
      </c>
      <c r="R5" s="203">
        <v>5861.8155446885849</v>
      </c>
      <c r="S5" s="203">
        <v>5990.9427580609627</v>
      </c>
      <c r="T5" s="203">
        <v>5470.486187507152</v>
      </c>
      <c r="U5" s="203">
        <v>5995.5230360423366</v>
      </c>
      <c r="V5" s="203">
        <v>5724.3388628704088</v>
      </c>
      <c r="W5" s="203">
        <v>5651.9307010579878</v>
      </c>
      <c r="X5" s="203">
        <v>6088.07682385525</v>
      </c>
      <c r="Y5" s="203">
        <v>5807.4120582257356</v>
      </c>
      <c r="DA5" s="112" t="s">
        <v>2111</v>
      </c>
    </row>
    <row r="6" spans="1:105" ht="12" customHeight="1" x14ac:dyDescent="0.25">
      <c r="A6" s="154" t="s">
        <v>2112</v>
      </c>
      <c r="B6" s="338">
        <v>7390.8032022406715</v>
      </c>
      <c r="C6" s="338">
        <v>7760.3433623527044</v>
      </c>
      <c r="D6" s="338">
        <v>7760.3433623527044</v>
      </c>
      <c r="E6" s="338">
        <v>7390.8032022406715</v>
      </c>
      <c r="F6" s="338">
        <v>8499.4236825767712</v>
      </c>
      <c r="G6" s="338">
        <v>9977.5843230249047</v>
      </c>
      <c r="H6" s="338">
        <v>9608.0441629128709</v>
      </c>
      <c r="I6" s="338">
        <v>9238.504002800837</v>
      </c>
      <c r="J6" s="338">
        <v>8868.9638426888032</v>
      </c>
      <c r="K6" s="338">
        <v>8868.9638426888032</v>
      </c>
      <c r="L6" s="338">
        <v>8499.4236825767694</v>
      </c>
      <c r="M6" s="338">
        <v>8499.4236825767694</v>
      </c>
      <c r="N6" s="338">
        <v>8129.8835224647364</v>
      </c>
      <c r="O6" s="338">
        <v>7760.3433623527017</v>
      </c>
      <c r="P6" s="338">
        <v>7760.3433623527017</v>
      </c>
      <c r="Q6" s="338">
        <v>7390.8032022406678</v>
      </c>
      <c r="R6" s="338">
        <v>7021.263042128634</v>
      </c>
      <c r="S6" s="338">
        <v>6651.7228820166001</v>
      </c>
      <c r="T6" s="338">
        <v>6651.7228820166001</v>
      </c>
      <c r="U6" s="338">
        <v>6651.7228820166001</v>
      </c>
      <c r="V6" s="338">
        <v>6651.7228820166001</v>
      </c>
      <c r="W6" s="338">
        <v>6282.1827219045663</v>
      </c>
      <c r="X6" s="338">
        <v>6651.7228820166001</v>
      </c>
      <c r="Y6" s="338">
        <v>6282.1827219045663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739.08032022406712</v>
      </c>
      <c r="D7" s="340">
        <v>0</v>
      </c>
      <c r="E7" s="340">
        <v>0</v>
      </c>
      <c r="F7" s="340">
        <v>1478.160640448134</v>
      </c>
      <c r="G7" s="340">
        <v>1478.160640448134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369.54016011203362</v>
      </c>
      <c r="V7" s="340">
        <v>0</v>
      </c>
      <c r="W7" s="340">
        <v>0</v>
      </c>
      <c r="X7" s="340">
        <v>739.08032022406712</v>
      </c>
      <c r="Y7" s="340">
        <v>0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369.54016011203385</v>
      </c>
      <c r="D8" s="342">
        <f t="shared" si="0"/>
        <v>0</v>
      </c>
      <c r="E8" s="342">
        <f t="shared" si="0"/>
        <v>369.54016011203294</v>
      </c>
      <c r="F8" s="342">
        <f t="shared" si="0"/>
        <v>369.54016011203385</v>
      </c>
      <c r="G8" s="342">
        <f t="shared" si="0"/>
        <v>0</v>
      </c>
      <c r="H8" s="342">
        <f t="shared" si="0"/>
        <v>369.54016011203385</v>
      </c>
      <c r="I8" s="342">
        <f t="shared" si="0"/>
        <v>369.54016011203385</v>
      </c>
      <c r="J8" s="342">
        <f t="shared" si="0"/>
        <v>369.54016011203385</v>
      </c>
      <c r="K8" s="342">
        <f t="shared" si="0"/>
        <v>0</v>
      </c>
      <c r="L8" s="342">
        <f t="shared" si="0"/>
        <v>369.54016011203385</v>
      </c>
      <c r="M8" s="342">
        <f t="shared" si="0"/>
        <v>0</v>
      </c>
      <c r="N8" s="342">
        <f t="shared" si="0"/>
        <v>369.54016011203294</v>
      </c>
      <c r="O8" s="342">
        <f t="shared" si="0"/>
        <v>369.54016011203476</v>
      </c>
      <c r="P8" s="342">
        <f t="shared" si="0"/>
        <v>0</v>
      </c>
      <c r="Q8" s="342">
        <f t="shared" si="0"/>
        <v>369.54016011203385</v>
      </c>
      <c r="R8" s="342">
        <f t="shared" si="0"/>
        <v>369.54016011203385</v>
      </c>
      <c r="S8" s="342">
        <f t="shared" si="0"/>
        <v>369.54016011203385</v>
      </c>
      <c r="T8" s="342">
        <f t="shared" si="0"/>
        <v>0</v>
      </c>
      <c r="U8" s="342">
        <f t="shared" si="0"/>
        <v>369.54016011203385</v>
      </c>
      <c r="V8" s="342">
        <f t="shared" si="0"/>
        <v>0</v>
      </c>
      <c r="W8" s="342">
        <f t="shared" si="0"/>
        <v>369.54016011203385</v>
      </c>
      <c r="X8" s="342">
        <f t="shared" si="0"/>
        <v>369.54016011203294</v>
      </c>
      <c r="Y8" s="342">
        <f t="shared" si="0"/>
        <v>369.54016011203385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1478.1606404481345</v>
      </c>
      <c r="C9" s="343">
        <f t="shared" si="1"/>
        <v>545.05180131488942</v>
      </c>
      <c r="D9" s="343">
        <f t="shared" si="1"/>
        <v>1059.0959723148035</v>
      </c>
      <c r="E9" s="343">
        <f t="shared" si="1"/>
        <v>1097.9119162709721</v>
      </c>
      <c r="F9" s="343">
        <f t="shared" si="1"/>
        <v>433.9300696521932</v>
      </c>
      <c r="G9" s="343">
        <f t="shared" si="1"/>
        <v>694.6488600786397</v>
      </c>
      <c r="H9" s="343">
        <f t="shared" si="1"/>
        <v>4025.8198628616647</v>
      </c>
      <c r="I9" s="343">
        <f t="shared" si="1"/>
        <v>2354.4624744556486</v>
      </c>
      <c r="J9" s="343">
        <f t="shared" si="1"/>
        <v>2016.0973344444219</v>
      </c>
      <c r="K9" s="343">
        <f t="shared" si="1"/>
        <v>3455.2173708507989</v>
      </c>
      <c r="L9" s="343">
        <f t="shared" si="1"/>
        <v>2881.6234838216933</v>
      </c>
      <c r="M9" s="343">
        <f t="shared" si="1"/>
        <v>2808.5483052547615</v>
      </c>
      <c r="N9" s="343">
        <f t="shared" si="1"/>
        <v>2310.6779746431193</v>
      </c>
      <c r="O9" s="343">
        <f t="shared" si="1"/>
        <v>2399.2324404664614</v>
      </c>
      <c r="P9" s="343">
        <f t="shared" si="1"/>
        <v>2038.3702736377554</v>
      </c>
      <c r="Q9" s="343">
        <f t="shared" si="1"/>
        <v>1542.9302018631779</v>
      </c>
      <c r="R9" s="343">
        <f t="shared" si="1"/>
        <v>1159.4474974400491</v>
      </c>
      <c r="S9" s="343">
        <f t="shared" si="1"/>
        <v>660.78012395563746</v>
      </c>
      <c r="T9" s="343">
        <f t="shared" si="1"/>
        <v>1181.2366945094482</v>
      </c>
      <c r="U9" s="343">
        <f t="shared" si="1"/>
        <v>656.19984597426355</v>
      </c>
      <c r="V9" s="343">
        <f t="shared" si="1"/>
        <v>927.38401914619135</v>
      </c>
      <c r="W9" s="343">
        <f t="shared" si="1"/>
        <v>630.25202084657849</v>
      </c>
      <c r="X9" s="343">
        <f t="shared" si="1"/>
        <v>563.64605816135008</v>
      </c>
      <c r="Y9" s="343">
        <f t="shared" si="1"/>
        <v>474.77066367883072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644.17798796216675</v>
      </c>
      <c r="C12" s="210">
        <v>787.87601031814268</v>
      </c>
      <c r="D12" s="210">
        <v>747.36809974204641</v>
      </c>
      <c r="E12" s="210">
        <v>705.04153052450545</v>
      </c>
      <c r="F12" s="210">
        <v>887.77618228718825</v>
      </c>
      <c r="G12" s="210">
        <v>981.75434221840055</v>
      </c>
      <c r="H12" s="210">
        <v>567.52476354256225</v>
      </c>
      <c r="I12" s="210">
        <v>698.07257093723115</v>
      </c>
      <c r="J12" s="210">
        <v>688.44221840068781</v>
      </c>
      <c r="K12" s="210">
        <v>523.33370593293205</v>
      </c>
      <c r="L12" s="210">
        <v>557.25640584694747</v>
      </c>
      <c r="M12" s="210">
        <v>564.60576096302668</v>
      </c>
      <c r="N12" s="210">
        <v>581.89802235597585</v>
      </c>
      <c r="O12" s="210">
        <v>528.84359415305255</v>
      </c>
      <c r="P12" s="210">
        <v>556.67497850386928</v>
      </c>
      <c r="Q12" s="210">
        <v>559.31461736887354</v>
      </c>
      <c r="R12" s="210">
        <v>570.64350816852959</v>
      </c>
      <c r="S12" s="210">
        <v>585.25485812553734</v>
      </c>
      <c r="T12" s="210">
        <v>537.01840068787624</v>
      </c>
      <c r="U12" s="210">
        <v>575.37523645743772</v>
      </c>
      <c r="V12" s="210">
        <v>553.13207222699907</v>
      </c>
      <c r="W12" s="210">
        <v>569.83645743766112</v>
      </c>
      <c r="X12" s="210">
        <v>608.78890799656051</v>
      </c>
      <c r="Y12" s="210">
        <v>528.48409286328456</v>
      </c>
      <c r="DA12" s="109" t="s">
        <v>2118</v>
      </c>
    </row>
    <row r="13" spans="1:105" ht="12" customHeight="1" x14ac:dyDescent="0.25">
      <c r="A13" s="24" t="s">
        <v>28</v>
      </c>
      <c r="B13" s="213">
        <v>3.5430782459157362</v>
      </c>
      <c r="C13" s="213">
        <v>1.645571797076526</v>
      </c>
      <c r="D13" s="213">
        <v>3.351332760103181</v>
      </c>
      <c r="E13" s="213">
        <v>2.5193465176268268</v>
      </c>
      <c r="F13" s="213">
        <v>3.719088564058469</v>
      </c>
      <c r="G13" s="213">
        <v>1.88950988822012</v>
      </c>
      <c r="H13" s="213">
        <v>1.2596732588134141</v>
      </c>
      <c r="I13" s="213">
        <v>1.2596732588134141</v>
      </c>
      <c r="J13" s="213">
        <v>0</v>
      </c>
      <c r="K13" s="213">
        <v>0</v>
      </c>
      <c r="L13" s="213">
        <v>1.2596732588134141</v>
      </c>
      <c r="M13" s="213">
        <v>0.62983662940670682</v>
      </c>
      <c r="N13" s="213">
        <v>11.934995700773859</v>
      </c>
      <c r="O13" s="213">
        <v>8.2576956147893377</v>
      </c>
      <c r="P13" s="213">
        <v>8.8300085984522791</v>
      </c>
      <c r="Q13" s="213">
        <v>10.11143594153052</v>
      </c>
      <c r="R13" s="213">
        <v>11.92046431642304</v>
      </c>
      <c r="S13" s="213">
        <v>9.5004299226139288</v>
      </c>
      <c r="T13" s="213">
        <v>0.97119518486672396</v>
      </c>
      <c r="U13" s="213">
        <v>1.1957007738607051</v>
      </c>
      <c r="V13" s="213">
        <v>1.040326741186586</v>
      </c>
      <c r="W13" s="213">
        <v>1.5885640584694749</v>
      </c>
      <c r="X13" s="213">
        <v>0.95012897678417885</v>
      </c>
      <c r="Y13" s="213">
        <v>1.358125537403267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147.18641444539981</v>
      </c>
      <c r="C14" s="204">
        <f t="shared" si="2"/>
        <v>153.14789337919171</v>
      </c>
      <c r="D14" s="204">
        <f t="shared" si="2"/>
        <v>185.00042992261393</v>
      </c>
      <c r="E14" s="204">
        <f t="shared" si="2"/>
        <v>100.49441100601891</v>
      </c>
      <c r="F14" s="204">
        <f t="shared" si="2"/>
        <v>102.47446259673259</v>
      </c>
      <c r="G14" s="204">
        <f t="shared" si="2"/>
        <v>72.45821152192606</v>
      </c>
      <c r="H14" s="204">
        <f t="shared" si="2"/>
        <v>100.11427343078243</v>
      </c>
      <c r="I14" s="204">
        <f t="shared" si="2"/>
        <v>183.52347377472049</v>
      </c>
      <c r="J14" s="204">
        <f t="shared" si="2"/>
        <v>156.47987962166806</v>
      </c>
      <c r="K14" s="204">
        <f t="shared" si="2"/>
        <v>48.832846087704205</v>
      </c>
      <c r="L14" s="204">
        <f t="shared" si="2"/>
        <v>47.016079105760959</v>
      </c>
      <c r="M14" s="204">
        <f t="shared" si="2"/>
        <v>41.295098882201202</v>
      </c>
      <c r="N14" s="204">
        <f t="shared" si="2"/>
        <v>47.296560619088559</v>
      </c>
      <c r="O14" s="204">
        <f t="shared" si="2"/>
        <v>35.676182287188297</v>
      </c>
      <c r="P14" s="204">
        <f t="shared" si="2"/>
        <v>36.069905417024934</v>
      </c>
      <c r="Q14" s="204">
        <f t="shared" si="2"/>
        <v>33.040498710232157</v>
      </c>
      <c r="R14" s="204">
        <f t="shared" si="2"/>
        <v>47.779019776440236</v>
      </c>
      <c r="S14" s="204">
        <f t="shared" si="2"/>
        <v>46.116423043852109</v>
      </c>
      <c r="T14" s="204">
        <f t="shared" si="2"/>
        <v>32.781255374032675</v>
      </c>
      <c r="U14" s="204">
        <f t="shared" si="2"/>
        <v>44.270937231298362</v>
      </c>
      <c r="V14" s="204">
        <f t="shared" si="2"/>
        <v>37.669475494411003</v>
      </c>
      <c r="W14" s="204">
        <f t="shared" si="2"/>
        <v>39.622441960447119</v>
      </c>
      <c r="X14" s="204">
        <f t="shared" si="2"/>
        <v>38.044024075666385</v>
      </c>
      <c r="Y14" s="204">
        <f t="shared" si="2"/>
        <v>29.190455717970764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2.259501289767841</v>
      </c>
      <c r="C16" s="204">
        <v>9.0379191745485805</v>
      </c>
      <c r="D16" s="204">
        <v>10.167669819432501</v>
      </c>
      <c r="E16" s="204">
        <v>14.68667239896819</v>
      </c>
      <c r="F16" s="204">
        <v>5.6486672398968194</v>
      </c>
      <c r="G16" s="204">
        <v>9.197678417884779</v>
      </c>
      <c r="H16" s="204">
        <v>20.696474634565771</v>
      </c>
      <c r="I16" s="204">
        <v>6.8982803095442824</v>
      </c>
      <c r="J16" s="204">
        <v>3.449097162510748</v>
      </c>
      <c r="K16" s="204">
        <v>3.4496130696474632</v>
      </c>
      <c r="L16" s="204">
        <v>8.0479793637145303</v>
      </c>
      <c r="M16" s="204">
        <v>4.5987962166809977</v>
      </c>
      <c r="N16" s="204">
        <v>4.5987962166809977</v>
      </c>
      <c r="O16" s="204">
        <v>4.5987962166809977</v>
      </c>
      <c r="P16" s="204">
        <v>6.8982803095442824</v>
      </c>
      <c r="Q16" s="204">
        <v>5.7485812553740319</v>
      </c>
      <c r="R16" s="204">
        <v>5.7485812553740319</v>
      </c>
      <c r="S16" s="204">
        <v>5.1556319862424758</v>
      </c>
      <c r="T16" s="204">
        <v>3.2044711951848668</v>
      </c>
      <c r="U16" s="204">
        <v>11.356405846947551</v>
      </c>
      <c r="V16" s="204">
        <v>4.1392089423903693</v>
      </c>
      <c r="W16" s="204">
        <v>5.913241616509028</v>
      </c>
      <c r="X16" s="204">
        <v>5.7488392089423899</v>
      </c>
      <c r="Y16" s="204">
        <v>6.8675838349097162</v>
      </c>
      <c r="DA16" s="71" t="s">
        <v>2121</v>
      </c>
    </row>
    <row r="17" spans="1:105" ht="12" customHeight="1" x14ac:dyDescent="0.25">
      <c r="A17" s="18" t="s">
        <v>71</v>
      </c>
      <c r="B17" s="204">
        <v>86.271109200343929</v>
      </c>
      <c r="C17" s="204">
        <v>104.7577815993121</v>
      </c>
      <c r="D17" s="204">
        <v>135.56895958727429</v>
      </c>
      <c r="E17" s="204">
        <v>50.324849527085121</v>
      </c>
      <c r="F17" s="204">
        <v>61.622269991401552</v>
      </c>
      <c r="G17" s="204">
        <v>36.97334479793637</v>
      </c>
      <c r="H17" s="204">
        <v>46.216680997420461</v>
      </c>
      <c r="I17" s="204">
        <v>155.08263112639719</v>
      </c>
      <c r="J17" s="204">
        <v>134.5418744625967</v>
      </c>
      <c r="K17" s="204">
        <v>28.757007738607051</v>
      </c>
      <c r="L17" s="204">
        <v>23.62184006878762</v>
      </c>
      <c r="M17" s="204">
        <v>16.432588134135859</v>
      </c>
      <c r="N17" s="204">
        <v>17.23026655202063</v>
      </c>
      <c r="O17" s="204">
        <v>25.338607050730861</v>
      </c>
      <c r="P17" s="204">
        <v>26.35210662080825</v>
      </c>
      <c r="Q17" s="204">
        <v>26.35210662080825</v>
      </c>
      <c r="R17" s="204">
        <v>32.433361994840922</v>
      </c>
      <c r="S17" s="204">
        <v>31.015391229578679</v>
      </c>
      <c r="T17" s="204">
        <v>28.807910576096301</v>
      </c>
      <c r="U17" s="204">
        <v>31.299570077386068</v>
      </c>
      <c r="V17" s="204">
        <v>32.727687016337057</v>
      </c>
      <c r="W17" s="204">
        <v>32.840326741186587</v>
      </c>
      <c r="X17" s="204">
        <v>30.492691315563199</v>
      </c>
      <c r="Y17" s="204">
        <v>20.473774720550299</v>
      </c>
      <c r="DA17" s="71" t="s">
        <v>2122</v>
      </c>
    </row>
    <row r="18" spans="1:105" ht="12" customHeight="1" x14ac:dyDescent="0.25">
      <c r="A18" s="18" t="s">
        <v>32</v>
      </c>
      <c r="B18" s="204">
        <v>50.176784178847811</v>
      </c>
      <c r="C18" s="204">
        <v>30.877987962166809</v>
      </c>
      <c r="D18" s="204">
        <v>31.84290627687016</v>
      </c>
      <c r="E18" s="204">
        <v>27.01822871883061</v>
      </c>
      <c r="F18" s="204">
        <v>29.913069647463459</v>
      </c>
      <c r="G18" s="204">
        <v>23.15846947549441</v>
      </c>
      <c r="H18" s="204">
        <v>27.98314703353396</v>
      </c>
      <c r="I18" s="204">
        <v>17.368873602751499</v>
      </c>
      <c r="J18" s="204">
        <v>16.403955288048149</v>
      </c>
      <c r="K18" s="204">
        <v>13.5091143594153</v>
      </c>
      <c r="L18" s="204">
        <v>12.21814273430782</v>
      </c>
      <c r="M18" s="204">
        <v>20.263714531384348</v>
      </c>
      <c r="N18" s="204">
        <v>24.42828890799656</v>
      </c>
      <c r="O18" s="204">
        <v>4.6995700773860696</v>
      </c>
      <c r="P18" s="204">
        <v>2.8195184866723979</v>
      </c>
      <c r="Q18" s="204">
        <v>0.93981083404987098</v>
      </c>
      <c r="R18" s="204">
        <v>7.5186586414445387</v>
      </c>
      <c r="S18" s="204">
        <v>7.5471195184866717</v>
      </c>
      <c r="T18" s="204">
        <v>0.13817712811693891</v>
      </c>
      <c r="U18" s="204">
        <v>0.14101461736887361</v>
      </c>
      <c r="V18" s="204">
        <v>0.13628546861564919</v>
      </c>
      <c r="W18" s="204">
        <v>0.18796216680997421</v>
      </c>
      <c r="X18" s="204">
        <v>0.61745485812553735</v>
      </c>
      <c r="Y18" s="204">
        <v>0.30541702493551159</v>
      </c>
      <c r="DA18" s="71" t="s">
        <v>2123</v>
      </c>
    </row>
    <row r="19" spans="1:105" ht="12" customHeight="1" x14ac:dyDescent="0.25">
      <c r="A19" s="18" t="s">
        <v>33</v>
      </c>
      <c r="B19" s="204">
        <v>8.4790197764402393</v>
      </c>
      <c r="C19" s="204">
        <v>8.4742046431642297</v>
      </c>
      <c r="D19" s="204">
        <v>7.420894239036973</v>
      </c>
      <c r="E19" s="204">
        <v>8.464660361134996</v>
      </c>
      <c r="F19" s="204">
        <v>5.2904557179707652</v>
      </c>
      <c r="G19" s="204">
        <v>3.1287188306104889</v>
      </c>
      <c r="H19" s="204">
        <v>5.2179707652622529</v>
      </c>
      <c r="I19" s="204">
        <v>4.1736887360275148</v>
      </c>
      <c r="J19" s="204">
        <v>2.0849527085124682</v>
      </c>
      <c r="K19" s="204">
        <v>3.1171109200343938</v>
      </c>
      <c r="L19" s="204">
        <v>3.128116938950988</v>
      </c>
      <c r="M19" s="204">
        <v>0</v>
      </c>
      <c r="N19" s="204">
        <v>1.0392089423903701</v>
      </c>
      <c r="O19" s="204">
        <v>1.0392089423903701</v>
      </c>
      <c r="P19" s="204">
        <v>0</v>
      </c>
      <c r="Q19" s="204">
        <v>0</v>
      </c>
      <c r="R19" s="204">
        <v>2.0784178847807389</v>
      </c>
      <c r="S19" s="204">
        <v>2.398280309544282</v>
      </c>
      <c r="T19" s="204">
        <v>0.6306964746345658</v>
      </c>
      <c r="U19" s="204">
        <v>1.473946689595873</v>
      </c>
      <c r="V19" s="204">
        <v>0.66629406706792771</v>
      </c>
      <c r="W19" s="204">
        <v>0.68091143594153047</v>
      </c>
      <c r="X19" s="204">
        <v>1.1850386930352541</v>
      </c>
      <c r="Y19" s="204">
        <v>1.543680137575236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288.37059329320721</v>
      </c>
      <c r="C20" s="204">
        <f t="shared" si="3"/>
        <v>448.86070507308682</v>
      </c>
      <c r="D20" s="204">
        <f t="shared" si="3"/>
        <v>280.03009458297498</v>
      </c>
      <c r="E20" s="204">
        <f t="shared" si="3"/>
        <v>320.5717970765262</v>
      </c>
      <c r="F20" s="204">
        <f t="shared" si="3"/>
        <v>345.55030094582969</v>
      </c>
      <c r="G20" s="204">
        <f t="shared" si="3"/>
        <v>591.07910576096299</v>
      </c>
      <c r="H20" s="204">
        <f t="shared" si="3"/>
        <v>275.58039552880479</v>
      </c>
      <c r="I20" s="204">
        <f t="shared" si="3"/>
        <v>341.14359415305239</v>
      </c>
      <c r="J20" s="204">
        <f t="shared" si="3"/>
        <v>334.35081685296637</v>
      </c>
      <c r="K20" s="204">
        <f t="shared" si="3"/>
        <v>297.29148753224422</v>
      </c>
      <c r="L20" s="204">
        <f t="shared" si="3"/>
        <v>311.95184866723991</v>
      </c>
      <c r="M20" s="204">
        <f t="shared" si="3"/>
        <v>327.47205503009462</v>
      </c>
      <c r="N20" s="204">
        <f t="shared" si="3"/>
        <v>312.33877901977638</v>
      </c>
      <c r="O20" s="204">
        <f t="shared" si="3"/>
        <v>268.83061049011178</v>
      </c>
      <c r="P20" s="204">
        <f t="shared" si="3"/>
        <v>287.70421324161651</v>
      </c>
      <c r="Q20" s="204">
        <f t="shared" si="3"/>
        <v>289.27343078245912</v>
      </c>
      <c r="R20" s="204">
        <f t="shared" si="3"/>
        <v>294.28202923473771</v>
      </c>
      <c r="S20" s="204">
        <f t="shared" si="3"/>
        <v>301.54961306964742</v>
      </c>
      <c r="T20" s="204">
        <f t="shared" si="3"/>
        <v>285.64909716251083</v>
      </c>
      <c r="U20" s="204">
        <f t="shared" si="3"/>
        <v>309.92158211521922</v>
      </c>
      <c r="V20" s="204">
        <f t="shared" si="3"/>
        <v>305.23981083404982</v>
      </c>
      <c r="W20" s="204">
        <f t="shared" si="3"/>
        <v>307.28400687876177</v>
      </c>
      <c r="X20" s="204">
        <f t="shared" si="3"/>
        <v>349.61951848667229</v>
      </c>
      <c r="Y20" s="204">
        <f t="shared" si="3"/>
        <v>285.52312983662938</v>
      </c>
      <c r="DA20" s="71"/>
    </row>
    <row r="21" spans="1:105" ht="12" customHeight="1" x14ac:dyDescent="0.25">
      <c r="A21" s="18" t="s">
        <v>73</v>
      </c>
      <c r="B21" s="204">
        <v>288.37059329320721</v>
      </c>
      <c r="C21" s="204">
        <v>448.86070507308682</v>
      </c>
      <c r="D21" s="204">
        <v>280.03009458297498</v>
      </c>
      <c r="E21" s="204">
        <v>320.5717970765262</v>
      </c>
      <c r="F21" s="204">
        <v>345.55030094582969</v>
      </c>
      <c r="G21" s="204">
        <v>591.07910576096299</v>
      </c>
      <c r="H21" s="204">
        <v>275.58039552880479</v>
      </c>
      <c r="I21" s="204">
        <v>341.14359415305239</v>
      </c>
      <c r="J21" s="204">
        <v>334.35081685296637</v>
      </c>
      <c r="K21" s="204">
        <v>297.29148753224422</v>
      </c>
      <c r="L21" s="204">
        <v>311.95184866723991</v>
      </c>
      <c r="M21" s="204">
        <v>327.47205503009462</v>
      </c>
      <c r="N21" s="204">
        <v>312.33877901977638</v>
      </c>
      <c r="O21" s="204">
        <v>268.83061049011178</v>
      </c>
      <c r="P21" s="204">
        <v>287.70421324161651</v>
      </c>
      <c r="Q21" s="204">
        <v>289.27343078245912</v>
      </c>
      <c r="R21" s="204">
        <v>294.28202923473771</v>
      </c>
      <c r="S21" s="204">
        <v>301.54961306964742</v>
      </c>
      <c r="T21" s="204">
        <v>285.64909716251083</v>
      </c>
      <c r="U21" s="204">
        <v>309.92158211521922</v>
      </c>
      <c r="V21" s="204">
        <v>305.23981083404982</v>
      </c>
      <c r="W21" s="204">
        <v>307.28400687876177</v>
      </c>
      <c r="X21" s="204">
        <v>349.61951848667229</v>
      </c>
      <c r="Y21" s="204">
        <v>285.52312983662938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20.325795356835769</v>
      </c>
      <c r="C23" s="204">
        <f t="shared" si="4"/>
        <v>12.89767841788478</v>
      </c>
      <c r="D23" s="204">
        <f t="shared" si="4"/>
        <v>9.9120378331900252</v>
      </c>
      <c r="E23" s="204">
        <f t="shared" si="4"/>
        <v>14.044110060189171</v>
      </c>
      <c r="F23" s="204">
        <f t="shared" si="4"/>
        <v>21.209544282029231</v>
      </c>
      <c r="G23" s="204">
        <f t="shared" si="4"/>
        <v>16.432588134135859</v>
      </c>
      <c r="H23" s="204">
        <f t="shared" si="4"/>
        <v>23.359157351676689</v>
      </c>
      <c r="I23" s="204">
        <f t="shared" si="4"/>
        <v>20.44522785898538</v>
      </c>
      <c r="J23" s="204">
        <f t="shared" si="4"/>
        <v>12.99320722269991</v>
      </c>
      <c r="K23" s="204">
        <f t="shared" si="4"/>
        <v>30.35735167669819</v>
      </c>
      <c r="L23" s="204">
        <f t="shared" si="4"/>
        <v>39.744024075666381</v>
      </c>
      <c r="M23" s="204">
        <f t="shared" si="4"/>
        <v>30.978331900257956</v>
      </c>
      <c r="N23" s="204">
        <f t="shared" si="4"/>
        <v>41.177042132416162</v>
      </c>
      <c r="O23" s="204">
        <f t="shared" si="4"/>
        <v>41.726397248495267</v>
      </c>
      <c r="P23" s="204">
        <f t="shared" si="4"/>
        <v>42.872828890799639</v>
      </c>
      <c r="Q23" s="204">
        <f t="shared" si="4"/>
        <v>38.382545141874466</v>
      </c>
      <c r="R23" s="204">
        <f t="shared" si="4"/>
        <v>26.20146173688736</v>
      </c>
      <c r="S23" s="204">
        <f t="shared" si="4"/>
        <v>41.193465176268276</v>
      </c>
      <c r="T23" s="204">
        <f t="shared" si="4"/>
        <v>34.79449699054171</v>
      </c>
      <c r="U23" s="204">
        <f t="shared" si="4"/>
        <v>36.875064488392084</v>
      </c>
      <c r="V23" s="204">
        <f t="shared" si="4"/>
        <v>31.964230438521053</v>
      </c>
      <c r="W23" s="204">
        <f t="shared" si="4"/>
        <v>34.956663800515912</v>
      </c>
      <c r="X23" s="204">
        <f t="shared" si="4"/>
        <v>36.644539982803096</v>
      </c>
      <c r="Y23" s="204">
        <f t="shared" si="4"/>
        <v>33.33938091143596</v>
      </c>
      <c r="DA23" s="71"/>
    </row>
    <row r="24" spans="1:105" ht="12" customHeight="1" x14ac:dyDescent="0.25">
      <c r="A24" s="18" t="s">
        <v>38</v>
      </c>
      <c r="B24" s="204">
        <v>20.325795356835769</v>
      </c>
      <c r="C24" s="204">
        <v>12.89767841788478</v>
      </c>
      <c r="D24" s="204">
        <v>9.9120378331900252</v>
      </c>
      <c r="E24" s="204">
        <v>14.044110060189171</v>
      </c>
      <c r="F24" s="204">
        <v>21.209544282029231</v>
      </c>
      <c r="G24" s="204">
        <v>16.432588134135859</v>
      </c>
      <c r="H24" s="204">
        <v>23.359157351676689</v>
      </c>
      <c r="I24" s="204">
        <v>20.134737747205499</v>
      </c>
      <c r="J24" s="204">
        <v>12.99320722269991</v>
      </c>
      <c r="K24" s="204">
        <v>30.35735167669819</v>
      </c>
      <c r="L24" s="204">
        <v>39.170765262252793</v>
      </c>
      <c r="M24" s="204">
        <v>30.118486672398969</v>
      </c>
      <c r="N24" s="204">
        <v>39.791745485812548</v>
      </c>
      <c r="O24" s="204">
        <v>40.508254514187442</v>
      </c>
      <c r="P24" s="204">
        <v>41.487532244196032</v>
      </c>
      <c r="Q24" s="204">
        <v>37.068873602751509</v>
      </c>
      <c r="R24" s="204">
        <v>23.454686156491832</v>
      </c>
      <c r="S24" s="204">
        <v>38.720292347377473</v>
      </c>
      <c r="T24" s="204">
        <v>32.517282889079972</v>
      </c>
      <c r="U24" s="204">
        <v>34.765090283748918</v>
      </c>
      <c r="V24" s="204">
        <v>29.78426483233017</v>
      </c>
      <c r="W24" s="204">
        <v>33.855116079105763</v>
      </c>
      <c r="X24" s="204">
        <v>35.494067067927773</v>
      </c>
      <c r="Y24" s="204">
        <v>32.520550300945843</v>
      </c>
      <c r="DA24" s="71" t="s">
        <v>2127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0.31049011177987962</v>
      </c>
      <c r="J25" s="204">
        <v>0</v>
      </c>
      <c r="K25" s="204">
        <v>0</v>
      </c>
      <c r="L25" s="204">
        <v>0.57325881341358553</v>
      </c>
      <c r="M25" s="204">
        <v>0.85984522785898532</v>
      </c>
      <c r="N25" s="204">
        <v>1.385296646603611</v>
      </c>
      <c r="O25" s="204">
        <v>1.218142734307825</v>
      </c>
      <c r="P25" s="204">
        <v>1.0748065348237319</v>
      </c>
      <c r="Q25" s="204">
        <v>1.0031814273430779</v>
      </c>
      <c r="R25" s="204">
        <v>2.412381771281169</v>
      </c>
      <c r="S25" s="204">
        <v>2.1463456577815991</v>
      </c>
      <c r="T25" s="204">
        <v>1.9503869303525361</v>
      </c>
      <c r="U25" s="204">
        <v>1.7831470335339641</v>
      </c>
      <c r="V25" s="204">
        <v>1.791573516766982</v>
      </c>
      <c r="W25" s="204">
        <v>0.67815993121238172</v>
      </c>
      <c r="X25" s="204">
        <v>0.86354256233877891</v>
      </c>
      <c r="Y25" s="204">
        <v>0.51367153912295782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0.31049011177987962</v>
      </c>
      <c r="Q27" s="204">
        <v>0.31049011177987962</v>
      </c>
      <c r="R27" s="204">
        <v>0.3343938091143594</v>
      </c>
      <c r="S27" s="204">
        <v>0.32682717110920029</v>
      </c>
      <c r="T27" s="204">
        <v>0.32682717110920029</v>
      </c>
      <c r="U27" s="204">
        <v>0.32682717110920029</v>
      </c>
      <c r="V27" s="204">
        <v>0.38839208942390369</v>
      </c>
      <c r="W27" s="204">
        <v>0.4233877901977644</v>
      </c>
      <c r="X27" s="204">
        <v>0.28693035253654342</v>
      </c>
      <c r="Y27" s="204">
        <v>0.30515907136715392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2132</v>
      </c>
    </row>
    <row r="30" spans="1:105" ht="12" customHeight="1" x14ac:dyDescent="0.25">
      <c r="A30" s="14" t="s">
        <v>39</v>
      </c>
      <c r="B30" s="204">
        <v>72.800257953568362</v>
      </c>
      <c r="C30" s="204">
        <v>53.52536543422184</v>
      </c>
      <c r="D30" s="204">
        <v>137.00197764402409</v>
      </c>
      <c r="E30" s="204">
        <v>46.431642304385207</v>
      </c>
      <c r="F30" s="204">
        <v>127.37652622527941</v>
      </c>
      <c r="G30" s="204">
        <v>50.109888220120382</v>
      </c>
      <c r="H30" s="204">
        <v>45.285210662080821</v>
      </c>
      <c r="I30" s="204">
        <v>29.258641444539979</v>
      </c>
      <c r="J30" s="204">
        <v>39.648409286328459</v>
      </c>
      <c r="K30" s="204">
        <v>13.23207222699914</v>
      </c>
      <c r="L30" s="204">
        <v>22.976956147893379</v>
      </c>
      <c r="M30" s="204">
        <v>27.51504729148753</v>
      </c>
      <c r="N30" s="204">
        <v>27.276182287188298</v>
      </c>
      <c r="O30" s="204">
        <v>30.5006018916595</v>
      </c>
      <c r="P30" s="204">
        <v>29.091401547721411</v>
      </c>
      <c r="Q30" s="204">
        <v>31.670937231298371</v>
      </c>
      <c r="R30" s="204">
        <v>29.927429062768699</v>
      </c>
      <c r="S30" s="204">
        <v>24.67351676698194</v>
      </c>
      <c r="T30" s="204">
        <v>18.38985382631126</v>
      </c>
      <c r="U30" s="204">
        <v>19.11556319862424</v>
      </c>
      <c r="V30" s="204">
        <v>17.61865864144454</v>
      </c>
      <c r="W30" s="204">
        <v>21.76852966466036</v>
      </c>
      <c r="X30" s="204">
        <v>14.652794496990539</v>
      </c>
      <c r="Y30" s="204">
        <v>10.012295786758379</v>
      </c>
      <c r="DA30" s="71" t="s">
        <v>2133</v>
      </c>
    </row>
    <row r="31" spans="1:105" ht="12" customHeight="1" x14ac:dyDescent="0.25">
      <c r="A31" s="21" t="s">
        <v>40</v>
      </c>
      <c r="B31" s="207">
        <v>111.9518486672399</v>
      </c>
      <c r="C31" s="207">
        <v>117.798796216681</v>
      </c>
      <c r="D31" s="207">
        <v>132.07222699914021</v>
      </c>
      <c r="E31" s="207">
        <v>220.9802235597592</v>
      </c>
      <c r="F31" s="207">
        <v>287.44625967325879</v>
      </c>
      <c r="G31" s="207">
        <v>249.7850386930352</v>
      </c>
      <c r="H31" s="207">
        <v>121.9260533104041</v>
      </c>
      <c r="I31" s="207">
        <v>122.4419604471195</v>
      </c>
      <c r="J31" s="207">
        <v>144.9699054170249</v>
      </c>
      <c r="K31" s="207">
        <v>133.61994840928631</v>
      </c>
      <c r="L31" s="207">
        <v>134.30782459157351</v>
      </c>
      <c r="M31" s="207">
        <v>136.7153912295787</v>
      </c>
      <c r="N31" s="207">
        <v>141.8744625967326</v>
      </c>
      <c r="O31" s="207">
        <v>143.85210662080831</v>
      </c>
      <c r="P31" s="207">
        <v>152.10662080825449</v>
      </c>
      <c r="Q31" s="207">
        <v>156.83576956147891</v>
      </c>
      <c r="R31" s="207">
        <v>160.53310404127259</v>
      </c>
      <c r="S31" s="207">
        <v>162.2214101461737</v>
      </c>
      <c r="T31" s="207">
        <v>164.43250214961299</v>
      </c>
      <c r="U31" s="207">
        <v>163.996388650043</v>
      </c>
      <c r="V31" s="207">
        <v>159.59957007738609</v>
      </c>
      <c r="W31" s="207">
        <v>164.61625107480651</v>
      </c>
      <c r="X31" s="207">
        <v>168.877901977644</v>
      </c>
      <c r="Y31" s="207">
        <v>169.06070507308681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1168.0109831648449</v>
      </c>
      <c r="C33" s="203">
        <f>FBT_emi!C5</f>
        <v>1548.5272513479561</v>
      </c>
      <c r="D33" s="203">
        <f>FBT_emi!D5</f>
        <v>1244.2342391870441</v>
      </c>
      <c r="E33" s="203">
        <f>FBT_emi!E5</f>
        <v>1070.012333931857</v>
      </c>
      <c r="F33" s="203">
        <f>FBT_emi!F5</f>
        <v>1145.049454511304</v>
      </c>
      <c r="G33" s="203">
        <f>FBT_emi!G5</f>
        <v>1619.1384439883359</v>
      </c>
      <c r="H33" s="203">
        <f>FBT_emi!H5</f>
        <v>956.52137000527023</v>
      </c>
      <c r="I33" s="203">
        <f>FBT_emi!I5</f>
        <v>1374.010904878078</v>
      </c>
      <c r="J33" s="203">
        <f>FBT_emi!J5</f>
        <v>1271.0465427586189</v>
      </c>
      <c r="K33" s="203">
        <f>FBT_emi!K5</f>
        <v>855.29102867892652</v>
      </c>
      <c r="L33" s="203">
        <f>FBT_emi!L5</f>
        <v>939.81236467975623</v>
      </c>
      <c r="M33" s="203">
        <f>FBT_emi!M5</f>
        <v>931.41262202147686</v>
      </c>
      <c r="N33" s="203">
        <f>FBT_emi!N5</f>
        <v>974.59593837333409</v>
      </c>
      <c r="O33" s="203">
        <f>FBT_emi!O5</f>
        <v>857.73779677995219</v>
      </c>
      <c r="P33" s="203">
        <f>FBT_emi!P5</f>
        <v>879.71735910314169</v>
      </c>
      <c r="Q33" s="203">
        <f>FBT_emi!Q5</f>
        <v>859.59916588276542</v>
      </c>
      <c r="R33" s="203">
        <f>FBT_emi!R5</f>
        <v>910.00058546835999</v>
      </c>
      <c r="S33" s="203">
        <f>FBT_emi!S5</f>
        <v>926.34387582189822</v>
      </c>
      <c r="T33" s="203">
        <f>FBT_emi!T5</f>
        <v>810.47929129912973</v>
      </c>
      <c r="U33" s="203">
        <f>FBT_emi!U5</f>
        <v>904.31214270145267</v>
      </c>
      <c r="V33" s="203">
        <f>FBT_emi!V5</f>
        <v>876.33724619202758</v>
      </c>
      <c r="W33" s="203">
        <f>FBT_emi!W5</f>
        <v>891.47545199516071</v>
      </c>
      <c r="X33" s="203">
        <f>FBT_emi!X5</f>
        <v>1016.81861662781</v>
      </c>
      <c r="Y33" s="203">
        <f>FBT_emi!Y5</f>
        <v>824.24421480034266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72.631199769797689</v>
      </c>
      <c r="C35" s="284">
        <f t="shared" si="5"/>
        <v>69.634959604967477</v>
      </c>
      <c r="D35" s="284">
        <f t="shared" si="5"/>
        <v>70.535479105201389</v>
      </c>
      <c r="E35" s="284">
        <f t="shared" si="5"/>
        <v>66.214042516119576</v>
      </c>
      <c r="F35" s="284">
        <f t="shared" si="5"/>
        <v>77.127439629028316</v>
      </c>
      <c r="G35" s="284">
        <f t="shared" si="5"/>
        <v>82.484978809028917</v>
      </c>
      <c r="H35" s="284">
        <f t="shared" si="5"/>
        <v>46.071060880545112</v>
      </c>
      <c r="I35" s="284">
        <f t="shared" si="5"/>
        <v>52.611197239522447</v>
      </c>
      <c r="J35" s="284">
        <f t="shared" si="5"/>
        <v>42.859145395142932</v>
      </c>
      <c r="K35" s="284">
        <f t="shared" si="5"/>
        <v>41.872091305859371</v>
      </c>
      <c r="L35" s="284">
        <f t="shared" si="5"/>
        <v>41.033613107196373</v>
      </c>
      <c r="M35" s="284">
        <f t="shared" si="5"/>
        <v>37.587800359079623</v>
      </c>
      <c r="N35" s="284">
        <f t="shared" si="5"/>
        <v>40.080412295970504</v>
      </c>
      <c r="O35" s="284">
        <f t="shared" si="5"/>
        <v>43.834801855955426</v>
      </c>
      <c r="P35" s="284">
        <f t="shared" si="5"/>
        <v>47.266924624383563</v>
      </c>
      <c r="Q35" s="284">
        <f t="shared" si="5"/>
        <v>45.216380745665376</v>
      </c>
      <c r="R35" s="284">
        <f t="shared" si="5"/>
        <v>51.227846066911489</v>
      </c>
      <c r="S35" s="284">
        <f t="shared" si="5"/>
        <v>45.898574369245367</v>
      </c>
      <c r="T35" s="284">
        <f t="shared" si="5"/>
        <v>37.65549566675061</v>
      </c>
      <c r="U35" s="284">
        <f t="shared" si="5"/>
        <v>41.904501149350885</v>
      </c>
      <c r="V35" s="284">
        <f t="shared" si="5"/>
        <v>43.062238096186739</v>
      </c>
      <c r="W35" s="284">
        <f t="shared" si="5"/>
        <v>55.244111826205192</v>
      </c>
      <c r="X35" s="284">
        <f t="shared" si="5"/>
        <v>68.510148810282971</v>
      </c>
      <c r="Y35" s="284">
        <f t="shared" si="5"/>
        <v>54.898312266354118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108.94925259389791</v>
      </c>
      <c r="C36" s="344">
        <f t="shared" si="6"/>
        <v>109.19531160357131</v>
      </c>
      <c r="D36" s="344">
        <f t="shared" si="6"/>
        <v>111.52671379556686</v>
      </c>
      <c r="E36" s="344">
        <f t="shared" si="6"/>
        <v>112.03777381256039</v>
      </c>
      <c r="F36" s="344">
        <f t="shared" si="6"/>
        <v>110.07090512905103</v>
      </c>
      <c r="G36" s="344">
        <f t="shared" si="6"/>
        <v>105.75903992192643</v>
      </c>
      <c r="H36" s="344">
        <f t="shared" si="6"/>
        <v>101.66642059462862</v>
      </c>
      <c r="I36" s="344">
        <f t="shared" si="6"/>
        <v>101.40446830003893</v>
      </c>
      <c r="J36" s="344">
        <f t="shared" si="6"/>
        <v>100.46047410561017</v>
      </c>
      <c r="K36" s="344">
        <f t="shared" si="6"/>
        <v>96.667568135169176</v>
      </c>
      <c r="L36" s="344">
        <f t="shared" si="6"/>
        <v>99.194771286176646</v>
      </c>
      <c r="M36" s="344">
        <f t="shared" si="6"/>
        <v>99.212462675420056</v>
      </c>
      <c r="N36" s="344">
        <f t="shared" si="6"/>
        <v>99.996127920555352</v>
      </c>
      <c r="O36" s="344">
        <f t="shared" si="6"/>
        <v>98.644404463652748</v>
      </c>
      <c r="P36" s="344">
        <f t="shared" si="6"/>
        <v>97.287241633792561</v>
      </c>
      <c r="Q36" s="344">
        <f t="shared" si="6"/>
        <v>95.64411151418112</v>
      </c>
      <c r="R36" s="344">
        <f t="shared" si="6"/>
        <v>97.349277509353229</v>
      </c>
      <c r="S36" s="344">
        <f t="shared" si="6"/>
        <v>97.689943262779849</v>
      </c>
      <c r="T36" s="344">
        <f t="shared" si="6"/>
        <v>98.16648507663821</v>
      </c>
      <c r="U36" s="344">
        <f t="shared" si="6"/>
        <v>95.967479901010392</v>
      </c>
      <c r="V36" s="344">
        <f t="shared" si="6"/>
        <v>96.62811470067949</v>
      </c>
      <c r="W36" s="344">
        <f t="shared" si="6"/>
        <v>100.82155772557387</v>
      </c>
      <c r="X36" s="344">
        <f t="shared" si="6"/>
        <v>99.996916203670281</v>
      </c>
      <c r="Y36" s="344">
        <f t="shared" si="6"/>
        <v>91.001652296177099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51.683434513853385</v>
      </c>
      <c r="C37" s="344">
        <f>IF(FBT_ued!C$5=0,"",FBT_ued!C$5/C$5*1000)</f>
        <v>51.961014887868068</v>
      </c>
      <c r="D37" s="344">
        <f>IF(FBT_ued!D$5=0,"",FBT_ued!D$5/D$5*1000)</f>
        <v>53.302281995952214</v>
      </c>
      <c r="E37" s="344">
        <f>IF(FBT_ued!E$5=0,"",FBT_ued!E$5/E$5*1000)</f>
        <v>55.107793626619994</v>
      </c>
      <c r="F37" s="344">
        <f>IF(FBT_ued!F$5=0,"",FBT_ued!F$5/F$5*1000)</f>
        <v>54.420634977901976</v>
      </c>
      <c r="G37" s="344">
        <f>IF(FBT_ued!G$5=0,"",FBT_ued!G$5/G$5*1000)</f>
        <v>51.750795343283755</v>
      </c>
      <c r="H37" s="344">
        <f>IF(FBT_ued!H$5=0,"",FBT_ued!H$5/H$5*1000)</f>
        <v>48.844999517967224</v>
      </c>
      <c r="I37" s="344">
        <f>IF(FBT_ued!I$5=0,"",FBT_ued!I$5/I$5*1000)</f>
        <v>48.228507415104978</v>
      </c>
      <c r="J37" s="344">
        <f>IF(FBT_ued!J$5=0,"",FBT_ued!J$5/J$5*1000)</f>
        <v>48.311838031041709</v>
      </c>
      <c r="K37" s="344">
        <f>IF(FBT_ued!K$5=0,"",FBT_ued!K$5/K$5*1000)</f>
        <v>46.925022351147035</v>
      </c>
      <c r="L37" s="344">
        <f>IF(FBT_ued!L$5=0,"",FBT_ued!L$5/L$5*1000)</f>
        <v>47.98695598838264</v>
      </c>
      <c r="M37" s="344">
        <f>IF(FBT_ued!M$5=0,"",FBT_ued!M$5/M$5*1000)</f>
        <v>48.135963551096566</v>
      </c>
      <c r="N37" s="344">
        <f>IF(FBT_ued!N$5=0,"",FBT_ued!N$5/N$5*1000)</f>
        <v>48.208714198200582</v>
      </c>
      <c r="O37" s="344">
        <f>IF(FBT_ued!O$5=0,"",FBT_ued!O$5/O$5*1000)</f>
        <v>47.969581345370415</v>
      </c>
      <c r="P37" s="344">
        <f>IF(FBT_ued!P$5=0,"",FBT_ued!P$5/P$5*1000)</f>
        <v>47.370643057731122</v>
      </c>
      <c r="Q37" s="344">
        <f>IF(FBT_ued!Q$5=0,"",FBT_ued!Q$5/Q$5*1000)</f>
        <v>46.705047682776652</v>
      </c>
      <c r="R37" s="344">
        <f>IF(FBT_ued!R$5=0,"",FBT_ued!R$5/R$5*1000)</f>
        <v>47.574678530092811</v>
      </c>
      <c r="S37" s="344">
        <f>IF(FBT_ued!S$5=0,"",FBT_ued!S$5/S$5*1000)</f>
        <v>47.559696715867297</v>
      </c>
      <c r="T37" s="344">
        <f>IF(FBT_ued!T$5=0,"",FBT_ued!T$5/T$5*1000)</f>
        <v>48.303353657529009</v>
      </c>
      <c r="U37" s="344">
        <f>IF(FBT_ued!U$5=0,"",FBT_ued!U$5/U$5*1000)</f>
        <v>47.001667309835454</v>
      </c>
      <c r="V37" s="344">
        <f>IF(FBT_ued!V$5=0,"",FBT_ued!V$5/V$5*1000)</f>
        <v>47.417765213013958</v>
      </c>
      <c r="W37" s="344">
        <f>IF(FBT_ued!W$5=0,"",FBT_ued!W$5/W$5*1000)</f>
        <v>49.438277597535368</v>
      </c>
      <c r="X37" s="344">
        <f>IF(FBT_ued!X$5=0,"",FBT_ued!X$5/X$5*1000)</f>
        <v>48.938581103753421</v>
      </c>
      <c r="Y37" s="344">
        <f>IF(FBT_ued!Y$5=0,"",FBT_ued!Y$5/Y$5*1000)</f>
        <v>44.881653177996384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1.8131805261769414</v>
      </c>
      <c r="C38" s="345">
        <f t="shared" si="7"/>
        <v>1.9654453633163218</v>
      </c>
      <c r="D38" s="345">
        <f t="shared" si="7"/>
        <v>1.6648211766283452</v>
      </c>
      <c r="E38" s="345">
        <f t="shared" si="7"/>
        <v>1.5176585883328559</v>
      </c>
      <c r="F38" s="345">
        <f t="shared" si="7"/>
        <v>1.2897951954075852</v>
      </c>
      <c r="G38" s="345">
        <f t="shared" si="7"/>
        <v>1.649229725156788</v>
      </c>
      <c r="H38" s="345">
        <f t="shared" si="7"/>
        <v>1.68542666585074</v>
      </c>
      <c r="I38" s="345">
        <f t="shared" si="7"/>
        <v>1.968292355382669</v>
      </c>
      <c r="J38" s="345">
        <f t="shared" si="7"/>
        <v>1.8462646664978979</v>
      </c>
      <c r="K38" s="345">
        <f t="shared" si="7"/>
        <v>1.6343129039514541</v>
      </c>
      <c r="L38" s="345">
        <f t="shared" si="7"/>
        <v>1.6864989882913597</v>
      </c>
      <c r="M38" s="345">
        <f t="shared" si="7"/>
        <v>1.6496690016637479</v>
      </c>
      <c r="N38" s="345">
        <f t="shared" si="7"/>
        <v>1.6748569352880966</v>
      </c>
      <c r="O38" s="345">
        <f t="shared" si="7"/>
        <v>1.6219120478402058</v>
      </c>
      <c r="P38" s="345">
        <f t="shared" si="7"/>
        <v>1.5803069889497954</v>
      </c>
      <c r="Q38" s="345">
        <f t="shared" si="7"/>
        <v>1.5368794935603323</v>
      </c>
      <c r="R38" s="345">
        <f t="shared" si="7"/>
        <v>1.5946919091202685</v>
      </c>
      <c r="S38" s="345">
        <f t="shared" si="7"/>
        <v>1.5828042483727613</v>
      </c>
      <c r="T38" s="345">
        <f t="shared" si="7"/>
        <v>1.5092207087522005</v>
      </c>
      <c r="U38" s="345">
        <f t="shared" si="7"/>
        <v>1.5716911076487516</v>
      </c>
      <c r="V38" s="345">
        <f t="shared" si="7"/>
        <v>1.5843182671793958</v>
      </c>
      <c r="W38" s="345">
        <f t="shared" si="7"/>
        <v>1.5644408853792691</v>
      </c>
      <c r="X38" s="345">
        <f t="shared" si="7"/>
        <v>1.6702318377876142</v>
      </c>
      <c r="Y38" s="345">
        <f t="shared" si="7"/>
        <v>1.5596386455733291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RO: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644.17798796216607</v>
      </c>
      <c r="C5" s="223">
        <v>787.87601031814268</v>
      </c>
      <c r="D5" s="223">
        <v>747.36809974204675</v>
      </c>
      <c r="E5" s="223">
        <v>705.04153052450556</v>
      </c>
      <c r="F5" s="223">
        <v>887.77618228718813</v>
      </c>
      <c r="G5" s="223">
        <v>981.75434221840078</v>
      </c>
      <c r="H5" s="223">
        <v>567.52476354256214</v>
      </c>
      <c r="I5" s="223">
        <v>698.07257093723115</v>
      </c>
      <c r="J5" s="223">
        <v>688.44221840068792</v>
      </c>
      <c r="K5" s="223">
        <v>523.33370593293193</v>
      </c>
      <c r="L5" s="223">
        <v>557.25640584694759</v>
      </c>
      <c r="M5" s="223">
        <v>564.60576096302668</v>
      </c>
      <c r="N5" s="223">
        <v>581.89802235597608</v>
      </c>
      <c r="O5" s="223">
        <v>528.84359415305244</v>
      </c>
      <c r="P5" s="223">
        <v>556.6749785038694</v>
      </c>
      <c r="Q5" s="223">
        <v>559.31461736887354</v>
      </c>
      <c r="R5" s="223">
        <v>570.64350816852959</v>
      </c>
      <c r="S5" s="223">
        <v>585.25485812553757</v>
      </c>
      <c r="T5" s="223">
        <v>537.01840068787624</v>
      </c>
      <c r="U5" s="223">
        <v>575.37523645743761</v>
      </c>
      <c r="V5" s="223">
        <v>553.13207222699918</v>
      </c>
      <c r="W5" s="223">
        <v>569.83645743766101</v>
      </c>
      <c r="X5" s="223">
        <v>608.78890799656028</v>
      </c>
      <c r="Y5" s="223">
        <v>528.48409286328456</v>
      </c>
      <c r="DA5" s="89" t="s">
        <v>2118</v>
      </c>
    </row>
    <row r="6" spans="1:105" ht="12" customHeight="1" x14ac:dyDescent="0.25">
      <c r="A6" s="55" t="s">
        <v>91</v>
      </c>
      <c r="B6" s="259">
        <v>5.9183085395950839</v>
      </c>
      <c r="C6" s="259">
        <v>6.347726784718251</v>
      </c>
      <c r="D6" s="259">
        <v>6.9408229023915107</v>
      </c>
      <c r="E6" s="259">
        <v>10.563283058213941</v>
      </c>
      <c r="F6" s="259">
        <v>13.45128867563322</v>
      </c>
      <c r="G6" s="259">
        <v>12.564627566740601</v>
      </c>
      <c r="H6" s="259">
        <v>6.2738143053341133</v>
      </c>
      <c r="I6" s="259">
        <v>6.5077510142273924</v>
      </c>
      <c r="J6" s="259">
        <v>7.5271038326087938</v>
      </c>
      <c r="K6" s="259">
        <v>6.702142769443844</v>
      </c>
      <c r="L6" s="259">
        <v>6.7885314136640131</v>
      </c>
      <c r="M6" s="259">
        <v>6.9158316522765393</v>
      </c>
      <c r="N6" s="259">
        <v>7.1509189120719494</v>
      </c>
      <c r="O6" s="259">
        <v>7.0738856878640313</v>
      </c>
      <c r="P6" s="259">
        <v>7.4838409078464974</v>
      </c>
      <c r="Q6" s="259">
        <v>7.676562441122484</v>
      </c>
      <c r="R6" s="259">
        <v>7.8789923824595114</v>
      </c>
      <c r="S6" s="259">
        <v>7.9719248494345818</v>
      </c>
      <c r="T6" s="259">
        <v>7.9194325565191122</v>
      </c>
      <c r="U6" s="259">
        <v>8.0299742806477781</v>
      </c>
      <c r="V6" s="259">
        <v>7.8054949658003769</v>
      </c>
      <c r="W6" s="259">
        <v>8.0343064142165481</v>
      </c>
      <c r="X6" s="259">
        <v>8.3343867642438916</v>
      </c>
      <c r="Y6" s="259">
        <v>8.0692318890991359</v>
      </c>
      <c r="DA6" s="67" t="s">
        <v>2137</v>
      </c>
    </row>
    <row r="7" spans="1:105" ht="12" customHeight="1" x14ac:dyDescent="0.25">
      <c r="A7" s="173" t="s">
        <v>92</v>
      </c>
      <c r="B7" s="224">
        <v>6.9046932961942664</v>
      </c>
      <c r="C7" s="224">
        <v>7.4056812488379622</v>
      </c>
      <c r="D7" s="224">
        <v>8.0976267194567608</v>
      </c>
      <c r="E7" s="224">
        <v>12.32383023458293</v>
      </c>
      <c r="F7" s="224">
        <v>15.69317012157209</v>
      </c>
      <c r="G7" s="224">
        <v>14.65873216119738</v>
      </c>
      <c r="H7" s="224">
        <v>7.3194500228898001</v>
      </c>
      <c r="I7" s="224">
        <v>7.5923761832652881</v>
      </c>
      <c r="J7" s="224">
        <v>8.7816211380435973</v>
      </c>
      <c r="K7" s="224">
        <v>7.8191665643511534</v>
      </c>
      <c r="L7" s="224">
        <v>7.9199533159413491</v>
      </c>
      <c r="M7" s="224">
        <v>8.0684702609892991</v>
      </c>
      <c r="N7" s="224">
        <v>8.3427387307506091</v>
      </c>
      <c r="O7" s="224">
        <v>8.2528666358413698</v>
      </c>
      <c r="P7" s="224">
        <v>8.7311477258209145</v>
      </c>
      <c r="Q7" s="224">
        <v>8.9559895146429014</v>
      </c>
      <c r="R7" s="224">
        <v>9.1921577795360996</v>
      </c>
      <c r="S7" s="224">
        <v>9.3005789910070149</v>
      </c>
      <c r="T7" s="224">
        <v>9.239337982605635</v>
      </c>
      <c r="U7" s="224">
        <v>9.3683033274224083</v>
      </c>
      <c r="V7" s="224">
        <v>9.1064107934337724</v>
      </c>
      <c r="W7" s="224">
        <v>9.3733574832526436</v>
      </c>
      <c r="X7" s="224">
        <v>9.7234512249512104</v>
      </c>
      <c r="Y7" s="224">
        <v>9.4141038706156586</v>
      </c>
      <c r="DA7" s="177" t="s">
        <v>2138</v>
      </c>
    </row>
    <row r="8" spans="1:105" ht="12" customHeight="1" x14ac:dyDescent="0.25">
      <c r="A8" s="173" t="s">
        <v>93</v>
      </c>
      <c r="B8" s="224">
        <v>15.782156105586891</v>
      </c>
      <c r="C8" s="224">
        <v>16.92727142591534</v>
      </c>
      <c r="D8" s="224">
        <v>18.50886107304402</v>
      </c>
      <c r="E8" s="224">
        <v>28.16875482190385</v>
      </c>
      <c r="F8" s="224">
        <v>35.870103135021921</v>
      </c>
      <c r="G8" s="224">
        <v>33.505673511308302</v>
      </c>
      <c r="H8" s="224">
        <v>16.73017148089097</v>
      </c>
      <c r="I8" s="224">
        <v>17.35400270460638</v>
      </c>
      <c r="J8" s="224">
        <v>20.072276886956789</v>
      </c>
      <c r="K8" s="224">
        <v>17.872380718516919</v>
      </c>
      <c r="L8" s="224">
        <v>18.102750436437368</v>
      </c>
      <c r="M8" s="224">
        <v>18.442217739404111</v>
      </c>
      <c r="N8" s="224">
        <v>19.069117098858531</v>
      </c>
      <c r="O8" s="224">
        <v>18.86369516763742</v>
      </c>
      <c r="P8" s="224">
        <v>19.95690908759066</v>
      </c>
      <c r="Q8" s="224">
        <v>20.470833176326622</v>
      </c>
      <c r="R8" s="224">
        <v>21.010646353225361</v>
      </c>
      <c r="S8" s="224">
        <v>21.258466265158891</v>
      </c>
      <c r="T8" s="224">
        <v>21.118486817384301</v>
      </c>
      <c r="U8" s="224">
        <v>21.413264748394081</v>
      </c>
      <c r="V8" s="224">
        <v>20.81465324213433</v>
      </c>
      <c r="W8" s="224">
        <v>21.424817104577471</v>
      </c>
      <c r="X8" s="224">
        <v>22.225031371317051</v>
      </c>
      <c r="Y8" s="224">
        <v>21.517951704264359</v>
      </c>
      <c r="DA8" s="177" t="s">
        <v>2139</v>
      </c>
    </row>
    <row r="9" spans="1:105" ht="12" customHeight="1" x14ac:dyDescent="0.25">
      <c r="A9" s="173" t="s">
        <v>94</v>
      </c>
      <c r="B9" s="224">
        <v>11.836617079190169</v>
      </c>
      <c r="C9" s="224">
        <v>12.6954535694365</v>
      </c>
      <c r="D9" s="224">
        <v>13.88164580478302</v>
      </c>
      <c r="E9" s="224">
        <v>21.126566116427881</v>
      </c>
      <c r="F9" s="224">
        <v>26.902577351266441</v>
      </c>
      <c r="G9" s="224">
        <v>25.129255133481209</v>
      </c>
      <c r="H9" s="224">
        <v>12.54762861066823</v>
      </c>
      <c r="I9" s="224">
        <v>13.01550202845478</v>
      </c>
      <c r="J9" s="224">
        <v>15.054207665217589</v>
      </c>
      <c r="K9" s="224">
        <v>13.40428553888769</v>
      </c>
      <c r="L9" s="224">
        <v>13.57706282732803</v>
      </c>
      <c r="M9" s="224">
        <v>13.83166330455308</v>
      </c>
      <c r="N9" s="224">
        <v>14.301837824143901</v>
      </c>
      <c r="O9" s="224">
        <v>14.147771375728061</v>
      </c>
      <c r="P9" s="224">
        <v>14.967681815692989</v>
      </c>
      <c r="Q9" s="224">
        <v>15.35312488224497</v>
      </c>
      <c r="R9" s="224">
        <v>15.757984764919019</v>
      </c>
      <c r="S9" s="224">
        <v>15.94384969886916</v>
      </c>
      <c r="T9" s="224">
        <v>15.838865113038221</v>
      </c>
      <c r="U9" s="224">
        <v>16.05994856129556</v>
      </c>
      <c r="V9" s="224">
        <v>15.61098993160075</v>
      </c>
      <c r="W9" s="224">
        <v>16.0686128284331</v>
      </c>
      <c r="X9" s="224">
        <v>16.66877352848778</v>
      </c>
      <c r="Y9" s="224">
        <v>16.138463778198268</v>
      </c>
      <c r="DA9" s="177" t="s">
        <v>2140</v>
      </c>
    </row>
    <row r="10" spans="1:105" ht="12" customHeight="1" x14ac:dyDescent="0.25">
      <c r="A10" s="56" t="s">
        <v>95</v>
      </c>
      <c r="B10" s="260">
        <v>13.22238379220267</v>
      </c>
      <c r="C10" s="260">
        <v>17.016365234599672</v>
      </c>
      <c r="D10" s="260">
        <v>15.120502330428479</v>
      </c>
      <c r="E10" s="260">
        <v>13.922120619055249</v>
      </c>
      <c r="F10" s="260">
        <v>17.40577639498516</v>
      </c>
      <c r="G10" s="260">
        <v>19.581870351104541</v>
      </c>
      <c r="H10" s="260">
        <v>11.327511466712121</v>
      </c>
      <c r="I10" s="260">
        <v>14.73351501350708</v>
      </c>
      <c r="J10" s="260">
        <v>14.071166430704171</v>
      </c>
      <c r="K10" s="260">
        <v>10.39984059601381</v>
      </c>
      <c r="L10" s="260">
        <v>11.065195454093359</v>
      </c>
      <c r="M10" s="260">
        <v>11.235394180413181</v>
      </c>
      <c r="N10" s="260">
        <v>11.497909985070381</v>
      </c>
      <c r="O10" s="260">
        <v>10.36434398841592</v>
      </c>
      <c r="P10" s="260">
        <v>11.078663149997229</v>
      </c>
      <c r="Q10" s="260">
        <v>11.133210050065459</v>
      </c>
      <c r="R10" s="260">
        <v>11.40883370973472</v>
      </c>
      <c r="S10" s="260">
        <v>11.670337542121921</v>
      </c>
      <c r="T10" s="260">
        <v>10.767916498054261</v>
      </c>
      <c r="U10" s="260">
        <v>11.51328224539936</v>
      </c>
      <c r="V10" s="260">
        <v>11.12631143042876</v>
      </c>
      <c r="W10" s="260">
        <v>11.44919453442543</v>
      </c>
      <c r="X10" s="260">
        <v>12.19663563876237</v>
      </c>
      <c r="Y10" s="260">
        <v>10.62855332001053</v>
      </c>
      <c r="DA10" s="68" t="s">
        <v>2141</v>
      </c>
    </row>
    <row r="11" spans="1:105" ht="12" customHeight="1" x14ac:dyDescent="0.25">
      <c r="A11" s="37" t="s">
        <v>159</v>
      </c>
      <c r="B11" s="226">
        <v>2.8906138850527801</v>
      </c>
      <c r="C11" s="226">
        <v>3.1700938275183539</v>
      </c>
      <c r="D11" s="226">
        <v>4.6445121087525516</v>
      </c>
      <c r="E11" s="226">
        <v>1.205755577492007</v>
      </c>
      <c r="F11" s="226">
        <v>1.5317166093794199</v>
      </c>
      <c r="G11" s="226">
        <v>0.93916183258607477</v>
      </c>
      <c r="H11" s="226">
        <v>1.429809787421386</v>
      </c>
      <c r="I11" s="226">
        <v>4.406366036023643</v>
      </c>
      <c r="J11" s="226">
        <v>3.653063752165985</v>
      </c>
      <c r="K11" s="226">
        <v>0.74176691761222868</v>
      </c>
      <c r="L11" s="226">
        <v>0.6485523098760585</v>
      </c>
      <c r="M11" s="226">
        <v>0.44637645185657998</v>
      </c>
      <c r="N11" s="226">
        <v>0.49069472531666869</v>
      </c>
      <c r="O11" s="226">
        <v>0.66890989680540625</v>
      </c>
      <c r="P11" s="226">
        <v>0.67690540866718851</v>
      </c>
      <c r="Q11" s="226">
        <v>0.66182821858858654</v>
      </c>
      <c r="R11" s="226">
        <v>0.80328898809485405</v>
      </c>
      <c r="S11" s="226">
        <v>0.78238127225105358</v>
      </c>
      <c r="T11" s="226">
        <v>0.64712615821752273</v>
      </c>
      <c r="U11" s="226">
        <v>0.74892637757112557</v>
      </c>
      <c r="V11" s="226">
        <v>0.75622813887103446</v>
      </c>
      <c r="W11" s="226">
        <v>0.7704499821341112</v>
      </c>
      <c r="X11" s="226">
        <v>0.72481863480173503</v>
      </c>
      <c r="Y11" s="226">
        <v>0.44396089053410909</v>
      </c>
      <c r="DA11" s="69" t="s">
        <v>2142</v>
      </c>
    </row>
    <row r="12" spans="1:105" ht="12" customHeight="1" x14ac:dyDescent="0.25">
      <c r="A12" s="37" t="s">
        <v>35</v>
      </c>
      <c r="B12" s="226">
        <v>9.2482725906768977</v>
      </c>
      <c r="C12" s="226">
        <v>13.10769494557168</v>
      </c>
      <c r="D12" s="226">
        <v>9.1100719533238461</v>
      </c>
      <c r="E12" s="226">
        <v>7.3966060647210981</v>
      </c>
      <c r="F12" s="226">
        <v>8.2265160609356958</v>
      </c>
      <c r="G12" s="226">
        <v>14.564449170131381</v>
      </c>
      <c r="H12" s="226">
        <v>8.2002761429642224</v>
      </c>
      <c r="I12" s="226">
        <v>9.3162970413070312</v>
      </c>
      <c r="J12" s="226">
        <v>8.7276233259802591</v>
      </c>
      <c r="K12" s="226">
        <v>7.4260194082930946</v>
      </c>
      <c r="L12" s="226">
        <v>8.3028938081477062</v>
      </c>
      <c r="M12" s="226">
        <v>8.6401125535194705</v>
      </c>
      <c r="N12" s="226">
        <v>8.6348444093167078</v>
      </c>
      <c r="O12" s="226">
        <v>6.8843968458762523</v>
      </c>
      <c r="P12" s="226">
        <v>7.1673784844676467</v>
      </c>
      <c r="Q12" s="226">
        <v>7.0458516135911102</v>
      </c>
      <c r="R12" s="226">
        <v>7.1019461561326027</v>
      </c>
      <c r="S12" s="226">
        <v>7.4028867334239044</v>
      </c>
      <c r="T12" s="226">
        <v>6.2554077341516674</v>
      </c>
      <c r="U12" s="226">
        <v>7.2190362229651788</v>
      </c>
      <c r="V12" s="226">
        <v>6.8727776247540842</v>
      </c>
      <c r="W12" s="226">
        <v>6.9935590192412249</v>
      </c>
      <c r="X12" s="226">
        <v>8.0768662254176053</v>
      </c>
      <c r="Y12" s="226">
        <v>6.0102778813692774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0.31049011177988889</v>
      </c>
      <c r="Q13" s="226">
        <v>0.31049011177989982</v>
      </c>
      <c r="R13" s="226">
        <v>0.33439380911437389</v>
      </c>
      <c r="S13" s="226">
        <v>0.3268271711092125</v>
      </c>
      <c r="T13" s="226">
        <v>0.32682717110931597</v>
      </c>
      <c r="U13" s="226">
        <v>0.32682717110922133</v>
      </c>
      <c r="V13" s="226">
        <v>0.38839208942391829</v>
      </c>
      <c r="W13" s="226">
        <v>0.42338779019780032</v>
      </c>
      <c r="X13" s="226">
        <v>0.28693035253652388</v>
      </c>
      <c r="Y13" s="226">
        <v>0.30515907136701231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2145</v>
      </c>
    </row>
    <row r="15" spans="1:105" ht="12" customHeight="1" x14ac:dyDescent="0.25">
      <c r="A15" s="37" t="s">
        <v>40</v>
      </c>
      <c r="B15" s="226">
        <v>1.0834973164729931</v>
      </c>
      <c r="C15" s="226">
        <v>0.73857646150963552</v>
      </c>
      <c r="D15" s="226">
        <v>1.365918268352077</v>
      </c>
      <c r="E15" s="226">
        <v>5.3197589768421434</v>
      </c>
      <c r="F15" s="226">
        <v>7.6475437246700482</v>
      </c>
      <c r="G15" s="226">
        <v>4.0782593483870864</v>
      </c>
      <c r="H15" s="226">
        <v>1.6974255363265081</v>
      </c>
      <c r="I15" s="226">
        <v>1.010851936176409</v>
      </c>
      <c r="J15" s="226">
        <v>1.69047935255792</v>
      </c>
      <c r="K15" s="226">
        <v>2.232054270108482</v>
      </c>
      <c r="L15" s="226">
        <v>2.1137493360695929</v>
      </c>
      <c r="M15" s="226">
        <v>2.1489051750371342</v>
      </c>
      <c r="N15" s="226">
        <v>2.3723708504370031</v>
      </c>
      <c r="O15" s="226">
        <v>2.8110372457342581</v>
      </c>
      <c r="P15" s="226">
        <v>2.9238891450825051</v>
      </c>
      <c r="Q15" s="226">
        <v>3.115040106105869</v>
      </c>
      <c r="R15" s="226">
        <v>3.169204756392884</v>
      </c>
      <c r="S15" s="226">
        <v>3.1582423653377538</v>
      </c>
      <c r="T15" s="226">
        <v>3.5385554345757502</v>
      </c>
      <c r="U15" s="226">
        <v>3.218492473753833</v>
      </c>
      <c r="V15" s="226">
        <v>3.108913577379727</v>
      </c>
      <c r="W15" s="226">
        <v>3.2617977428522891</v>
      </c>
      <c r="X15" s="226">
        <v>3.1080204260065001</v>
      </c>
      <c r="Y15" s="226">
        <v>3.869155476740135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40.701026570348411</v>
      </c>
      <c r="C16" s="261">
        <f t="shared" si="0"/>
        <v>51.899881960726162</v>
      </c>
      <c r="D16" s="261">
        <f t="shared" si="0"/>
        <v>46.408395813088234</v>
      </c>
      <c r="E16" s="261">
        <f t="shared" si="0"/>
        <v>42.674681524481677</v>
      </c>
      <c r="F16" s="261">
        <f t="shared" si="0"/>
        <v>53.317524686980541</v>
      </c>
      <c r="G16" s="261">
        <f t="shared" si="0"/>
        <v>59.936191307752431</v>
      </c>
      <c r="H16" s="261">
        <f t="shared" si="0"/>
        <v>34.912422472075718</v>
      </c>
      <c r="I16" s="261">
        <f t="shared" si="0"/>
        <v>44.920799356043183</v>
      </c>
      <c r="J16" s="261">
        <f t="shared" si="0"/>
        <v>42.959291090580393</v>
      </c>
      <c r="K16" s="261">
        <f t="shared" si="0"/>
        <v>31.830066438437932</v>
      </c>
      <c r="L16" s="261">
        <f t="shared" si="0"/>
        <v>33.883792921702486</v>
      </c>
      <c r="M16" s="261">
        <f t="shared" si="0"/>
        <v>34.425636594371333</v>
      </c>
      <c r="N16" s="261">
        <f t="shared" si="0"/>
        <v>35.347162656551042</v>
      </c>
      <c r="O16" s="261">
        <f t="shared" si="0"/>
        <v>31.747911591919824</v>
      </c>
      <c r="P16" s="261">
        <f t="shared" si="0"/>
        <v>33.46649485383513</v>
      </c>
      <c r="Q16" s="261">
        <f t="shared" si="0"/>
        <v>33.627128706448453</v>
      </c>
      <c r="R16" s="261">
        <f t="shared" si="0"/>
        <v>34.464278975266645</v>
      </c>
      <c r="S16" s="261">
        <f t="shared" si="0"/>
        <v>35.264954100406086</v>
      </c>
      <c r="T16" s="261">
        <f t="shared" si="0"/>
        <v>32.462337749513239</v>
      </c>
      <c r="U16" s="261">
        <f t="shared" si="0"/>
        <v>34.745602979669286</v>
      </c>
      <c r="V16" s="261">
        <f t="shared" si="0"/>
        <v>33.445628159573658</v>
      </c>
      <c r="W16" s="261">
        <f t="shared" si="0"/>
        <v>34.388954482432325</v>
      </c>
      <c r="X16" s="261">
        <f t="shared" si="0"/>
        <v>36.862603910139214</v>
      </c>
      <c r="Y16" s="261">
        <f t="shared" si="0"/>
        <v>32.086045710259718</v>
      </c>
      <c r="DA16" s="70"/>
    </row>
    <row r="17" spans="1:105" ht="12" customHeight="1" x14ac:dyDescent="0.25">
      <c r="A17" s="60" t="s">
        <v>2148</v>
      </c>
      <c r="B17" s="329">
        <v>37.353046515037427</v>
      </c>
      <c r="C17" s="329">
        <v>49.319420193294157</v>
      </c>
      <c r="D17" s="329">
        <v>42.109392185443987</v>
      </c>
      <c r="E17" s="329">
        <v>27.002350114071511</v>
      </c>
      <c r="F17" s="329">
        <v>30.536772935635209</v>
      </c>
      <c r="G17" s="329">
        <v>47.192665894337061</v>
      </c>
      <c r="H17" s="329">
        <v>29.890308020600539</v>
      </c>
      <c r="I17" s="329">
        <v>41.500828502960488</v>
      </c>
      <c r="J17" s="329">
        <v>37.461220194279427</v>
      </c>
      <c r="K17" s="329">
        <v>24.855461515749031</v>
      </c>
      <c r="L17" s="329">
        <v>27.303307452546591</v>
      </c>
      <c r="M17" s="329">
        <v>27.779857065277699</v>
      </c>
      <c r="N17" s="329">
        <v>28.278382286166469</v>
      </c>
      <c r="O17" s="329">
        <v>23.09613618652164</v>
      </c>
      <c r="P17" s="329">
        <v>24.330849603730091</v>
      </c>
      <c r="Q17" s="329">
        <v>23.876430253140992</v>
      </c>
      <c r="R17" s="329">
        <v>24.680324383269841</v>
      </c>
      <c r="S17" s="329">
        <v>25.451143748156358</v>
      </c>
      <c r="T17" s="329">
        <v>21.143246006352179</v>
      </c>
      <c r="U17" s="329">
        <v>24.556800448672949</v>
      </c>
      <c r="V17" s="329">
        <v>23.428564021805158</v>
      </c>
      <c r="W17" s="329">
        <v>23.927481558777451</v>
      </c>
      <c r="X17" s="329">
        <v>26.88920025260261</v>
      </c>
      <c r="Y17" s="329">
        <v>19.868724572399589</v>
      </c>
      <c r="DA17" s="72" t="s">
        <v>2149</v>
      </c>
    </row>
    <row r="18" spans="1:105" ht="12" customHeight="1" x14ac:dyDescent="0.25">
      <c r="A18" s="59" t="s">
        <v>28</v>
      </c>
      <c r="B18" s="230">
        <v>0.32586907865272902</v>
      </c>
      <c r="C18" s="230">
        <v>0.1441043360838693</v>
      </c>
      <c r="D18" s="230">
        <v>0.32584991497596327</v>
      </c>
      <c r="E18" s="230">
        <v>0.1723717305036167</v>
      </c>
      <c r="F18" s="230">
        <v>0.26905404773044872</v>
      </c>
      <c r="G18" s="230">
        <v>0.14174486387808691</v>
      </c>
      <c r="H18" s="230">
        <v>0.10709107185162869</v>
      </c>
      <c r="I18" s="230">
        <v>0.1056590856281598</v>
      </c>
      <c r="J18" s="230">
        <v>0</v>
      </c>
      <c r="K18" s="230">
        <v>0</v>
      </c>
      <c r="L18" s="230">
        <v>0.1015725713135285</v>
      </c>
      <c r="M18" s="230">
        <v>4.9861213414697181E-2</v>
      </c>
      <c r="N18" s="230">
        <v>0.95807609283935413</v>
      </c>
      <c r="O18" s="230">
        <v>0.64405437678693711</v>
      </c>
      <c r="P18" s="230">
        <v>0.67969876088543857</v>
      </c>
      <c r="Q18" s="230">
        <v>0.76402753806644585</v>
      </c>
      <c r="R18" s="230">
        <v>0.8743958599506384</v>
      </c>
      <c r="S18" s="230">
        <v>0.71431691713053258</v>
      </c>
      <c r="T18" s="230">
        <v>6.7393976539061304E-2</v>
      </c>
      <c r="U18" s="230">
        <v>8.6941796621784903E-2</v>
      </c>
      <c r="V18" s="230">
        <v>7.4342721257769862E-2</v>
      </c>
      <c r="W18" s="230">
        <v>0.1148815034088202</v>
      </c>
      <c r="X18" s="230">
        <v>6.927455713171031E-2</v>
      </c>
      <c r="Y18" s="230">
        <v>9.0030943303009967E-2</v>
      </c>
      <c r="DA18" s="71" t="s">
        <v>2150</v>
      </c>
    </row>
    <row r="19" spans="1:105" ht="12" customHeight="1" x14ac:dyDescent="0.25">
      <c r="A19" s="59" t="s">
        <v>31</v>
      </c>
      <c r="B19" s="230">
        <v>0.2078140962198807</v>
      </c>
      <c r="C19" s="230">
        <v>0.791459445611432</v>
      </c>
      <c r="D19" s="230">
        <v>0.98860202293482291</v>
      </c>
      <c r="E19" s="230">
        <v>1.004850709911288</v>
      </c>
      <c r="F19" s="230">
        <v>0.40864764551832489</v>
      </c>
      <c r="G19" s="230">
        <v>0.68997981088396221</v>
      </c>
      <c r="H19" s="230">
        <v>1.7595099655076469</v>
      </c>
      <c r="I19" s="230">
        <v>0.57861511690719281</v>
      </c>
      <c r="J19" s="230">
        <v>0.27879376464514583</v>
      </c>
      <c r="K19" s="230">
        <v>0.26346258542124468</v>
      </c>
      <c r="L19" s="230">
        <v>0.64894126483301307</v>
      </c>
      <c r="M19" s="230">
        <v>0.36406513833060261</v>
      </c>
      <c r="N19" s="230">
        <v>0.36916617496196102</v>
      </c>
      <c r="O19" s="230">
        <v>0.35868055320420822</v>
      </c>
      <c r="P19" s="230">
        <v>0.53100203995945272</v>
      </c>
      <c r="Q19" s="230">
        <v>0.4343670285126221</v>
      </c>
      <c r="R19" s="230">
        <v>0.42167280710397709</v>
      </c>
      <c r="S19" s="230">
        <v>0.38764089375641891</v>
      </c>
      <c r="T19" s="230">
        <v>0.22236730568018931</v>
      </c>
      <c r="U19" s="230">
        <v>0.82574700049059746</v>
      </c>
      <c r="V19" s="230">
        <v>0.29579173969979222</v>
      </c>
      <c r="W19" s="230">
        <v>0.42763279409623722</v>
      </c>
      <c r="X19" s="230">
        <v>0.41915182038633653</v>
      </c>
      <c r="Y19" s="230">
        <v>0.45525618497064929</v>
      </c>
      <c r="DA19" s="71" t="s">
        <v>2151</v>
      </c>
    </row>
    <row r="20" spans="1:105" ht="12" customHeight="1" x14ac:dyDescent="0.25">
      <c r="A20" s="59" t="s">
        <v>159</v>
      </c>
      <c r="B20" s="230">
        <v>7.668790610910964</v>
      </c>
      <c r="C20" s="230">
        <v>8.8961334453209169</v>
      </c>
      <c r="D20" s="230">
        <v>12.729777414832739</v>
      </c>
      <c r="E20" s="230">
        <v>3.360690228844228</v>
      </c>
      <c r="F20" s="230">
        <v>4.347195916236144</v>
      </c>
      <c r="G20" s="230">
        <v>2.703166779504357</v>
      </c>
      <c r="H20" s="230">
        <v>3.807554069439846</v>
      </c>
      <c r="I20" s="230">
        <v>12.638449124744669</v>
      </c>
      <c r="J20" s="230">
        <v>10.57986556149174</v>
      </c>
      <c r="K20" s="230">
        <v>2.1396509199370448</v>
      </c>
      <c r="L20" s="230">
        <v>1.85242950334303</v>
      </c>
      <c r="M20" s="230">
        <v>1.265553439045753</v>
      </c>
      <c r="N20" s="230">
        <v>1.3437611519618939</v>
      </c>
      <c r="O20" s="230">
        <v>1.924099308957065</v>
      </c>
      <c r="P20" s="230">
        <v>1.9763743437843859</v>
      </c>
      <c r="Q20" s="230">
        <v>1.9411763347351529</v>
      </c>
      <c r="R20" s="230">
        <v>2.320144933358963</v>
      </c>
      <c r="S20" s="230">
        <v>2.2731550723709901</v>
      </c>
      <c r="T20" s="230">
        <v>1.9541563569845579</v>
      </c>
      <c r="U20" s="230">
        <v>2.221398454596434</v>
      </c>
      <c r="V20" s="230">
        <v>2.2847103332369461</v>
      </c>
      <c r="W20" s="230">
        <v>2.3192238528707301</v>
      </c>
      <c r="X20" s="230">
        <v>2.1703960694815261</v>
      </c>
      <c r="Y20" s="230">
        <v>1.3277881783652521</v>
      </c>
      <c r="DA20" s="71" t="s">
        <v>2152</v>
      </c>
    </row>
    <row r="21" spans="1:105" ht="12" customHeight="1" x14ac:dyDescent="0.25">
      <c r="A21" s="59" t="s">
        <v>32</v>
      </c>
      <c r="B21" s="230">
        <v>4.6149312251194461</v>
      </c>
      <c r="C21" s="230">
        <v>2.704015687920077</v>
      </c>
      <c r="D21" s="230">
        <v>3.0960841687908829</v>
      </c>
      <c r="E21" s="230">
        <v>1.8485662082698779</v>
      </c>
      <c r="F21" s="230">
        <v>2.164033560929834</v>
      </c>
      <c r="G21" s="230">
        <v>1.7372727837486599</v>
      </c>
      <c r="H21" s="230">
        <v>2.378986128851976</v>
      </c>
      <c r="I21" s="230">
        <v>1.4568693035418609</v>
      </c>
      <c r="J21" s="230">
        <v>1.325947120172303</v>
      </c>
      <c r="K21" s="230">
        <v>1.0317522933801231</v>
      </c>
      <c r="L21" s="230">
        <v>0.98519847549067918</v>
      </c>
      <c r="M21" s="230">
        <v>1.604183287617944</v>
      </c>
      <c r="N21" s="230">
        <v>1.9609692519794339</v>
      </c>
      <c r="O21" s="230">
        <v>0.3665403544224291</v>
      </c>
      <c r="P21" s="230">
        <v>0.21703526110050739</v>
      </c>
      <c r="Q21" s="230">
        <v>7.1012797978385792E-2</v>
      </c>
      <c r="R21" s="230">
        <v>0.55151240874096541</v>
      </c>
      <c r="S21" s="230">
        <v>0.56745170393065625</v>
      </c>
      <c r="T21" s="230">
        <v>9.5885011330917678E-3</v>
      </c>
      <c r="U21" s="230">
        <v>1.025345508843142E-2</v>
      </c>
      <c r="V21" s="230">
        <v>9.7390869653331148E-3</v>
      </c>
      <c r="W21" s="230">
        <v>1.3593015775463121E-2</v>
      </c>
      <c r="X21" s="230">
        <v>4.5019058349575737E-2</v>
      </c>
      <c r="Y21" s="230">
        <v>2.0246274809261881E-2</v>
      </c>
      <c r="DA21" s="71" t="s">
        <v>2153</v>
      </c>
    </row>
    <row r="22" spans="1:105" ht="12" customHeight="1" x14ac:dyDescent="0.25">
      <c r="A22" s="59" t="s">
        <v>35</v>
      </c>
      <c r="B22" s="230">
        <v>24.535641504134421</v>
      </c>
      <c r="C22" s="230">
        <v>36.783707278357873</v>
      </c>
      <c r="D22" s="230">
        <v>24.969078663909581</v>
      </c>
      <c r="E22" s="230">
        <v>20.6158712365425</v>
      </c>
      <c r="F22" s="230">
        <v>23.347841765220458</v>
      </c>
      <c r="G22" s="230">
        <v>41.920501656322003</v>
      </c>
      <c r="H22" s="230">
        <v>21.837166784949449</v>
      </c>
      <c r="I22" s="230">
        <v>26.72123587213861</v>
      </c>
      <c r="J22" s="230">
        <v>25.276613747970249</v>
      </c>
      <c r="K22" s="230">
        <v>21.42059571701062</v>
      </c>
      <c r="L22" s="230">
        <v>23.71516563756634</v>
      </c>
      <c r="M22" s="230">
        <v>24.496193986868711</v>
      </c>
      <c r="N22" s="230">
        <v>23.646409614423831</v>
      </c>
      <c r="O22" s="230">
        <v>19.802761593151001</v>
      </c>
      <c r="P22" s="230">
        <v>20.926739198000309</v>
      </c>
      <c r="Q22" s="230">
        <v>20.66584655384839</v>
      </c>
      <c r="R22" s="230">
        <v>20.512598374115299</v>
      </c>
      <c r="S22" s="230">
        <v>21.50857916096777</v>
      </c>
      <c r="T22" s="230">
        <v>18.88973986601528</v>
      </c>
      <c r="U22" s="230">
        <v>21.412459741875701</v>
      </c>
      <c r="V22" s="230">
        <v>20.763980140645319</v>
      </c>
      <c r="W22" s="230">
        <v>21.052150392626199</v>
      </c>
      <c r="X22" s="230">
        <v>24.18535874725346</v>
      </c>
      <c r="Y22" s="230">
        <v>17.975402990951419</v>
      </c>
      <c r="DA22" s="71" t="s">
        <v>2154</v>
      </c>
    </row>
    <row r="23" spans="1:105" ht="12" customHeight="1" x14ac:dyDescent="0.25">
      <c r="A23" s="60" t="s">
        <v>2155</v>
      </c>
      <c r="B23" s="329">
        <v>2.8745153721433798</v>
      </c>
      <c r="C23" s="329">
        <v>2.072643624654547</v>
      </c>
      <c r="D23" s="329">
        <v>3.7437377954529292</v>
      </c>
      <c r="E23" s="329">
        <v>14.82726876575305</v>
      </c>
      <c r="F23" s="329">
        <v>21.704648657294669</v>
      </c>
      <c r="G23" s="329">
        <v>11.73835520807612</v>
      </c>
      <c r="H23" s="329">
        <v>4.5202093070484466</v>
      </c>
      <c r="I23" s="329">
        <v>2.899350771944504</v>
      </c>
      <c r="J23" s="329">
        <v>4.8959025896922661</v>
      </c>
      <c r="K23" s="329">
        <v>6.4384335011333924</v>
      </c>
      <c r="L23" s="329">
        <v>6.037402956062774</v>
      </c>
      <c r="M23" s="329">
        <v>6.0925129969115108</v>
      </c>
      <c r="N23" s="329">
        <v>6.4967068574188174</v>
      </c>
      <c r="O23" s="329">
        <v>8.0858645503690578</v>
      </c>
      <c r="P23" s="329">
        <v>8.5369379774773151</v>
      </c>
      <c r="Q23" s="329">
        <v>9.1365734580176632</v>
      </c>
      <c r="R23" s="329">
        <v>9.1536352014000446</v>
      </c>
      <c r="S23" s="329">
        <v>9.1760563642949649</v>
      </c>
      <c r="T23" s="329">
        <v>10.68553713863953</v>
      </c>
      <c r="U23" s="329">
        <v>9.546404588544517</v>
      </c>
      <c r="V23" s="329">
        <v>9.3926245405044728</v>
      </c>
      <c r="W23" s="329">
        <v>9.818728410517549</v>
      </c>
      <c r="X23" s="329">
        <v>9.306652716397096</v>
      </c>
      <c r="Y23" s="329">
        <v>11.5717825867322</v>
      </c>
      <c r="DA23" s="72" t="s">
        <v>2156</v>
      </c>
    </row>
    <row r="24" spans="1:105" ht="12" customHeight="1" x14ac:dyDescent="0.25">
      <c r="A24" s="60" t="s">
        <v>2157</v>
      </c>
      <c r="B24" s="329">
        <v>0.47346468316760659</v>
      </c>
      <c r="C24" s="329">
        <v>0.50781814277746007</v>
      </c>
      <c r="D24" s="329">
        <v>0.55526583219132064</v>
      </c>
      <c r="E24" s="329">
        <v>0.84506264465711545</v>
      </c>
      <c r="F24" s="329">
        <v>1.076103094050658</v>
      </c>
      <c r="G24" s="329">
        <v>1.0051702053392491</v>
      </c>
      <c r="H24" s="329">
        <v>0.50190514442672918</v>
      </c>
      <c r="I24" s="329">
        <v>0.52062008113819136</v>
      </c>
      <c r="J24" s="329">
        <v>0.60216830660870357</v>
      </c>
      <c r="K24" s="329">
        <v>0.53617142155550745</v>
      </c>
      <c r="L24" s="329">
        <v>0.54308251309312094</v>
      </c>
      <c r="M24" s="329">
        <v>0.55326653218212318</v>
      </c>
      <c r="N24" s="329">
        <v>0.57207351296575593</v>
      </c>
      <c r="O24" s="329">
        <v>0.56591085502912253</v>
      </c>
      <c r="P24" s="329">
        <v>0.59870727262771983</v>
      </c>
      <c r="Q24" s="329">
        <v>0.6141249952897988</v>
      </c>
      <c r="R24" s="329">
        <v>0.63031939059676079</v>
      </c>
      <c r="S24" s="329">
        <v>0.63775398795476657</v>
      </c>
      <c r="T24" s="329">
        <v>0.63355460452152879</v>
      </c>
      <c r="U24" s="329">
        <v>0.64239794245182225</v>
      </c>
      <c r="V24" s="329">
        <v>0.62443959726402987</v>
      </c>
      <c r="W24" s="329">
        <v>0.64274451313732406</v>
      </c>
      <c r="X24" s="329">
        <v>0.66675094113951139</v>
      </c>
      <c r="Y24" s="329">
        <v>0.64553855112793079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33.917522141957022</v>
      </c>
      <c r="C25" s="261">
        <f t="shared" si="1"/>
        <v>43.249901633938464</v>
      </c>
      <c r="D25" s="261">
        <f t="shared" si="1"/>
        <v>38.673663177573538</v>
      </c>
      <c r="E25" s="261">
        <f t="shared" si="1"/>
        <v>35.56223460373473</v>
      </c>
      <c r="F25" s="261">
        <f t="shared" si="1"/>
        <v>44.43127057248379</v>
      </c>
      <c r="G25" s="261">
        <f t="shared" si="1"/>
        <v>49.946826089793689</v>
      </c>
      <c r="H25" s="261">
        <f t="shared" si="1"/>
        <v>29.093685393396438</v>
      </c>
      <c r="I25" s="261">
        <f t="shared" si="1"/>
        <v>37.433999463369332</v>
      </c>
      <c r="J25" s="261">
        <f t="shared" si="1"/>
        <v>35.799409242150347</v>
      </c>
      <c r="K25" s="261">
        <f t="shared" si="1"/>
        <v>26.525055365364956</v>
      </c>
      <c r="L25" s="261">
        <f t="shared" si="1"/>
        <v>28.236494101418749</v>
      </c>
      <c r="M25" s="261">
        <f t="shared" si="1"/>
        <v>28.688030495309459</v>
      </c>
      <c r="N25" s="261">
        <f t="shared" si="1"/>
        <v>29.455968880459221</v>
      </c>
      <c r="O25" s="261">
        <f t="shared" si="1"/>
        <v>26.456592993266515</v>
      </c>
      <c r="P25" s="261">
        <f t="shared" si="1"/>
        <v>27.888745711529275</v>
      </c>
      <c r="Q25" s="261">
        <f t="shared" si="1"/>
        <v>28.022607255373714</v>
      </c>
      <c r="R25" s="261">
        <f t="shared" si="1"/>
        <v>28.720232479388883</v>
      </c>
      <c r="S25" s="261">
        <f t="shared" si="1"/>
        <v>29.387461750338414</v>
      </c>
      <c r="T25" s="261">
        <f t="shared" si="1"/>
        <v>27.051948124594361</v>
      </c>
      <c r="U25" s="261">
        <f t="shared" si="1"/>
        <v>28.954669149724413</v>
      </c>
      <c r="V25" s="261">
        <f t="shared" si="1"/>
        <v>27.871356799644715</v>
      </c>
      <c r="W25" s="261">
        <f t="shared" si="1"/>
        <v>28.657462068693608</v>
      </c>
      <c r="X25" s="261">
        <f t="shared" si="1"/>
        <v>30.718836591782679</v>
      </c>
      <c r="Y25" s="261">
        <f t="shared" si="1"/>
        <v>26.738371425216432</v>
      </c>
      <c r="DA25" s="70"/>
    </row>
    <row r="26" spans="1:105" ht="12" customHeight="1" x14ac:dyDescent="0.25">
      <c r="A26" s="60" t="s">
        <v>2160</v>
      </c>
      <c r="B26" s="329">
        <v>31.127538762531199</v>
      </c>
      <c r="C26" s="329">
        <v>41.099516827745127</v>
      </c>
      <c r="D26" s="329">
        <v>35.091160154536659</v>
      </c>
      <c r="E26" s="329">
        <v>22.501958428392921</v>
      </c>
      <c r="F26" s="329">
        <v>25.447310779696011</v>
      </c>
      <c r="G26" s="329">
        <v>39.327221578614221</v>
      </c>
      <c r="H26" s="329">
        <v>24.908590017167121</v>
      </c>
      <c r="I26" s="329">
        <v>34.584023752467083</v>
      </c>
      <c r="J26" s="329">
        <v>31.217683495232869</v>
      </c>
      <c r="K26" s="329">
        <v>20.712884596457538</v>
      </c>
      <c r="L26" s="329">
        <v>22.752756210455502</v>
      </c>
      <c r="M26" s="329">
        <v>23.149880887731431</v>
      </c>
      <c r="N26" s="329">
        <v>23.56531857180541</v>
      </c>
      <c r="O26" s="329">
        <v>19.246780155434699</v>
      </c>
      <c r="P26" s="329">
        <v>20.275708003108409</v>
      </c>
      <c r="Q26" s="329">
        <v>19.897025210950829</v>
      </c>
      <c r="R26" s="329">
        <v>20.566936986058209</v>
      </c>
      <c r="S26" s="329">
        <v>21.209286456796971</v>
      </c>
      <c r="T26" s="329">
        <v>17.619371671960149</v>
      </c>
      <c r="U26" s="329">
        <v>20.46400037389413</v>
      </c>
      <c r="V26" s="329">
        <v>19.523803351504299</v>
      </c>
      <c r="W26" s="329">
        <v>19.939567965647878</v>
      </c>
      <c r="X26" s="329">
        <v>22.40766687716884</v>
      </c>
      <c r="Y26" s="329">
        <v>16.557270476999658</v>
      </c>
      <c r="DA26" s="72" t="s">
        <v>2161</v>
      </c>
    </row>
    <row r="27" spans="1:105" ht="12" customHeight="1" x14ac:dyDescent="0.25">
      <c r="A27" s="59" t="s">
        <v>28</v>
      </c>
      <c r="B27" s="230">
        <v>0.27155756554394078</v>
      </c>
      <c r="C27" s="230">
        <v>0.1200869467365577</v>
      </c>
      <c r="D27" s="230">
        <v>0.27154159581330278</v>
      </c>
      <c r="E27" s="230">
        <v>0.14364310875301389</v>
      </c>
      <c r="F27" s="230">
        <v>0.22421170644204069</v>
      </c>
      <c r="G27" s="230">
        <v>0.11812071989840579</v>
      </c>
      <c r="H27" s="230">
        <v>8.9242559876357277E-2</v>
      </c>
      <c r="I27" s="230">
        <v>8.8049238023466495E-2</v>
      </c>
      <c r="J27" s="230">
        <v>0</v>
      </c>
      <c r="K27" s="230">
        <v>0</v>
      </c>
      <c r="L27" s="230">
        <v>8.4643809427940447E-2</v>
      </c>
      <c r="M27" s="230">
        <v>4.1551011178914327E-2</v>
      </c>
      <c r="N27" s="230">
        <v>0.79839674403279526</v>
      </c>
      <c r="O27" s="230">
        <v>0.53671198065578085</v>
      </c>
      <c r="P27" s="230">
        <v>0.56641563407119899</v>
      </c>
      <c r="Q27" s="230">
        <v>0.63668961505537169</v>
      </c>
      <c r="R27" s="230">
        <v>0.72866321662553213</v>
      </c>
      <c r="S27" s="230">
        <v>0.59526409760877719</v>
      </c>
      <c r="T27" s="230">
        <v>5.6161647115884422E-2</v>
      </c>
      <c r="U27" s="230">
        <v>7.2451497184820773E-2</v>
      </c>
      <c r="V27" s="230">
        <v>6.1952267714808211E-2</v>
      </c>
      <c r="W27" s="230">
        <v>9.5734586174016839E-2</v>
      </c>
      <c r="X27" s="230">
        <v>5.7728797609758582E-2</v>
      </c>
      <c r="Y27" s="230">
        <v>7.5025786085841636E-2</v>
      </c>
      <c r="DA27" s="71" t="s">
        <v>2162</v>
      </c>
    </row>
    <row r="28" spans="1:105" ht="12" customHeight="1" x14ac:dyDescent="0.25">
      <c r="A28" s="59" t="s">
        <v>31</v>
      </c>
      <c r="B28" s="230">
        <v>0.17317841351656729</v>
      </c>
      <c r="C28" s="230">
        <v>0.65954953800952665</v>
      </c>
      <c r="D28" s="230">
        <v>0.82383501911235235</v>
      </c>
      <c r="E28" s="230">
        <v>0.83737559159274033</v>
      </c>
      <c r="F28" s="230">
        <v>0.34053970459860422</v>
      </c>
      <c r="G28" s="230">
        <v>0.57498317573663515</v>
      </c>
      <c r="H28" s="230">
        <v>1.466258304589706</v>
      </c>
      <c r="I28" s="230">
        <v>0.48217926408932732</v>
      </c>
      <c r="J28" s="230">
        <v>0.2323281372042881</v>
      </c>
      <c r="K28" s="230">
        <v>0.21955215451770399</v>
      </c>
      <c r="L28" s="230">
        <v>0.54078438736084433</v>
      </c>
      <c r="M28" s="230">
        <v>0.30338761527550218</v>
      </c>
      <c r="N28" s="230">
        <v>0.30763847913496761</v>
      </c>
      <c r="O28" s="230">
        <v>0.29890046100350681</v>
      </c>
      <c r="P28" s="230">
        <v>0.44250169996621058</v>
      </c>
      <c r="Q28" s="230">
        <v>0.36197252376051853</v>
      </c>
      <c r="R28" s="230">
        <v>0.35139400591998088</v>
      </c>
      <c r="S28" s="230">
        <v>0.32303407813034901</v>
      </c>
      <c r="T28" s="230">
        <v>0.18530608806682439</v>
      </c>
      <c r="U28" s="230">
        <v>0.68812250040883138</v>
      </c>
      <c r="V28" s="230">
        <v>0.24649311641649341</v>
      </c>
      <c r="W28" s="230">
        <v>0.35636066174686443</v>
      </c>
      <c r="X28" s="230">
        <v>0.34929318365528028</v>
      </c>
      <c r="Y28" s="230">
        <v>0.37938015414220772</v>
      </c>
      <c r="DA28" s="71" t="s">
        <v>2163</v>
      </c>
    </row>
    <row r="29" spans="1:105" ht="12" customHeight="1" x14ac:dyDescent="0.25">
      <c r="A29" s="59" t="s">
        <v>159</v>
      </c>
      <c r="B29" s="230">
        <v>6.3906588424258031</v>
      </c>
      <c r="C29" s="230">
        <v>7.4134445377674316</v>
      </c>
      <c r="D29" s="230">
        <v>10.608147845693949</v>
      </c>
      <c r="E29" s="230">
        <v>2.800575190703523</v>
      </c>
      <c r="F29" s="230">
        <v>3.622663263530121</v>
      </c>
      <c r="G29" s="230">
        <v>2.2526389829202982</v>
      </c>
      <c r="H29" s="230">
        <v>3.1729617245332058</v>
      </c>
      <c r="I29" s="230">
        <v>10.532040937287221</v>
      </c>
      <c r="J29" s="230">
        <v>8.8165546345764501</v>
      </c>
      <c r="K29" s="230">
        <v>1.7830424332808721</v>
      </c>
      <c r="L29" s="230">
        <v>1.5436912527858591</v>
      </c>
      <c r="M29" s="230">
        <v>1.054627865871461</v>
      </c>
      <c r="N29" s="230">
        <v>1.119800959968245</v>
      </c>
      <c r="O29" s="230">
        <v>1.603416090797555</v>
      </c>
      <c r="P29" s="230">
        <v>1.646978619820322</v>
      </c>
      <c r="Q29" s="230">
        <v>1.6176469456126279</v>
      </c>
      <c r="R29" s="230">
        <v>1.9334541111324699</v>
      </c>
      <c r="S29" s="230">
        <v>1.894295893642491</v>
      </c>
      <c r="T29" s="230">
        <v>1.628463630820465</v>
      </c>
      <c r="U29" s="230">
        <v>1.8511653788303619</v>
      </c>
      <c r="V29" s="230">
        <v>1.9039252776974549</v>
      </c>
      <c r="W29" s="230">
        <v>1.932686544058942</v>
      </c>
      <c r="X29" s="230">
        <v>1.808663391234604</v>
      </c>
      <c r="Y29" s="230">
        <v>1.1064901486377099</v>
      </c>
      <c r="DA29" s="71" t="s">
        <v>2164</v>
      </c>
    </row>
    <row r="30" spans="1:105" ht="12" customHeight="1" x14ac:dyDescent="0.25">
      <c r="A30" s="59" t="s">
        <v>32</v>
      </c>
      <c r="B30" s="230">
        <v>3.8457760209328709</v>
      </c>
      <c r="C30" s="230">
        <v>2.253346406600063</v>
      </c>
      <c r="D30" s="230">
        <v>2.5800701406590689</v>
      </c>
      <c r="E30" s="230">
        <v>1.5404718402248989</v>
      </c>
      <c r="F30" s="230">
        <v>1.8033613007748619</v>
      </c>
      <c r="G30" s="230">
        <v>1.44772731979055</v>
      </c>
      <c r="H30" s="230">
        <v>1.982488440709981</v>
      </c>
      <c r="I30" s="230">
        <v>1.2140577529515499</v>
      </c>
      <c r="J30" s="230">
        <v>1.104955933476919</v>
      </c>
      <c r="K30" s="230">
        <v>0.85979357781676968</v>
      </c>
      <c r="L30" s="230">
        <v>0.82099872957556608</v>
      </c>
      <c r="M30" s="230">
        <v>1.336819406348287</v>
      </c>
      <c r="N30" s="230">
        <v>1.6341410433161949</v>
      </c>
      <c r="O30" s="230">
        <v>0.30545029535202423</v>
      </c>
      <c r="P30" s="230">
        <v>0.1808627175837563</v>
      </c>
      <c r="Q30" s="230">
        <v>5.9177331648654831E-2</v>
      </c>
      <c r="R30" s="230">
        <v>0.45959367395080458</v>
      </c>
      <c r="S30" s="230">
        <v>0.47287641994221358</v>
      </c>
      <c r="T30" s="230">
        <v>7.9904176109098068E-3</v>
      </c>
      <c r="U30" s="230">
        <v>8.5445459070261857E-3</v>
      </c>
      <c r="V30" s="230">
        <v>8.1159058044442609E-3</v>
      </c>
      <c r="W30" s="230">
        <v>1.132751314621927E-2</v>
      </c>
      <c r="X30" s="230">
        <v>3.751588195797978E-2</v>
      </c>
      <c r="Y30" s="230">
        <v>1.68718956743849E-2</v>
      </c>
      <c r="DA30" s="71" t="s">
        <v>2165</v>
      </c>
    </row>
    <row r="31" spans="1:105" ht="12" customHeight="1" x14ac:dyDescent="0.25">
      <c r="A31" s="59" t="s">
        <v>35</v>
      </c>
      <c r="B31" s="230">
        <v>20.44636792011201</v>
      </c>
      <c r="C31" s="230">
        <v>30.65308939863155</v>
      </c>
      <c r="D31" s="230">
        <v>20.80756555325798</v>
      </c>
      <c r="E31" s="230">
        <v>17.179892697118749</v>
      </c>
      <c r="F31" s="230">
        <v>19.45653480435039</v>
      </c>
      <c r="G31" s="230">
        <v>34.933751380268333</v>
      </c>
      <c r="H31" s="230">
        <v>18.197638987457879</v>
      </c>
      <c r="I31" s="230">
        <v>22.26769656011551</v>
      </c>
      <c r="J31" s="230">
        <v>21.06384478997521</v>
      </c>
      <c r="K31" s="230">
        <v>17.850496430842188</v>
      </c>
      <c r="L31" s="230">
        <v>19.76263803130529</v>
      </c>
      <c r="M31" s="230">
        <v>20.413494989057259</v>
      </c>
      <c r="N31" s="230">
        <v>19.705341345353201</v>
      </c>
      <c r="O31" s="230">
        <v>16.50230132762584</v>
      </c>
      <c r="P31" s="230">
        <v>17.43894933166693</v>
      </c>
      <c r="Q31" s="230">
        <v>17.221538794873659</v>
      </c>
      <c r="R31" s="230">
        <v>17.093831978429421</v>
      </c>
      <c r="S31" s="230">
        <v>17.923815967473139</v>
      </c>
      <c r="T31" s="230">
        <v>15.741449888346059</v>
      </c>
      <c r="U31" s="230">
        <v>17.84371645156309</v>
      </c>
      <c r="V31" s="230">
        <v>17.3033167838711</v>
      </c>
      <c r="W31" s="230">
        <v>17.543458660521839</v>
      </c>
      <c r="X31" s="230">
        <v>20.154465622711211</v>
      </c>
      <c r="Y31" s="230">
        <v>14.97950249245952</v>
      </c>
      <c r="DA31" s="71" t="s">
        <v>2166</v>
      </c>
    </row>
    <row r="32" spans="1:105" ht="12" customHeight="1" x14ac:dyDescent="0.25">
      <c r="A32" s="60" t="s">
        <v>2167</v>
      </c>
      <c r="B32" s="329">
        <v>2.3954294767861501</v>
      </c>
      <c r="C32" s="329">
        <v>1.727203020545456</v>
      </c>
      <c r="D32" s="329">
        <v>3.1197814962107739</v>
      </c>
      <c r="E32" s="329">
        <v>12.356057304794209</v>
      </c>
      <c r="F32" s="329">
        <v>18.087207214412231</v>
      </c>
      <c r="G32" s="329">
        <v>9.7819626733967642</v>
      </c>
      <c r="H32" s="329">
        <v>3.7668410892070399</v>
      </c>
      <c r="I32" s="329">
        <v>2.4161256432870859</v>
      </c>
      <c r="J32" s="329">
        <v>4.0799188247435554</v>
      </c>
      <c r="K32" s="329">
        <v>5.3653612509444946</v>
      </c>
      <c r="L32" s="329">
        <v>5.031169130052314</v>
      </c>
      <c r="M32" s="329">
        <v>5.0770941640929266</v>
      </c>
      <c r="N32" s="329">
        <v>5.41392238118235</v>
      </c>
      <c r="O32" s="329">
        <v>6.73822045864088</v>
      </c>
      <c r="P32" s="329">
        <v>7.1141149812310971</v>
      </c>
      <c r="Q32" s="329">
        <v>7.6138112150147208</v>
      </c>
      <c r="R32" s="329">
        <v>7.6280293345000389</v>
      </c>
      <c r="S32" s="329">
        <v>7.6467136369124713</v>
      </c>
      <c r="T32" s="329">
        <v>8.9046142821996028</v>
      </c>
      <c r="U32" s="329">
        <v>7.9553371571204341</v>
      </c>
      <c r="V32" s="329">
        <v>7.8271871170870586</v>
      </c>
      <c r="W32" s="329">
        <v>8.1822736754312935</v>
      </c>
      <c r="X32" s="329">
        <v>7.755543930330913</v>
      </c>
      <c r="Y32" s="329">
        <v>9.6431521556101636</v>
      </c>
      <c r="DA32" s="72" t="s">
        <v>2168</v>
      </c>
    </row>
    <row r="33" spans="1:105" ht="12" customHeight="1" x14ac:dyDescent="0.25">
      <c r="A33" s="60" t="s">
        <v>2169</v>
      </c>
      <c r="B33" s="329">
        <v>0.39455390263967222</v>
      </c>
      <c r="C33" s="329">
        <v>0.42318178564788339</v>
      </c>
      <c r="D33" s="329">
        <v>0.46272152682610063</v>
      </c>
      <c r="E33" s="329">
        <v>0.70421887054759624</v>
      </c>
      <c r="F33" s="329">
        <v>0.896752578375548</v>
      </c>
      <c r="G33" s="329">
        <v>0.83764183778270729</v>
      </c>
      <c r="H33" s="329">
        <v>0.41825428702227441</v>
      </c>
      <c r="I33" s="329">
        <v>0.43385006761515948</v>
      </c>
      <c r="J33" s="329">
        <v>0.50180692217391976</v>
      </c>
      <c r="K33" s="329">
        <v>0.44680951796292301</v>
      </c>
      <c r="L33" s="329">
        <v>0.45256876091093418</v>
      </c>
      <c r="M33" s="329">
        <v>0.46105544348510269</v>
      </c>
      <c r="N33" s="329">
        <v>0.47672792747146342</v>
      </c>
      <c r="O33" s="329">
        <v>0.47159237919093538</v>
      </c>
      <c r="P33" s="329">
        <v>0.49892272718976649</v>
      </c>
      <c r="Q33" s="329">
        <v>0.51177082940816554</v>
      </c>
      <c r="R33" s="329">
        <v>0.52526615883063421</v>
      </c>
      <c r="S33" s="329">
        <v>0.53146165662897216</v>
      </c>
      <c r="T33" s="329">
        <v>0.52796217043460747</v>
      </c>
      <c r="U33" s="329">
        <v>0.53533161870985191</v>
      </c>
      <c r="V33" s="329">
        <v>0.5203663310533585</v>
      </c>
      <c r="W33" s="329">
        <v>0.53562042761443662</v>
      </c>
      <c r="X33" s="329">
        <v>0.55562578428292619</v>
      </c>
      <c r="Y33" s="329">
        <v>0.53794879260660899</v>
      </c>
      <c r="DA33" s="72" t="s">
        <v>2170</v>
      </c>
    </row>
    <row r="34" spans="1:105" ht="12" customHeight="1" x14ac:dyDescent="0.25">
      <c r="A34" s="57" t="s">
        <v>2171</v>
      </c>
      <c r="B34" s="261">
        <v>375.96185636337441</v>
      </c>
      <c r="C34" s="261">
        <v>468.20043850110142</v>
      </c>
      <c r="D34" s="261">
        <v>437.16802477577443</v>
      </c>
      <c r="E34" s="261">
        <v>354.04759044613371</v>
      </c>
      <c r="F34" s="261">
        <v>445.26887218671061</v>
      </c>
      <c r="G34" s="261">
        <v>523.2159911965872</v>
      </c>
      <c r="H34" s="261">
        <v>317.08693097435122</v>
      </c>
      <c r="I34" s="261">
        <v>403.61087454632587</v>
      </c>
      <c r="J34" s="261">
        <v>384.18567617884742</v>
      </c>
      <c r="K34" s="261">
        <v>279.17877806963958</v>
      </c>
      <c r="L34" s="261">
        <v>302.62452285260508</v>
      </c>
      <c r="M34" s="261">
        <v>305.77699815192551</v>
      </c>
      <c r="N34" s="261">
        <v>315.20217084522318</v>
      </c>
      <c r="O34" s="261">
        <v>278.78604621672082</v>
      </c>
      <c r="P34" s="261">
        <v>292.61383723464343</v>
      </c>
      <c r="Q34" s="261">
        <v>291.65163842105051</v>
      </c>
      <c r="R34" s="261">
        <v>296.40028292512602</v>
      </c>
      <c r="S34" s="261">
        <v>305.85461688224729</v>
      </c>
      <c r="T34" s="261">
        <v>271.42071284969421</v>
      </c>
      <c r="U34" s="261">
        <v>297.58020895843413</v>
      </c>
      <c r="V34" s="261">
        <v>284.62932570251638</v>
      </c>
      <c r="W34" s="261">
        <v>293.52670736279322</v>
      </c>
      <c r="X34" s="261">
        <v>316.9810661037435</v>
      </c>
      <c r="Y34" s="261">
        <v>262.73267264207362</v>
      </c>
      <c r="DA34" s="70" t="s">
        <v>2172</v>
      </c>
    </row>
    <row r="35" spans="1:105" ht="12" customHeight="1" x14ac:dyDescent="0.25">
      <c r="A35" s="64" t="s">
        <v>28</v>
      </c>
      <c r="B35" s="229">
        <v>2.4636037821556012</v>
      </c>
      <c r="C35" s="229">
        <v>1.1664843269892411</v>
      </c>
      <c r="D35" s="229">
        <v>2.283069227530278</v>
      </c>
      <c r="E35" s="229">
        <v>1.8548123090021169</v>
      </c>
      <c r="F35" s="229">
        <v>2.6746363815847349</v>
      </c>
      <c r="G35" s="229">
        <v>1.3787887285069129</v>
      </c>
      <c r="H35" s="229">
        <v>0.89235599350055617</v>
      </c>
      <c r="I35" s="229">
        <v>0.90198088798086928</v>
      </c>
      <c r="J35" s="229">
        <v>0</v>
      </c>
      <c r="K35" s="229">
        <v>0</v>
      </c>
      <c r="L35" s="229">
        <v>0.90218048441038634</v>
      </c>
      <c r="M35" s="229">
        <v>0.4535666827079633</v>
      </c>
      <c r="N35" s="229">
        <v>8.5541211028453414</v>
      </c>
      <c r="O35" s="229">
        <v>5.9239593715413914</v>
      </c>
      <c r="P35" s="229">
        <v>6.3586376808949936</v>
      </c>
      <c r="Q35" s="229">
        <v>7.3069795637899029</v>
      </c>
      <c r="R35" s="229">
        <v>8.6916287728358181</v>
      </c>
      <c r="S35" s="229">
        <v>6.8836882324911564</v>
      </c>
      <c r="T35" s="229">
        <v>0.71386830243317156</v>
      </c>
      <c r="U35" s="229">
        <v>0.87308472766343193</v>
      </c>
      <c r="V35" s="229">
        <v>0.76270842433525676</v>
      </c>
      <c r="W35" s="229">
        <v>1.1603406158029239</v>
      </c>
      <c r="X35" s="229">
        <v>0.69485060759659945</v>
      </c>
      <c r="Y35" s="229">
        <v>1.006590727068212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1.5710959614494211</v>
      </c>
      <c r="C37" s="229">
        <v>6.4066430188194241</v>
      </c>
      <c r="D37" s="229">
        <v>6.9266455294400497</v>
      </c>
      <c r="E37" s="229">
        <v>10.81273280721555</v>
      </c>
      <c r="F37" s="229">
        <v>4.0623208205633743</v>
      </c>
      <c r="G37" s="229">
        <v>6.7116109897454406</v>
      </c>
      <c r="H37" s="229">
        <v>14.66143942905008</v>
      </c>
      <c r="I37" s="229">
        <v>4.9394689897639026</v>
      </c>
      <c r="J37" s="229">
        <v>2.4841122738558941</v>
      </c>
      <c r="K37" s="229">
        <v>2.5033126910555219</v>
      </c>
      <c r="L37" s="229">
        <v>5.7639787699551732</v>
      </c>
      <c r="M37" s="229">
        <v>3.3117488679798912</v>
      </c>
      <c r="N37" s="229">
        <v>3.2960765760682711</v>
      </c>
      <c r="O37" s="229">
        <v>3.299114331221507</v>
      </c>
      <c r="P37" s="229">
        <v>4.9675676552945438</v>
      </c>
      <c r="Q37" s="229">
        <v>4.1541840344632286</v>
      </c>
      <c r="R37" s="229">
        <v>4.1914922872053344</v>
      </c>
      <c r="S37" s="229">
        <v>3.7355954966075648</v>
      </c>
      <c r="T37" s="229">
        <v>2.3554177861956118</v>
      </c>
      <c r="U37" s="229">
        <v>8.2922958008160368</v>
      </c>
      <c r="V37" s="229">
        <v>3.034632683616409</v>
      </c>
      <c r="W37" s="229">
        <v>4.3192305542291169</v>
      </c>
      <c r="X37" s="229">
        <v>4.2042549116109527</v>
      </c>
      <c r="Y37" s="229">
        <v>5.0899905901195366</v>
      </c>
      <c r="DA37" s="73" t="s">
        <v>2175</v>
      </c>
    </row>
    <row r="38" spans="1:105" ht="12" customHeight="1" x14ac:dyDescent="0.25">
      <c r="A38" s="64" t="s">
        <v>159</v>
      </c>
      <c r="B38" s="229">
        <v>57.976846504461662</v>
      </c>
      <c r="C38" s="229">
        <v>72.011713989869662</v>
      </c>
      <c r="D38" s="229">
        <v>89.191255708194433</v>
      </c>
      <c r="E38" s="229">
        <v>36.162830093955712</v>
      </c>
      <c r="F38" s="229">
        <v>43.21499138749413</v>
      </c>
      <c r="G38" s="229">
        <v>26.294398152306769</v>
      </c>
      <c r="H38" s="229">
        <v>31.727142475046609</v>
      </c>
      <c r="I38" s="229">
        <v>107.8907648733245</v>
      </c>
      <c r="J38" s="229">
        <v>94.268872657530991</v>
      </c>
      <c r="K38" s="229">
        <v>20.330079482606951</v>
      </c>
      <c r="L38" s="229">
        <v>16.453514221900129</v>
      </c>
      <c r="M38" s="229">
        <v>11.512212315483669</v>
      </c>
      <c r="N38" s="229">
        <v>11.99768547936034</v>
      </c>
      <c r="O38" s="229">
        <v>17.69770774625642</v>
      </c>
      <c r="P38" s="229">
        <v>18.489144157877391</v>
      </c>
      <c r="Q38" s="229">
        <v>18.564953618712089</v>
      </c>
      <c r="R38" s="229">
        <v>23.062595997504388</v>
      </c>
      <c r="S38" s="229">
        <v>21.905810218195271</v>
      </c>
      <c r="T38" s="229">
        <v>20.699331793265149</v>
      </c>
      <c r="U38" s="229">
        <v>22.30767180025499</v>
      </c>
      <c r="V38" s="229">
        <v>23.439656079895069</v>
      </c>
      <c r="W38" s="229">
        <v>23.424916577286361</v>
      </c>
      <c r="X38" s="229">
        <v>21.76991221664813</v>
      </c>
      <c r="Y38" s="229">
        <v>14.84533226931736</v>
      </c>
      <c r="DA38" s="73" t="s">
        <v>2176</v>
      </c>
    </row>
    <row r="39" spans="1:105" ht="12" customHeight="1" x14ac:dyDescent="0.25">
      <c r="A39" s="64" t="s">
        <v>32</v>
      </c>
      <c r="B39" s="229">
        <v>34.889355159432931</v>
      </c>
      <c r="C39" s="229">
        <v>21.888251287983771</v>
      </c>
      <c r="D39" s="229">
        <v>21.692730814834011</v>
      </c>
      <c r="E39" s="229">
        <v>19.89156427847314</v>
      </c>
      <c r="F39" s="229">
        <v>21.51241708443651</v>
      </c>
      <c r="G39" s="229">
        <v>16.89889895858715</v>
      </c>
      <c r="H39" s="229">
        <v>19.823338153501361</v>
      </c>
      <c r="I39" s="229">
        <v>12.43686958171574</v>
      </c>
      <c r="J39" s="229">
        <v>11.81447339719492</v>
      </c>
      <c r="K39" s="229">
        <v>9.8032842345129243</v>
      </c>
      <c r="L39" s="229">
        <v>8.7506580404957379</v>
      </c>
      <c r="M39" s="229">
        <v>14.5925869506809</v>
      </c>
      <c r="N39" s="229">
        <v>17.508388515024532</v>
      </c>
      <c r="O39" s="229">
        <v>3.3714081386441288</v>
      </c>
      <c r="P39" s="229">
        <v>2.0303826764650719</v>
      </c>
      <c r="Q39" s="229">
        <v>0.6791496873382058</v>
      </c>
      <c r="R39" s="229">
        <v>5.4821178140751572</v>
      </c>
      <c r="S39" s="229">
        <v>5.4683859827174084</v>
      </c>
      <c r="T39" s="229">
        <v>0.101565857637017</v>
      </c>
      <c r="U39" s="229">
        <v>0.1029669893116661</v>
      </c>
      <c r="V39" s="229">
        <v>9.9916757795799838E-2</v>
      </c>
      <c r="W39" s="229">
        <v>0.13729388828932029</v>
      </c>
      <c r="X39" s="229">
        <v>0.45155857132589872</v>
      </c>
      <c r="Y39" s="229">
        <v>0.22636342276329779</v>
      </c>
      <c r="DA39" s="73" t="s">
        <v>2177</v>
      </c>
    </row>
    <row r="40" spans="1:105" ht="12" customHeight="1" x14ac:dyDescent="0.25">
      <c r="A40" s="64" t="s">
        <v>33</v>
      </c>
      <c r="B40" s="229">
        <v>7.8084017044747656</v>
      </c>
      <c r="C40" s="229">
        <v>7.8039674071301874</v>
      </c>
      <c r="D40" s="229">
        <v>6.8339648629954457</v>
      </c>
      <c r="E40" s="229">
        <v>7.7951779963136216</v>
      </c>
      <c r="F40" s="229">
        <v>4.8720258396524994</v>
      </c>
      <c r="G40" s="229">
        <v>2.881263883549098</v>
      </c>
      <c r="H40" s="229">
        <v>4.8052738278255358</v>
      </c>
      <c r="I40" s="229">
        <v>3.8435855912132562</v>
      </c>
      <c r="J40" s="229">
        <v>1.9200507502218129</v>
      </c>
      <c r="K40" s="229">
        <v>2.8705740595935461</v>
      </c>
      <c r="L40" s="229">
        <v>2.8807095963791718</v>
      </c>
      <c r="M40" s="229">
        <v>0</v>
      </c>
      <c r="N40" s="229">
        <v>0.95701638762632002</v>
      </c>
      <c r="O40" s="229">
        <v>0.95701638762649244</v>
      </c>
      <c r="P40" s="229">
        <v>0</v>
      </c>
      <c r="Q40" s="229">
        <v>0</v>
      </c>
      <c r="R40" s="229">
        <v>1.914032775253981</v>
      </c>
      <c r="S40" s="229">
        <v>2.2085968131462792</v>
      </c>
      <c r="T40" s="229">
        <v>0.5808137682635035</v>
      </c>
      <c r="U40" s="229">
        <v>1.3573700907398789</v>
      </c>
      <c r="V40" s="229">
        <v>0.61359589506169143</v>
      </c>
      <c r="W40" s="229">
        <v>0.62705715485786229</v>
      </c>
      <c r="X40" s="229">
        <v>1.091312250063893</v>
      </c>
      <c r="Y40" s="229">
        <v>1.421588218362746</v>
      </c>
      <c r="DA40" s="73" t="s">
        <v>2178</v>
      </c>
    </row>
    <row r="41" spans="1:105" ht="12" customHeight="1" x14ac:dyDescent="0.25">
      <c r="A41" s="64" t="s">
        <v>35</v>
      </c>
      <c r="B41" s="229">
        <v>185.49197566429891</v>
      </c>
      <c r="C41" s="229">
        <v>297.75383027886198</v>
      </c>
      <c r="D41" s="229">
        <v>174.94598745425449</v>
      </c>
      <c r="E41" s="229">
        <v>221.83783627756409</v>
      </c>
      <c r="F41" s="229">
        <v>232.09829974126461</v>
      </c>
      <c r="G41" s="229">
        <v>407.77149588153583</v>
      </c>
      <c r="H41" s="229">
        <v>181.96219651829489</v>
      </c>
      <c r="I41" s="229">
        <v>228.11142001284071</v>
      </c>
      <c r="J41" s="229">
        <v>225.2200530121892</v>
      </c>
      <c r="K41" s="229">
        <v>203.52965497027381</v>
      </c>
      <c r="L41" s="229">
        <v>210.64111448680521</v>
      </c>
      <c r="M41" s="229">
        <v>222.83166984299271</v>
      </c>
      <c r="N41" s="229">
        <v>211.12545548423819</v>
      </c>
      <c r="O41" s="229">
        <v>182.14417811643099</v>
      </c>
      <c r="P41" s="229">
        <v>195.77136234487691</v>
      </c>
      <c r="Q41" s="229">
        <v>197.64329283148899</v>
      </c>
      <c r="R41" s="229">
        <v>203.89836960590191</v>
      </c>
      <c r="S41" s="229">
        <v>207.27264008070881</v>
      </c>
      <c r="T41" s="229">
        <v>200.08889850476169</v>
      </c>
      <c r="U41" s="229">
        <v>215.0276657344275</v>
      </c>
      <c r="V41" s="229">
        <v>213.02505891718309</v>
      </c>
      <c r="W41" s="229">
        <v>212.6335783022158</v>
      </c>
      <c r="X41" s="229">
        <v>242.58850458645861</v>
      </c>
      <c r="Y41" s="229">
        <v>200.97394631431101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18.718198482107329</v>
      </c>
      <c r="C43" s="229">
        <v>11.877582173096529</v>
      </c>
      <c r="D43" s="229">
        <v>9.1280802677889579</v>
      </c>
      <c r="E43" s="229">
        <v>12.93334086050845</v>
      </c>
      <c r="F43" s="229">
        <v>19.532050412650548</v>
      </c>
      <c r="G43" s="229">
        <v>15.132910711214221</v>
      </c>
      <c r="H43" s="229">
        <v>21.511647441441529</v>
      </c>
      <c r="I43" s="229">
        <v>18.542251898179529</v>
      </c>
      <c r="J43" s="229">
        <v>11.965555465059721</v>
      </c>
      <c r="K43" s="229">
        <v>27.956344344694319</v>
      </c>
      <c r="L43" s="229">
        <v>36.072692162949721</v>
      </c>
      <c r="M43" s="229">
        <v>27.73637152282922</v>
      </c>
      <c r="N43" s="229">
        <v>36.644558152650411</v>
      </c>
      <c r="O43" s="229">
        <v>37.304397434312783</v>
      </c>
      <c r="P43" s="229">
        <v>38.206222656777463</v>
      </c>
      <c r="Q43" s="229">
        <v>34.137042188171158</v>
      </c>
      <c r="R43" s="229">
        <v>21.5996207334201</v>
      </c>
      <c r="S43" s="229">
        <v>35.657847809608228</v>
      </c>
      <c r="T43" s="229">
        <v>29.945443439239089</v>
      </c>
      <c r="U43" s="229">
        <v>32.015468460376049</v>
      </c>
      <c r="V43" s="229">
        <v>27.428583776785949</v>
      </c>
      <c r="W43" s="229">
        <v>31.177465446137191</v>
      </c>
      <c r="X43" s="229">
        <v>32.686789404830542</v>
      </c>
      <c r="Y43" s="229">
        <v>29.948452426883961</v>
      </c>
      <c r="DA43" s="73" t="s">
        <v>2181</v>
      </c>
    </row>
    <row r="44" spans="1:105" ht="12" customHeight="1" x14ac:dyDescent="0.25">
      <c r="A44" s="64" t="s">
        <v>39</v>
      </c>
      <c r="B44" s="229">
        <v>67.042379104993742</v>
      </c>
      <c r="C44" s="229">
        <v>49.291966018350593</v>
      </c>
      <c r="D44" s="229">
        <v>126.16629091073661</v>
      </c>
      <c r="E44" s="229">
        <v>42.759295823100999</v>
      </c>
      <c r="F44" s="229">
        <v>117.30213051906409</v>
      </c>
      <c r="G44" s="229">
        <v>46.146623891141807</v>
      </c>
      <c r="H44" s="229">
        <v>41.703537135690702</v>
      </c>
      <c r="I44" s="229">
        <v>26.94453271130747</v>
      </c>
      <c r="J44" s="229">
        <v>36.51255862279487</v>
      </c>
      <c r="K44" s="229">
        <v>12.185528286902549</v>
      </c>
      <c r="L44" s="229">
        <v>21.159675089709609</v>
      </c>
      <c r="M44" s="229">
        <v>25.338841969251131</v>
      </c>
      <c r="N44" s="229">
        <v>25.118869147409921</v>
      </c>
      <c r="O44" s="229">
        <v>28.088264690687119</v>
      </c>
      <c r="P44" s="229">
        <v>26.790520062456991</v>
      </c>
      <c r="Q44" s="229">
        <v>29.166036497086949</v>
      </c>
      <c r="R44" s="229">
        <v>27.56042493892933</v>
      </c>
      <c r="S44" s="229">
        <v>22.722052248772549</v>
      </c>
      <c r="T44" s="229">
        <v>16.93537339789891</v>
      </c>
      <c r="U44" s="229">
        <v>17.603685354844551</v>
      </c>
      <c r="V44" s="229">
        <v>16.22517316784306</v>
      </c>
      <c r="W44" s="229">
        <v>20.04682482397466</v>
      </c>
      <c r="X44" s="229">
        <v>13.49388355520882</v>
      </c>
      <c r="Y44" s="229">
        <v>9.2204086732475439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64.545222430410973</v>
      </c>
      <c r="C45" s="261">
        <f t="shared" si="2"/>
        <v>79.932135844730439</v>
      </c>
      <c r="D45" s="261">
        <f t="shared" si="2"/>
        <v>74.578722355927269</v>
      </c>
      <c r="E45" s="261">
        <f t="shared" si="2"/>
        <v>66.602165449382312</v>
      </c>
      <c r="F45" s="261">
        <f t="shared" si="2"/>
        <v>83.149171341545241</v>
      </c>
      <c r="G45" s="261">
        <f t="shared" si="2"/>
        <v>95.435681775714329</v>
      </c>
      <c r="H45" s="261">
        <f t="shared" si="2"/>
        <v>56.003506464560402</v>
      </c>
      <c r="I45" s="261">
        <f t="shared" si="2"/>
        <v>70.158619897192494</v>
      </c>
      <c r="J45" s="261">
        <f t="shared" si="2"/>
        <v>68.187619996898647</v>
      </c>
      <c r="K45" s="261">
        <f t="shared" si="2"/>
        <v>50.816578573549023</v>
      </c>
      <c r="L45" s="261">
        <f t="shared" si="2"/>
        <v>54.392122983088171</v>
      </c>
      <c r="M45" s="261">
        <f t="shared" si="2"/>
        <v>55.119658007535627</v>
      </c>
      <c r="N45" s="261">
        <f t="shared" si="2"/>
        <v>56.740411802533501</v>
      </c>
      <c r="O45" s="261">
        <f t="shared" si="2"/>
        <v>50.865514151099518</v>
      </c>
      <c r="P45" s="261">
        <f t="shared" si="2"/>
        <v>53.516259529775489</v>
      </c>
      <c r="Q45" s="261">
        <f t="shared" si="2"/>
        <v>53.599375266340488</v>
      </c>
      <c r="R45" s="261">
        <f t="shared" si="2"/>
        <v>54.722977711952502</v>
      </c>
      <c r="S45" s="261">
        <f t="shared" si="2"/>
        <v>56.197188492955711</v>
      </c>
      <c r="T45" s="261">
        <f t="shared" si="2"/>
        <v>50.875377424375465</v>
      </c>
      <c r="U45" s="261">
        <f t="shared" si="2"/>
        <v>55.07505638929819</v>
      </c>
      <c r="V45" s="261">
        <f t="shared" si="2"/>
        <v>52.868036401963245</v>
      </c>
      <c r="W45" s="261">
        <f t="shared" si="2"/>
        <v>54.43078805387578</v>
      </c>
      <c r="X45" s="261">
        <f t="shared" si="2"/>
        <v>58.508567097102791</v>
      </c>
      <c r="Y45" s="261">
        <f t="shared" si="2"/>
        <v>49.750704937721181</v>
      </c>
      <c r="DA45" s="70"/>
    </row>
    <row r="46" spans="1:105" ht="12" customHeight="1" x14ac:dyDescent="0.25">
      <c r="A46" s="165" t="s">
        <v>2184</v>
      </c>
      <c r="B46" s="346">
        <v>31.00210322113664</v>
      </c>
      <c r="C46" s="346">
        <v>39.260517859233254</v>
      </c>
      <c r="D46" s="346">
        <v>35.511275704761751</v>
      </c>
      <c r="E46" s="346">
        <v>29.641719094464118</v>
      </c>
      <c r="F46" s="346">
        <v>36.486668278956238</v>
      </c>
      <c r="G46" s="346">
        <v>44.094514544610099</v>
      </c>
      <c r="H46" s="346">
        <v>26.332565501259172</v>
      </c>
      <c r="I46" s="346">
        <v>33.982650257736417</v>
      </c>
      <c r="J46" s="346">
        <v>32.318022276067907</v>
      </c>
      <c r="K46" s="346">
        <v>23.424124130706641</v>
      </c>
      <c r="L46" s="346">
        <v>25.212213438844071</v>
      </c>
      <c r="M46" s="346">
        <v>25.574856547755651</v>
      </c>
      <c r="N46" s="346">
        <v>26.261334716207749</v>
      </c>
      <c r="O46" s="346">
        <v>23.101199554599539</v>
      </c>
      <c r="P46" s="346">
        <v>24.311213942647349</v>
      </c>
      <c r="Q46" s="346">
        <v>24.256371730851029</v>
      </c>
      <c r="R46" s="346">
        <v>24.8188361484072</v>
      </c>
      <c r="S46" s="346">
        <v>25.509717121194701</v>
      </c>
      <c r="T46" s="346">
        <v>22.732989421136939</v>
      </c>
      <c r="U46" s="346">
        <v>24.923083420354889</v>
      </c>
      <c r="V46" s="346">
        <v>23.893723851351812</v>
      </c>
      <c r="W46" s="346">
        <v>24.567100727236699</v>
      </c>
      <c r="X46" s="346">
        <v>26.626727394622652</v>
      </c>
      <c r="Y46" s="346">
        <v>22.074924823395278</v>
      </c>
      <c r="DA46" s="167" t="s">
        <v>2185</v>
      </c>
    </row>
    <row r="47" spans="1:105" ht="12" customHeight="1" x14ac:dyDescent="0.25">
      <c r="A47" s="59" t="s">
        <v>28</v>
      </c>
      <c r="B47" s="230">
        <v>0.2704632621840235</v>
      </c>
      <c r="C47" s="230">
        <v>0.1147136531256901</v>
      </c>
      <c r="D47" s="230">
        <v>0.27479252415057392</v>
      </c>
      <c r="E47" s="230">
        <v>0.1892203602216187</v>
      </c>
      <c r="F47" s="230">
        <v>0.32147751202601449</v>
      </c>
      <c r="G47" s="230">
        <v>0.13243945522997211</v>
      </c>
      <c r="H47" s="230">
        <v>9.4344382874526456E-2</v>
      </c>
      <c r="I47" s="230">
        <v>8.6518170431172034E-2</v>
      </c>
      <c r="J47" s="230">
        <v>0</v>
      </c>
      <c r="K47" s="230">
        <v>0</v>
      </c>
      <c r="L47" s="230">
        <v>9.3793374738196336E-2</v>
      </c>
      <c r="M47" s="230">
        <v>4.5903525615032283E-2</v>
      </c>
      <c r="N47" s="230">
        <v>0.88973820012183058</v>
      </c>
      <c r="O47" s="230">
        <v>0.6441955728876837</v>
      </c>
      <c r="P47" s="230">
        <v>0.67915022539553704</v>
      </c>
      <c r="Q47" s="230">
        <v>0.77618537526180909</v>
      </c>
      <c r="R47" s="230">
        <v>0.87930317446197692</v>
      </c>
      <c r="S47" s="230">
        <v>0.7159608491938102</v>
      </c>
      <c r="T47" s="230">
        <v>7.2461274643001602E-2</v>
      </c>
      <c r="U47" s="230">
        <v>8.8238598283571251E-2</v>
      </c>
      <c r="V47" s="230">
        <v>7.5818750583174263E-2</v>
      </c>
      <c r="W47" s="230">
        <v>0.1179524664561093</v>
      </c>
      <c r="X47" s="230">
        <v>6.859834918112627E-2</v>
      </c>
      <c r="Y47" s="230">
        <v>0.1000278753651916</v>
      </c>
      <c r="DA47" s="71" t="s">
        <v>2186</v>
      </c>
    </row>
    <row r="48" spans="1:105" ht="12" customHeight="1" x14ac:dyDescent="0.25">
      <c r="A48" s="59" t="s">
        <v>31</v>
      </c>
      <c r="B48" s="230">
        <v>0.1724805514651207</v>
      </c>
      <c r="C48" s="230">
        <v>0.63003797647060356</v>
      </c>
      <c r="D48" s="230">
        <v>0.83369807011508035</v>
      </c>
      <c r="E48" s="230">
        <v>1.1030707456660001</v>
      </c>
      <c r="F48" s="230">
        <v>0.48827003155935988</v>
      </c>
      <c r="G48" s="230">
        <v>0.64468332589282695</v>
      </c>
      <c r="H48" s="230">
        <v>1.550081430573276</v>
      </c>
      <c r="I48" s="230">
        <v>0.47379476171888302</v>
      </c>
      <c r="J48" s="230">
        <v>0.24051707471094461</v>
      </c>
      <c r="K48" s="230">
        <v>0.2482907147305955</v>
      </c>
      <c r="L48" s="230">
        <v>0.59924042926591825</v>
      </c>
      <c r="M48" s="230">
        <v>0.33516780395827778</v>
      </c>
      <c r="N48" s="230">
        <v>0.3428341971075472</v>
      </c>
      <c r="O48" s="230">
        <v>0.35875918677514779</v>
      </c>
      <c r="P48" s="230">
        <v>0.53057350679021686</v>
      </c>
      <c r="Q48" s="230">
        <v>0.44127903541364932</v>
      </c>
      <c r="R48" s="230">
        <v>0.4240393337312362</v>
      </c>
      <c r="S48" s="230">
        <v>0.3885330121971296</v>
      </c>
      <c r="T48" s="230">
        <v>0.2390869219473559</v>
      </c>
      <c r="U48" s="230">
        <v>0.83806363212301704</v>
      </c>
      <c r="V48" s="230">
        <v>0.30166450403532757</v>
      </c>
      <c r="W48" s="230">
        <v>0.43906409042777272</v>
      </c>
      <c r="X48" s="230">
        <v>0.41506036451592038</v>
      </c>
      <c r="Y48" s="230">
        <v>0.50580730645253891</v>
      </c>
      <c r="DA48" s="71" t="s">
        <v>2187</v>
      </c>
    </row>
    <row r="49" spans="1:105" ht="12" customHeight="1" x14ac:dyDescent="0.25">
      <c r="A49" s="59" t="s">
        <v>159</v>
      </c>
      <c r="B49" s="230">
        <v>6.3649062200330384</v>
      </c>
      <c r="C49" s="230">
        <v>7.081729765664055</v>
      </c>
      <c r="D49" s="230">
        <v>10.73514985558579</v>
      </c>
      <c r="E49" s="230">
        <v>3.689183915699195</v>
      </c>
      <c r="F49" s="230">
        <v>5.1942192999131338</v>
      </c>
      <c r="G49" s="230">
        <v>2.5257065820828042</v>
      </c>
      <c r="H49" s="230">
        <v>3.354353754535055</v>
      </c>
      <c r="I49" s="230">
        <v>10.34890174242558</v>
      </c>
      <c r="J49" s="230">
        <v>9.1273143031872515</v>
      </c>
      <c r="K49" s="230">
        <v>2.0164360542341599</v>
      </c>
      <c r="L49" s="230">
        <v>1.710556426171743</v>
      </c>
      <c r="M49" s="230">
        <v>1.1651013027554029</v>
      </c>
      <c r="N49" s="230">
        <v>1.247913018262407</v>
      </c>
      <c r="O49" s="230">
        <v>1.9245211294269911</v>
      </c>
      <c r="P49" s="230">
        <v>1.974779355634805</v>
      </c>
      <c r="Q49" s="230">
        <v>1.972065935789231</v>
      </c>
      <c r="R49" s="230">
        <v>2.3331661305322018</v>
      </c>
      <c r="S49" s="230">
        <v>2.278386521352044</v>
      </c>
      <c r="T49" s="230">
        <v>2.1010877789167748</v>
      </c>
      <c r="U49" s="230">
        <v>2.2545322673233779</v>
      </c>
      <c r="V49" s="230">
        <v>2.330071861505723</v>
      </c>
      <c r="W49" s="230">
        <v>2.381220349601906</v>
      </c>
      <c r="X49" s="230">
        <v>2.149210238220137</v>
      </c>
      <c r="Y49" s="230">
        <v>1.4752242456228259</v>
      </c>
      <c r="DA49" s="71" t="s">
        <v>2188</v>
      </c>
    </row>
    <row r="50" spans="1:105" ht="12" customHeight="1" x14ac:dyDescent="0.25">
      <c r="A50" s="59" t="s">
        <v>32</v>
      </c>
      <c r="B50" s="230">
        <v>3.8302785862995692</v>
      </c>
      <c r="C50" s="230">
        <v>2.152520361982428</v>
      </c>
      <c r="D50" s="230">
        <v>2.6109590477795188</v>
      </c>
      <c r="E50" s="230">
        <v>2.0292559737050331</v>
      </c>
      <c r="F50" s="230">
        <v>2.5856816910091358</v>
      </c>
      <c r="G50" s="230">
        <v>1.623222561795407</v>
      </c>
      <c r="H50" s="230">
        <v>2.0958234361923118</v>
      </c>
      <c r="I50" s="230">
        <v>1.192946786832541</v>
      </c>
      <c r="J50" s="230">
        <v>1.1439026370305041</v>
      </c>
      <c r="K50" s="230">
        <v>0.97233735840969537</v>
      </c>
      <c r="L50" s="230">
        <v>0.90974451673539092</v>
      </c>
      <c r="M50" s="230">
        <v>1.4768527196065271</v>
      </c>
      <c r="N50" s="230">
        <v>1.82109674355791</v>
      </c>
      <c r="O50" s="230">
        <v>0.36662071109831862</v>
      </c>
      <c r="P50" s="230">
        <v>0.21686010770885111</v>
      </c>
      <c r="Q50" s="230">
        <v>7.2142812269223214E-2</v>
      </c>
      <c r="R50" s="230">
        <v>0.5546076256450696</v>
      </c>
      <c r="S50" s="230">
        <v>0.56875763975281279</v>
      </c>
      <c r="T50" s="230">
        <v>1.0309452709278759E-2</v>
      </c>
      <c r="U50" s="230">
        <v>1.040639300913684E-2</v>
      </c>
      <c r="V50" s="230">
        <v>9.9324505888363727E-3</v>
      </c>
      <c r="W50" s="230">
        <v>1.395637843967823E-2</v>
      </c>
      <c r="X50" s="230">
        <v>4.4579614974630588E-2</v>
      </c>
      <c r="Y50" s="230">
        <v>2.2494397802922499E-2</v>
      </c>
      <c r="DA50" s="71" t="s">
        <v>2189</v>
      </c>
    </row>
    <row r="51" spans="1:105" ht="12" customHeight="1" x14ac:dyDescent="0.25">
      <c r="A51" s="59" t="s">
        <v>35</v>
      </c>
      <c r="B51" s="230">
        <v>20.36397460115489</v>
      </c>
      <c r="C51" s="230">
        <v>29.281516101990469</v>
      </c>
      <c r="D51" s="230">
        <v>21.056676207130781</v>
      </c>
      <c r="E51" s="230">
        <v>22.630988099172281</v>
      </c>
      <c r="F51" s="230">
        <v>27.897019744448599</v>
      </c>
      <c r="G51" s="230">
        <v>39.168462619609087</v>
      </c>
      <c r="H51" s="230">
        <v>19.237962497083998</v>
      </c>
      <c r="I51" s="230">
        <v>21.88048879632824</v>
      </c>
      <c r="J51" s="230">
        <v>21.806288261139219</v>
      </c>
      <c r="K51" s="230">
        <v>20.187060003332189</v>
      </c>
      <c r="L51" s="230">
        <v>21.898878691932818</v>
      </c>
      <c r="M51" s="230">
        <v>22.551831195820419</v>
      </c>
      <c r="N51" s="230">
        <v>21.959752557158051</v>
      </c>
      <c r="O51" s="230">
        <v>19.807102954411391</v>
      </c>
      <c r="P51" s="230">
        <v>20.90985074711794</v>
      </c>
      <c r="Q51" s="230">
        <v>20.99469857211712</v>
      </c>
      <c r="R51" s="230">
        <v>20.627719884036711</v>
      </c>
      <c r="S51" s="230">
        <v>21.558079098698901</v>
      </c>
      <c r="T51" s="230">
        <v>20.31004399292053</v>
      </c>
      <c r="U51" s="230">
        <v>21.73184252961579</v>
      </c>
      <c r="V51" s="230">
        <v>21.176236284638751</v>
      </c>
      <c r="W51" s="230">
        <v>21.614907442311232</v>
      </c>
      <c r="X51" s="230">
        <v>23.94927882773084</v>
      </c>
      <c r="Y51" s="230">
        <v>19.971370998151802</v>
      </c>
      <c r="DA51" s="71" t="s">
        <v>2190</v>
      </c>
    </row>
    <row r="52" spans="1:105" ht="12" customHeight="1" x14ac:dyDescent="0.25">
      <c r="A52" s="165" t="s">
        <v>2191</v>
      </c>
      <c r="B52" s="346">
        <v>27.17107368164363</v>
      </c>
      <c r="C52" s="346">
        <v>33.837232147283864</v>
      </c>
      <c r="D52" s="346">
        <v>31.594493992923979</v>
      </c>
      <c r="E52" s="346">
        <v>25.587311595574519</v>
      </c>
      <c r="F52" s="346">
        <v>32.179948921823893</v>
      </c>
      <c r="G52" s="346">
        <v>37.813251550913513</v>
      </c>
      <c r="H52" s="346">
        <v>22.916134227891501</v>
      </c>
      <c r="I52" s="346">
        <v>29.169291047471251</v>
      </c>
      <c r="J52" s="346">
        <v>27.765415927721939</v>
      </c>
      <c r="K52" s="346">
        <v>20.176480727741168</v>
      </c>
      <c r="L52" s="346">
        <v>21.87092405553252</v>
      </c>
      <c r="M52" s="346">
        <v>22.098756047495559</v>
      </c>
      <c r="N52" s="346">
        <v>22.779921057661621</v>
      </c>
      <c r="O52" s="346">
        <v>20.148097672566369</v>
      </c>
      <c r="P52" s="346">
        <v>21.147443543013399</v>
      </c>
      <c r="Q52" s="346">
        <v>21.07790464054758</v>
      </c>
      <c r="R52" s="346">
        <v>21.421093098430561</v>
      </c>
      <c r="S52" s="346">
        <v>22.104365617203111</v>
      </c>
      <c r="T52" s="346">
        <v>19.615798950719611</v>
      </c>
      <c r="U52" s="346">
        <v>21.506367326779191</v>
      </c>
      <c r="V52" s="346">
        <v>20.570396304099699</v>
      </c>
      <c r="W52" s="346">
        <v>21.21341742066593</v>
      </c>
      <c r="X52" s="346">
        <v>22.908483286310879</v>
      </c>
      <c r="Y52" s="346">
        <v>18.987907113729172</v>
      </c>
      <c r="DA52" s="167" t="s">
        <v>2192</v>
      </c>
    </row>
    <row r="53" spans="1:105" ht="12" customHeight="1" x14ac:dyDescent="0.25">
      <c r="A53" s="64" t="s">
        <v>28</v>
      </c>
      <c r="B53" s="229">
        <v>0.1780466788168748</v>
      </c>
      <c r="C53" s="229">
        <v>8.4302785138058486E-2</v>
      </c>
      <c r="D53" s="229">
        <v>0.16499929753927459</v>
      </c>
      <c r="E53" s="229">
        <v>0.13404881655017201</v>
      </c>
      <c r="F53" s="229">
        <v>0.19329817896580431</v>
      </c>
      <c r="G53" s="229">
        <v>9.9646199473683389E-2</v>
      </c>
      <c r="H53" s="229">
        <v>6.4491304208864855E-2</v>
      </c>
      <c r="I53" s="229">
        <v>6.5186903277430638E-2</v>
      </c>
      <c r="J53" s="229">
        <v>0</v>
      </c>
      <c r="K53" s="229">
        <v>0</v>
      </c>
      <c r="L53" s="229">
        <v>6.5201328276140488E-2</v>
      </c>
      <c r="M53" s="229">
        <v>3.2779638537281483E-2</v>
      </c>
      <c r="N53" s="229">
        <v>0.61821339275032894</v>
      </c>
      <c r="O53" s="229">
        <v>0.4281294334700893</v>
      </c>
      <c r="P53" s="229">
        <v>0.45954399367441939</v>
      </c>
      <c r="Q53" s="229">
        <v>0.52808144432106563</v>
      </c>
      <c r="R53" s="229">
        <v>0.62815118556059535</v>
      </c>
      <c r="S53" s="229">
        <v>0.49748983041967282</v>
      </c>
      <c r="T53" s="229">
        <v>5.1591851450096073E-2</v>
      </c>
      <c r="U53" s="229">
        <v>6.309855392014152E-2</v>
      </c>
      <c r="V53" s="229">
        <v>5.5121567373031102E-2</v>
      </c>
      <c r="W53" s="229">
        <v>8.3858774059549446E-2</v>
      </c>
      <c r="X53" s="229">
        <v>5.021742694688245E-2</v>
      </c>
      <c r="Y53" s="229">
        <v>7.2747142694165171E-2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0.11354440193054011</v>
      </c>
      <c r="C55" s="229">
        <v>0.4630133790702512</v>
      </c>
      <c r="D55" s="229">
        <v>0.5005943897275047</v>
      </c>
      <c r="E55" s="229">
        <v>0.78144512490336826</v>
      </c>
      <c r="F55" s="229">
        <v>0.29358727877787788</v>
      </c>
      <c r="G55" s="229">
        <v>0.48505366605235228</v>
      </c>
      <c r="H55" s="229">
        <v>1.059594329220052</v>
      </c>
      <c r="I55" s="229">
        <v>0.35697950097190623</v>
      </c>
      <c r="J55" s="229">
        <v>0.17952884443994671</v>
      </c>
      <c r="K55" s="229">
        <v>0.18091647443915909</v>
      </c>
      <c r="L55" s="229">
        <v>0.41656750334404069</v>
      </c>
      <c r="M55" s="229">
        <v>0.23934282423589931</v>
      </c>
      <c r="N55" s="229">
        <v>0.23821017476339729</v>
      </c>
      <c r="O55" s="229">
        <v>0.23842971583571179</v>
      </c>
      <c r="P55" s="229">
        <v>0.35901021472269429</v>
      </c>
      <c r="Q55" s="229">
        <v>0.30022630907113479</v>
      </c>
      <c r="R55" s="229">
        <v>0.3029226072913706</v>
      </c>
      <c r="S55" s="229">
        <v>0.26997456993360108</v>
      </c>
      <c r="T55" s="229">
        <v>0.17022798759116251</v>
      </c>
      <c r="U55" s="229">
        <v>0.59929106205973648</v>
      </c>
      <c r="V55" s="229">
        <v>0.2193154088577853</v>
      </c>
      <c r="W55" s="229">
        <v>0.31215435728548202</v>
      </c>
      <c r="X55" s="229">
        <v>0.30384497269154859</v>
      </c>
      <c r="Y55" s="229">
        <v>0.36785782127147648</v>
      </c>
      <c r="DA55" s="73" t="s">
        <v>2195</v>
      </c>
    </row>
    <row r="56" spans="1:105" ht="12" customHeight="1" x14ac:dyDescent="0.25">
      <c r="A56" s="64" t="s">
        <v>159</v>
      </c>
      <c r="B56" s="229">
        <v>4.190034551482583</v>
      </c>
      <c r="C56" s="229">
        <v>5.2043460091575628</v>
      </c>
      <c r="D56" s="229">
        <v>6.44592566928754</v>
      </c>
      <c r="E56" s="229">
        <v>2.6135175800120152</v>
      </c>
      <c r="F56" s="229">
        <v>3.1231830976127362</v>
      </c>
      <c r="G56" s="229">
        <v>1.9003178580974851</v>
      </c>
      <c r="H56" s="229">
        <v>2.2929467745374121</v>
      </c>
      <c r="I56" s="229">
        <v>7.7973546313927908</v>
      </c>
      <c r="J56" s="229">
        <v>6.8128892373263152</v>
      </c>
      <c r="K56" s="229">
        <v>1.469271624836562</v>
      </c>
      <c r="L56" s="229">
        <v>1.1891090536938089</v>
      </c>
      <c r="M56" s="229">
        <v>0.83199708632251734</v>
      </c>
      <c r="N56" s="229">
        <v>0.86708263258975404</v>
      </c>
      <c r="O56" s="229">
        <v>1.279027946667447</v>
      </c>
      <c r="P56" s="229">
        <v>1.336225709393954</v>
      </c>
      <c r="Q56" s="229">
        <v>1.3417045217022809</v>
      </c>
      <c r="R56" s="229">
        <v>1.666752848811653</v>
      </c>
      <c r="S56" s="229">
        <v>1.5831509857197039</v>
      </c>
      <c r="T56" s="229">
        <v>1.495957794111973</v>
      </c>
      <c r="U56" s="229">
        <v>1.6121938539552869</v>
      </c>
      <c r="V56" s="229">
        <v>1.694003292194775</v>
      </c>
      <c r="W56" s="229">
        <v>1.692938056175127</v>
      </c>
      <c r="X56" s="229">
        <v>1.573329524976472</v>
      </c>
      <c r="Y56" s="229">
        <v>1.072884416572955</v>
      </c>
      <c r="DA56" s="73" t="s">
        <v>2196</v>
      </c>
    </row>
    <row r="57" spans="1:105" ht="12" customHeight="1" x14ac:dyDescent="0.25">
      <c r="A57" s="64" t="s">
        <v>32</v>
      </c>
      <c r="B57" s="229">
        <v>2.5214824953565058</v>
      </c>
      <c r="C57" s="229">
        <v>1.5818819873400209</v>
      </c>
      <c r="D57" s="229">
        <v>1.5677515613611499</v>
      </c>
      <c r="E57" s="229">
        <v>1.4375797690794589</v>
      </c>
      <c r="F57" s="229">
        <v>1.5547201392327641</v>
      </c>
      <c r="G57" s="229">
        <v>1.2212973762387069</v>
      </c>
      <c r="H57" s="229">
        <v>1.4326490107132981</v>
      </c>
      <c r="I57" s="229">
        <v>0.89882283017344622</v>
      </c>
      <c r="J57" s="229">
        <v>0.85384174418677572</v>
      </c>
      <c r="K57" s="229">
        <v>0.70849144334631242</v>
      </c>
      <c r="L57" s="229">
        <v>0.63241727945766069</v>
      </c>
      <c r="M57" s="229">
        <v>1.0546183037768619</v>
      </c>
      <c r="N57" s="229">
        <v>1.2653456895605399</v>
      </c>
      <c r="O57" s="229">
        <v>0.24365444897009689</v>
      </c>
      <c r="P57" s="229">
        <v>0.1467374319240638</v>
      </c>
      <c r="Q57" s="229">
        <v>4.9082708480128967E-2</v>
      </c>
      <c r="R57" s="229">
        <v>0.39619717941205013</v>
      </c>
      <c r="S57" s="229">
        <v>0.39520476862544968</v>
      </c>
      <c r="T57" s="229">
        <v>7.3402483647901163E-3</v>
      </c>
      <c r="U57" s="229">
        <v>7.4415093074235673E-3</v>
      </c>
      <c r="V57" s="229">
        <v>7.2210665580836704E-3</v>
      </c>
      <c r="W57" s="229">
        <v>9.9223426302665878E-3</v>
      </c>
      <c r="X57" s="229">
        <v>3.2634510670186682E-2</v>
      </c>
      <c r="Y57" s="229">
        <v>1.635947140548747E-2</v>
      </c>
      <c r="DA57" s="73" t="s">
        <v>2197</v>
      </c>
    </row>
    <row r="58" spans="1:105" ht="12" customHeight="1" x14ac:dyDescent="0.25">
      <c r="A58" s="64" t="s">
        <v>33</v>
      </c>
      <c r="B58" s="229">
        <v>0.56431963630665849</v>
      </c>
      <c r="C58" s="229">
        <v>0.56399916597745736</v>
      </c>
      <c r="D58" s="229">
        <v>0.49389628146410602</v>
      </c>
      <c r="E58" s="229">
        <v>0.56336394800288658</v>
      </c>
      <c r="F58" s="229">
        <v>0.35210532884517881</v>
      </c>
      <c r="G58" s="229">
        <v>0.20823131908494821</v>
      </c>
      <c r="H58" s="229">
        <v>0.34728110585273941</v>
      </c>
      <c r="I58" s="229">
        <v>0.27777910320673971</v>
      </c>
      <c r="J58" s="229">
        <v>0.13876365254550951</v>
      </c>
      <c r="K58" s="229">
        <v>0.20745875668420449</v>
      </c>
      <c r="L58" s="229">
        <v>0.208191260293664</v>
      </c>
      <c r="M58" s="229">
        <v>0</v>
      </c>
      <c r="N58" s="229">
        <v>6.9164364263598621E-2</v>
      </c>
      <c r="O58" s="229">
        <v>6.9164364263611111E-2</v>
      </c>
      <c r="P58" s="229">
        <v>0</v>
      </c>
      <c r="Q58" s="229">
        <v>0</v>
      </c>
      <c r="R58" s="229">
        <v>0.13832872852729419</v>
      </c>
      <c r="S58" s="229">
        <v>0.15961711468154921</v>
      </c>
      <c r="T58" s="229">
        <v>4.1975890441257373E-2</v>
      </c>
      <c r="U58" s="229">
        <v>9.809825684312555E-2</v>
      </c>
      <c r="V58" s="229">
        <v>4.4345081803621671E-2</v>
      </c>
      <c r="W58" s="229">
        <v>4.5317938160134602E-2</v>
      </c>
      <c r="X58" s="229">
        <v>7.88700370909622E-2</v>
      </c>
      <c r="Y58" s="229">
        <v>0.1027393539326442</v>
      </c>
      <c r="DA58" s="73" t="s">
        <v>2198</v>
      </c>
    </row>
    <row r="59" spans="1:105" ht="12" customHeight="1" x14ac:dyDescent="0.25">
      <c r="A59" s="64" t="s">
        <v>35</v>
      </c>
      <c r="B59" s="229">
        <v>13.405658187986599</v>
      </c>
      <c r="C59" s="229">
        <v>21.51891508291509</v>
      </c>
      <c r="D59" s="229">
        <v>12.643490915294169</v>
      </c>
      <c r="E59" s="229">
        <v>16.032403534704141</v>
      </c>
      <c r="F59" s="229">
        <v>16.773935698303639</v>
      </c>
      <c r="G59" s="229">
        <v>29.46998258558077</v>
      </c>
      <c r="H59" s="229">
        <v>13.150558135593769</v>
      </c>
      <c r="I59" s="229">
        <v>16.485800609524428</v>
      </c>
      <c r="J59" s="229">
        <v>16.27683912982728</v>
      </c>
      <c r="K59" s="229">
        <v>14.709256159890471</v>
      </c>
      <c r="L59" s="229">
        <v>15.22320720901217</v>
      </c>
      <c r="M59" s="229">
        <v>16.104228706796729</v>
      </c>
      <c r="N59" s="229">
        <v>15.25821093267602</v>
      </c>
      <c r="O59" s="229">
        <v>13.163710095900299</v>
      </c>
      <c r="P59" s="229">
        <v>14.148557948089239</v>
      </c>
      <c r="Q59" s="229">
        <v>14.28384390946478</v>
      </c>
      <c r="R59" s="229">
        <v>14.73590347094764</v>
      </c>
      <c r="S59" s="229">
        <v>14.97976478331482</v>
      </c>
      <c r="T59" s="229">
        <v>14.460589850096881</v>
      </c>
      <c r="U59" s="229">
        <v>15.54022688837628</v>
      </c>
      <c r="V59" s="229">
        <v>15.39549684072453</v>
      </c>
      <c r="W59" s="229">
        <v>15.367204213549259</v>
      </c>
      <c r="X59" s="229">
        <v>17.532071461174269</v>
      </c>
      <c r="Y59" s="229">
        <v>14.52455298581935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1.352779654469529</v>
      </c>
      <c r="C61" s="229">
        <v>0.85840266751173033</v>
      </c>
      <c r="D61" s="229">
        <v>0.65969389535180756</v>
      </c>
      <c r="E61" s="229">
        <v>0.93470321928360789</v>
      </c>
      <c r="F61" s="229">
        <v>1.4115974052505149</v>
      </c>
      <c r="G61" s="229">
        <v>1.0936679479386471</v>
      </c>
      <c r="H61" s="229">
        <v>1.554664516498246</v>
      </c>
      <c r="I61" s="229">
        <v>1.340063849621191</v>
      </c>
      <c r="J61" s="229">
        <v>0.86476056993584927</v>
      </c>
      <c r="K61" s="229">
        <v>2.020428081206513</v>
      </c>
      <c r="L61" s="229">
        <v>2.60700323733756</v>
      </c>
      <c r="M61" s="229">
        <v>2.0045304638027961</v>
      </c>
      <c r="N61" s="229">
        <v>2.6483324644365069</v>
      </c>
      <c r="O61" s="229">
        <v>2.6960195939594631</v>
      </c>
      <c r="P61" s="229">
        <v>2.7611952471615511</v>
      </c>
      <c r="Q61" s="229">
        <v>2.467112215957596</v>
      </c>
      <c r="R61" s="229">
        <v>1.561022418923476</v>
      </c>
      <c r="S61" s="229">
        <v>2.5770220935053501</v>
      </c>
      <c r="T61" s="229">
        <v>2.164181914589359</v>
      </c>
      <c r="U61" s="229">
        <v>2.3137843314840052</v>
      </c>
      <c r="V61" s="229">
        <v>1.9822863893455041</v>
      </c>
      <c r="W61" s="229">
        <v>2.2532211619498161</v>
      </c>
      <c r="X61" s="229">
        <v>2.3623012502540148</v>
      </c>
      <c r="Y61" s="229">
        <v>2.1643993766101</v>
      </c>
      <c r="DA61" s="73" t="s">
        <v>2201</v>
      </c>
    </row>
    <row r="62" spans="1:105" ht="12" customHeight="1" x14ac:dyDescent="0.25">
      <c r="A62" s="64" t="s">
        <v>39</v>
      </c>
      <c r="B62" s="229">
        <v>4.8452080752943356</v>
      </c>
      <c r="C62" s="229">
        <v>3.562371070173683</v>
      </c>
      <c r="D62" s="229">
        <v>9.1181419828984271</v>
      </c>
      <c r="E62" s="229">
        <v>3.0902496030388722</v>
      </c>
      <c r="F62" s="229">
        <v>8.4775217948353667</v>
      </c>
      <c r="G62" s="229">
        <v>3.3350545984469182</v>
      </c>
      <c r="H62" s="229">
        <v>3.0139490512671099</v>
      </c>
      <c r="I62" s="229">
        <v>1.947303619303316</v>
      </c>
      <c r="J62" s="229">
        <v>2.638792749460261</v>
      </c>
      <c r="K62" s="229">
        <v>0.88065818733795498</v>
      </c>
      <c r="L62" s="229">
        <v>1.5292271841174689</v>
      </c>
      <c r="M62" s="229">
        <v>1.8312590240234741</v>
      </c>
      <c r="N62" s="229">
        <v>1.8153614066214849</v>
      </c>
      <c r="O62" s="229">
        <v>2.02996207349964</v>
      </c>
      <c r="P62" s="229">
        <v>1.93617299804748</v>
      </c>
      <c r="Q62" s="229">
        <v>2.1078535315505968</v>
      </c>
      <c r="R62" s="229">
        <v>1.991814658956474</v>
      </c>
      <c r="S62" s="229">
        <v>1.6421414710029609</v>
      </c>
      <c r="T62" s="229">
        <v>1.223933414074093</v>
      </c>
      <c r="U62" s="229">
        <v>1.2722328708331929</v>
      </c>
      <c r="V62" s="229">
        <v>1.172606657242367</v>
      </c>
      <c r="W62" s="229">
        <v>1.448800576856289</v>
      </c>
      <c r="X62" s="229">
        <v>0.97521410250653373</v>
      </c>
      <c r="Y62" s="229">
        <v>0.66636654542298712</v>
      </c>
      <c r="DA62" s="73" t="s">
        <v>2202</v>
      </c>
    </row>
    <row r="63" spans="1:105" ht="12" customHeight="1" x14ac:dyDescent="0.25">
      <c r="A63" s="166" t="s">
        <v>2203</v>
      </c>
      <c r="B63" s="347">
        <v>1.874131037538443</v>
      </c>
      <c r="C63" s="347">
        <v>2.010113481827446</v>
      </c>
      <c r="D63" s="347">
        <v>2.1979272524239781</v>
      </c>
      <c r="E63" s="347">
        <v>3.3450396351010809</v>
      </c>
      <c r="F63" s="347">
        <v>4.2595747472838532</v>
      </c>
      <c r="G63" s="347">
        <v>3.9787987294678602</v>
      </c>
      <c r="H63" s="347">
        <v>1.9867078633558031</v>
      </c>
      <c r="I63" s="347">
        <v>2.0607878211720072</v>
      </c>
      <c r="J63" s="347">
        <v>2.3835828803261179</v>
      </c>
      <c r="K63" s="347">
        <v>2.1223452103238838</v>
      </c>
      <c r="L63" s="347">
        <v>2.1497016143269372</v>
      </c>
      <c r="M63" s="347">
        <v>2.1900133565542381</v>
      </c>
      <c r="N63" s="347">
        <v>2.26445765548945</v>
      </c>
      <c r="O63" s="347">
        <v>2.2400638011569431</v>
      </c>
      <c r="P63" s="347">
        <v>2.3698829541513908</v>
      </c>
      <c r="Q63" s="347">
        <v>2.4309114396887872</v>
      </c>
      <c r="R63" s="347">
        <v>2.4950142544455121</v>
      </c>
      <c r="S63" s="347">
        <v>2.5244428689876171</v>
      </c>
      <c r="T63" s="347">
        <v>2.5078203095643858</v>
      </c>
      <c r="U63" s="347">
        <v>2.542825188871797</v>
      </c>
      <c r="V63" s="347">
        <v>2.4717400725034522</v>
      </c>
      <c r="W63" s="347">
        <v>2.544197031168574</v>
      </c>
      <c r="X63" s="347">
        <v>2.6392224753439</v>
      </c>
      <c r="Y63" s="347">
        <v>2.555256764881392</v>
      </c>
      <c r="DA63" s="168" t="s">
        <v>2204</v>
      </c>
    </row>
    <row r="64" spans="1:105" ht="12" customHeight="1" x14ac:dyDescent="0.25">
      <c r="A64" s="60" t="s">
        <v>2205</v>
      </c>
      <c r="B64" s="262">
        <v>3.748262075076886</v>
      </c>
      <c r="C64" s="262">
        <v>4.0202269636548928</v>
      </c>
      <c r="D64" s="262">
        <v>4.3958545048479554</v>
      </c>
      <c r="E64" s="262">
        <v>6.6900792702021619</v>
      </c>
      <c r="F64" s="262">
        <v>8.5191494945677064</v>
      </c>
      <c r="G64" s="262">
        <v>7.9575974589357186</v>
      </c>
      <c r="H64" s="262">
        <v>3.9734157267116061</v>
      </c>
      <c r="I64" s="262">
        <v>4.1215756423440144</v>
      </c>
      <c r="J64" s="262">
        <v>4.7671657606522366</v>
      </c>
      <c r="K64" s="262">
        <v>4.2446904206477676</v>
      </c>
      <c r="L64" s="262">
        <v>4.2994032286538744</v>
      </c>
      <c r="M64" s="262">
        <v>4.3800267131084754</v>
      </c>
      <c r="N64" s="262">
        <v>4.5289153109789009</v>
      </c>
      <c r="O64" s="262">
        <v>4.4801276023138863</v>
      </c>
      <c r="P64" s="262">
        <v>4.7397659083027834</v>
      </c>
      <c r="Q64" s="262">
        <v>4.8618228793775744</v>
      </c>
      <c r="R64" s="262">
        <v>4.9900285088910241</v>
      </c>
      <c r="S64" s="262">
        <v>5.048885737975235</v>
      </c>
      <c r="T64" s="262">
        <v>5.0156406191287717</v>
      </c>
      <c r="U64" s="262">
        <v>5.0856503777435931</v>
      </c>
      <c r="V64" s="262">
        <v>4.9434801450069026</v>
      </c>
      <c r="W64" s="262">
        <v>5.0883940623371489</v>
      </c>
      <c r="X64" s="262">
        <v>5.2784449506877991</v>
      </c>
      <c r="Y64" s="262">
        <v>5.1105135297627848</v>
      </c>
      <c r="DA64" s="72" t="s">
        <v>2206</v>
      </c>
    </row>
    <row r="65" spans="1:105" ht="12" customHeight="1" x14ac:dyDescent="0.25">
      <c r="A65" s="101" t="s">
        <v>2207</v>
      </c>
      <c r="B65" s="278">
        <v>0.74965241501537716</v>
      </c>
      <c r="C65" s="278">
        <v>0.80404539273097853</v>
      </c>
      <c r="D65" s="278">
        <v>0.87917090096959105</v>
      </c>
      <c r="E65" s="278">
        <v>1.338015854040433</v>
      </c>
      <c r="F65" s="278">
        <v>1.703829898913541</v>
      </c>
      <c r="G65" s="278">
        <v>1.591519491787144</v>
      </c>
      <c r="H65" s="278">
        <v>0.79468314534232098</v>
      </c>
      <c r="I65" s="278">
        <v>0.82431512846880306</v>
      </c>
      <c r="J65" s="278">
        <v>0.95343315213044733</v>
      </c>
      <c r="K65" s="278">
        <v>0.84893808412955363</v>
      </c>
      <c r="L65" s="278">
        <v>0.85988064573077505</v>
      </c>
      <c r="M65" s="278">
        <v>0.87600534262169505</v>
      </c>
      <c r="N65" s="278">
        <v>0.90578306219578053</v>
      </c>
      <c r="O65" s="278">
        <v>0.89602552046277706</v>
      </c>
      <c r="P65" s="278">
        <v>0.94795318166055631</v>
      </c>
      <c r="Q65" s="278">
        <v>0.97236457587551473</v>
      </c>
      <c r="R65" s="278">
        <v>0.99800570177820502</v>
      </c>
      <c r="S65" s="278">
        <v>1.009777147595047</v>
      </c>
      <c r="T65" s="278">
        <v>1.0031281238257539</v>
      </c>
      <c r="U65" s="278">
        <v>1.017130075548718</v>
      </c>
      <c r="V65" s="278">
        <v>0.98869602900138076</v>
      </c>
      <c r="W65" s="278">
        <v>1.0176788124674301</v>
      </c>
      <c r="X65" s="278">
        <v>1.0556889901375599</v>
      </c>
      <c r="Y65" s="278">
        <v>1.0221027059525569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41.902411926277871</v>
      </c>
      <c r="C66" s="261">
        <f t="shared" si="3"/>
        <v>48.285715966202616</v>
      </c>
      <c r="D66" s="261">
        <f t="shared" si="3"/>
        <v>48.718658807848371</v>
      </c>
      <c r="E66" s="261">
        <f t="shared" si="3"/>
        <v>60.283248107214831</v>
      </c>
      <c r="F66" s="261">
        <f t="shared" si="3"/>
        <v>76.179036494256465</v>
      </c>
      <c r="G66" s="261">
        <f t="shared" si="3"/>
        <v>76.688830352102713</v>
      </c>
      <c r="H66" s="261">
        <f t="shared" si="3"/>
        <v>40.732401012102706</v>
      </c>
      <c r="I66" s="261">
        <f t="shared" si="3"/>
        <v>45.924275491740744</v>
      </c>
      <c r="J66" s="261">
        <f t="shared" si="3"/>
        <v>49.215492453779568</v>
      </c>
      <c r="K66" s="261">
        <f t="shared" si="3"/>
        <v>40.864687509213802</v>
      </c>
      <c r="L66" s="261">
        <f t="shared" si="3"/>
        <v>42.256468802157933</v>
      </c>
      <c r="M66" s="261">
        <f t="shared" si="3"/>
        <v>42.972085087667992</v>
      </c>
      <c r="N66" s="261">
        <f t="shared" si="3"/>
        <v>44.32988641581052</v>
      </c>
      <c r="O66" s="261">
        <f t="shared" si="3"/>
        <v>42.260921122624339</v>
      </c>
      <c r="P66" s="261">
        <f t="shared" si="3"/>
        <v>44.627826630542451</v>
      </c>
      <c r="Q66" s="261">
        <f t="shared" si="3"/>
        <v>45.39015736338682</v>
      </c>
      <c r="R66" s="261">
        <f t="shared" si="3"/>
        <v>46.507782186964988</v>
      </c>
      <c r="S66" s="261">
        <f t="shared" si="3"/>
        <v>47.300328754897507</v>
      </c>
      <c r="T66" s="261">
        <f t="shared" si="3"/>
        <v>45.515836167312379</v>
      </c>
      <c r="U66" s="261">
        <f t="shared" si="3"/>
        <v>47.20133133724736</v>
      </c>
      <c r="V66" s="261">
        <f t="shared" si="3"/>
        <v>45.69037428340463</v>
      </c>
      <c r="W66" s="261">
        <f t="shared" si="3"/>
        <v>47.024151413323665</v>
      </c>
      <c r="X66" s="261">
        <f t="shared" si="3"/>
        <v>49.413595453937816</v>
      </c>
      <c r="Y66" s="261">
        <f t="shared" si="3"/>
        <v>45.752279557302806</v>
      </c>
      <c r="DA66" s="70"/>
    </row>
    <row r="67" spans="1:105" ht="12" customHeight="1" x14ac:dyDescent="0.25">
      <c r="A67" s="165" t="s">
        <v>2210</v>
      </c>
      <c r="B67" s="346">
        <v>12.35353729324553</v>
      </c>
      <c r="C67" s="346">
        <v>15.708527538455471</v>
      </c>
      <c r="D67" s="346">
        <v>14.11562443874622</v>
      </c>
      <c r="E67" s="346">
        <v>11.8582450376471</v>
      </c>
      <c r="F67" s="346">
        <v>14.590519814416989</v>
      </c>
      <c r="G67" s="346">
        <v>17.699330012935089</v>
      </c>
      <c r="H67" s="346">
        <v>10.517483018141601</v>
      </c>
      <c r="I67" s="346">
        <v>13.56578680853349</v>
      </c>
      <c r="J67" s="346">
        <v>12.91355718710539</v>
      </c>
      <c r="K67" s="346">
        <v>9.3976862303944877</v>
      </c>
      <c r="L67" s="346">
        <v>10.113680279527371</v>
      </c>
      <c r="M67" s="346">
        <v>10.26088545856711</v>
      </c>
      <c r="N67" s="346">
        <v>10.51993848771659</v>
      </c>
      <c r="O67" s="346">
        <v>9.2647114692310026</v>
      </c>
      <c r="P67" s="346">
        <v>9.7510793936310218</v>
      </c>
      <c r="Q67" s="346">
        <v>9.7309543777428011</v>
      </c>
      <c r="R67" s="346">
        <v>9.9483034862073527</v>
      </c>
      <c r="S67" s="346">
        <v>10.22851975767861</v>
      </c>
      <c r="T67" s="346">
        <v>9.129475835361772</v>
      </c>
      <c r="U67" s="346">
        <v>10.002536625234759</v>
      </c>
      <c r="V67" s="346">
        <v>9.5945349740577424</v>
      </c>
      <c r="W67" s="346">
        <v>9.8626553537056623</v>
      </c>
      <c r="X67" s="346">
        <v>10.694075524188509</v>
      </c>
      <c r="Y67" s="346">
        <v>8.8658208350750272</v>
      </c>
      <c r="DA67" s="167" t="s">
        <v>2211</v>
      </c>
    </row>
    <row r="68" spans="1:105" ht="12" customHeight="1" x14ac:dyDescent="0.25">
      <c r="A68" s="165" t="s">
        <v>2212</v>
      </c>
      <c r="B68" s="346">
        <v>5.1180969815838413</v>
      </c>
      <c r="C68" s="346">
        <v>6.373772260430199</v>
      </c>
      <c r="D68" s="346">
        <v>5.951317428030003</v>
      </c>
      <c r="E68" s="346">
        <v>4.8197706052605742</v>
      </c>
      <c r="F68" s="346">
        <v>6.0615970268255523</v>
      </c>
      <c r="G68" s="346">
        <v>7.1227177436623768</v>
      </c>
      <c r="H68" s="346">
        <v>4.316612541541887</v>
      </c>
      <c r="I68" s="346">
        <v>5.4944924964765773</v>
      </c>
      <c r="J68" s="346">
        <v>5.2300506456650764</v>
      </c>
      <c r="K68" s="346">
        <v>3.8005559265551239</v>
      </c>
      <c r="L68" s="346">
        <v>4.1197308470255143</v>
      </c>
      <c r="M68" s="346">
        <v>4.1626465685033196</v>
      </c>
      <c r="N68" s="346">
        <v>4.2909546590609162</v>
      </c>
      <c r="O68" s="346">
        <v>3.7952095338906169</v>
      </c>
      <c r="P68" s="346">
        <v>3.9834519693210808</v>
      </c>
      <c r="Q68" s="346">
        <v>3.9703532286904029</v>
      </c>
      <c r="R68" s="346">
        <v>4.0349981459647584</v>
      </c>
      <c r="S68" s="346">
        <v>4.1637032187529419</v>
      </c>
      <c r="T68" s="346">
        <v>3.6949427386397069</v>
      </c>
      <c r="U68" s="346">
        <v>4.0510608814985716</v>
      </c>
      <c r="V68" s="346">
        <v>3.8747560905229359</v>
      </c>
      <c r="W68" s="346">
        <v>3.9958791817320849</v>
      </c>
      <c r="X68" s="346">
        <v>4.3151713669505236</v>
      </c>
      <c r="Y68" s="346">
        <v>3.5766694840265458</v>
      </c>
      <c r="DA68" s="167" t="s">
        <v>2213</v>
      </c>
    </row>
    <row r="69" spans="1:105" ht="12" customHeight="1" x14ac:dyDescent="0.25">
      <c r="A69" s="64" t="s">
        <v>28</v>
      </c>
      <c r="B69" s="229">
        <v>3.3537878558303293E-2</v>
      </c>
      <c r="C69" s="229">
        <v>1.5879749001074729E-2</v>
      </c>
      <c r="D69" s="229">
        <v>3.1080200090500481E-2</v>
      </c>
      <c r="E69" s="229">
        <v>2.525019259116813E-2</v>
      </c>
      <c r="F69" s="229">
        <v>3.6410737312118267E-2</v>
      </c>
      <c r="G69" s="229">
        <v>1.8769921230499909E-2</v>
      </c>
      <c r="H69" s="229">
        <v>1.214794649917676E-2</v>
      </c>
      <c r="I69" s="229">
        <v>1.227897347054095E-2</v>
      </c>
      <c r="J69" s="229">
        <v>0</v>
      </c>
      <c r="K69" s="229">
        <v>0</v>
      </c>
      <c r="L69" s="229">
        <v>1.2281690644813169E-2</v>
      </c>
      <c r="M69" s="229">
        <v>6.1745579516208913E-3</v>
      </c>
      <c r="N69" s="229">
        <v>0.11645016816349681</v>
      </c>
      <c r="O69" s="229">
        <v>8.0644879434809053E-2</v>
      </c>
      <c r="P69" s="229">
        <v>8.6562303517619135E-2</v>
      </c>
      <c r="Q69" s="229">
        <v>9.9472405024466679E-2</v>
      </c>
      <c r="R69" s="229">
        <v>0.118322106975403</v>
      </c>
      <c r="S69" s="229">
        <v>9.3709995757722292E-2</v>
      </c>
      <c r="T69" s="229">
        <v>9.7181326831205922E-3</v>
      </c>
      <c r="U69" s="229">
        <v>1.188560018440339E-2</v>
      </c>
      <c r="V69" s="229">
        <v>1.038300992068176E-2</v>
      </c>
      <c r="W69" s="229">
        <v>1.5796112565233691E-2</v>
      </c>
      <c r="X69" s="229">
        <v>9.4592383168642831E-3</v>
      </c>
      <c r="Y69" s="229">
        <v>1.3703062889759639E-2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2.1387865183592029E-2</v>
      </c>
      <c r="C71" s="229">
        <v>8.7215816556169196E-2</v>
      </c>
      <c r="D71" s="229">
        <v>9.4294788092715562E-2</v>
      </c>
      <c r="E71" s="229">
        <v>0.1471974196493879</v>
      </c>
      <c r="F71" s="229">
        <v>5.5301758883367601E-2</v>
      </c>
      <c r="G71" s="229">
        <v>9.13674495611079E-2</v>
      </c>
      <c r="H71" s="229">
        <v>0.1995911755871565</v>
      </c>
      <c r="I71" s="229">
        <v>6.7242676083350744E-2</v>
      </c>
      <c r="J71" s="229">
        <v>3.381706765073788E-2</v>
      </c>
      <c r="K71" s="229">
        <v>3.4078449478844357E-2</v>
      </c>
      <c r="L71" s="229">
        <v>7.8467008940151711E-2</v>
      </c>
      <c r="M71" s="229">
        <v>4.5083966892080773E-2</v>
      </c>
      <c r="N71" s="229">
        <v>4.4870614636872613E-2</v>
      </c>
      <c r="O71" s="229">
        <v>4.49119686338737E-2</v>
      </c>
      <c r="P71" s="229">
        <v>6.7625192800950709E-2</v>
      </c>
      <c r="Q71" s="229">
        <v>5.6552324146363353E-2</v>
      </c>
      <c r="R71" s="229">
        <v>5.7060214115826048E-2</v>
      </c>
      <c r="S71" s="229">
        <v>5.085393561076143E-2</v>
      </c>
      <c r="T71" s="229">
        <v>3.2065105695842262E-2</v>
      </c>
      <c r="U71" s="229">
        <v>0.11288585102510269</v>
      </c>
      <c r="V71" s="229">
        <v>4.1311489757145173E-2</v>
      </c>
      <c r="W71" s="229">
        <v>5.8799158713054793E-2</v>
      </c>
      <c r="X71" s="229">
        <v>5.7233956074862327E-2</v>
      </c>
      <c r="Y71" s="229">
        <v>6.9291777968034332E-2</v>
      </c>
      <c r="DA71" s="73" t="s">
        <v>2216</v>
      </c>
    </row>
    <row r="72" spans="1:105" ht="12" customHeight="1" x14ac:dyDescent="0.25">
      <c r="A72" s="64" t="s">
        <v>159</v>
      </c>
      <c r="B72" s="229">
        <v>0.78925858587483566</v>
      </c>
      <c r="C72" s="229">
        <v>0.98032002388563499</v>
      </c>
      <c r="D72" s="229">
        <v>1.2141909847965451</v>
      </c>
      <c r="E72" s="229">
        <v>0.4922969402792714</v>
      </c>
      <c r="F72" s="229">
        <v>0.58830041727885352</v>
      </c>
      <c r="G72" s="229">
        <v>0.35795461038955378</v>
      </c>
      <c r="H72" s="229">
        <v>0.43191241182422152</v>
      </c>
      <c r="I72" s="229">
        <v>1.468753780982575</v>
      </c>
      <c r="J72" s="229">
        <v>1.28331431617227</v>
      </c>
      <c r="K72" s="229">
        <v>0.27676030606339669</v>
      </c>
      <c r="L72" s="229">
        <v>0.22398730097279521</v>
      </c>
      <c r="M72" s="229">
        <v>0.15671967276989249</v>
      </c>
      <c r="N72" s="229">
        <v>0.163328584532142</v>
      </c>
      <c r="O72" s="229">
        <v>0.2409249317822339</v>
      </c>
      <c r="P72" s="229">
        <v>0.25169902559221269</v>
      </c>
      <c r="Q72" s="229">
        <v>0.25273104563921078</v>
      </c>
      <c r="R72" s="229">
        <v>0.31395898537172401</v>
      </c>
      <c r="S72" s="229">
        <v>0.29821126600814368</v>
      </c>
      <c r="T72" s="229">
        <v>0.28178706371084261</v>
      </c>
      <c r="U72" s="229">
        <v>0.30368194478936128</v>
      </c>
      <c r="V72" s="229">
        <v>0.31909203287879417</v>
      </c>
      <c r="W72" s="229">
        <v>0.31889137900251702</v>
      </c>
      <c r="X72" s="229">
        <v>0.29636124016177312</v>
      </c>
      <c r="Y72" s="229">
        <v>0.20209457154282809</v>
      </c>
      <c r="DA72" s="73" t="s">
        <v>2217</v>
      </c>
    </row>
    <row r="73" spans="1:105" ht="12" customHeight="1" x14ac:dyDescent="0.25">
      <c r="A73" s="64" t="s">
        <v>32</v>
      </c>
      <c r="B73" s="229">
        <v>0.47496069164610089</v>
      </c>
      <c r="C73" s="229">
        <v>0.29797223030227538</v>
      </c>
      <c r="D73" s="229">
        <v>0.29531054341428858</v>
      </c>
      <c r="E73" s="229">
        <v>0.2707906490232776</v>
      </c>
      <c r="F73" s="229">
        <v>0.29285587110201639</v>
      </c>
      <c r="G73" s="229">
        <v>0.23005047530258191</v>
      </c>
      <c r="H73" s="229">
        <v>0.26986186351386199</v>
      </c>
      <c r="I73" s="229">
        <v>0.16930734751189561</v>
      </c>
      <c r="J73" s="229">
        <v>0.16083445596870019</v>
      </c>
      <c r="K73" s="229">
        <v>0.1334554519322694</v>
      </c>
      <c r="L73" s="229">
        <v>0.1191256925294209</v>
      </c>
      <c r="M73" s="229">
        <v>0.19865386331530929</v>
      </c>
      <c r="N73" s="229">
        <v>0.2383476645155588</v>
      </c>
      <c r="O73" s="229">
        <v>4.5896128891874201E-2</v>
      </c>
      <c r="P73" s="229">
        <v>2.7640291885973219E-2</v>
      </c>
      <c r="Q73" s="229">
        <v>9.2454963342071209E-3</v>
      </c>
      <c r="R73" s="229">
        <v>7.4629939612242138E-2</v>
      </c>
      <c r="S73" s="229">
        <v>7.4443003508394973E-2</v>
      </c>
      <c r="T73" s="229">
        <v>1.382650661511712E-3</v>
      </c>
      <c r="U73" s="229">
        <v>1.4017247448886491E-3</v>
      </c>
      <c r="V73" s="229">
        <v>1.3602009029077271E-3</v>
      </c>
      <c r="W73" s="229">
        <v>1.8690285286928759E-3</v>
      </c>
      <c r="X73" s="229">
        <v>6.1472208464617567E-3</v>
      </c>
      <c r="Y73" s="229">
        <v>3.0815624808120451E-3</v>
      </c>
      <c r="DA73" s="73" t="s">
        <v>2218</v>
      </c>
    </row>
    <row r="74" spans="1:105" ht="12" customHeight="1" x14ac:dyDescent="0.25">
      <c r="A74" s="64" t="s">
        <v>33</v>
      </c>
      <c r="B74" s="229">
        <v>0.10629843564779159</v>
      </c>
      <c r="C74" s="229">
        <v>0.1062380700456152</v>
      </c>
      <c r="D74" s="229">
        <v>9.3033094569416094E-2</v>
      </c>
      <c r="E74" s="229">
        <v>0.10611841679832761</v>
      </c>
      <c r="F74" s="229">
        <v>6.6324549477762201E-2</v>
      </c>
      <c r="G74" s="229">
        <v>3.9223627971679977E-2</v>
      </c>
      <c r="H74" s="229">
        <v>6.5415831573369179E-2</v>
      </c>
      <c r="I74" s="229">
        <v>5.2324041601269529E-2</v>
      </c>
      <c r="J74" s="229">
        <v>2.613830574264445E-2</v>
      </c>
      <c r="K74" s="229">
        <v>3.9078103752149318E-2</v>
      </c>
      <c r="L74" s="229">
        <v>3.9216082271382707E-2</v>
      </c>
      <c r="M74" s="229">
        <v>0</v>
      </c>
      <c r="N74" s="229">
        <v>1.3028190498406389E-2</v>
      </c>
      <c r="O74" s="229">
        <v>1.302819049840874E-2</v>
      </c>
      <c r="P74" s="229">
        <v>0</v>
      </c>
      <c r="Q74" s="229">
        <v>0</v>
      </c>
      <c r="R74" s="229">
        <v>2.6056380996831038E-2</v>
      </c>
      <c r="S74" s="229">
        <v>3.0066381712868E-2</v>
      </c>
      <c r="T74" s="229">
        <v>7.9068159279930793E-3</v>
      </c>
      <c r="U74" s="229">
        <v>1.8478342009231399E-2</v>
      </c>
      <c r="V74" s="229">
        <v>8.3530902012362157E-3</v>
      </c>
      <c r="W74" s="229">
        <v>8.5363429221306155E-3</v>
      </c>
      <c r="X74" s="229">
        <v>1.485640587863E-2</v>
      </c>
      <c r="Y74" s="229">
        <v>1.9352565283711369E-2</v>
      </c>
      <c r="DA74" s="73" t="s">
        <v>2219</v>
      </c>
    </row>
    <row r="75" spans="1:105" ht="12" customHeight="1" x14ac:dyDescent="0.25">
      <c r="A75" s="64" t="s">
        <v>35</v>
      </c>
      <c r="B75" s="229">
        <v>2.5251655312550931</v>
      </c>
      <c r="C75" s="229">
        <v>4.0534244477513184</v>
      </c>
      <c r="D75" s="229">
        <v>2.3815993967867142</v>
      </c>
      <c r="E75" s="229">
        <v>3.0199541284207241</v>
      </c>
      <c r="F75" s="229">
        <v>3.1596333171319881</v>
      </c>
      <c r="G75" s="229">
        <v>5.5511324537936053</v>
      </c>
      <c r="H75" s="229">
        <v>2.477113443823757</v>
      </c>
      <c r="I75" s="229">
        <v>3.1053585635669281</v>
      </c>
      <c r="J75" s="229">
        <v>3.0659973984162212</v>
      </c>
      <c r="K75" s="229">
        <v>2.7707186118353229</v>
      </c>
      <c r="L75" s="229">
        <v>2.8675293357696048</v>
      </c>
      <c r="M75" s="229">
        <v>3.0334835237179441</v>
      </c>
      <c r="N75" s="229">
        <v>2.8741228349639032</v>
      </c>
      <c r="O75" s="229">
        <v>2.479590821388423</v>
      </c>
      <c r="P75" s="229">
        <v>2.6651023281719319</v>
      </c>
      <c r="Q75" s="229">
        <v>2.6905855563534762</v>
      </c>
      <c r="R75" s="229">
        <v>2.7757380499291959</v>
      </c>
      <c r="S75" s="229">
        <v>2.821673144779524</v>
      </c>
      <c r="T75" s="229">
        <v>2.7238784205168649</v>
      </c>
      <c r="U75" s="229">
        <v>2.927244954043176</v>
      </c>
      <c r="V75" s="229">
        <v>2.8999827844024049</v>
      </c>
      <c r="W75" s="229">
        <v>2.8946534252668958</v>
      </c>
      <c r="X75" s="229">
        <v>3.302440053628394</v>
      </c>
      <c r="Y75" s="229">
        <v>2.7359268782152788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0.25481722023248737</v>
      </c>
      <c r="C77" s="229">
        <v>0.1616935772598273</v>
      </c>
      <c r="D77" s="229">
        <v>0.1242636700385676</v>
      </c>
      <c r="E77" s="229">
        <v>0.1760659803636713</v>
      </c>
      <c r="F77" s="229">
        <v>0.26589646414691143</v>
      </c>
      <c r="G77" s="229">
        <v>0.20600947495797231</v>
      </c>
      <c r="H77" s="229">
        <v>0.29284539368942031</v>
      </c>
      <c r="I77" s="229">
        <v>0.25242199937462878</v>
      </c>
      <c r="J77" s="229">
        <v>0.16289118768874719</v>
      </c>
      <c r="K77" s="229">
        <v>0.38057925075358129</v>
      </c>
      <c r="L77" s="229">
        <v>0.49106986188075941</v>
      </c>
      <c r="M77" s="229">
        <v>0.37758468570246589</v>
      </c>
      <c r="N77" s="229">
        <v>0.49885486864731993</v>
      </c>
      <c r="O77" s="229">
        <v>0.50783748584277988</v>
      </c>
      <c r="P77" s="229">
        <v>0.52011434018555491</v>
      </c>
      <c r="Q77" s="229">
        <v>0.46471919857373012</v>
      </c>
      <c r="R77" s="229">
        <v>0.29404300411854939</v>
      </c>
      <c r="S77" s="229">
        <v>0.48542244420599379</v>
      </c>
      <c r="T77" s="229">
        <v>0.40765753515810649</v>
      </c>
      <c r="U77" s="229">
        <v>0.43583749180308118</v>
      </c>
      <c r="V77" s="229">
        <v>0.37339466613710343</v>
      </c>
      <c r="W77" s="229">
        <v>0.4244294709489958</v>
      </c>
      <c r="X77" s="229">
        <v>0.44497641279022981</v>
      </c>
      <c r="Y77" s="229">
        <v>0.4076984975332042</v>
      </c>
      <c r="DA77" s="73" t="s">
        <v>2222</v>
      </c>
    </row>
    <row r="78" spans="1:105" ht="12" customHeight="1" x14ac:dyDescent="0.25">
      <c r="A78" s="64" t="s">
        <v>39</v>
      </c>
      <c r="B78" s="229">
        <v>0.9126707731856365</v>
      </c>
      <c r="C78" s="229">
        <v>0.67102834562828351</v>
      </c>
      <c r="D78" s="229">
        <v>1.7175447502412551</v>
      </c>
      <c r="E78" s="229">
        <v>0.58209687813474575</v>
      </c>
      <c r="F78" s="229">
        <v>1.596873911492535</v>
      </c>
      <c r="G78" s="229">
        <v>0.62820973045537498</v>
      </c>
      <c r="H78" s="229">
        <v>0.56772447503092371</v>
      </c>
      <c r="I78" s="229">
        <v>0.36680511388538922</v>
      </c>
      <c r="J78" s="229">
        <v>0.4970579140257555</v>
      </c>
      <c r="K78" s="229">
        <v>0.16588575273955941</v>
      </c>
      <c r="L78" s="229">
        <v>0.28805387401658689</v>
      </c>
      <c r="M78" s="229">
        <v>0.34494629815400629</v>
      </c>
      <c r="N78" s="229">
        <v>0.34195173310321603</v>
      </c>
      <c r="O78" s="229">
        <v>0.38237512741821472</v>
      </c>
      <c r="P78" s="229">
        <v>0.36470848716683818</v>
      </c>
      <c r="Q78" s="229">
        <v>0.3970472026189491</v>
      </c>
      <c r="R78" s="229">
        <v>0.37518946484498689</v>
      </c>
      <c r="S78" s="229">
        <v>0.30932304716953279</v>
      </c>
      <c r="T78" s="229">
        <v>0.2305470142854249</v>
      </c>
      <c r="U78" s="229">
        <v>0.23964497289932721</v>
      </c>
      <c r="V78" s="229">
        <v>0.2208788163226619</v>
      </c>
      <c r="W78" s="229">
        <v>0.27290426378456423</v>
      </c>
      <c r="X78" s="229">
        <v>0.18369683925330829</v>
      </c>
      <c r="Y78" s="229">
        <v>0.1255205681129172</v>
      </c>
      <c r="DA78" s="73" t="s">
        <v>2223</v>
      </c>
    </row>
    <row r="79" spans="1:105" ht="12" customHeight="1" x14ac:dyDescent="0.25">
      <c r="A79" s="165" t="s">
        <v>2224</v>
      </c>
      <c r="B79" s="346">
        <v>24.430777651448501</v>
      </c>
      <c r="C79" s="346">
        <v>26.203416167316941</v>
      </c>
      <c r="D79" s="346">
        <v>28.651716941072149</v>
      </c>
      <c r="E79" s="346">
        <v>43.605232464307157</v>
      </c>
      <c r="F79" s="346">
        <v>55.526919653013927</v>
      </c>
      <c r="G79" s="346">
        <v>51.866782595505249</v>
      </c>
      <c r="H79" s="346">
        <v>25.898305452419219</v>
      </c>
      <c r="I79" s="346">
        <v>26.863996186730681</v>
      </c>
      <c r="J79" s="346">
        <v>31.071884621009101</v>
      </c>
      <c r="K79" s="346">
        <v>27.666445352264191</v>
      </c>
      <c r="L79" s="346">
        <v>28.023057675605049</v>
      </c>
      <c r="M79" s="346">
        <v>28.548553060597559</v>
      </c>
      <c r="N79" s="346">
        <v>29.518993269033011</v>
      </c>
      <c r="O79" s="346">
        <v>29.201000119502719</v>
      </c>
      <c r="P79" s="346">
        <v>30.89329526759035</v>
      </c>
      <c r="Q79" s="346">
        <v>31.688849756953619</v>
      </c>
      <c r="R79" s="346">
        <v>32.524480554792873</v>
      </c>
      <c r="S79" s="346">
        <v>32.908105778465959</v>
      </c>
      <c r="T79" s="346">
        <v>32.691417593310902</v>
      </c>
      <c r="U79" s="346">
        <v>33.147733830514028</v>
      </c>
      <c r="V79" s="346">
        <v>32.221083218823949</v>
      </c>
      <c r="W79" s="346">
        <v>33.165616877885917</v>
      </c>
      <c r="X79" s="346">
        <v>34.404348562798788</v>
      </c>
      <c r="Y79" s="346">
        <v>33.309789238201233</v>
      </c>
      <c r="DA79" s="167" t="s">
        <v>2225</v>
      </c>
    </row>
    <row r="80" spans="1:105" ht="12" customHeight="1" x14ac:dyDescent="0.25">
      <c r="A80" s="132" t="s">
        <v>2226</v>
      </c>
      <c r="B80" s="316">
        <v>33.485789717028979</v>
      </c>
      <c r="C80" s="316">
        <v>35.915438147935873</v>
      </c>
      <c r="D80" s="316">
        <v>39.271175981731162</v>
      </c>
      <c r="E80" s="316">
        <v>59.767055543374489</v>
      </c>
      <c r="F80" s="316">
        <v>76.107391326732753</v>
      </c>
      <c r="G80" s="316">
        <v>71.090662772618387</v>
      </c>
      <c r="H80" s="316">
        <v>35.497241339580413</v>
      </c>
      <c r="I80" s="316">
        <v>36.820855238498581</v>
      </c>
      <c r="J80" s="316">
        <v>42.588353484900558</v>
      </c>
      <c r="K80" s="316">
        <v>37.920723789513282</v>
      </c>
      <c r="L80" s="316">
        <v>38.409510738510981</v>
      </c>
      <c r="M80" s="316">
        <v>39.129775488580663</v>
      </c>
      <c r="N80" s="316">
        <v>40.459899204503103</v>
      </c>
      <c r="O80" s="316">
        <v>40.024045221934678</v>
      </c>
      <c r="P80" s="316">
        <v>42.343571856595482</v>
      </c>
      <c r="Q80" s="316">
        <v>43.433990291871019</v>
      </c>
      <c r="R80" s="316">
        <v>44.579338899955907</v>
      </c>
      <c r="S80" s="316">
        <v>45.10515079810088</v>
      </c>
      <c r="T80" s="316">
        <v>44.808149404785141</v>
      </c>
      <c r="U80" s="316">
        <v>45.433594479905118</v>
      </c>
      <c r="V80" s="316">
        <v>44.163490516498527</v>
      </c>
      <c r="W80" s="316">
        <v>45.45810569163725</v>
      </c>
      <c r="X80" s="316">
        <v>47.155960312091963</v>
      </c>
      <c r="Y80" s="316">
        <v>45.655714028522901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1.0000000000000009</v>
      </c>
      <c r="C84" s="232">
        <f t="shared" si="4"/>
        <v>1</v>
      </c>
      <c r="D84" s="232">
        <f t="shared" si="4"/>
        <v>1</v>
      </c>
      <c r="E84" s="232">
        <f t="shared" si="4"/>
        <v>1</v>
      </c>
      <c r="F84" s="232">
        <f t="shared" si="4"/>
        <v>1</v>
      </c>
      <c r="G84" s="232">
        <f t="shared" si="4"/>
        <v>0.99999999999999989</v>
      </c>
      <c r="H84" s="232">
        <f t="shared" si="4"/>
        <v>0.99999999999999989</v>
      </c>
      <c r="I84" s="232">
        <f t="shared" si="4"/>
        <v>0.99999999999999989</v>
      </c>
      <c r="J84" s="232">
        <f t="shared" si="4"/>
        <v>0.99999999999999989</v>
      </c>
      <c r="K84" s="232">
        <f t="shared" si="4"/>
        <v>1.0000000000000002</v>
      </c>
      <c r="L84" s="232">
        <f t="shared" si="4"/>
        <v>1</v>
      </c>
      <c r="M84" s="232">
        <f t="shared" si="4"/>
        <v>1.0000000000000002</v>
      </c>
      <c r="N84" s="232">
        <f t="shared" si="4"/>
        <v>0.99999999999999967</v>
      </c>
      <c r="O84" s="232">
        <f t="shared" si="4"/>
        <v>1</v>
      </c>
      <c r="P84" s="232">
        <f t="shared" si="4"/>
        <v>1.0000000000000004</v>
      </c>
      <c r="Q84" s="232">
        <f t="shared" si="4"/>
        <v>0.99999999999999978</v>
      </c>
      <c r="R84" s="232">
        <f t="shared" si="4"/>
        <v>1</v>
      </c>
      <c r="S84" s="232">
        <f t="shared" si="4"/>
        <v>0.99999999999999989</v>
      </c>
      <c r="T84" s="232">
        <f t="shared" si="4"/>
        <v>1</v>
      </c>
      <c r="U84" s="232">
        <f t="shared" si="4"/>
        <v>1</v>
      </c>
      <c r="V84" s="232">
        <f t="shared" si="4"/>
        <v>0.99999999999999989</v>
      </c>
      <c r="W84" s="232">
        <f t="shared" si="4"/>
        <v>1</v>
      </c>
      <c r="X84" s="232">
        <f t="shared" si="4"/>
        <v>1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9.1873808950185334E-3</v>
      </c>
      <c r="C85" s="299">
        <f t="shared" si="5"/>
        <v>8.056758552852818E-3</v>
      </c>
      <c r="D85" s="299">
        <f t="shared" si="5"/>
        <v>9.2870205522380851E-3</v>
      </c>
      <c r="E85" s="299">
        <f t="shared" si="5"/>
        <v>1.4982497627275286E-2</v>
      </c>
      <c r="F85" s="299">
        <f t="shared" si="5"/>
        <v>1.5151666539395672E-2</v>
      </c>
      <c r="G85" s="299">
        <f t="shared" si="5"/>
        <v>1.2798138013170588E-2</v>
      </c>
      <c r="H85" s="299">
        <f t="shared" si="5"/>
        <v>1.1054697007707932E-2</v>
      </c>
      <c r="I85" s="299">
        <f t="shared" si="5"/>
        <v>9.3224562676772933E-3</v>
      </c>
      <c r="J85" s="299">
        <f t="shared" si="5"/>
        <v>1.0933530267935806E-2</v>
      </c>
      <c r="K85" s="299">
        <f t="shared" si="5"/>
        <v>1.2806633116619399E-2</v>
      </c>
      <c r="L85" s="299">
        <f t="shared" si="5"/>
        <v>1.2182060793624159E-2</v>
      </c>
      <c r="M85" s="299">
        <f t="shared" si="5"/>
        <v>1.2248956936749046E-2</v>
      </c>
      <c r="N85" s="299">
        <f t="shared" si="5"/>
        <v>1.2288955516843766E-2</v>
      </c>
      <c r="O85" s="299">
        <f t="shared" si="5"/>
        <v>1.3376139497714669E-2</v>
      </c>
      <c r="P85" s="299">
        <f t="shared" si="5"/>
        <v>1.3443824847238895E-2</v>
      </c>
      <c r="Q85" s="299">
        <f t="shared" si="5"/>
        <v>1.3724945143101302E-2</v>
      </c>
      <c r="R85" s="299">
        <f t="shared" si="5"/>
        <v>1.3807205846864009E-2</v>
      </c>
      <c r="S85" s="299">
        <f t="shared" si="5"/>
        <v>1.3621287783867654E-2</v>
      </c>
      <c r="T85" s="299">
        <f t="shared" si="5"/>
        <v>1.4747041342298463E-2</v>
      </c>
      <c r="U85" s="299">
        <f t="shared" si="5"/>
        <v>1.3956065141225072E-2</v>
      </c>
      <c r="V85" s="299">
        <f t="shared" si="5"/>
        <v>1.4111448888462013E-2</v>
      </c>
      <c r="W85" s="299">
        <f t="shared" si="5"/>
        <v>1.409931974227094E-2</v>
      </c>
      <c r="X85" s="299">
        <f t="shared" si="5"/>
        <v>1.3690109420145646E-2</v>
      </c>
      <c r="Y85" s="299">
        <f t="shared" si="5"/>
        <v>1.526863721740551E-2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1.0718611044188293E-2</v>
      </c>
      <c r="C86" s="233">
        <f t="shared" si="6"/>
        <v>9.3995516449949575E-3</v>
      </c>
      <c r="D86" s="233">
        <f t="shared" si="6"/>
        <v>1.083485731094443E-2</v>
      </c>
      <c r="E86" s="233">
        <f t="shared" si="6"/>
        <v>1.7479580565154498E-2</v>
      </c>
      <c r="F86" s="233">
        <f t="shared" si="6"/>
        <v>1.7676944295961616E-2</v>
      </c>
      <c r="G86" s="233">
        <f t="shared" si="6"/>
        <v>1.4931161015365698E-2</v>
      </c>
      <c r="H86" s="233">
        <f t="shared" si="6"/>
        <v>1.2897146508992589E-2</v>
      </c>
      <c r="I86" s="233">
        <f t="shared" si="6"/>
        <v>1.0876198978956838E-2</v>
      </c>
      <c r="J86" s="233">
        <f t="shared" si="6"/>
        <v>1.2755785312591779E-2</v>
      </c>
      <c r="K86" s="233">
        <f t="shared" si="6"/>
        <v>1.4941071969389302E-2</v>
      </c>
      <c r="L86" s="233">
        <f t="shared" si="6"/>
        <v>1.4212404259228187E-2</v>
      </c>
      <c r="M86" s="233">
        <f t="shared" si="6"/>
        <v>1.4290449759540559E-2</v>
      </c>
      <c r="N86" s="233">
        <f t="shared" si="6"/>
        <v>1.4337114769651063E-2</v>
      </c>
      <c r="O86" s="233">
        <f t="shared" si="6"/>
        <v>1.5605496080667114E-2</v>
      </c>
      <c r="P86" s="233">
        <f t="shared" si="6"/>
        <v>1.5684462321778714E-2</v>
      </c>
      <c r="Q86" s="233">
        <f t="shared" si="6"/>
        <v>1.6012436000284857E-2</v>
      </c>
      <c r="R86" s="233">
        <f t="shared" si="6"/>
        <v>1.6108406821341348E-2</v>
      </c>
      <c r="S86" s="233">
        <f t="shared" si="6"/>
        <v>1.5891502414512267E-2</v>
      </c>
      <c r="T86" s="233">
        <f t="shared" si="6"/>
        <v>1.7204881566014883E-2</v>
      </c>
      <c r="U86" s="233">
        <f t="shared" si="6"/>
        <v>1.6282075998095918E-2</v>
      </c>
      <c r="V86" s="233">
        <f t="shared" si="6"/>
        <v>1.6463357036539013E-2</v>
      </c>
      <c r="W86" s="233">
        <f t="shared" si="6"/>
        <v>1.6449206365982769E-2</v>
      </c>
      <c r="X86" s="233">
        <f t="shared" si="6"/>
        <v>1.597179432350326E-2</v>
      </c>
      <c r="Y86" s="233">
        <f t="shared" si="6"/>
        <v>1.7813410086973094E-2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2.4499682386716091E-2</v>
      </c>
      <c r="C87" s="233">
        <f t="shared" si="7"/>
        <v>2.1484689474274187E-2</v>
      </c>
      <c r="D87" s="233">
        <f t="shared" si="7"/>
        <v>2.4765388139301545E-2</v>
      </c>
      <c r="E87" s="233">
        <f t="shared" si="7"/>
        <v>3.9953327006067442E-2</v>
      </c>
      <c r="F87" s="233">
        <f t="shared" si="7"/>
        <v>4.0404444105055122E-2</v>
      </c>
      <c r="G87" s="233">
        <f t="shared" si="7"/>
        <v>3.4128368035121599E-2</v>
      </c>
      <c r="H87" s="233">
        <f t="shared" si="7"/>
        <v>2.9479192020554486E-2</v>
      </c>
      <c r="I87" s="233">
        <f t="shared" si="7"/>
        <v>2.4859883380472781E-2</v>
      </c>
      <c r="J87" s="233">
        <f t="shared" si="7"/>
        <v>2.9156080714495491E-2</v>
      </c>
      <c r="K87" s="233">
        <f t="shared" si="7"/>
        <v>3.4151021644318401E-2</v>
      </c>
      <c r="L87" s="233">
        <f t="shared" si="7"/>
        <v>3.2485495449664427E-2</v>
      </c>
      <c r="M87" s="233">
        <f t="shared" si="7"/>
        <v>3.2663885164664133E-2</v>
      </c>
      <c r="N87" s="233">
        <f t="shared" si="7"/>
        <v>3.2770548044916706E-2</v>
      </c>
      <c r="O87" s="233">
        <f t="shared" si="7"/>
        <v>3.5669705327239128E-2</v>
      </c>
      <c r="P87" s="233">
        <f t="shared" si="7"/>
        <v>3.5850199592637057E-2</v>
      </c>
      <c r="Q87" s="233">
        <f t="shared" si="7"/>
        <v>3.6599853714936799E-2</v>
      </c>
      <c r="R87" s="233">
        <f t="shared" si="7"/>
        <v>3.6819215591637353E-2</v>
      </c>
      <c r="S87" s="233">
        <f t="shared" si="7"/>
        <v>3.6323434090313751E-2</v>
      </c>
      <c r="T87" s="233">
        <f t="shared" si="7"/>
        <v>3.932544357946257E-2</v>
      </c>
      <c r="U87" s="233">
        <f t="shared" si="7"/>
        <v>3.7216173709933534E-2</v>
      </c>
      <c r="V87" s="233">
        <f t="shared" si="7"/>
        <v>3.7630530369232015E-2</v>
      </c>
      <c r="W87" s="233">
        <f t="shared" si="7"/>
        <v>3.7598185979389187E-2</v>
      </c>
      <c r="X87" s="233">
        <f t="shared" si="7"/>
        <v>3.650695845372174E-2</v>
      </c>
      <c r="Y87" s="233">
        <f t="shared" si="7"/>
        <v>4.0716365913081351E-2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1.837476179003707E-2</v>
      </c>
      <c r="C88" s="233">
        <f t="shared" si="8"/>
        <v>1.6113517105705633E-2</v>
      </c>
      <c r="D88" s="233">
        <f t="shared" si="8"/>
        <v>1.8574041104476167E-2</v>
      </c>
      <c r="E88" s="233">
        <f t="shared" si="8"/>
        <v>2.9964995254550573E-2</v>
      </c>
      <c r="F88" s="233">
        <f t="shared" si="8"/>
        <v>3.0303333078791343E-2</v>
      </c>
      <c r="G88" s="233">
        <f t="shared" si="8"/>
        <v>2.5596276026341184E-2</v>
      </c>
      <c r="H88" s="233">
        <f t="shared" si="8"/>
        <v>2.2109394015415871E-2</v>
      </c>
      <c r="I88" s="233">
        <f t="shared" si="8"/>
        <v>1.864491253535458E-2</v>
      </c>
      <c r="J88" s="233">
        <f t="shared" si="8"/>
        <v>2.1867060535871615E-2</v>
      </c>
      <c r="K88" s="233">
        <f t="shared" si="8"/>
        <v>2.5613266233238802E-2</v>
      </c>
      <c r="L88" s="233">
        <f t="shared" si="8"/>
        <v>2.4364121587248325E-2</v>
      </c>
      <c r="M88" s="233">
        <f t="shared" si="8"/>
        <v>2.4497913873498096E-2</v>
      </c>
      <c r="N88" s="233">
        <f t="shared" si="8"/>
        <v>2.4577911033687536E-2</v>
      </c>
      <c r="O88" s="233">
        <f t="shared" si="8"/>
        <v>2.6752278995429337E-2</v>
      </c>
      <c r="P88" s="233">
        <f t="shared" si="8"/>
        <v>2.688764969447778E-2</v>
      </c>
      <c r="Q88" s="233">
        <f t="shared" si="8"/>
        <v>2.7449890286202608E-2</v>
      </c>
      <c r="R88" s="233">
        <f t="shared" si="8"/>
        <v>2.7614411693728011E-2</v>
      </c>
      <c r="S88" s="233">
        <f t="shared" si="8"/>
        <v>2.7242575567735301E-2</v>
      </c>
      <c r="T88" s="233">
        <f t="shared" si="8"/>
        <v>2.9494082684596919E-2</v>
      </c>
      <c r="U88" s="233">
        <f t="shared" si="8"/>
        <v>2.791213028245015E-2</v>
      </c>
      <c r="V88" s="233">
        <f t="shared" si="8"/>
        <v>2.8222897776924018E-2</v>
      </c>
      <c r="W88" s="233">
        <f t="shared" si="8"/>
        <v>2.8198639484541887E-2</v>
      </c>
      <c r="X88" s="233">
        <f t="shared" si="8"/>
        <v>2.7380218840291289E-2</v>
      </c>
      <c r="Y88" s="233">
        <f t="shared" si="8"/>
        <v>3.0537274434811013E-2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2.0525978905350687E-2</v>
      </c>
      <c r="C89" s="300">
        <f t="shared" si="9"/>
        <v>2.1597770476256155E-2</v>
      </c>
      <c r="D89" s="300">
        <f t="shared" si="9"/>
        <v>2.023166674580746E-2</v>
      </c>
      <c r="E89" s="300">
        <f t="shared" si="9"/>
        <v>1.9746525582256251E-2</v>
      </c>
      <c r="F89" s="300">
        <f t="shared" si="9"/>
        <v>1.9606041187253363E-2</v>
      </c>
      <c r="G89" s="300">
        <f t="shared" si="9"/>
        <v>1.9945794491580016E-2</v>
      </c>
      <c r="H89" s="300">
        <f t="shared" si="9"/>
        <v>1.995950167179375E-2</v>
      </c>
      <c r="I89" s="300">
        <f t="shared" si="9"/>
        <v>2.1105993312021825E-2</v>
      </c>
      <c r="J89" s="300">
        <f t="shared" si="9"/>
        <v>2.0439139341850262E-2</v>
      </c>
      <c r="K89" s="300">
        <f t="shared" si="9"/>
        <v>1.9872292722813094E-2</v>
      </c>
      <c r="L89" s="300">
        <f t="shared" si="9"/>
        <v>1.9856560351739508E-2</v>
      </c>
      <c r="M89" s="300">
        <f t="shared" si="9"/>
        <v>1.9899538682087468E-2</v>
      </c>
      <c r="N89" s="300">
        <f t="shared" si="9"/>
        <v>1.9759321295710702E-2</v>
      </c>
      <c r="O89" s="300">
        <f t="shared" si="9"/>
        <v>1.9598127126819992E-2</v>
      </c>
      <c r="P89" s="300">
        <f t="shared" si="9"/>
        <v>1.9901492931786627E-2</v>
      </c>
      <c r="Q89" s="300">
        <f t="shared" si="9"/>
        <v>1.9905094028184495E-2</v>
      </c>
      <c r="R89" s="300">
        <f t="shared" si="9"/>
        <v>1.9992926488117201E-2</v>
      </c>
      <c r="S89" s="300">
        <f t="shared" si="9"/>
        <v>1.9940607720027887E-2</v>
      </c>
      <c r="T89" s="300">
        <f t="shared" si="9"/>
        <v>2.0051298957841013E-2</v>
      </c>
      <c r="U89" s="300">
        <f t="shared" si="9"/>
        <v>2.0010041301544674E-2</v>
      </c>
      <c r="V89" s="300">
        <f t="shared" si="9"/>
        <v>2.0115108107241784E-2</v>
      </c>
      <c r="W89" s="300">
        <f t="shared" si="9"/>
        <v>2.0092070952968027E-2</v>
      </c>
      <c r="X89" s="300">
        <f t="shared" si="9"/>
        <v>2.0034260609149077E-2</v>
      </c>
      <c r="Y89" s="300">
        <f t="shared" si="9"/>
        <v>2.0111396849100752E-2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6.3182889404688677E-2</v>
      </c>
      <c r="C90" s="301">
        <f t="shared" si="10"/>
        <v>6.587315933095754E-2</v>
      </c>
      <c r="D90" s="301">
        <f t="shared" si="10"/>
        <v>6.2095767573042041E-2</v>
      </c>
      <c r="E90" s="301">
        <f t="shared" si="10"/>
        <v>6.0527897544892795E-2</v>
      </c>
      <c r="F90" s="301">
        <f t="shared" si="10"/>
        <v>6.0057394815006167E-2</v>
      </c>
      <c r="G90" s="301">
        <f t="shared" si="10"/>
        <v>6.1050090364070976E-2</v>
      </c>
      <c r="H90" s="301">
        <f t="shared" si="10"/>
        <v>6.1517002807327581E-2</v>
      </c>
      <c r="I90" s="301">
        <f t="shared" si="10"/>
        <v>6.4349755636054551E-2</v>
      </c>
      <c r="J90" s="301">
        <f t="shared" si="10"/>
        <v>6.2400721429285121E-2</v>
      </c>
      <c r="K90" s="301">
        <f t="shared" si="10"/>
        <v>6.0821739699902164E-2</v>
      </c>
      <c r="L90" s="301">
        <f t="shared" si="10"/>
        <v>6.0804671900010043E-2</v>
      </c>
      <c r="M90" s="301">
        <f t="shared" si="10"/>
        <v>6.0972875189322949E-2</v>
      </c>
      <c r="N90" s="301">
        <f t="shared" si="10"/>
        <v>6.0744600082052548E-2</v>
      </c>
      <c r="O90" s="301">
        <f t="shared" si="10"/>
        <v>6.0032705213654669E-2</v>
      </c>
      <c r="P90" s="301">
        <f t="shared" si="10"/>
        <v>6.0118554176407102E-2</v>
      </c>
      <c r="Q90" s="301">
        <f t="shared" si="10"/>
        <v>6.0122027320932733E-2</v>
      </c>
      <c r="R90" s="301">
        <f t="shared" si="10"/>
        <v>6.0395463160317284E-2</v>
      </c>
      <c r="S90" s="301">
        <f t="shared" si="10"/>
        <v>6.025572211968163E-2</v>
      </c>
      <c r="T90" s="301">
        <f t="shared" si="10"/>
        <v>6.044920939009104E-2</v>
      </c>
      <c r="U90" s="301">
        <f t="shared" si="10"/>
        <v>6.038772748301887E-2</v>
      </c>
      <c r="V90" s="301">
        <f t="shared" si="10"/>
        <v>6.0465899265099834E-2</v>
      </c>
      <c r="W90" s="301">
        <f t="shared" si="10"/>
        <v>6.0348814179188262E-2</v>
      </c>
      <c r="X90" s="301">
        <f t="shared" si="10"/>
        <v>6.0550715405523606E-2</v>
      </c>
      <c r="Y90" s="301">
        <f t="shared" si="10"/>
        <v>6.0713361373698288E-2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5.798559903172483E-2</v>
      </c>
      <c r="C91" s="302">
        <f t="shared" si="11"/>
        <v>6.2597946310586461E-2</v>
      </c>
      <c r="D91" s="302">
        <f t="shared" si="11"/>
        <v>5.6343577147563557E-2</v>
      </c>
      <c r="E91" s="302">
        <f t="shared" si="11"/>
        <v>3.8298949700145322E-2</v>
      </c>
      <c r="F91" s="302">
        <f t="shared" si="11"/>
        <v>3.4396927451875274E-2</v>
      </c>
      <c r="G91" s="302">
        <f t="shared" si="11"/>
        <v>4.8069729732693758E-2</v>
      </c>
      <c r="H91" s="302">
        <f t="shared" si="11"/>
        <v>5.266784806714233E-2</v>
      </c>
      <c r="I91" s="302">
        <f t="shared" si="11"/>
        <v>5.9450593291814256E-2</v>
      </c>
      <c r="J91" s="302">
        <f t="shared" si="11"/>
        <v>5.44144725483355E-2</v>
      </c>
      <c r="K91" s="302">
        <f t="shared" si="11"/>
        <v>4.7494478635653543E-2</v>
      </c>
      <c r="L91" s="302">
        <f t="shared" si="11"/>
        <v>4.899595081558477E-2</v>
      </c>
      <c r="M91" s="302">
        <f t="shared" si="11"/>
        <v>4.9202220356190929E-2</v>
      </c>
      <c r="N91" s="302">
        <f t="shared" si="11"/>
        <v>4.8596800813437327E-2</v>
      </c>
      <c r="O91" s="302">
        <f t="shared" si="11"/>
        <v>4.3672905263247637E-2</v>
      </c>
      <c r="P91" s="302">
        <f t="shared" si="11"/>
        <v>4.3707460445091606E-2</v>
      </c>
      <c r="Q91" s="302">
        <f t="shared" si="11"/>
        <v>4.2688729226245573E-2</v>
      </c>
      <c r="R91" s="302">
        <f t="shared" si="11"/>
        <v>4.3249987128533035E-2</v>
      </c>
      <c r="S91" s="302">
        <f t="shared" si="11"/>
        <v>4.3487283180649941E-2</v>
      </c>
      <c r="T91" s="302">
        <f t="shared" si="11"/>
        <v>3.9371548496791593E-2</v>
      </c>
      <c r="U91" s="302">
        <f t="shared" si="11"/>
        <v>4.2679626950697755E-2</v>
      </c>
      <c r="V91" s="302">
        <f t="shared" si="11"/>
        <v>4.2356184351194773E-2</v>
      </c>
      <c r="W91" s="302">
        <f t="shared" si="11"/>
        <v>4.1990085482368544E-2</v>
      </c>
      <c r="X91" s="302">
        <f t="shared" si="11"/>
        <v>4.4168347845053933E-2</v>
      </c>
      <c r="Y91" s="302">
        <f t="shared" si="11"/>
        <v>3.7595690846156653E-2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4.4622999013623644E-3</v>
      </c>
      <c r="C92" s="302">
        <f t="shared" si="12"/>
        <v>2.6306723361428632E-3</v>
      </c>
      <c r="D92" s="302">
        <f t="shared" si="12"/>
        <v>5.0092287812994376E-3</v>
      </c>
      <c r="E92" s="302">
        <f t="shared" si="12"/>
        <v>2.1030348034565449E-2</v>
      </c>
      <c r="F92" s="302">
        <f t="shared" si="12"/>
        <v>2.444833403997923E-2</v>
      </c>
      <c r="G92" s="302">
        <f t="shared" si="12"/>
        <v>1.1956509590323574E-2</v>
      </c>
      <c r="H92" s="302">
        <f t="shared" si="12"/>
        <v>7.9647789795686125E-3</v>
      </c>
      <c r="I92" s="302">
        <f t="shared" si="12"/>
        <v>4.1533658428261119E-3</v>
      </c>
      <c r="J92" s="302">
        <f t="shared" si="12"/>
        <v>7.1115664595147584E-3</v>
      </c>
      <c r="K92" s="302">
        <f t="shared" si="12"/>
        <v>1.2302730414919066E-2</v>
      </c>
      <c r="L92" s="302">
        <f t="shared" si="12"/>
        <v>1.0834156220935337E-2</v>
      </c>
      <c r="M92" s="302">
        <f t="shared" si="12"/>
        <v>1.0790738278192101E-2</v>
      </c>
      <c r="N92" s="302">
        <f t="shared" si="12"/>
        <v>1.1164682827267725E-2</v>
      </c>
      <c r="O92" s="302">
        <f t="shared" si="12"/>
        <v>1.5289708790589851E-2</v>
      </c>
      <c r="P92" s="302">
        <f t="shared" si="12"/>
        <v>1.5335587743536376E-2</v>
      </c>
      <c r="Q92" s="302">
        <f t="shared" si="12"/>
        <v>1.6335302483239056E-2</v>
      </c>
      <c r="R92" s="302">
        <f t="shared" si="12"/>
        <v>1.6040899564035132E-2</v>
      </c>
      <c r="S92" s="302">
        <f t="shared" si="12"/>
        <v>1.5678735916322278E-2</v>
      </c>
      <c r="T92" s="302">
        <f t="shared" si="12"/>
        <v>1.9897897585915564E-2</v>
      </c>
      <c r="U92" s="302">
        <f t="shared" si="12"/>
        <v>1.6591615321023111E-2</v>
      </c>
      <c r="V92" s="302">
        <f t="shared" si="12"/>
        <v>1.6980799002828107E-2</v>
      </c>
      <c r="W92" s="302">
        <f t="shared" si="12"/>
        <v>1.7230783117438038E-2</v>
      </c>
      <c r="X92" s="302">
        <f t="shared" si="12"/>
        <v>1.5287158806858023E-2</v>
      </c>
      <c r="Y92" s="302">
        <f t="shared" si="12"/>
        <v>2.1896179550149195E-2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7.3499047160148251E-4</v>
      </c>
      <c r="C93" s="302">
        <f t="shared" si="13"/>
        <v>6.4454068422822538E-4</v>
      </c>
      <c r="D93" s="302">
        <f t="shared" si="13"/>
        <v>7.4296164417904647E-4</v>
      </c>
      <c r="E93" s="302">
        <f t="shared" si="13"/>
        <v>1.1985998101820231E-3</v>
      </c>
      <c r="F93" s="302">
        <f t="shared" si="13"/>
        <v>1.2121333231516541E-3</v>
      </c>
      <c r="G93" s="302">
        <f t="shared" si="13"/>
        <v>1.023851041053648E-3</v>
      </c>
      <c r="H93" s="302">
        <f t="shared" si="13"/>
        <v>8.8437576061663474E-4</v>
      </c>
      <c r="I93" s="302">
        <f t="shared" si="13"/>
        <v>7.4579650141418346E-4</v>
      </c>
      <c r="J93" s="302">
        <f t="shared" si="13"/>
        <v>8.7468242143486454E-4</v>
      </c>
      <c r="K93" s="302">
        <f t="shared" si="13"/>
        <v>1.0245306493295518E-3</v>
      </c>
      <c r="L93" s="302">
        <f t="shared" si="13"/>
        <v>9.7456486348993258E-4</v>
      </c>
      <c r="M93" s="302">
        <f t="shared" si="13"/>
        <v>9.7991655493992382E-4</v>
      </c>
      <c r="N93" s="302">
        <f t="shared" si="13"/>
        <v>9.8311644134750132E-4</v>
      </c>
      <c r="O93" s="302">
        <f t="shared" si="13"/>
        <v>1.0700911598171736E-3</v>
      </c>
      <c r="P93" s="302">
        <f t="shared" si="13"/>
        <v>1.0755059877791118E-3</v>
      </c>
      <c r="Q93" s="302">
        <f t="shared" si="13"/>
        <v>1.0979956114481042E-3</v>
      </c>
      <c r="R93" s="302">
        <f t="shared" si="13"/>
        <v>1.1045764677491204E-3</v>
      </c>
      <c r="S93" s="302">
        <f t="shared" si="13"/>
        <v>1.0897030227094123E-3</v>
      </c>
      <c r="T93" s="302">
        <f t="shared" si="13"/>
        <v>1.1797633073838767E-3</v>
      </c>
      <c r="U93" s="302">
        <f t="shared" si="13"/>
        <v>1.1164852112980057E-3</v>
      </c>
      <c r="V93" s="302">
        <f t="shared" si="13"/>
        <v>1.1289159110769605E-3</v>
      </c>
      <c r="W93" s="302">
        <f t="shared" si="13"/>
        <v>1.1279455793816757E-3</v>
      </c>
      <c r="X93" s="302">
        <f t="shared" si="13"/>
        <v>1.0952087536116519E-3</v>
      </c>
      <c r="Y93" s="302">
        <f t="shared" si="13"/>
        <v>1.2214909773924406E-3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5.2652407837240581E-2</v>
      </c>
      <c r="C94" s="301">
        <f t="shared" si="14"/>
        <v>5.4894299442464614E-2</v>
      </c>
      <c r="D94" s="301">
        <f t="shared" si="14"/>
        <v>5.1746472977535041E-2</v>
      </c>
      <c r="E94" s="301">
        <f t="shared" si="14"/>
        <v>5.0439914620743993E-2</v>
      </c>
      <c r="F94" s="301">
        <f t="shared" si="14"/>
        <v>5.0047829012505145E-2</v>
      </c>
      <c r="G94" s="301">
        <f t="shared" si="14"/>
        <v>5.0875075303392477E-2</v>
      </c>
      <c r="H94" s="301">
        <f t="shared" si="14"/>
        <v>5.1264169006106329E-2</v>
      </c>
      <c r="I94" s="301">
        <f t="shared" si="14"/>
        <v>5.3624796363378816E-2</v>
      </c>
      <c r="J94" s="301">
        <f t="shared" si="14"/>
        <v>5.2000601191070958E-2</v>
      </c>
      <c r="K94" s="301">
        <f t="shared" si="14"/>
        <v>5.0684783083251826E-2</v>
      </c>
      <c r="L94" s="301">
        <f t="shared" si="14"/>
        <v>5.0670559916675052E-2</v>
      </c>
      <c r="M94" s="301">
        <f t="shared" si="14"/>
        <v>5.0810729324435817E-2</v>
      </c>
      <c r="N94" s="301">
        <f t="shared" si="14"/>
        <v>5.0620500068377157E-2</v>
      </c>
      <c r="O94" s="301">
        <f t="shared" si="14"/>
        <v>5.002725434471221E-2</v>
      </c>
      <c r="P94" s="301">
        <f t="shared" si="14"/>
        <v>5.0098795147005916E-2</v>
      </c>
      <c r="Q94" s="301">
        <f t="shared" si="14"/>
        <v>5.0101689434110613E-2</v>
      </c>
      <c r="R94" s="301">
        <f t="shared" si="14"/>
        <v>5.0329552633597757E-2</v>
      </c>
      <c r="S94" s="301">
        <f t="shared" si="14"/>
        <v>5.0213101766401369E-2</v>
      </c>
      <c r="T94" s="301">
        <f t="shared" si="14"/>
        <v>5.0374341158409185E-2</v>
      </c>
      <c r="U94" s="301">
        <f t="shared" si="14"/>
        <v>5.0323106235849076E-2</v>
      </c>
      <c r="V94" s="301">
        <f t="shared" si="14"/>
        <v>5.0388249387583198E-2</v>
      </c>
      <c r="W94" s="301">
        <f t="shared" si="14"/>
        <v>5.0290678482656892E-2</v>
      </c>
      <c r="X94" s="301">
        <f t="shared" si="14"/>
        <v>5.0458929504603005E-2</v>
      </c>
      <c r="Y94" s="301">
        <f t="shared" si="14"/>
        <v>5.0594467811415238E-2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4.8321332526437374E-2</v>
      </c>
      <c r="C95" s="302">
        <f t="shared" si="15"/>
        <v>5.2164955258822046E-2</v>
      </c>
      <c r="D95" s="302">
        <f t="shared" si="15"/>
        <v>4.6952980956302973E-2</v>
      </c>
      <c r="E95" s="302">
        <f t="shared" si="15"/>
        <v>3.1915791416787763E-2</v>
      </c>
      <c r="F95" s="302">
        <f t="shared" si="15"/>
        <v>2.8664106209896064E-2</v>
      </c>
      <c r="G95" s="302">
        <f t="shared" si="15"/>
        <v>4.0058108110578132E-2</v>
      </c>
      <c r="H95" s="302">
        <f t="shared" si="15"/>
        <v>4.3889873389285287E-2</v>
      </c>
      <c r="I95" s="302">
        <f t="shared" si="15"/>
        <v>4.9542161076511895E-2</v>
      </c>
      <c r="J95" s="302">
        <f t="shared" si="15"/>
        <v>4.5345393790279603E-2</v>
      </c>
      <c r="K95" s="302">
        <f t="shared" si="15"/>
        <v>3.9578732196377982E-2</v>
      </c>
      <c r="L95" s="302">
        <f t="shared" si="15"/>
        <v>4.0829959012987325E-2</v>
      </c>
      <c r="M95" s="302">
        <f t="shared" si="15"/>
        <v>4.1001850296825799E-2</v>
      </c>
      <c r="N95" s="302">
        <f t="shared" si="15"/>
        <v>4.0497334011197803E-2</v>
      </c>
      <c r="O95" s="302">
        <f t="shared" si="15"/>
        <v>3.6394087719373025E-2</v>
      </c>
      <c r="P95" s="302">
        <f t="shared" si="15"/>
        <v>3.6422883704243007E-2</v>
      </c>
      <c r="Q95" s="302">
        <f t="shared" si="15"/>
        <v>3.5573941021871315E-2</v>
      </c>
      <c r="R95" s="302">
        <f t="shared" si="15"/>
        <v>3.6041655940444214E-2</v>
      </c>
      <c r="S95" s="302">
        <f t="shared" si="15"/>
        <v>3.6239402650541631E-2</v>
      </c>
      <c r="T95" s="302">
        <f t="shared" si="15"/>
        <v>3.2809623747326329E-2</v>
      </c>
      <c r="U95" s="302">
        <f t="shared" si="15"/>
        <v>3.5566355792248143E-2</v>
      </c>
      <c r="V95" s="302">
        <f t="shared" si="15"/>
        <v>3.5296820292662311E-2</v>
      </c>
      <c r="W95" s="302">
        <f t="shared" si="15"/>
        <v>3.4991737901973789E-2</v>
      </c>
      <c r="X95" s="302">
        <f t="shared" si="15"/>
        <v>3.6806956537544941E-2</v>
      </c>
      <c r="Y95" s="302">
        <f t="shared" si="15"/>
        <v>3.1329742371797212E-2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3.7185832511353037E-3</v>
      </c>
      <c r="C96" s="302">
        <f t="shared" si="16"/>
        <v>2.1922269467857195E-3</v>
      </c>
      <c r="D96" s="302">
        <f t="shared" si="16"/>
        <v>4.1743573177495307E-3</v>
      </c>
      <c r="E96" s="302">
        <f t="shared" si="16"/>
        <v>1.7525290028804541E-2</v>
      </c>
      <c r="F96" s="302">
        <f t="shared" si="16"/>
        <v>2.03736116999827E-2</v>
      </c>
      <c r="G96" s="302">
        <f t="shared" si="16"/>
        <v>9.9637579919363076E-3</v>
      </c>
      <c r="H96" s="302">
        <f t="shared" si="16"/>
        <v>6.6373158163071794E-3</v>
      </c>
      <c r="I96" s="302">
        <f t="shared" si="16"/>
        <v>3.4611382023550922E-3</v>
      </c>
      <c r="J96" s="302">
        <f t="shared" si="16"/>
        <v>5.9263053829289652E-3</v>
      </c>
      <c r="K96" s="302">
        <f t="shared" si="16"/>
        <v>1.025227534576589E-2</v>
      </c>
      <c r="L96" s="302">
        <f t="shared" si="16"/>
        <v>9.0284635174461177E-3</v>
      </c>
      <c r="M96" s="302">
        <f t="shared" si="16"/>
        <v>8.9922818984934181E-3</v>
      </c>
      <c r="N96" s="302">
        <f t="shared" si="16"/>
        <v>9.3039023560564423E-3</v>
      </c>
      <c r="O96" s="302">
        <f t="shared" si="16"/>
        <v>1.2741423992158206E-2</v>
      </c>
      <c r="P96" s="302">
        <f t="shared" si="16"/>
        <v>1.2779656452946982E-2</v>
      </c>
      <c r="Q96" s="302">
        <f t="shared" si="16"/>
        <v>1.3612752069365883E-2</v>
      </c>
      <c r="R96" s="302">
        <f t="shared" si="16"/>
        <v>1.3367416303362613E-2</v>
      </c>
      <c r="S96" s="302">
        <f t="shared" si="16"/>
        <v>1.3065613263601899E-2</v>
      </c>
      <c r="T96" s="302">
        <f t="shared" si="16"/>
        <v>1.6581581321596293E-2</v>
      </c>
      <c r="U96" s="302">
        <f t="shared" si="16"/>
        <v>1.3826346100852599E-2</v>
      </c>
      <c r="V96" s="302">
        <f t="shared" si="16"/>
        <v>1.4150665835690086E-2</v>
      </c>
      <c r="W96" s="302">
        <f t="shared" si="16"/>
        <v>1.435898593119837E-2</v>
      </c>
      <c r="X96" s="302">
        <f t="shared" si="16"/>
        <v>1.273929900571502E-2</v>
      </c>
      <c r="Y96" s="302">
        <f t="shared" si="16"/>
        <v>1.824681629179099E-2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6.124920596679022E-4</v>
      </c>
      <c r="C97" s="302">
        <f t="shared" si="17"/>
        <v>5.3711723685685448E-4</v>
      </c>
      <c r="D97" s="302">
        <f t="shared" si="17"/>
        <v>6.1913470348253885E-4</v>
      </c>
      <c r="E97" s="302">
        <f t="shared" si="17"/>
        <v>9.9883317515168609E-4</v>
      </c>
      <c r="F97" s="302">
        <f t="shared" si="17"/>
        <v>1.0101111026263781E-3</v>
      </c>
      <c r="G97" s="302">
        <f t="shared" si="17"/>
        <v>8.5320920087803974E-4</v>
      </c>
      <c r="H97" s="302">
        <f t="shared" si="17"/>
        <v>7.3697980051386247E-4</v>
      </c>
      <c r="I97" s="302">
        <f t="shared" si="17"/>
        <v>6.2149708451181957E-4</v>
      </c>
      <c r="J97" s="302">
        <f t="shared" si="17"/>
        <v>7.2890201786238726E-4</v>
      </c>
      <c r="K97" s="302">
        <f t="shared" si="17"/>
        <v>8.5377554110796007E-4</v>
      </c>
      <c r="L97" s="302">
        <f t="shared" si="17"/>
        <v>8.1213738624161063E-4</v>
      </c>
      <c r="M97" s="302">
        <f t="shared" si="17"/>
        <v>8.1659712911660322E-4</v>
      </c>
      <c r="N97" s="302">
        <f t="shared" si="17"/>
        <v>8.1926370112291795E-4</v>
      </c>
      <c r="O97" s="302">
        <f t="shared" si="17"/>
        <v>8.9174263318097787E-4</v>
      </c>
      <c r="P97" s="302">
        <f t="shared" si="17"/>
        <v>8.9625498981592635E-4</v>
      </c>
      <c r="Q97" s="302">
        <f t="shared" si="17"/>
        <v>9.1499634287342004E-4</v>
      </c>
      <c r="R97" s="302">
        <f t="shared" si="17"/>
        <v>9.2048038979093412E-4</v>
      </c>
      <c r="S97" s="302">
        <f t="shared" si="17"/>
        <v>9.0808585225784361E-4</v>
      </c>
      <c r="T97" s="302">
        <f t="shared" si="17"/>
        <v>9.8313608948656411E-4</v>
      </c>
      <c r="U97" s="302">
        <f t="shared" si="17"/>
        <v>9.3040434274833819E-4</v>
      </c>
      <c r="V97" s="302">
        <f t="shared" si="17"/>
        <v>9.4076325923080084E-4</v>
      </c>
      <c r="W97" s="302">
        <f t="shared" si="17"/>
        <v>9.3995464948472946E-4</v>
      </c>
      <c r="X97" s="302">
        <f t="shared" si="17"/>
        <v>9.1267396134304328E-4</v>
      </c>
      <c r="Y97" s="302">
        <f t="shared" si="17"/>
        <v>1.0179091478270338E-3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0.58363039934462246</v>
      </c>
      <c r="C98" s="301">
        <f t="shared" si="18"/>
        <v>0.59425649768425248</v>
      </c>
      <c r="D98" s="301">
        <f t="shared" si="18"/>
        <v>0.5849433832226214</v>
      </c>
      <c r="E98" s="301">
        <f t="shared" si="18"/>
        <v>0.50216558190940197</v>
      </c>
      <c r="F98" s="301">
        <f t="shared" si="18"/>
        <v>0.50155532562222971</v>
      </c>
      <c r="G98" s="301">
        <f t="shared" si="18"/>
        <v>0.53293982893349168</v>
      </c>
      <c r="H98" s="301">
        <f t="shared" si="18"/>
        <v>0.55871911032578392</v>
      </c>
      <c r="I98" s="301">
        <f t="shared" si="18"/>
        <v>0.57817896211627184</v>
      </c>
      <c r="J98" s="301">
        <f t="shared" si="18"/>
        <v>0.55805072075815554</v>
      </c>
      <c r="K98" s="301">
        <f t="shared" si="18"/>
        <v>0.5334622534429645</v>
      </c>
      <c r="L98" s="301">
        <f t="shared" si="18"/>
        <v>0.54306154164824794</v>
      </c>
      <c r="M98" s="301">
        <f t="shared" si="18"/>
        <v>0.5415761214167798</v>
      </c>
      <c r="N98" s="301">
        <f t="shared" si="18"/>
        <v>0.54167939868405024</v>
      </c>
      <c r="O98" s="301">
        <f t="shared" si="18"/>
        <v>0.527161620749513</v>
      </c>
      <c r="P98" s="301">
        <f t="shared" si="18"/>
        <v>0.52564575117257495</v>
      </c>
      <c r="Q98" s="301">
        <f t="shared" si="18"/>
        <v>0.52144469206443667</v>
      </c>
      <c r="R98" s="301">
        <f t="shared" si="18"/>
        <v>0.51941409773751313</v>
      </c>
      <c r="S98" s="301">
        <f t="shared" si="18"/>
        <v>0.52260073134948892</v>
      </c>
      <c r="T98" s="301">
        <f t="shared" si="18"/>
        <v>0.50542162522182976</v>
      </c>
      <c r="U98" s="301">
        <f t="shared" si="18"/>
        <v>0.51719328553419086</v>
      </c>
      <c r="V98" s="301">
        <f t="shared" si="18"/>
        <v>0.51457751230470627</v>
      </c>
      <c r="W98" s="301">
        <f t="shared" si="18"/>
        <v>0.51510692854344875</v>
      </c>
      <c r="X98" s="301">
        <f t="shared" si="18"/>
        <v>0.52067483809270465</v>
      </c>
      <c r="Y98" s="301">
        <f t="shared" si="18"/>
        <v>0.49714395606234618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0.10019780811604176</v>
      </c>
      <c r="C99" s="301">
        <f t="shared" si="19"/>
        <v>0.10145268392225067</v>
      </c>
      <c r="D99" s="301">
        <f t="shared" si="19"/>
        <v>9.9788474222632775E-2</v>
      </c>
      <c r="E99" s="301">
        <f t="shared" si="19"/>
        <v>9.4465591835185339E-2</v>
      </c>
      <c r="F99" s="301">
        <f t="shared" si="19"/>
        <v>9.3660060948387983E-2</v>
      </c>
      <c r="G99" s="301">
        <f t="shared" si="19"/>
        <v>9.7209329943033482E-2</v>
      </c>
      <c r="H99" s="301">
        <f t="shared" si="19"/>
        <v>9.868028685652297E-2</v>
      </c>
      <c r="I99" s="301">
        <f t="shared" si="19"/>
        <v>0.10050333277383702</v>
      </c>
      <c r="J99" s="301">
        <f t="shared" si="19"/>
        <v>9.9046249887615137E-2</v>
      </c>
      <c r="K99" s="301">
        <f t="shared" si="19"/>
        <v>9.7101673363384405E-2</v>
      </c>
      <c r="L99" s="301">
        <f t="shared" si="19"/>
        <v>9.7606994576258238E-2</v>
      </c>
      <c r="M99" s="301">
        <f t="shared" si="19"/>
        <v>9.7625036474158738E-2</v>
      </c>
      <c r="N99" s="301">
        <f t="shared" si="19"/>
        <v>9.7509201995229597E-2</v>
      </c>
      <c r="O99" s="301">
        <f t="shared" si="19"/>
        <v>9.6182528659652336E-2</v>
      </c>
      <c r="P99" s="301">
        <f t="shared" si="19"/>
        <v>9.6135557724557411E-2</v>
      </c>
      <c r="Q99" s="301">
        <f t="shared" si="19"/>
        <v>9.5830456780268927E-2</v>
      </c>
      <c r="R99" s="301">
        <f t="shared" si="19"/>
        <v>9.5896960061080769E-2</v>
      </c>
      <c r="S99" s="301">
        <f t="shared" si="19"/>
        <v>9.602173773139594E-2</v>
      </c>
      <c r="T99" s="301">
        <f t="shared" si="19"/>
        <v>9.4736748981428393E-2</v>
      </c>
      <c r="U99" s="301">
        <f t="shared" si="19"/>
        <v>9.5720241156698221E-2</v>
      </c>
      <c r="V99" s="301">
        <f t="shared" si="19"/>
        <v>9.5579408709945135E-2</v>
      </c>
      <c r="W99" s="301">
        <f t="shared" si="19"/>
        <v>9.5520016916134931E-2</v>
      </c>
      <c r="X99" s="301">
        <f t="shared" si="19"/>
        <v>9.6106493282944919E-2</v>
      </c>
      <c r="Y99" s="301">
        <f t="shared" si="19"/>
        <v>9.413850976701274E-2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4.812661065804294E-2</v>
      </c>
      <c r="C100" s="302">
        <f t="shared" si="20"/>
        <v>4.9830832954769033E-2</v>
      </c>
      <c r="D100" s="302">
        <f t="shared" si="20"/>
        <v>4.7515107638415967E-2</v>
      </c>
      <c r="E100" s="302">
        <f t="shared" si="20"/>
        <v>4.2042514959952197E-2</v>
      </c>
      <c r="F100" s="302">
        <f t="shared" si="20"/>
        <v>4.1098949270023451E-2</v>
      </c>
      <c r="G100" s="302">
        <f t="shared" si="20"/>
        <v>4.491400001855133E-2</v>
      </c>
      <c r="H100" s="302">
        <f t="shared" si="20"/>
        <v>4.639897180325301E-2</v>
      </c>
      <c r="I100" s="302">
        <f t="shared" si="20"/>
        <v>4.8680684032766625E-2</v>
      </c>
      <c r="J100" s="302">
        <f t="shared" si="20"/>
        <v>4.6943696089913729E-2</v>
      </c>
      <c r="K100" s="302">
        <f t="shared" si="20"/>
        <v>4.4759440993675591E-2</v>
      </c>
      <c r="L100" s="302">
        <f t="shared" si="20"/>
        <v>4.5243469925707221E-2</v>
      </c>
      <c r="M100" s="302">
        <f t="shared" si="20"/>
        <v>4.5296839522383878E-2</v>
      </c>
      <c r="N100" s="302">
        <f t="shared" si="20"/>
        <v>4.5130475972201156E-2</v>
      </c>
      <c r="O100" s="302">
        <f t="shared" si="20"/>
        <v>4.3682479678318328E-2</v>
      </c>
      <c r="P100" s="302">
        <f t="shared" si="20"/>
        <v>4.3672187329106556E-2</v>
      </c>
      <c r="Q100" s="302">
        <f t="shared" si="20"/>
        <v>4.3368027542276283E-2</v>
      </c>
      <c r="R100" s="302">
        <f t="shared" si="20"/>
        <v>4.3492716193447682E-2</v>
      </c>
      <c r="S100" s="302">
        <f t="shared" si="20"/>
        <v>4.3587365003509036E-2</v>
      </c>
      <c r="T100" s="302">
        <f t="shared" si="20"/>
        <v>4.233186310193069E-2</v>
      </c>
      <c r="U100" s="302">
        <f t="shared" si="20"/>
        <v>4.3316225379815297E-2</v>
      </c>
      <c r="V100" s="302">
        <f t="shared" si="20"/>
        <v>4.3197140522247816E-2</v>
      </c>
      <c r="W100" s="302">
        <f t="shared" si="20"/>
        <v>4.3112546427277854E-2</v>
      </c>
      <c r="X100" s="302">
        <f t="shared" si="20"/>
        <v>4.3737208488649232E-2</v>
      </c>
      <c r="Y100" s="302">
        <f t="shared" si="20"/>
        <v>4.1770272977934113E-2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4.21794506943622E-2</v>
      </c>
      <c r="C101" s="302">
        <f t="shared" si="21"/>
        <v>4.2947407592243428E-2</v>
      </c>
      <c r="D101" s="302">
        <f t="shared" si="21"/>
        <v>4.2274341122973784E-2</v>
      </c>
      <c r="E101" s="302">
        <f t="shared" si="21"/>
        <v>3.6291921096533425E-2</v>
      </c>
      <c r="F101" s="302">
        <f t="shared" si="21"/>
        <v>3.6247817370948517E-2</v>
      </c>
      <c r="G101" s="302">
        <f t="shared" si="21"/>
        <v>3.8516001330301822E-2</v>
      </c>
      <c r="H101" s="302">
        <f t="shared" si="21"/>
        <v>4.0379091274971086E-2</v>
      </c>
      <c r="I101" s="302">
        <f t="shared" si="21"/>
        <v>4.1785470826204513E-2</v>
      </c>
      <c r="J101" s="302">
        <f t="shared" si="21"/>
        <v>4.0330786209223854E-2</v>
      </c>
      <c r="K101" s="302">
        <f t="shared" si="21"/>
        <v>3.8553757380815241E-2</v>
      </c>
      <c r="L101" s="302">
        <f t="shared" si="21"/>
        <v>3.9247505862749013E-2</v>
      </c>
      <c r="M101" s="302">
        <f t="shared" si="21"/>
        <v>3.91401533165417E-2</v>
      </c>
      <c r="N101" s="302">
        <f t="shared" si="21"/>
        <v>3.9147617249893324E-2</v>
      </c>
      <c r="O101" s="302">
        <f t="shared" si="21"/>
        <v>3.8098405455461212E-2</v>
      </c>
      <c r="P101" s="302">
        <f t="shared" si="21"/>
        <v>3.7988852309923618E-2</v>
      </c>
      <c r="Q101" s="302">
        <f t="shared" si="21"/>
        <v>3.7685238300586898E-2</v>
      </c>
      <c r="R101" s="302">
        <f t="shared" si="21"/>
        <v>3.7538485572509508E-2</v>
      </c>
      <c r="S101" s="302">
        <f t="shared" si="21"/>
        <v>3.7768786213922739E-2</v>
      </c>
      <c r="T101" s="302">
        <f t="shared" si="21"/>
        <v>3.6527238034289686E-2</v>
      </c>
      <c r="U101" s="302">
        <f t="shared" si="21"/>
        <v>3.7377985641497254E-2</v>
      </c>
      <c r="V101" s="302">
        <f t="shared" si="21"/>
        <v>3.7188941551119889E-2</v>
      </c>
      <c r="W101" s="302">
        <f t="shared" si="21"/>
        <v>3.7227202899678694E-2</v>
      </c>
      <c r="X101" s="302">
        <f t="shared" si="21"/>
        <v>3.762960031860553E-2</v>
      </c>
      <c r="Y101" s="302">
        <f t="shared" si="21"/>
        <v>3.5929004051672035E-2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2.9093372834225356E-3</v>
      </c>
      <c r="C102" s="302">
        <f t="shared" si="22"/>
        <v>2.5513068750700587E-3</v>
      </c>
      <c r="D102" s="302">
        <f t="shared" si="22"/>
        <v>2.9408898415420595E-3</v>
      </c>
      <c r="E102" s="302">
        <f t="shared" si="22"/>
        <v>4.744457581970507E-3</v>
      </c>
      <c r="F102" s="302">
        <f t="shared" si="22"/>
        <v>4.798027737475296E-3</v>
      </c>
      <c r="G102" s="302">
        <f t="shared" si="22"/>
        <v>4.0527437041706898E-3</v>
      </c>
      <c r="H102" s="302">
        <f t="shared" si="22"/>
        <v>3.5006540524408461E-3</v>
      </c>
      <c r="I102" s="302">
        <f t="shared" si="22"/>
        <v>2.9521111514311422E-3</v>
      </c>
      <c r="J102" s="302">
        <f t="shared" si="22"/>
        <v>3.4622845848463384E-3</v>
      </c>
      <c r="K102" s="302">
        <f t="shared" si="22"/>
        <v>4.0554338202628097E-3</v>
      </c>
      <c r="L102" s="302">
        <f t="shared" si="22"/>
        <v>3.8576525846476502E-3</v>
      </c>
      <c r="M102" s="302">
        <f t="shared" si="22"/>
        <v>3.8788363633038658E-3</v>
      </c>
      <c r="N102" s="302">
        <f t="shared" si="22"/>
        <v>3.891502580333858E-3</v>
      </c>
      <c r="O102" s="302">
        <f t="shared" si="22"/>
        <v>4.2357775076096449E-3</v>
      </c>
      <c r="P102" s="302">
        <f t="shared" si="22"/>
        <v>4.2572112016256505E-3</v>
      </c>
      <c r="Q102" s="302">
        <f t="shared" si="22"/>
        <v>4.346232628648747E-3</v>
      </c>
      <c r="R102" s="302">
        <f t="shared" si="22"/>
        <v>4.3722818515069366E-3</v>
      </c>
      <c r="S102" s="302">
        <f t="shared" si="22"/>
        <v>4.3134077982247563E-3</v>
      </c>
      <c r="T102" s="302">
        <f t="shared" si="22"/>
        <v>4.6698964250611805E-3</v>
      </c>
      <c r="U102" s="302">
        <f t="shared" si="22"/>
        <v>4.4194206280546069E-3</v>
      </c>
      <c r="V102" s="302">
        <f t="shared" si="22"/>
        <v>4.4686254813463026E-3</v>
      </c>
      <c r="W102" s="302">
        <f t="shared" si="22"/>
        <v>4.4647845850524651E-3</v>
      </c>
      <c r="X102" s="302">
        <f t="shared" si="22"/>
        <v>4.3352013163794568E-3</v>
      </c>
      <c r="Y102" s="302">
        <f t="shared" si="22"/>
        <v>4.835068452178409E-3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5.8186745668450711E-3</v>
      </c>
      <c r="C103" s="302">
        <f t="shared" si="23"/>
        <v>5.1026137501401191E-3</v>
      </c>
      <c r="D103" s="302">
        <f t="shared" si="23"/>
        <v>5.8817796830841181E-3</v>
      </c>
      <c r="E103" s="302">
        <f t="shared" si="23"/>
        <v>9.4889151639410141E-3</v>
      </c>
      <c r="F103" s="302">
        <f t="shared" si="23"/>
        <v>9.5960554749505919E-3</v>
      </c>
      <c r="G103" s="302">
        <f t="shared" si="23"/>
        <v>8.1054874083413761E-3</v>
      </c>
      <c r="H103" s="302">
        <f t="shared" si="23"/>
        <v>7.0013081048816922E-3</v>
      </c>
      <c r="I103" s="302">
        <f t="shared" si="23"/>
        <v>5.9042223028622845E-3</v>
      </c>
      <c r="J103" s="302">
        <f t="shared" si="23"/>
        <v>6.9245691696926777E-3</v>
      </c>
      <c r="K103" s="302">
        <f t="shared" si="23"/>
        <v>8.1108676405256194E-3</v>
      </c>
      <c r="L103" s="302">
        <f t="shared" si="23"/>
        <v>7.7153051692953004E-3</v>
      </c>
      <c r="M103" s="302">
        <f t="shared" si="23"/>
        <v>7.7576727266077299E-3</v>
      </c>
      <c r="N103" s="302">
        <f t="shared" si="23"/>
        <v>7.7830051606677178E-3</v>
      </c>
      <c r="O103" s="302">
        <f t="shared" si="23"/>
        <v>8.4715550152192898E-3</v>
      </c>
      <c r="P103" s="302">
        <f t="shared" si="23"/>
        <v>8.5144224032513028E-3</v>
      </c>
      <c r="Q103" s="302">
        <f t="shared" si="23"/>
        <v>8.692465257297494E-3</v>
      </c>
      <c r="R103" s="302">
        <f t="shared" si="23"/>
        <v>8.7445637030138731E-3</v>
      </c>
      <c r="S103" s="302">
        <f t="shared" si="23"/>
        <v>8.6268155964495143E-3</v>
      </c>
      <c r="T103" s="302">
        <f t="shared" si="23"/>
        <v>9.3397928501223609E-3</v>
      </c>
      <c r="U103" s="302">
        <f t="shared" si="23"/>
        <v>8.838841256109212E-3</v>
      </c>
      <c r="V103" s="302">
        <f t="shared" si="23"/>
        <v>8.9372509626926017E-3</v>
      </c>
      <c r="W103" s="302">
        <f t="shared" si="23"/>
        <v>8.9295691701049319E-3</v>
      </c>
      <c r="X103" s="302">
        <f t="shared" si="23"/>
        <v>8.6704026327589119E-3</v>
      </c>
      <c r="Y103" s="302">
        <f t="shared" si="23"/>
        <v>9.6701369043568196E-3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1.1637349133690141E-3</v>
      </c>
      <c r="C104" s="302">
        <f t="shared" si="24"/>
        <v>1.0205227500280237E-3</v>
      </c>
      <c r="D104" s="302">
        <f t="shared" si="24"/>
        <v>1.1763559366168236E-3</v>
      </c>
      <c r="E104" s="302">
        <f t="shared" si="24"/>
        <v>1.8977830327882037E-3</v>
      </c>
      <c r="F104" s="302">
        <f t="shared" si="24"/>
        <v>1.9192110949901181E-3</v>
      </c>
      <c r="G104" s="302">
        <f t="shared" si="24"/>
        <v>1.6210974816682757E-3</v>
      </c>
      <c r="H104" s="302">
        <f t="shared" si="24"/>
        <v>1.4002616209763379E-3</v>
      </c>
      <c r="I104" s="302">
        <f t="shared" si="24"/>
        <v>1.1808444605724572E-3</v>
      </c>
      <c r="J104" s="302">
        <f t="shared" si="24"/>
        <v>1.3849138339385356E-3</v>
      </c>
      <c r="K104" s="302">
        <f t="shared" si="24"/>
        <v>1.6221735281051238E-3</v>
      </c>
      <c r="L104" s="302">
        <f t="shared" si="24"/>
        <v>1.5430610338590604E-3</v>
      </c>
      <c r="M104" s="302">
        <f t="shared" si="24"/>
        <v>1.551534545321546E-3</v>
      </c>
      <c r="N104" s="302">
        <f t="shared" si="24"/>
        <v>1.5566010321335442E-3</v>
      </c>
      <c r="O104" s="302">
        <f t="shared" si="24"/>
        <v>1.6943110030438577E-3</v>
      </c>
      <c r="P104" s="302">
        <f t="shared" si="24"/>
        <v>1.70288448065026E-3</v>
      </c>
      <c r="Q104" s="302">
        <f t="shared" si="24"/>
        <v>1.7384930514594984E-3</v>
      </c>
      <c r="R104" s="302">
        <f t="shared" si="24"/>
        <v>1.7489127406027749E-3</v>
      </c>
      <c r="S104" s="302">
        <f t="shared" si="24"/>
        <v>1.7253631192899028E-3</v>
      </c>
      <c r="T104" s="302">
        <f t="shared" si="24"/>
        <v>1.8679585700244713E-3</v>
      </c>
      <c r="U104" s="302">
        <f t="shared" si="24"/>
        <v>1.7677682512218416E-3</v>
      </c>
      <c r="V104" s="302">
        <f t="shared" si="24"/>
        <v>1.787450192538521E-3</v>
      </c>
      <c r="W104" s="302">
        <f t="shared" si="24"/>
        <v>1.7859138340209869E-3</v>
      </c>
      <c r="X104" s="302">
        <f t="shared" si="24"/>
        <v>1.7340805265517825E-3</v>
      </c>
      <c r="Y104" s="302">
        <f t="shared" si="24"/>
        <v>1.934027380871364E-3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6.5047879172082004E-2</v>
      </c>
      <c r="C105" s="301">
        <f t="shared" si="25"/>
        <v>6.1285932473949735E-2</v>
      </c>
      <c r="D105" s="301">
        <f t="shared" si="25"/>
        <v>6.518696586683799E-2</v>
      </c>
      <c r="E105" s="301">
        <f t="shared" si="25"/>
        <v>8.5503116479348343E-2</v>
      </c>
      <c r="F105" s="301">
        <f t="shared" si="25"/>
        <v>8.5808831115513282E-2</v>
      </c>
      <c r="G105" s="301">
        <f t="shared" si="25"/>
        <v>7.8114072995912998E-2</v>
      </c>
      <c r="H105" s="301">
        <f t="shared" si="25"/>
        <v>7.1772024110183047E-2</v>
      </c>
      <c r="I105" s="301">
        <f t="shared" si="25"/>
        <v>6.5787251073456274E-2</v>
      </c>
      <c r="J105" s="301">
        <f t="shared" si="25"/>
        <v>7.1488196305147439E-2</v>
      </c>
      <c r="K105" s="301">
        <f t="shared" si="25"/>
        <v>7.8085334550285657E-2</v>
      </c>
      <c r="L105" s="301">
        <f t="shared" si="25"/>
        <v>7.5829489546978518E-2</v>
      </c>
      <c r="M105" s="301">
        <f t="shared" si="25"/>
        <v>7.6109894830637459E-2</v>
      </c>
      <c r="N105" s="301">
        <f t="shared" si="25"/>
        <v>7.6181538195178325E-2</v>
      </c>
      <c r="O105" s="301">
        <f t="shared" si="25"/>
        <v>7.991194672652803E-2</v>
      </c>
      <c r="P105" s="301">
        <f t="shared" si="25"/>
        <v>8.0168551405858185E-2</v>
      </c>
      <c r="Q105" s="301">
        <f t="shared" si="25"/>
        <v>8.1153175607873593E-2</v>
      </c>
      <c r="R105" s="301">
        <f t="shared" si="25"/>
        <v>8.1500589284246666E-2</v>
      </c>
      <c r="S105" s="301">
        <f t="shared" si="25"/>
        <v>8.0820053175451906E-2</v>
      </c>
      <c r="T105" s="301">
        <f t="shared" si="25"/>
        <v>8.4756567203303185E-2</v>
      </c>
      <c r="U105" s="301">
        <f t="shared" si="25"/>
        <v>8.203573658794229E-2</v>
      </c>
      <c r="V105" s="301">
        <f t="shared" si="25"/>
        <v>8.2603010343348549E-2</v>
      </c>
      <c r="W105" s="301">
        <f t="shared" si="25"/>
        <v>8.2522188251649406E-2</v>
      </c>
      <c r="X105" s="301">
        <f t="shared" si="25"/>
        <v>8.1167042968228659E-2</v>
      </c>
      <c r="Y105" s="301">
        <f t="shared" si="25"/>
        <v>8.657267110807558E-2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1.9177211149864811E-2</v>
      </c>
      <c r="C106" s="302">
        <f t="shared" si="26"/>
        <v>1.9937816779206669E-2</v>
      </c>
      <c r="D106" s="302">
        <f t="shared" si="26"/>
        <v>1.8887111242262295E-2</v>
      </c>
      <c r="E106" s="302">
        <f t="shared" si="26"/>
        <v>1.6819214931672648E-2</v>
      </c>
      <c r="F106" s="302">
        <f t="shared" si="26"/>
        <v>1.6434907925584649E-2</v>
      </c>
      <c r="G106" s="302">
        <f t="shared" si="26"/>
        <v>1.8028267614219221E-2</v>
      </c>
      <c r="H106" s="302">
        <f t="shared" si="26"/>
        <v>1.8532201048796756E-2</v>
      </c>
      <c r="I106" s="302">
        <f t="shared" si="26"/>
        <v>1.9433204187238134E-2</v>
      </c>
      <c r="J106" s="302">
        <f t="shared" si="26"/>
        <v>1.8757648560695079E-2</v>
      </c>
      <c r="K106" s="302">
        <f t="shared" si="26"/>
        <v>1.7957349438522219E-2</v>
      </c>
      <c r="L106" s="302">
        <f t="shared" si="26"/>
        <v>1.8149060600130863E-2</v>
      </c>
      <c r="M106" s="302">
        <f t="shared" si="26"/>
        <v>1.8173540137219828E-2</v>
      </c>
      <c r="N106" s="302">
        <f t="shared" si="26"/>
        <v>1.807866341446512E-2</v>
      </c>
      <c r="O106" s="302">
        <f t="shared" si="26"/>
        <v>1.7518811935442875E-2</v>
      </c>
      <c r="P106" s="302">
        <f t="shared" si="26"/>
        <v>1.751664754151195E-2</v>
      </c>
      <c r="Q106" s="302">
        <f t="shared" si="26"/>
        <v>1.7397997612719533E-2</v>
      </c>
      <c r="R106" s="302">
        <f t="shared" si="26"/>
        <v>1.7433482277115987E-2</v>
      </c>
      <c r="S106" s="302">
        <f t="shared" si="26"/>
        <v>1.7477035202131692E-2</v>
      </c>
      <c r="T106" s="302">
        <f t="shared" si="26"/>
        <v>1.7000303571847196E-2</v>
      </c>
      <c r="U106" s="302">
        <f t="shared" si="26"/>
        <v>1.7384371087674849E-2</v>
      </c>
      <c r="V106" s="302">
        <f t="shared" si="26"/>
        <v>1.7345830147632902E-2</v>
      </c>
      <c r="W106" s="302">
        <f t="shared" si="26"/>
        <v>1.7307870047582236E-2</v>
      </c>
      <c r="X106" s="302">
        <f t="shared" si="26"/>
        <v>1.7566147122130109E-2</v>
      </c>
      <c r="Y106" s="302">
        <f t="shared" si="26"/>
        <v>1.677594643774559E-2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7.9451596875806905E-3</v>
      </c>
      <c r="C107" s="302">
        <f t="shared" si="27"/>
        <v>8.0898163885666265E-3</v>
      </c>
      <c r="D107" s="302">
        <f t="shared" si="27"/>
        <v>7.9630337849368911E-3</v>
      </c>
      <c r="E107" s="302">
        <f t="shared" si="27"/>
        <v>6.8361513422833045E-3</v>
      </c>
      <c r="F107" s="302">
        <f t="shared" si="27"/>
        <v>6.8278437153033202E-3</v>
      </c>
      <c r="G107" s="302">
        <f t="shared" si="27"/>
        <v>7.2550916633255481E-3</v>
      </c>
      <c r="H107" s="302">
        <f t="shared" si="27"/>
        <v>7.6060338135679568E-3</v>
      </c>
      <c r="I107" s="302">
        <f t="shared" si="27"/>
        <v>7.8709474132462771E-3</v>
      </c>
      <c r="J107" s="302">
        <f t="shared" si="27"/>
        <v>7.5969347984133602E-3</v>
      </c>
      <c r="K107" s="302">
        <f t="shared" si="27"/>
        <v>7.2622036063585511E-3</v>
      </c>
      <c r="L107" s="302">
        <f t="shared" si="27"/>
        <v>7.3928819907671242E-3</v>
      </c>
      <c r="M107" s="302">
        <f t="shared" si="27"/>
        <v>7.3726604585175517E-3</v>
      </c>
      <c r="N107" s="302">
        <f t="shared" si="27"/>
        <v>7.3740664071821251E-3</v>
      </c>
      <c r="O107" s="302">
        <f t="shared" si="27"/>
        <v>7.1764309445190074E-3</v>
      </c>
      <c r="P107" s="302">
        <f t="shared" si="27"/>
        <v>7.1557948949440564E-3</v>
      </c>
      <c r="Q107" s="302">
        <f t="shared" si="27"/>
        <v>7.0986044444318816E-3</v>
      </c>
      <c r="R107" s="302">
        <f t="shared" si="27"/>
        <v>7.0709612712760274E-3</v>
      </c>
      <c r="S107" s="302">
        <f t="shared" si="27"/>
        <v>7.1143420015145342E-3</v>
      </c>
      <c r="T107" s="302">
        <f t="shared" si="27"/>
        <v>6.8804769704479216E-3</v>
      </c>
      <c r="U107" s="302">
        <f t="shared" si="27"/>
        <v>7.0407285972903383E-3</v>
      </c>
      <c r="V107" s="302">
        <f t="shared" si="27"/>
        <v>7.0051191841444685E-3</v>
      </c>
      <c r="W107" s="302">
        <f t="shared" si="27"/>
        <v>7.0123263079727152E-3</v>
      </c>
      <c r="X107" s="302">
        <f t="shared" si="27"/>
        <v>7.088124159737327E-3</v>
      </c>
      <c r="Y107" s="302">
        <f t="shared" si="27"/>
        <v>6.7677902368800478E-3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3.7925508334636503E-2</v>
      </c>
      <c r="C108" s="302">
        <f t="shared" si="28"/>
        <v>3.3258299306176436E-2</v>
      </c>
      <c r="D108" s="302">
        <f t="shared" si="28"/>
        <v>3.8336820839638804E-2</v>
      </c>
      <c r="E108" s="302">
        <f t="shared" si="28"/>
        <v>6.1847750205392397E-2</v>
      </c>
      <c r="F108" s="302">
        <f t="shared" si="28"/>
        <v>6.254607947462533E-2</v>
      </c>
      <c r="G108" s="302">
        <f t="shared" si="28"/>
        <v>5.2830713718368234E-2</v>
      </c>
      <c r="H108" s="302">
        <f t="shared" si="28"/>
        <v>4.5633789247818343E-2</v>
      </c>
      <c r="I108" s="302">
        <f t="shared" si="28"/>
        <v>3.8483099472971877E-2</v>
      </c>
      <c r="J108" s="302">
        <f t="shared" si="28"/>
        <v>4.5133612946039008E-2</v>
      </c>
      <c r="K108" s="302">
        <f t="shared" si="28"/>
        <v>5.2865781505404885E-2</v>
      </c>
      <c r="L108" s="302">
        <f t="shared" si="28"/>
        <v>5.0287546956080537E-2</v>
      </c>
      <c r="M108" s="302">
        <f t="shared" si="28"/>
        <v>5.0563694234900071E-2</v>
      </c>
      <c r="N108" s="302">
        <f t="shared" si="28"/>
        <v>5.0728808373531074E-2</v>
      </c>
      <c r="O108" s="302">
        <f t="shared" si="28"/>
        <v>5.5216703846566149E-2</v>
      </c>
      <c r="P108" s="302">
        <f t="shared" si="28"/>
        <v>5.5496108969402179E-2</v>
      </c>
      <c r="Q108" s="302">
        <f t="shared" si="28"/>
        <v>5.6656573550722185E-2</v>
      </c>
      <c r="R108" s="302">
        <f t="shared" si="28"/>
        <v>5.6996145735854646E-2</v>
      </c>
      <c r="S108" s="302">
        <f t="shared" si="28"/>
        <v>5.6228675971805683E-2</v>
      </c>
      <c r="T108" s="302">
        <f t="shared" si="28"/>
        <v>6.0875786661008069E-2</v>
      </c>
      <c r="U108" s="302">
        <f t="shared" si="28"/>
        <v>5.7610636902977096E-2</v>
      </c>
      <c r="V108" s="302">
        <f t="shared" si="28"/>
        <v>5.8252061011571175E-2</v>
      </c>
      <c r="W108" s="302">
        <f t="shared" si="28"/>
        <v>5.820199189609445E-2</v>
      </c>
      <c r="X108" s="302">
        <f t="shared" si="28"/>
        <v>5.6512771686361235E-2</v>
      </c>
      <c r="Y108" s="302">
        <f t="shared" si="28"/>
        <v>6.3028934433449937E-2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5.1982201104014858E-2</v>
      </c>
      <c r="C109" s="235">
        <f t="shared" si="29"/>
        <v>4.5585139892041257E-2</v>
      </c>
      <c r="D109" s="235">
        <f t="shared" si="29"/>
        <v>5.2545962284563076E-2</v>
      </c>
      <c r="E109" s="235">
        <f t="shared" si="29"/>
        <v>8.4770971575123588E-2</v>
      </c>
      <c r="F109" s="235">
        <f t="shared" si="29"/>
        <v>8.57281292799007E-2</v>
      </c>
      <c r="G109" s="235">
        <f t="shared" si="29"/>
        <v>7.241186487851925E-2</v>
      </c>
      <c r="H109" s="235">
        <f t="shared" si="29"/>
        <v>6.2547475669611483E-2</v>
      </c>
      <c r="I109" s="235">
        <f t="shared" si="29"/>
        <v>5.2746457562518119E-2</v>
      </c>
      <c r="J109" s="235">
        <f t="shared" si="29"/>
        <v>6.1861914255980796E-2</v>
      </c>
      <c r="K109" s="235">
        <f t="shared" si="29"/>
        <v>7.2459930173832579E-2</v>
      </c>
      <c r="L109" s="235">
        <f t="shared" si="29"/>
        <v>6.8926099970325491E-2</v>
      </c>
      <c r="M109" s="235">
        <f t="shared" si="29"/>
        <v>6.9304598348126106E-2</v>
      </c>
      <c r="N109" s="235">
        <f t="shared" si="29"/>
        <v>6.9530910314302044E-2</v>
      </c>
      <c r="O109" s="235">
        <f t="shared" si="29"/>
        <v>7.5682197278069574E-2</v>
      </c>
      <c r="P109" s="235">
        <f t="shared" si="29"/>
        <v>7.6065160985677671E-2</v>
      </c>
      <c r="Q109" s="235">
        <f t="shared" si="29"/>
        <v>7.765573961966718E-2</v>
      </c>
      <c r="R109" s="235">
        <f t="shared" si="29"/>
        <v>7.8121170681556551E-2</v>
      </c>
      <c r="S109" s="235">
        <f t="shared" si="29"/>
        <v>7.7069246281123216E-2</v>
      </c>
      <c r="T109" s="235">
        <f t="shared" si="29"/>
        <v>8.3438759914724714E-2</v>
      </c>
      <c r="U109" s="235">
        <f t="shared" si="29"/>
        <v>7.8963416569051439E-2</v>
      </c>
      <c r="V109" s="235">
        <f t="shared" si="29"/>
        <v>7.9842577810918053E-2</v>
      </c>
      <c r="W109" s="235">
        <f t="shared" si="29"/>
        <v>7.9773951101769019E-2</v>
      </c>
      <c r="X109" s="235">
        <f t="shared" si="29"/>
        <v>7.7458639099184115E-2</v>
      </c>
      <c r="Y109" s="235">
        <f t="shared" si="29"/>
        <v>8.6389949376080355E-2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108.94925259389791</v>
      </c>
      <c r="C113" s="320">
        <f t="shared" si="30"/>
        <v>109.19531160357131</v>
      </c>
      <c r="D113" s="320">
        <f t="shared" si="30"/>
        <v>111.52671379556692</v>
      </c>
      <c r="E113" s="320">
        <f t="shared" si="30"/>
        <v>112.03777381256042</v>
      </c>
      <c r="F113" s="320">
        <f t="shared" si="30"/>
        <v>110.07090512905101</v>
      </c>
      <c r="G113" s="320">
        <f t="shared" si="30"/>
        <v>105.75903992192644</v>
      </c>
      <c r="H113" s="320">
        <f t="shared" si="30"/>
        <v>101.66642059462858</v>
      </c>
      <c r="I113" s="320">
        <f t="shared" si="30"/>
        <v>101.40446830003893</v>
      </c>
      <c r="J113" s="320">
        <f t="shared" si="30"/>
        <v>100.46047410561016</v>
      </c>
      <c r="K113" s="320">
        <f t="shared" si="30"/>
        <v>96.667568135169176</v>
      </c>
      <c r="L113" s="320">
        <f t="shared" si="30"/>
        <v>99.19477128617666</v>
      </c>
      <c r="M113" s="320">
        <f t="shared" si="30"/>
        <v>99.21246267542007</v>
      </c>
      <c r="N113" s="320">
        <f t="shared" si="30"/>
        <v>99.996127920555352</v>
      </c>
      <c r="O113" s="320">
        <f t="shared" si="30"/>
        <v>98.644404463652748</v>
      </c>
      <c r="P113" s="320">
        <f t="shared" si="30"/>
        <v>97.287241633792604</v>
      </c>
      <c r="Q113" s="320">
        <f t="shared" si="30"/>
        <v>95.644111514181091</v>
      </c>
      <c r="R113" s="320">
        <f t="shared" si="30"/>
        <v>97.349277509353243</v>
      </c>
      <c r="S113" s="320">
        <f t="shared" si="30"/>
        <v>97.689943262779877</v>
      </c>
      <c r="T113" s="320">
        <f t="shared" si="30"/>
        <v>98.16648507663821</v>
      </c>
      <c r="U113" s="320">
        <f t="shared" si="30"/>
        <v>95.967479901010378</v>
      </c>
      <c r="V113" s="320">
        <f t="shared" si="30"/>
        <v>96.628114700679504</v>
      </c>
      <c r="W113" s="320">
        <f t="shared" si="30"/>
        <v>100.82155772557385</v>
      </c>
      <c r="X113" s="320">
        <f t="shared" si="30"/>
        <v>99.996916203670224</v>
      </c>
      <c r="Y113" s="320">
        <f t="shared" si="30"/>
        <v>91.001652296177127</v>
      </c>
      <c r="DA113" s="95"/>
    </row>
    <row r="114" spans="1:105" ht="12" customHeight="1" x14ac:dyDescent="0.25">
      <c r="A114" s="55" t="s">
        <v>91</v>
      </c>
      <c r="B114" s="330">
        <f>IF(B$6=0,0,B$6/FBT!B$5*1000)</f>
        <v>1.0009582818077252</v>
      </c>
      <c r="C114" s="330">
        <f>IF(C$6=0,0,C$6/FBT!C$5*1000)</f>
        <v>0.87976026069350166</v>
      </c>
      <c r="D114" s="330">
        <f>IF(D$6=0,0,D$6/FBT!D$5*1000)</f>
        <v>1.0357508831430047</v>
      </c>
      <c r="E114" s="330">
        <f>IF(E$6=0,0,E$6/FBT!E$5*1000)</f>
        <v>1.6786056803118914</v>
      </c>
      <c r="F114" s="330">
        <f>IF(F$6=0,0,F$6/FBT!F$5*1000)</f>
        <v>1.6677576502048377</v>
      </c>
      <c r="G114" s="330">
        <f>IF(G$6=0,0,G$6/FBT!G$5*1000)</f>
        <v>1.3535187890612326</v>
      </c>
      <c r="H114" s="330">
        <f>IF(H$6=0,0,H$6/FBT!H$5*1000)</f>
        <v>1.1238914755318168</v>
      </c>
      <c r="I114" s="330">
        <f>IF(I$6=0,0,I$6/FBT!I$5*1000)</f>
        <v>0.94533872107418127</v>
      </c>
      <c r="J114" s="330">
        <f>IF(J$6=0,0,J$6/FBT!J$5*1000)</f>
        <v>1.09838763436487</v>
      </c>
      <c r="K114" s="330">
        <f>IF(K$6=0,0,K$6/FBT!K$5*1000)</f>
        <v>1.2379860793829194</v>
      </c>
      <c r="L114" s="330">
        <f>IF(L$6=0,0,L$6/FBT!L$5*1000)</f>
        <v>1.2083967342178483</v>
      </c>
      <c r="M114" s="330">
        <f>IF(M$6=0,0,M$6/FBT!M$5*1000)</f>
        <v>1.2152491829000422</v>
      </c>
      <c r="N114" s="330">
        <f>IF(N$6=0,0,N$6/FBT!N$5*1000)</f>
        <v>1.2288479678723243</v>
      </c>
      <c r="O114" s="330">
        <f>IF(O$6=0,0,O$6/FBT!O$5*1000)</f>
        <v>1.3194813147748063</v>
      </c>
      <c r="P114" s="330">
        <f>IF(P$6=0,0,P$6/FBT!P$5*1000)</f>
        <v>1.3079126363957148</v>
      </c>
      <c r="Q114" s="330">
        <f>IF(Q$6=0,0,Q$6/FBT!Q$5*1000)</f>
        <v>1.3127101837927995</v>
      </c>
      <c r="R114" s="330">
        <f>IF(R$6=0,0,R$6/FBT!R$5*1000)</f>
        <v>1.3441215136151288</v>
      </c>
      <c r="S114" s="330">
        <f>IF(S$6=0,0,S$6/FBT!S$5*1000)</f>
        <v>1.3306628307720281</v>
      </c>
      <c r="T114" s="330">
        <f>IF(T$6=0,0,T$6/FBT!T$5*1000)</f>
        <v>1.4476652138533086</v>
      </c>
      <c r="U114" s="330">
        <f>IF(U$6=0,0,U$6/FBT!U$5*1000)</f>
        <v>1.3393284009377084</v>
      </c>
      <c r="V114" s="330">
        <f>IF(V$6=0,0,V$6/FBT!V$5*1000)</f>
        <v>1.3635627017870837</v>
      </c>
      <c r="W114" s="330">
        <f>IF(W$6=0,0,W$6/FBT!W$5*1000)</f>
        <v>1.4215153792866928</v>
      </c>
      <c r="X114" s="330">
        <f>IF(X$6=0,0,X$6/FBT!X$5*1000)</f>
        <v>1.3689687245053808</v>
      </c>
      <c r="Y114" s="330">
        <f>IF(Y$6=0,0,Y$6/FBT!Y$5*1000)</f>
        <v>1.389471215094805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1.1677846621090129</v>
      </c>
      <c r="C115" s="331">
        <f>IF(C$7=0,0,C$7/FBT!C$5*1000)</f>
        <v>1.0263869708090856</v>
      </c>
      <c r="D115" s="331">
        <f>IF(D$7=0,0,D$7/FBT!D$5*1000)</f>
        <v>1.2083760303335052</v>
      </c>
      <c r="E115" s="331">
        <f>IF(E$7=0,0,E$7/FBT!E$5*1000)</f>
        <v>1.9583732936972065</v>
      </c>
      <c r="F115" s="331">
        <f>IF(F$7=0,0,F$7/FBT!F$5*1000)</f>
        <v>1.9457172585723106</v>
      </c>
      <c r="G115" s="331">
        <f>IF(G$7=0,0,G$7/FBT!G$5*1000)</f>
        <v>1.5791052539047725</v>
      </c>
      <c r="H115" s="331">
        <f>IF(H$7=0,0,H$7/FBT!H$5*1000)</f>
        <v>1.3112067214537866</v>
      </c>
      <c r="I115" s="331">
        <f>IF(I$7=0,0,I$7/FBT!I$5*1000)</f>
        <v>1.1028951745865443</v>
      </c>
      <c r="J115" s="331">
        <f>IF(J$7=0,0,J$7/FBT!J$5*1000)</f>
        <v>1.2814522400923491</v>
      </c>
      <c r="K115" s="331">
        <f>IF(K$7=0,0,K$7/FBT!K$5*1000)</f>
        <v>1.4443170926134064</v>
      </c>
      <c r="L115" s="331">
        <f>IF(L$7=0,0,L$7/FBT!L$5*1000)</f>
        <v>1.4097961899208231</v>
      </c>
      <c r="M115" s="331">
        <f>IF(M$7=0,0,M$7/FBT!M$5*1000)</f>
        <v>1.4177907133833831</v>
      </c>
      <c r="N115" s="331">
        <f>IF(N$7=0,0,N$7/FBT!N$5*1000)</f>
        <v>1.4336559625177119</v>
      </c>
      <c r="O115" s="331">
        <f>IF(O$7=0,0,O$7/FBT!O$5*1000)</f>
        <v>1.5393948672372744</v>
      </c>
      <c r="P115" s="331">
        <f>IF(P$7=0,0,P$7/FBT!P$5*1000)</f>
        <v>1.5258980757950009</v>
      </c>
      <c r="Q115" s="331">
        <f>IF(Q$7=0,0,Q$7/FBT!Q$5*1000)</f>
        <v>1.5314952144249332</v>
      </c>
      <c r="R115" s="331">
        <f>IF(R$7=0,0,R$7/FBT!R$5*1000)</f>
        <v>1.5681417658843175</v>
      </c>
      <c r="S115" s="331">
        <f>IF(S$7=0,0,S$7/FBT!S$5*1000)</f>
        <v>1.5524399692340332</v>
      </c>
      <c r="T115" s="331">
        <f>IF(T$7=0,0,T$7/FBT!T$5*1000)</f>
        <v>1.6889427494955274</v>
      </c>
      <c r="U115" s="331">
        <f>IF(U$7=0,0,U$7/FBT!U$5*1000)</f>
        <v>1.5625498010939933</v>
      </c>
      <c r="V115" s="331">
        <f>IF(V$7=0,0,V$7/FBT!V$5*1000)</f>
        <v>1.590823152084931</v>
      </c>
      <c r="W115" s="331">
        <f>IF(W$7=0,0,W$7/FBT!W$5*1000)</f>
        <v>1.6584346091678088</v>
      </c>
      <c r="X115" s="331">
        <f>IF(X$7=0,0,X$7/FBT!X$5*1000)</f>
        <v>1.5971301785896117</v>
      </c>
      <c r="Y115" s="331">
        <f>IF(Y$7=0,0,Y$7/FBT!Y$5*1000)</f>
        <v>1.6210497509439392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2.6692220848206003</v>
      </c>
      <c r="C116" s="331">
        <f>IF(C$8=0,0,C$8/FBT!C$5*1000)</f>
        <v>2.3460273618493384</v>
      </c>
      <c r="D116" s="331">
        <f>IF(D$8=0,0,D$8/FBT!D$5*1000)</f>
        <v>2.7620023550480108</v>
      </c>
      <c r="E116" s="331">
        <f>IF(E$8=0,0,E$8/FBT!E$5*1000)</f>
        <v>4.4762818141650449</v>
      </c>
      <c r="F116" s="331">
        <f>IF(F$8=0,0,F$8/FBT!F$5*1000)</f>
        <v>4.4473537338795666</v>
      </c>
      <c r="G116" s="331">
        <f>IF(G$8=0,0,G$8/FBT!G$5*1000)</f>
        <v>3.609383437496624</v>
      </c>
      <c r="H116" s="331">
        <f>IF(H$8=0,0,H$8/FBT!H$5*1000)</f>
        <v>2.9970439347515114</v>
      </c>
      <c r="I116" s="331">
        <f>IF(I$8=0,0,I$8/FBT!I$5*1000)</f>
        <v>2.5209032561978164</v>
      </c>
      <c r="J116" s="331">
        <f>IF(J$8=0,0,J$8/FBT!J$5*1000)</f>
        <v>2.9290336916396544</v>
      </c>
      <c r="K116" s="331">
        <f>IF(K$8=0,0,K$8/FBT!K$5*1000)</f>
        <v>3.3012962116877858</v>
      </c>
      <c r="L116" s="331">
        <f>IF(L$8=0,0,L$8/FBT!L$5*1000)</f>
        <v>3.2223912912475958</v>
      </c>
      <c r="M116" s="331">
        <f>IF(M$8=0,0,M$8/FBT!M$5*1000)</f>
        <v>3.2406644877334467</v>
      </c>
      <c r="N116" s="331">
        <f>IF(N$8=0,0,N$8/FBT!N$5*1000)</f>
        <v>3.276927914326198</v>
      </c>
      <c r="O116" s="331">
        <f>IF(O$8=0,0,O$8/FBT!O$5*1000)</f>
        <v>3.5186168393994848</v>
      </c>
      <c r="P116" s="331">
        <f>IF(P$8=0,0,P$8/FBT!P$5*1000)</f>
        <v>3.4877670303885733</v>
      </c>
      <c r="Q116" s="331">
        <f>IF(Q$8=0,0,Q$8/FBT!Q$5*1000)</f>
        <v>3.5005604901141312</v>
      </c>
      <c r="R116" s="331">
        <f>IF(R$8=0,0,R$8/FBT!R$5*1000)</f>
        <v>3.5843240363070099</v>
      </c>
      <c r="S116" s="331">
        <f>IF(S$8=0,0,S$8/FBT!S$5*1000)</f>
        <v>3.5484342153920756</v>
      </c>
      <c r="T116" s="331">
        <f>IF(T$8=0,0,T$8/FBT!T$5*1000)</f>
        <v>3.86044057027549</v>
      </c>
      <c r="U116" s="331">
        <f>IF(U$8=0,0,U$8/FBT!U$5*1000)</f>
        <v>3.5715424025005573</v>
      </c>
      <c r="V116" s="331">
        <f>IF(V$8=0,0,V$8/FBT!V$5*1000)</f>
        <v>3.6361672047655551</v>
      </c>
      <c r="W116" s="331">
        <f>IF(W$8=0,0,W$8/FBT!W$5*1000)</f>
        <v>3.7907076780978488</v>
      </c>
      <c r="X116" s="331">
        <f>IF(X$8=0,0,X$8/FBT!X$5*1000)</f>
        <v>3.6505832653476831</v>
      </c>
      <c r="Y116" s="331">
        <f>IF(Y$8=0,0,Y$8/FBT!Y$5*1000)</f>
        <v>3.7052565735861465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2.0019165636154508</v>
      </c>
      <c r="C117" s="331">
        <f>IF(C$9=0,0,C$9/FBT!C$5*1000)</f>
        <v>1.7595205213870031</v>
      </c>
      <c r="D117" s="331">
        <f>IF(D$9=0,0,D$9/FBT!D$5*1000)</f>
        <v>2.0715017662860089</v>
      </c>
      <c r="E117" s="331">
        <f>IF(E$9=0,0,E$9/FBT!E$5*1000)</f>
        <v>3.3572113606237828</v>
      </c>
      <c r="F117" s="331">
        <f>IF(F$9=0,0,F$9/FBT!F$5*1000)</f>
        <v>3.3355153004096754</v>
      </c>
      <c r="G117" s="331">
        <f>IF(G$9=0,0,G$9/FBT!G$5*1000)</f>
        <v>2.707037578122466</v>
      </c>
      <c r="H117" s="331">
        <f>IF(H$9=0,0,H$9/FBT!H$5*1000)</f>
        <v>2.2477829510636345</v>
      </c>
      <c r="I117" s="331">
        <f>IF(I$9=0,0,I$9/FBT!I$5*1000)</f>
        <v>1.8906774421483616</v>
      </c>
      <c r="J117" s="331">
        <f>IF(J$9=0,0,J$9/FBT!J$5*1000)</f>
        <v>2.1967752687297404</v>
      </c>
      <c r="K117" s="331">
        <f>IF(K$9=0,0,K$9/FBT!K$5*1000)</f>
        <v>2.4759721587658392</v>
      </c>
      <c r="L117" s="331">
        <f>IF(L$9=0,0,L$9/FBT!L$5*1000)</f>
        <v>2.4167934684356975</v>
      </c>
      <c r="M117" s="331">
        <f>IF(M$9=0,0,M$9/FBT!M$5*1000)</f>
        <v>2.4304983658000849</v>
      </c>
      <c r="N117" s="331">
        <f>IF(N$9=0,0,N$9/FBT!N$5*1000)</f>
        <v>2.4576959357446486</v>
      </c>
      <c r="O117" s="331">
        <f>IF(O$9=0,0,O$9/FBT!O$5*1000)</f>
        <v>2.6389626295496127</v>
      </c>
      <c r="P117" s="331">
        <f>IF(P$9=0,0,P$9/FBT!P$5*1000)</f>
        <v>2.6158252727914286</v>
      </c>
      <c r="Q117" s="331">
        <f>IF(Q$9=0,0,Q$9/FBT!Q$5*1000)</f>
        <v>2.6254203675855989</v>
      </c>
      <c r="R117" s="331">
        <f>IF(R$9=0,0,R$9/FBT!R$5*1000)</f>
        <v>2.6882430272302571</v>
      </c>
      <c r="S117" s="331">
        <f>IF(S$9=0,0,S$9/FBT!S$5*1000)</f>
        <v>2.6613256615440557</v>
      </c>
      <c r="T117" s="331">
        <f>IF(T$9=0,0,T$9/FBT!T$5*1000)</f>
        <v>2.8953304277066163</v>
      </c>
      <c r="U117" s="331">
        <f>IF(U$9=0,0,U$9/FBT!U$5*1000)</f>
        <v>2.6786568018754178</v>
      </c>
      <c r="V117" s="331">
        <f>IF(V$9=0,0,V$9/FBT!V$5*1000)</f>
        <v>2.7271254035741666</v>
      </c>
      <c r="W117" s="331">
        <f>IF(W$9=0,0,W$9/FBT!W$5*1000)</f>
        <v>2.8430307585733856</v>
      </c>
      <c r="X117" s="331">
        <f>IF(X$9=0,0,X$9/FBT!X$5*1000)</f>
        <v>2.7379374490107611</v>
      </c>
      <c r="Y117" s="331">
        <f>IF(Y$9=0,0,Y$9/FBT!Y$5*1000)</f>
        <v>2.7789424301896095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2.2362900604960703</v>
      </c>
      <c r="C118" s="332">
        <f>IF(C$10=0,0,C$10/FBT!C$5*1000)</f>
        <v>2.3583752770972035</v>
      </c>
      <c r="D118" s="332">
        <f>IF(D$10=0,0,D$10/FBT!D$5*1000)</f>
        <v>2.2563713067669569</v>
      </c>
      <c r="E118" s="332">
        <f>IF(E$10=0,0,E$10/FBT!E$5*1000)</f>
        <v>2.2123567667687634</v>
      </c>
      <c r="F118" s="332">
        <f>IF(F$10=0,0,F$10/FBT!F$5*1000)</f>
        <v>2.1580546994784315</v>
      </c>
      <c r="G118" s="332">
        <f>IF(G$10=0,0,G$10/FBT!G$5*1000)</f>
        <v>2.1094480759095515</v>
      </c>
      <c r="H118" s="332">
        <f>IF(H$10=0,0,H$10/FBT!H$5*1000)</f>
        <v>2.0292110918237758</v>
      </c>
      <c r="I118" s="332">
        <f>IF(I$10=0,0,I$10/FBT!I$5*1000)</f>
        <v>2.1402420297497504</v>
      </c>
      <c r="J118" s="332">
        <f>IF(J$10=0,0,J$10/FBT!J$5*1000)</f>
        <v>2.0533256285929062</v>
      </c>
      <c r="K118" s="332">
        <f>IF(K$10=0,0,K$10/FBT!K$5*1000)</f>
        <v>1.9210062107845609</v>
      </c>
      <c r="L118" s="332">
        <f>IF(L$10=0,0,L$10/FBT!L$5*1000)</f>
        <v>1.969666962620964</v>
      </c>
      <c r="M118" s="332">
        <f>IF(M$10=0,0,M$10/FBT!M$5*1000)</f>
        <v>1.9742822387546806</v>
      </c>
      <c r="N118" s="332">
        <f>IF(N$10=0,0,N$10/FBT!N$5*1000)</f>
        <v>1.9758556199092419</v>
      </c>
      <c r="O118" s="332">
        <f>IF(O$10=0,0,O$10/FBT!O$5*1000)</f>
        <v>1.9332455790281158</v>
      </c>
      <c r="P118" s="332">
        <f>IF(P$10=0,0,P$10/FBT!P$5*1000)</f>
        <v>1.9361613517279406</v>
      </c>
      <c r="Q118" s="332">
        <f>IF(Q$10=0,0,Q$10/FBT!Q$5*1000)</f>
        <v>1.9038050329319383</v>
      </c>
      <c r="R118" s="332">
        <f>IF(R$10=0,0,R$10/FBT!R$5*1000)</f>
        <v>1.9462969489158204</v>
      </c>
      <c r="S118" s="332">
        <f>IF(S$10=0,0,S$10/FBT!S$5*1000)</f>
        <v>1.9479968367948752</v>
      </c>
      <c r="T118" s="332">
        <f>IF(T$10=0,0,T$10/FBT!T$5*1000)</f>
        <v>1.9683655399121107</v>
      </c>
      <c r="U118" s="332">
        <f>IF(U$10=0,0,U$10/FBT!U$5*1000)</f>
        <v>1.920313236424376</v>
      </c>
      <c r="V118" s="332">
        <f>IF(V$10=0,0,V$10/FBT!V$5*1000)</f>
        <v>1.9436849734031276</v>
      </c>
      <c r="W118" s="332">
        <f>IF(W$10=0,0,W$10/FBT!W$5*1000)</f>
        <v>2.0257138914109918</v>
      </c>
      <c r="X118" s="332">
        <f>IF(X$10=0,0,X$10/FBT!X$5*1000)</f>
        <v>2.0033642793355715</v>
      </c>
      <c r="Y118" s="332">
        <f>IF(Y$10=0,0,Y$10/FBT!Y$5*1000)</f>
        <v>1.8301703432522982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6.8837285773637351</v>
      </c>
      <c r="C119" s="348">
        <f>IF(C$16=0,0,C$16/FBT!C$5*1000)</f>
        <v>7.1930401594556095</v>
      </c>
      <c r="D119" s="348">
        <f>IF(D$16=0,0,D$16/FBT!D$5*1000)</f>
        <v>6.9253368980347041</v>
      </c>
      <c r="E119" s="348">
        <f>IF(E$16=0,0,E$16/FBT!E$5*1000)</f>
        <v>6.7814108944845293</v>
      </c>
      <c r="F119" s="348">
        <f>IF(F$16=0,0,F$16/FBT!F$5*1000)</f>
        <v>6.610571806980504</v>
      </c>
      <c r="G119" s="348">
        <f>IF(G$16=0,0,G$16/FBT!G$5*1000)</f>
        <v>6.4565989440509997</v>
      </c>
      <c r="H119" s="348">
        <f>IF(H$16=0,0,H$16/FBT!H$5*1000)</f>
        <v>6.254213481130714</v>
      </c>
      <c r="I119" s="348">
        <f>IF(I$16=0,0,I$16/FBT!I$5*1000)</f>
        <v>6.5253527555115447</v>
      </c>
      <c r="J119" s="348">
        <f>IF(J$16=0,0,J$16/FBT!J$5*1000)</f>
        <v>6.2688060593180923</v>
      </c>
      <c r="K119" s="348">
        <f>IF(K$16=0,0,K$16/FBT!K$5*1000)</f>
        <v>5.8794896665398158</v>
      </c>
      <c r="L119" s="348">
        <f>IF(L$16=0,0,L$16/FBT!L$5*1000)</f>
        <v>6.0315055222525098</v>
      </c>
      <c r="M119" s="348">
        <f>IF(M$16=0,0,M$16/FBT!M$5*1000)</f>
        <v>6.0492691039337485</v>
      </c>
      <c r="N119" s="348">
        <f>IF(N$16=0,0,N$16/FBT!N$5*1000)</f>
        <v>6.0742248002879071</v>
      </c>
      <c r="O119" s="348">
        <f>IF(O$16=0,0,O$16/FBT!O$5*1000)</f>
        <v>5.9218904541429849</v>
      </c>
      <c r="P119" s="348">
        <f>IF(P$16=0,0,P$16/FBT!P$5*1000)</f>
        <v>5.8487683068343665</v>
      </c>
      <c r="Q119" s="348">
        <f>IF(Q$16=0,0,Q$16/FBT!Q$5*1000)</f>
        <v>5.7503178855419339</v>
      </c>
      <c r="R119" s="348">
        <f>IF(R$16=0,0,R$16/FBT!R$5*1000)</f>
        <v>5.8794547034996469</v>
      </c>
      <c r="S119" s="348">
        <f>IF(S$16=0,0,S$16/FBT!S$5*1000)</f>
        <v>5.8863780751295298</v>
      </c>
      <c r="T119" s="348">
        <f>IF(T$16=0,0,T$16/FBT!T$5*1000)</f>
        <v>5.9340864114869492</v>
      </c>
      <c r="U119" s="348">
        <f>IF(U$16=0,0,U$16/FBT!U$5*1000)</f>
        <v>5.7952580234943047</v>
      </c>
      <c r="V119" s="348">
        <f>IF(V$16=0,0,V$16/FBT!V$5*1000)</f>
        <v>5.8427058496677997</v>
      </c>
      <c r="W119" s="348">
        <f>IF(W$16=0,0,W$16/FBT!W$5*1000)</f>
        <v>6.0844614524369591</v>
      </c>
      <c r="X119" s="348">
        <f>IF(X$16=0,0,X$16/FBT!X$5*1000)</f>
        <v>6.0548848144784282</v>
      </c>
      <c r="Y119" s="348">
        <f>IF(Y$16=0,0,Y$16/FBT!Y$5*1000)</f>
        <v>5.5250162014614403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5.736440481136448</v>
      </c>
      <c r="C120" s="348">
        <f>IF(C$25=0,0,C$25/FBT!C$5*1000)</f>
        <v>5.9942001328796746</v>
      </c>
      <c r="D120" s="348">
        <f>IF(D$25=0,0,D$25/FBT!D$5*1000)</f>
        <v>5.7711140816955888</v>
      </c>
      <c r="E120" s="348">
        <f>IF(E$25=0,0,E$25/FBT!E$5*1000)</f>
        <v>5.6511757454037737</v>
      </c>
      <c r="F120" s="348">
        <f>IF(F$25=0,0,F$25/FBT!F$5*1000)</f>
        <v>5.5088098391504206</v>
      </c>
      <c r="G120" s="348">
        <f>IF(G$25=0,0,G$25/FBT!G$5*1000)</f>
        <v>5.380499120042499</v>
      </c>
      <c r="H120" s="348">
        <f>IF(H$25=0,0,H$25/FBT!H$5*1000)</f>
        <v>5.2118445676089298</v>
      </c>
      <c r="I120" s="348">
        <f>IF(I$25=0,0,I$25/FBT!I$5*1000)</f>
        <v>5.4377939629262899</v>
      </c>
      <c r="J120" s="348">
        <f>IF(J$25=0,0,J$25/FBT!J$5*1000)</f>
        <v>5.2240050494317467</v>
      </c>
      <c r="K120" s="348">
        <f>IF(K$25=0,0,K$25/FBT!K$5*1000)</f>
        <v>4.8995747221165153</v>
      </c>
      <c r="L120" s="348">
        <f>IF(L$25=0,0,L$25/FBT!L$5*1000)</f>
        <v>5.0262546018770928</v>
      </c>
      <c r="M120" s="348">
        <f>IF(M$25=0,0,M$25/FBT!M$5*1000)</f>
        <v>5.0410575866114602</v>
      </c>
      <c r="N120" s="348">
        <f>IF(N$25=0,0,N$25/FBT!N$5*1000)</f>
        <v>5.0618540002399257</v>
      </c>
      <c r="O120" s="348">
        <f>IF(O$25=0,0,O$25/FBT!O$5*1000)</f>
        <v>4.9349087117858197</v>
      </c>
      <c r="P120" s="348">
        <f>IF(P$25=0,0,P$25/FBT!P$5*1000)</f>
        <v>4.8739735890286395</v>
      </c>
      <c r="Q120" s="348">
        <f>IF(Q$25=0,0,Q$25/FBT!Q$5*1000)</f>
        <v>4.7919315712849455</v>
      </c>
      <c r="R120" s="348">
        <f>IF(R$25=0,0,R$25/FBT!R$5*1000)</f>
        <v>4.8995455862497073</v>
      </c>
      <c r="S120" s="348">
        <f>IF(S$25=0,0,S$25/FBT!S$5*1000)</f>
        <v>4.9053150626079427</v>
      </c>
      <c r="T120" s="348">
        <f>IF(T$25=0,0,T$25/FBT!T$5*1000)</f>
        <v>4.9450720095724572</v>
      </c>
      <c r="U120" s="348">
        <f>IF(U$25=0,0,U$25/FBT!U$5*1000)</f>
        <v>4.8293816862452559</v>
      </c>
      <c r="V120" s="348">
        <f>IF(V$25=0,0,V$25/FBT!V$5*1000)</f>
        <v>4.8689215413898328</v>
      </c>
      <c r="W120" s="348">
        <f>IF(W$25=0,0,W$25/FBT!W$5*1000)</f>
        <v>5.0703845436974664</v>
      </c>
      <c r="X120" s="348">
        <f>IF(X$25=0,0,X$25/FBT!X$5*1000)</f>
        <v>5.04573734539869</v>
      </c>
      <c r="Y120" s="348">
        <f>IF(Y$25=0,0,Y$25/FBT!Y$5*1000)</f>
        <v>4.6041801678845342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63.586095799674723</v>
      </c>
      <c r="C121" s="348">
        <f>IF(C$34=0,0,C$34/FBT!C$5*1000)</f>
        <v>64.890023437078909</v>
      </c>
      <c r="D121" s="348">
        <f>IF(D$34=0,0,D$34/FBT!D$5*1000)</f>
        <v>65.236813287279929</v>
      </c>
      <c r="E121" s="348">
        <f>IF(E$34=0,0,E$34/FBT!E$5*1000)</f>
        <v>56.261513882418356</v>
      </c>
      <c r="F121" s="348">
        <f>IF(F$34=0,0,F$34/FBT!F$5*1000)</f>
        <v>55.206648663534736</v>
      </c>
      <c r="G121" s="348">
        <f>IF(G$34=0,0,G$34/FBT!G$5*1000)</f>
        <v>56.363204644161797</v>
      </c>
      <c r="H121" s="348">
        <f>IF(H$34=0,0,H$34/FBT!H$5*1000)</f>
        <v>56.802972064637842</v>
      </c>
      <c r="I121" s="348">
        <f>IF(I$34=0,0,I$34/FBT!I$5*1000)</f>
        <v>58.629930235668901</v>
      </c>
      <c r="J121" s="348">
        <f>IF(J$34=0,0,J$34/FBT!J$5*1000)</f>
        <v>56.06203998234178</v>
      </c>
      <c r="K121" s="348">
        <f>IF(K$34=0,0,K$34/FBT!K$5*1000)</f>
        <v>51.568498732238652</v>
      </c>
      <c r="L121" s="348">
        <f>IF(L$34=0,0,L$34/FBT!L$5*1000)</f>
        <v>53.868865418116457</v>
      </c>
      <c r="M121" s="348">
        <f>IF(M$34=0,0,M$34/FBT!M$5*1000)</f>
        <v>53.731100731961021</v>
      </c>
      <c r="N121" s="348">
        <f>IF(N$34=0,0,N$34/FBT!N$5*1000)</f>
        <v>54.165842442739823</v>
      </c>
      <c r="O121" s="348">
        <f>IF(O$34=0,0,O$34/FBT!O$5*1000)</f>
        <v>52.001544134929667</v>
      </c>
      <c r="P121" s="348">
        <f>IF(P$34=0,0,P$34/FBT!P$5*1000)</f>
        <v>51.138625208102702</v>
      </c>
      <c r="Q121" s="348">
        <f>IF(Q$34=0,0,Q$34/FBT!Q$5*1000)</f>
        <v>49.873114276288817</v>
      </c>
      <c r="R121" s="348">
        <f>IF(R$34=0,0,R$34/FBT!R$5*1000)</f>
        <v>50.564587142919493</v>
      </c>
      <c r="S121" s="348">
        <f>IF(S$34=0,0,S$34/FBT!S$5*1000)</f>
        <v>51.052835794618851</v>
      </c>
      <c r="T121" s="348">
        <f>IF(T$34=0,0,T$34/FBT!T$5*1000)</f>
        <v>49.615464429748982</v>
      </c>
      <c r="U121" s="348">
        <f>IF(U$34=0,0,U$34/FBT!U$5*1000)</f>
        <v>49.633736234439979</v>
      </c>
      <c r="V121" s="348">
        <f>IF(V$34=0,0,V$34/FBT!V$5*1000)</f>
        <v>49.722654881369479</v>
      </c>
      <c r="W121" s="348">
        <f>IF(W$34=0,0,W$34/FBT!W$5*1000)</f>
        <v>51.933882930986364</v>
      </c>
      <c r="X121" s="348">
        <f>IF(X$34=0,0,X$34/FBT!X$5*1000)</f>
        <v>52.065878154115758</v>
      </c>
      <c r="Y121" s="348">
        <f>IF(Y$34=0,0,Y$34/FBT!Y$5*1000)</f>
        <v>45.240921430731575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10.916476305789535</v>
      </c>
      <c r="C122" s="348">
        <f>IF(C$45=0,0,C$45/FBT!C$5*1000)</f>
        <v>11.078157433908791</v>
      </c>
      <c r="D122" s="348">
        <f>IF(D$45=0,0,D$45/FBT!D$5*1000)</f>
        <v>11.129080604723871</v>
      </c>
      <c r="E122" s="348">
        <f>IF(E$45=0,0,E$45/FBT!E$5*1000)</f>
        <v>10.583714611100149</v>
      </c>
      <c r="F122" s="348">
        <f>IF(F$45=0,0,F$45/FBT!F$5*1000)</f>
        <v>10.309247683031149</v>
      </c>
      <c r="G122" s="348">
        <f>IF(G$45=0,0,G$45/FBT!G$5*1000)</f>
        <v>10.280765406228998</v>
      </c>
      <c r="H122" s="348">
        <f>IF(H$45=0,0,H$45/FBT!H$5*1000)</f>
        <v>10.032471547953865</v>
      </c>
      <c r="I122" s="348">
        <f>IF(I$45=0,0,I$45/FBT!I$5*1000)</f>
        <v>10.191487022312819</v>
      </c>
      <c r="J122" s="348">
        <f>IF(J$45=0,0,J$45/FBT!J$5*1000)</f>
        <v>9.9502332220925549</v>
      </c>
      <c r="K122" s="348">
        <f>IF(K$45=0,0,K$45/FBT!K$5*1000)</f>
        <v>9.3865826258939027</v>
      </c>
      <c r="L122" s="348">
        <f>IF(L$45=0,0,L$45/FBT!L$5*1000)</f>
        <v>9.682103502923022</v>
      </c>
      <c r="M122" s="348">
        <f>IF(M$45=0,0,M$45/FBT!M$5*1000)</f>
        <v>9.6856202873789954</v>
      </c>
      <c r="N122" s="348">
        <f>IF(N$45=0,0,N$45/FBT!N$5*1000)</f>
        <v>9.750542636146255</v>
      </c>
      <c r="O122" s="348">
        <f>IF(O$45=0,0,O$45/FBT!O$5*1000)</f>
        <v>9.4878682594396153</v>
      </c>
      <c r="P122" s="348">
        <f>IF(P$45=0,0,P$45/FBT!P$5*1000)</f>
        <v>9.3527632339484299</v>
      </c>
      <c r="Q122" s="348">
        <f>IF(Q$45=0,0,Q$45/FBT!Q$5*1000)</f>
        <v>9.1656188947469541</v>
      </c>
      <c r="R122" s="348">
        <f>IF(R$45=0,0,R$45/FBT!R$5*1000)</f>
        <v>9.335499777289515</v>
      </c>
      <c r="S122" s="348">
        <f>IF(S$45=0,0,S$45/FBT!S$5*1000)</f>
        <v>9.3803581109736012</v>
      </c>
      <c r="T122" s="348">
        <f>IF(T$45=0,0,T$45/FBT!T$5*1000)</f>
        <v>9.2999736550946093</v>
      </c>
      <c r="U122" s="348">
        <f>IF(U$45=0,0,U$45/FBT!U$5*1000)</f>
        <v>9.186030319325301</v>
      </c>
      <c r="V122" s="348">
        <f>IF(V$45=0,0,V$45/FBT!V$5*1000)</f>
        <v>9.2356580678477034</v>
      </c>
      <c r="W122" s="348">
        <f>IF(W$45=0,0,W$45/FBT!W$5*1000)</f>
        <v>9.6304768994578893</v>
      </c>
      <c r="X122" s="348">
        <f>IF(X$45=0,0,X$45/FBT!X$5*1000)</f>
        <v>9.6103529554432399</v>
      </c>
      <c r="Y122" s="348">
        <f>IF(Y$45=0,0,Y$45/FBT!Y$5*1000)</f>
        <v>8.5667599334979645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7.0869178186165049</v>
      </c>
      <c r="C123" s="348">
        <f>IF(C$66=0,0,C$66/FBT!C$5*1000)</f>
        <v>6.6921364934083707</v>
      </c>
      <c r="D123" s="348">
        <f>IF(D$66=0,0,D$66/FBT!D$5*1000)</f>
        <v>7.2700880854322296</v>
      </c>
      <c r="E123" s="348">
        <f>IF(E$66=0,0,E$66/FBT!E$5*1000)</f>
        <v>9.5795788243822368</v>
      </c>
      <c r="F123" s="348">
        <f>IF(F$66=0,0,F$66/FBT!F$5*1000)</f>
        <v>9.4450557089504237</v>
      </c>
      <c r="G123" s="348">
        <f>IF(G$66=0,0,G$66/FBT!G$5*1000)</f>
        <v>8.2612693644390394</v>
      </c>
      <c r="H123" s="348">
        <f>IF(H$66=0,0,H$66/FBT!H$5*1000)</f>
        <v>7.2968047901136943</v>
      </c>
      <c r="I123" s="348">
        <f>IF(I$66=0,0,I$66/FBT!I$5*1000)</f>
        <v>6.6711212160249982</v>
      </c>
      <c r="J123" s="348">
        <f>IF(J$66=0,0,J$66/FBT!J$5*1000)</f>
        <v>7.1817380937700417</v>
      </c>
      <c r="K123" s="348">
        <f>IF(K$66=0,0,K$66/FBT!K$5*1000)</f>
        <v>7.5483193979972167</v>
      </c>
      <c r="L123" s="348">
        <f>IF(L$66=0,0,L$66/FBT!L$5*1000)</f>
        <v>7.5218888723600585</v>
      </c>
      <c r="M123" s="348">
        <f>IF(M$66=0,0,M$66/FBT!M$5*1000)</f>
        <v>7.5510501001147636</v>
      </c>
      <c r="N123" s="348">
        <f>IF(N$66=0,0,N$66/FBT!N$5*1000)</f>
        <v>7.6178588385497283</v>
      </c>
      <c r="O123" s="348">
        <f>IF(O$66=0,0,O$66/FBT!O$5*1000)</f>
        <v>7.8828663943695014</v>
      </c>
      <c r="P123" s="348">
        <f>IF(P$66=0,0,P$66/FBT!P$5*1000)</f>
        <v>7.7993772320528461</v>
      </c>
      <c r="Q123" s="348">
        <f>IF(Q$66=0,0,Q$66/FBT!Q$5*1000)</f>
        <v>7.7618233775693843</v>
      </c>
      <c r="R123" s="348">
        <f>IF(R$66=0,0,R$66/FBT!R$5*1000)</f>
        <v>7.9340234834079491</v>
      </c>
      <c r="S123" s="348">
        <f>IF(S$66=0,0,S$66/FBT!S$5*1000)</f>
        <v>7.8953064092047516</v>
      </c>
      <c r="T123" s="348">
        <f>IF(T$66=0,0,T$66/FBT!T$5*1000)</f>
        <v>8.3202542895101441</v>
      </c>
      <c r="U123" s="348">
        <f>IF(U$66=0,0,U$66/FBT!U$5*1000)</f>
        <v>7.8727629021679322</v>
      </c>
      <c r="V123" s="348">
        <f>IF(V$66=0,0,V$66/FBT!V$5*1000)</f>
        <v>7.9817731580784992</v>
      </c>
      <c r="W123" s="348">
        <f>IF(W$66=0,0,W$66/FBT!W$5*1000)</f>
        <v>8.3200155664543427</v>
      </c>
      <c r="X123" s="348">
        <f>IF(X$66=0,0,X$66/FBT!X$5*1000)</f>
        <v>8.1164539941936642</v>
      </c>
      <c r="Y123" s="348">
        <f>IF(Y$66=0,0,Y$66/FBT!Y$5*1000)</f>
        <v>7.8782561145283907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5.663421958468108</v>
      </c>
      <c r="C124" s="333">
        <f>IF(C$80=0,0,C$80/FBT!C$5*1000)</f>
        <v>4.9776835550038339</v>
      </c>
      <c r="D124" s="333">
        <f>IF(D$80=0,0,D$80/FBT!D$5*1000)</f>
        <v>5.8602784968231187</v>
      </c>
      <c r="E124" s="333">
        <f>IF(E$80=0,0,E$80/FBT!E$5*1000)</f>
        <v>9.4975509392046824</v>
      </c>
      <c r="F124" s="333">
        <f>IF(F$80=0,0,F$80/FBT!F$5*1000)</f>
        <v>9.4361727848589716</v>
      </c>
      <c r="G124" s="333">
        <f>IF(G$80=0,0,G$80/FBT!G$5*1000)</f>
        <v>7.6582093085084608</v>
      </c>
      <c r="H124" s="333">
        <f>IF(H$80=0,0,H$80/FBT!H$5*1000)</f>
        <v>6.3589779685590191</v>
      </c>
      <c r="I124" s="333">
        <f>IF(I$80=0,0,I$80/FBT!I$5*1000)</f>
        <v>5.3487264838377166</v>
      </c>
      <c r="J124" s="333">
        <f>IF(J$80=0,0,J$80/FBT!J$5*1000)</f>
        <v>6.2146772352364357</v>
      </c>
      <c r="K124" s="333">
        <f>IF(K$80=0,0,K$80/FBT!K$5*1000)</f>
        <v>7.0045252371485613</v>
      </c>
      <c r="L124" s="333">
        <f>IF(L$80=0,0,L$80/FBT!L$5*1000)</f>
        <v>6.8371087222045848</v>
      </c>
      <c r="M124" s="333">
        <f>IF(M$80=0,0,M$80/FBT!M$5*1000)</f>
        <v>6.8758798768484386</v>
      </c>
      <c r="N124" s="333">
        <f>IF(N$80=0,0,N$80/FBT!N$5*1000)</f>
        <v>6.9528218022216128</v>
      </c>
      <c r="O124" s="333">
        <f>IF(O$80=0,0,O$80/FBT!O$5*1000)</f>
        <v>7.4656252789958533</v>
      </c>
      <c r="P124" s="333">
        <f>IF(P$80=0,0,P$80/FBT!P$5*1000)</f>
        <v>7.4001696967269543</v>
      </c>
      <c r="Q124" s="333">
        <f>IF(Q$80=0,0,Q$80/FBT!Q$5*1000)</f>
        <v>7.4273142198996602</v>
      </c>
      <c r="R124" s="333">
        <f>IF(R$80=0,0,R$80/FBT!R$5*1000)</f>
        <v>7.6050395240343978</v>
      </c>
      <c r="S124" s="333">
        <f>IF(S$80=0,0,S$80/FBT!S$5*1000)</f>
        <v>7.5288902965081377</v>
      </c>
      <c r="T124" s="333">
        <f>IF(T$80=0,0,T$80/FBT!T$5*1000)</f>
        <v>8.1908897799820206</v>
      </c>
      <c r="U124" s="333">
        <f>IF(U$80=0,0,U$80/FBT!U$5*1000)</f>
        <v>7.5779200925055532</v>
      </c>
      <c r="V124" s="333">
        <f>IF(V$80=0,0,V$80/FBT!V$5*1000)</f>
        <v>7.715037766711319</v>
      </c>
      <c r="W124" s="333">
        <f>IF(W$80=0,0,W$80/FBT!W$5*1000)</f>
        <v>8.0429340160041107</v>
      </c>
      <c r="X124" s="333">
        <f>IF(X$80=0,0,X$80/FBT!X$5*1000)</f>
        <v>7.7456250432514482</v>
      </c>
      <c r="Y124" s="333">
        <f>IF(Y$80=0,0,Y$80/FBT!Y$5*1000)</f>
        <v>7.8616281350064057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RO: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305.58567464622689</v>
      </c>
      <c r="C5" s="223">
        <v>374.91387222339478</v>
      </c>
      <c r="D5" s="223">
        <v>357.191778108439</v>
      </c>
      <c r="E5" s="223">
        <v>346.78735430197349</v>
      </c>
      <c r="F5" s="223">
        <v>438.92928382556829</v>
      </c>
      <c r="G5" s="223">
        <v>480.39929332784322</v>
      </c>
      <c r="H5" s="223">
        <v>272.66374324518608</v>
      </c>
      <c r="I5" s="223">
        <v>332.00704789568653</v>
      </c>
      <c r="J5" s="223">
        <v>331.0745767946529</v>
      </c>
      <c r="K5" s="223">
        <v>254.04017419444179</v>
      </c>
      <c r="L5" s="223">
        <v>269.58113088918708</v>
      </c>
      <c r="M5" s="223">
        <v>273.9357697366051</v>
      </c>
      <c r="N5" s="223">
        <v>280.53641711551558</v>
      </c>
      <c r="O5" s="223">
        <v>257.17024646897579</v>
      </c>
      <c r="P5" s="223">
        <v>271.05354477145897</v>
      </c>
      <c r="Q5" s="223">
        <v>273.12518732545283</v>
      </c>
      <c r="R5" s="223">
        <v>278.87399014126032</v>
      </c>
      <c r="S5" s="223">
        <v>284.92742061550092</v>
      </c>
      <c r="T5" s="223">
        <v>264.24282899378551</v>
      </c>
      <c r="U5" s="223">
        <v>281.79957908851651</v>
      </c>
      <c r="V5" s="223">
        <v>271.43535619932032</v>
      </c>
      <c r="W5" s="223">
        <v>279.42171896093748</v>
      </c>
      <c r="X5" s="223">
        <v>297.9418414101217</v>
      </c>
      <c r="Y5" s="223">
        <v>260.6462538590016</v>
      </c>
      <c r="DA5" s="89" t="s">
        <v>2228</v>
      </c>
    </row>
    <row r="6" spans="1:105" ht="12" customHeight="1" x14ac:dyDescent="0.25">
      <c r="A6" s="55" t="s">
        <v>91</v>
      </c>
      <c r="B6" s="259">
        <v>2.8388964398930638</v>
      </c>
      <c r="C6" s="259">
        <v>3.044879943312893</v>
      </c>
      <c r="D6" s="259">
        <v>3.3293765094706642</v>
      </c>
      <c r="E6" s="259">
        <v>5.0669995433522939</v>
      </c>
      <c r="F6" s="259">
        <v>6.4523191512826541</v>
      </c>
      <c r="G6" s="259">
        <v>6.0270052210293494</v>
      </c>
      <c r="H6" s="259">
        <v>3.0094255777313288</v>
      </c>
      <c r="I6" s="259">
        <v>3.1216404251990251</v>
      </c>
      <c r="J6" s="259">
        <v>3.6106039639765952</v>
      </c>
      <c r="K6" s="259">
        <v>3.2148863345895999</v>
      </c>
      <c r="L6" s="259">
        <v>3.2563252715566491</v>
      </c>
      <c r="M6" s="259">
        <v>3.3173886973271749</v>
      </c>
      <c r="N6" s="259">
        <v>3.4301554414792248</v>
      </c>
      <c r="O6" s="259">
        <v>3.3932041158607218</v>
      </c>
      <c r="P6" s="259">
        <v>3.5898515881473601</v>
      </c>
      <c r="Q6" s="259">
        <v>3.6822963248567731</v>
      </c>
      <c r="R6" s="259">
        <v>3.7793979943531668</v>
      </c>
      <c r="S6" s="259">
        <v>3.8239758746513872</v>
      </c>
      <c r="T6" s="259">
        <v>3.7987963520762178</v>
      </c>
      <c r="U6" s="259">
        <v>3.8518210473905961</v>
      </c>
      <c r="V6" s="259">
        <v>3.7441427262137958</v>
      </c>
      <c r="W6" s="259">
        <v>3.8538990868309599</v>
      </c>
      <c r="X6" s="259">
        <v>3.9978417406610318</v>
      </c>
      <c r="Y6" s="259">
        <v>3.8706521516031689</v>
      </c>
      <c r="DA6" s="67" t="s">
        <v>2229</v>
      </c>
    </row>
    <row r="7" spans="1:105" ht="12" customHeight="1" x14ac:dyDescent="0.25">
      <c r="A7" s="173" t="s">
        <v>92</v>
      </c>
      <c r="B7" s="224">
        <v>0.85833764148662306</v>
      </c>
      <c r="C7" s="224">
        <v>0.92061655804942233</v>
      </c>
      <c r="D7" s="224">
        <v>1.006633824539108</v>
      </c>
      <c r="E7" s="224">
        <v>1.5320024979913081</v>
      </c>
      <c r="F7" s="224">
        <v>1.950852565315675</v>
      </c>
      <c r="G7" s="224">
        <v>1.822259302576307</v>
      </c>
      <c r="H7" s="224">
        <v>0.90989696429952449</v>
      </c>
      <c r="I7" s="224">
        <v>0.9438250168208171</v>
      </c>
      <c r="J7" s="224">
        <v>1.091662678226706</v>
      </c>
      <c r="K7" s="224">
        <v>0.97201782893607624</v>
      </c>
      <c r="L7" s="224">
        <v>0.98454685215868765</v>
      </c>
      <c r="M7" s="224">
        <v>1.0030093209266371</v>
      </c>
      <c r="N7" s="224">
        <v>1.03710423888611</v>
      </c>
      <c r="O7" s="224">
        <v>1.025932040691242</v>
      </c>
      <c r="P7" s="224">
        <v>1.085388217110689</v>
      </c>
      <c r="Q7" s="224">
        <v>1.113338795426958</v>
      </c>
      <c r="R7" s="224">
        <v>1.142697392947017</v>
      </c>
      <c r="S7" s="224">
        <v>1.1561754727036311</v>
      </c>
      <c r="T7" s="224">
        <v>1.148562467975025</v>
      </c>
      <c r="U7" s="224">
        <v>1.164594434226814</v>
      </c>
      <c r="V7" s="224">
        <v>1.132037996119611</v>
      </c>
      <c r="W7" s="224">
        <v>1.165222727477351</v>
      </c>
      <c r="X7" s="224">
        <v>1.2087436521090651</v>
      </c>
      <c r="Y7" s="224">
        <v>1.1702880006948519</v>
      </c>
      <c r="DA7" s="177" t="s">
        <v>2230</v>
      </c>
    </row>
    <row r="8" spans="1:105" ht="12" customHeight="1" x14ac:dyDescent="0.25">
      <c r="A8" s="173" t="s">
        <v>93</v>
      </c>
      <c r="B8" s="224">
        <v>10.721544725468821</v>
      </c>
      <c r="C8" s="224">
        <v>11.49947424540145</v>
      </c>
      <c r="D8" s="224">
        <v>12.5739208562182</v>
      </c>
      <c r="E8" s="224">
        <v>19.136331098441929</v>
      </c>
      <c r="F8" s="224">
        <v>24.368211320199421</v>
      </c>
      <c r="G8" s="224">
        <v>22.76194549750268</v>
      </c>
      <c r="H8" s="224">
        <v>11.36557518485305</v>
      </c>
      <c r="I8" s="224">
        <v>11.78937243546072</v>
      </c>
      <c r="J8" s="224">
        <v>13.636021146015549</v>
      </c>
      <c r="K8" s="224">
        <v>12.141530469106961</v>
      </c>
      <c r="L8" s="224">
        <v>12.29803121701196</v>
      </c>
      <c r="M8" s="224">
        <v>12.528646973645101</v>
      </c>
      <c r="N8" s="224">
        <v>12.95452855001469</v>
      </c>
      <c r="O8" s="224">
        <v>12.81497598137676</v>
      </c>
      <c r="P8" s="224">
        <v>13.55764649222886</v>
      </c>
      <c r="Q8" s="224">
        <v>13.90677876959418</v>
      </c>
      <c r="R8" s="224">
        <v>14.27349869561673</v>
      </c>
      <c r="S8" s="224">
        <v>14.441854163138469</v>
      </c>
      <c r="T8" s="224">
        <v>14.34675968429026</v>
      </c>
      <c r="U8" s="224">
        <v>14.54701589454811</v>
      </c>
      <c r="V8" s="224">
        <v>14.140351558280891</v>
      </c>
      <c r="W8" s="224">
        <v>14.554863941587829</v>
      </c>
      <c r="X8" s="224">
        <v>15.09848630810145</v>
      </c>
      <c r="Y8" s="224">
        <v>14.61813455995904</v>
      </c>
      <c r="DA8" s="177" t="s">
        <v>2231</v>
      </c>
    </row>
    <row r="9" spans="1:105" ht="12" customHeight="1" x14ac:dyDescent="0.25">
      <c r="A9" s="173" t="s">
        <v>94</v>
      </c>
      <c r="B9" s="224">
        <v>5.6827283645692006</v>
      </c>
      <c r="C9" s="224">
        <v>6.0950534783240693</v>
      </c>
      <c r="D9" s="224">
        <v>6.6645412142656468</v>
      </c>
      <c r="E9" s="224">
        <v>10.142808178431441</v>
      </c>
      <c r="F9" s="224">
        <v>12.91585580333046</v>
      </c>
      <c r="G9" s="224">
        <v>12.06448852506937</v>
      </c>
      <c r="H9" s="224">
        <v>6.0240831089555584</v>
      </c>
      <c r="I9" s="224">
        <v>6.2487078919062551</v>
      </c>
      <c r="J9" s="224">
        <v>7.2274850434800184</v>
      </c>
      <c r="K9" s="224">
        <v>6.4353618207807548</v>
      </c>
      <c r="L9" s="224">
        <v>6.5183117372310759</v>
      </c>
      <c r="M9" s="224">
        <v>6.6405447488998668</v>
      </c>
      <c r="N9" s="224">
        <v>6.8662742847039642</v>
      </c>
      <c r="O9" s="224">
        <v>6.7923073927631634</v>
      </c>
      <c r="P9" s="224">
        <v>7.1859442133532827</v>
      </c>
      <c r="Q9" s="224">
        <v>7.3709944040088793</v>
      </c>
      <c r="R9" s="224">
        <v>7.5653665564199652</v>
      </c>
      <c r="S9" s="224">
        <v>7.6545998166556259</v>
      </c>
      <c r="T9" s="224">
        <v>7.6041969963436546</v>
      </c>
      <c r="U9" s="224">
        <v>7.7103385715879442</v>
      </c>
      <c r="V9" s="224">
        <v>7.4947947280711853</v>
      </c>
      <c r="W9" s="224">
        <v>7.7144982631865906</v>
      </c>
      <c r="X9" s="224">
        <v>8.0026338183610957</v>
      </c>
      <c r="Y9" s="224">
        <v>7.7480335183077971</v>
      </c>
      <c r="DA9" s="177" t="s">
        <v>2232</v>
      </c>
    </row>
    <row r="10" spans="1:105" ht="12" customHeight="1" x14ac:dyDescent="0.25">
      <c r="A10" s="56" t="s">
        <v>95</v>
      </c>
      <c r="B10" s="260">
        <v>8.9185625384706686</v>
      </c>
      <c r="C10" s="260">
        <v>11.40528086120626</v>
      </c>
      <c r="D10" s="260">
        <v>10.13073983240526</v>
      </c>
      <c r="E10" s="260">
        <v>10.20737851991742</v>
      </c>
      <c r="F10" s="260">
        <v>12.925511958802501</v>
      </c>
      <c r="G10" s="260">
        <v>13.8417276185251</v>
      </c>
      <c r="H10" s="260">
        <v>7.8379984575461537</v>
      </c>
      <c r="I10" s="260">
        <v>9.8262120735720462</v>
      </c>
      <c r="J10" s="260">
        <v>9.541943720243605</v>
      </c>
      <c r="K10" s="260">
        <v>7.3460759337033199</v>
      </c>
      <c r="L10" s="260">
        <v>7.7820421696942814</v>
      </c>
      <c r="M10" s="260">
        <v>7.9163134591486601</v>
      </c>
      <c r="N10" s="260">
        <v>8.1278110133643118</v>
      </c>
      <c r="O10" s="260">
        <v>7.423162421095407</v>
      </c>
      <c r="P10" s="260">
        <v>7.9542767205883136</v>
      </c>
      <c r="Q10" s="260">
        <v>8.0238883487997565</v>
      </c>
      <c r="R10" s="260">
        <v>8.2119765013582118</v>
      </c>
      <c r="S10" s="260">
        <v>8.3874399548190333</v>
      </c>
      <c r="T10" s="260">
        <v>7.8501046829973804</v>
      </c>
      <c r="U10" s="260">
        <v>8.2935970587206178</v>
      </c>
      <c r="V10" s="260">
        <v>8.0195508690236732</v>
      </c>
      <c r="W10" s="260">
        <v>8.2655272125365222</v>
      </c>
      <c r="X10" s="260">
        <v>8.7345112213248406</v>
      </c>
      <c r="Y10" s="260">
        <v>7.8223195263328984</v>
      </c>
      <c r="DA10" s="68" t="s">
        <v>2233</v>
      </c>
    </row>
    <row r="11" spans="1:105" ht="12" customHeight="1" x14ac:dyDescent="0.25">
      <c r="A11" s="37" t="s">
        <v>159</v>
      </c>
      <c r="B11" s="226">
        <v>1.759905420123254</v>
      </c>
      <c r="C11" s="226">
        <v>1.9300624473569059</v>
      </c>
      <c r="D11" s="226">
        <v>2.827739144369485</v>
      </c>
      <c r="E11" s="226">
        <v>0.73410557776147967</v>
      </c>
      <c r="F11" s="226">
        <v>0.93256189520117583</v>
      </c>
      <c r="G11" s="226">
        <v>0.57179411200086372</v>
      </c>
      <c r="H11" s="226">
        <v>0.87051750759241531</v>
      </c>
      <c r="I11" s="226">
        <v>2.6827476024884001</v>
      </c>
      <c r="J11" s="226">
        <v>2.2241111933824809</v>
      </c>
      <c r="K11" s="226">
        <v>0.45161328032230219</v>
      </c>
      <c r="L11" s="226">
        <v>0.39486101249509858</v>
      </c>
      <c r="M11" s="226">
        <v>0.27176937781278182</v>
      </c>
      <c r="N11" s="226">
        <v>0.29875187107354828</v>
      </c>
      <c r="O11" s="226">
        <v>0.40725541347782812</v>
      </c>
      <c r="P11" s="226">
        <v>0.41212335683580209</v>
      </c>
      <c r="Q11" s="226">
        <v>0.40294384355775131</v>
      </c>
      <c r="R11" s="226">
        <v>0.48907003850763148</v>
      </c>
      <c r="S11" s="226">
        <v>0.47634070006981061</v>
      </c>
      <c r="T11" s="226">
        <v>0.39399272218252762</v>
      </c>
      <c r="U11" s="226">
        <v>0.45597220644936892</v>
      </c>
      <c r="V11" s="226">
        <v>0.4604177705403063</v>
      </c>
      <c r="W11" s="226">
        <v>0.46907651917922227</v>
      </c>
      <c r="X11" s="226">
        <v>0.44129458126179982</v>
      </c>
      <c r="Y11" s="226">
        <v>0.27029870077561707</v>
      </c>
      <c r="DA11" s="69" t="s">
        <v>2234</v>
      </c>
    </row>
    <row r="12" spans="1:105" ht="12" customHeight="1" x14ac:dyDescent="0.25">
      <c r="A12" s="37" t="s">
        <v>35</v>
      </c>
      <c r="B12" s="226">
        <v>6.2467628608145969</v>
      </c>
      <c r="C12" s="226">
        <v>8.8536168429364377</v>
      </c>
      <c r="D12" s="226">
        <v>6.1534149841929402</v>
      </c>
      <c r="E12" s="226">
        <v>4.9960512742406031</v>
      </c>
      <c r="F12" s="226">
        <v>5.5566155192216957</v>
      </c>
      <c r="G12" s="226">
        <v>9.8375841836577624</v>
      </c>
      <c r="H12" s="226">
        <v>5.5388917179985073</v>
      </c>
      <c r="I12" s="226">
        <v>6.2927101020596261</v>
      </c>
      <c r="J12" s="226">
        <v>5.895089350077459</v>
      </c>
      <c r="K12" s="226">
        <v>5.0159185716668437</v>
      </c>
      <c r="L12" s="226">
        <v>5.6082050101237746</v>
      </c>
      <c r="M12" s="226">
        <v>5.8359800366387162</v>
      </c>
      <c r="N12" s="226">
        <v>5.8324216588737263</v>
      </c>
      <c r="O12" s="226">
        <v>4.6500786081156482</v>
      </c>
      <c r="P12" s="226">
        <v>4.8412190803403963</v>
      </c>
      <c r="Q12" s="226">
        <v>4.759133530186106</v>
      </c>
      <c r="R12" s="226">
        <v>4.7970226929034574</v>
      </c>
      <c r="S12" s="226">
        <v>5.0002935635556183</v>
      </c>
      <c r="T12" s="226">
        <v>4.2252267469217166</v>
      </c>
      <c r="U12" s="226">
        <v>4.8761113955437088</v>
      </c>
      <c r="V12" s="226">
        <v>4.6422303836752574</v>
      </c>
      <c r="W12" s="226">
        <v>4.7238124004207691</v>
      </c>
      <c r="X12" s="226">
        <v>5.4555342604811381</v>
      </c>
      <c r="Y12" s="226">
        <v>4.0596533335708127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0.2401273385988513</v>
      </c>
      <c r="Q13" s="226">
        <v>0.24012733859885971</v>
      </c>
      <c r="R13" s="226">
        <v>0.25861401822513019</v>
      </c>
      <c r="S13" s="226">
        <v>0.2527621196383939</v>
      </c>
      <c r="T13" s="226">
        <v>0.25276211963847389</v>
      </c>
      <c r="U13" s="226">
        <v>0.25276211963840078</v>
      </c>
      <c r="V13" s="226">
        <v>0.30037529450319023</v>
      </c>
      <c r="W13" s="226">
        <v>0.3274403254668537</v>
      </c>
      <c r="X13" s="226">
        <v>0.22190665436286031</v>
      </c>
      <c r="Y13" s="226">
        <v>0.23600441004898989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2237</v>
      </c>
    </row>
    <row r="15" spans="1:105" ht="12" customHeight="1" x14ac:dyDescent="0.25">
      <c r="A15" s="37" t="s">
        <v>40</v>
      </c>
      <c r="B15" s="226">
        <v>0.91189425753281783</v>
      </c>
      <c r="C15" s="226">
        <v>0.62160157091291923</v>
      </c>
      <c r="D15" s="226">
        <v>1.1495857038428361</v>
      </c>
      <c r="E15" s="226">
        <v>4.4772216679153409</v>
      </c>
      <c r="F15" s="226">
        <v>6.4363345443796307</v>
      </c>
      <c r="G15" s="226">
        <v>3.4323493228664721</v>
      </c>
      <c r="H15" s="226">
        <v>1.42858923195523</v>
      </c>
      <c r="I15" s="226">
        <v>0.85075436902401846</v>
      </c>
      <c r="J15" s="226">
        <v>1.422743176783666</v>
      </c>
      <c r="K15" s="226">
        <v>1.8785440817141741</v>
      </c>
      <c r="L15" s="226">
        <v>1.7789761470754071</v>
      </c>
      <c r="M15" s="226">
        <v>1.808564044697162</v>
      </c>
      <c r="N15" s="226">
        <v>1.996637483417038</v>
      </c>
      <c r="O15" s="226">
        <v>2.3658283995019311</v>
      </c>
      <c r="P15" s="226">
        <v>2.4608069448132639</v>
      </c>
      <c r="Q15" s="226">
        <v>2.6216836364570399</v>
      </c>
      <c r="R15" s="226">
        <v>2.667269751721991</v>
      </c>
      <c r="S15" s="226">
        <v>2.6580435715552109</v>
      </c>
      <c r="T15" s="226">
        <v>2.978123094254661</v>
      </c>
      <c r="U15" s="226">
        <v>2.7087513370891392</v>
      </c>
      <c r="V15" s="226">
        <v>2.6165274203049189</v>
      </c>
      <c r="W15" s="226">
        <v>2.745197967469676</v>
      </c>
      <c r="X15" s="226">
        <v>2.6157757252190419</v>
      </c>
      <c r="Y15" s="226">
        <v>3.256363081937478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21.5461181156343</v>
      </c>
      <c r="C16" s="261">
        <f t="shared" si="0"/>
        <v>27.542806025041958</v>
      </c>
      <c r="D16" s="261">
        <f t="shared" si="0"/>
        <v>24.618458320918354</v>
      </c>
      <c r="E16" s="261">
        <f t="shared" si="0"/>
        <v>24.583667310549643</v>
      </c>
      <c r="F16" s="261">
        <f t="shared" si="0"/>
        <v>31.143978837166486</v>
      </c>
      <c r="G16" s="261">
        <f t="shared" si="0"/>
        <v>33.495561113092734</v>
      </c>
      <c r="H16" s="261">
        <f t="shared" si="0"/>
        <v>18.979118945945341</v>
      </c>
      <c r="I16" s="261">
        <f t="shared" si="0"/>
        <v>23.860740086420009</v>
      </c>
      <c r="J16" s="261">
        <f t="shared" si="0"/>
        <v>23.189113449230078</v>
      </c>
      <c r="K16" s="261">
        <f t="shared" si="0"/>
        <v>17.786782023703992</v>
      </c>
      <c r="L16" s="261">
        <f t="shared" si="0"/>
        <v>18.834930464239701</v>
      </c>
      <c r="M16" s="261">
        <f t="shared" si="0"/>
        <v>19.121449583057132</v>
      </c>
      <c r="N16" s="261">
        <f t="shared" si="0"/>
        <v>19.558505567549965</v>
      </c>
      <c r="O16" s="261">
        <f t="shared" si="0"/>
        <v>17.958870973706365</v>
      </c>
      <c r="P16" s="261">
        <f t="shared" si="0"/>
        <v>18.944959006274164</v>
      </c>
      <c r="Q16" s="261">
        <f t="shared" si="0"/>
        <v>19.117227506661546</v>
      </c>
      <c r="R16" s="261">
        <f t="shared" si="0"/>
        <v>19.50908897822136</v>
      </c>
      <c r="S16" s="261">
        <f t="shared" si="0"/>
        <v>19.957589968445884</v>
      </c>
      <c r="T16" s="261">
        <f t="shared" si="0"/>
        <v>18.766893118111614</v>
      </c>
      <c r="U16" s="261">
        <f t="shared" si="0"/>
        <v>19.82000054579197</v>
      </c>
      <c r="V16" s="261">
        <f t="shared" si="0"/>
        <v>19.109536508122346</v>
      </c>
      <c r="W16" s="261">
        <f t="shared" si="0"/>
        <v>19.664717307995161</v>
      </c>
      <c r="X16" s="261">
        <f t="shared" si="0"/>
        <v>20.934751248748881</v>
      </c>
      <c r="Y16" s="261">
        <f t="shared" si="0"/>
        <v>18.700266398341999</v>
      </c>
      <c r="DA16" s="70"/>
    </row>
    <row r="17" spans="1:105" ht="12" customHeight="1" x14ac:dyDescent="0.25">
      <c r="A17" s="60" t="s">
        <v>2148</v>
      </c>
      <c r="B17" s="329">
        <v>19.313423892182112</v>
      </c>
      <c r="C17" s="329">
        <v>25.81987940865158</v>
      </c>
      <c r="D17" s="329">
        <v>21.75231196662051</v>
      </c>
      <c r="E17" s="329">
        <v>14.152032253718479</v>
      </c>
      <c r="F17" s="329">
        <v>15.983128869794671</v>
      </c>
      <c r="G17" s="329">
        <v>25.008749117698368</v>
      </c>
      <c r="H17" s="329">
        <v>15.63300402160926</v>
      </c>
      <c r="I17" s="329">
        <v>21.57950026925818</v>
      </c>
      <c r="J17" s="329">
        <v>19.525115466157299</v>
      </c>
      <c r="K17" s="329">
        <v>13.142103516907991</v>
      </c>
      <c r="L17" s="329">
        <v>14.452172521959371</v>
      </c>
      <c r="M17" s="329">
        <v>14.69513468040101</v>
      </c>
      <c r="N17" s="329">
        <v>14.85069582525961</v>
      </c>
      <c r="O17" s="329">
        <v>12.198734448293809</v>
      </c>
      <c r="P17" s="329">
        <v>12.862657355342209</v>
      </c>
      <c r="Q17" s="329">
        <v>12.62579879816351</v>
      </c>
      <c r="R17" s="329">
        <v>12.99531573859446</v>
      </c>
      <c r="S17" s="329">
        <v>13.423859965420901</v>
      </c>
      <c r="T17" s="329">
        <v>11.232473892758531</v>
      </c>
      <c r="U17" s="329">
        <v>13.036898619303241</v>
      </c>
      <c r="V17" s="329">
        <v>12.44087130715522</v>
      </c>
      <c r="W17" s="329">
        <v>12.700331995062379</v>
      </c>
      <c r="X17" s="329">
        <v>14.294498715833569</v>
      </c>
      <c r="Y17" s="329">
        <v>10.56850705530619</v>
      </c>
      <c r="DA17" s="72" t="s">
        <v>2239</v>
      </c>
    </row>
    <row r="18" spans="1:105" ht="12" customHeight="1" x14ac:dyDescent="0.25">
      <c r="A18" s="59" t="s">
        <v>28</v>
      </c>
      <c r="B18" s="230">
        <v>0.14526283136587581</v>
      </c>
      <c r="C18" s="230">
        <v>6.4237466034481966E-2</v>
      </c>
      <c r="D18" s="230">
        <v>0.14525428876355881</v>
      </c>
      <c r="E18" s="230">
        <v>7.683823738021725E-2</v>
      </c>
      <c r="F18" s="230">
        <v>0.1199363650130945</v>
      </c>
      <c r="G18" s="230">
        <v>6.3185682862669304E-2</v>
      </c>
      <c r="H18" s="230">
        <v>4.7738043681499719E-2</v>
      </c>
      <c r="I18" s="230">
        <v>4.7099706426065598E-2</v>
      </c>
      <c r="J18" s="230">
        <v>0</v>
      </c>
      <c r="K18" s="230">
        <v>0</v>
      </c>
      <c r="L18" s="230">
        <v>4.5278058780898481E-2</v>
      </c>
      <c r="M18" s="230">
        <v>2.2226659448335628E-2</v>
      </c>
      <c r="N18" s="230">
        <v>0.42708208611015103</v>
      </c>
      <c r="O18" s="230">
        <v>0.28710045983024002</v>
      </c>
      <c r="P18" s="230">
        <v>0.30298967576274949</v>
      </c>
      <c r="Q18" s="230">
        <v>0.34058095932233368</v>
      </c>
      <c r="R18" s="230">
        <v>0.38977990448240368</v>
      </c>
      <c r="S18" s="230">
        <v>0.31842142956283198</v>
      </c>
      <c r="T18" s="230">
        <v>3.004224852982219E-2</v>
      </c>
      <c r="U18" s="230">
        <v>3.8756090616303883E-2</v>
      </c>
      <c r="V18" s="230">
        <v>3.3139794134491141E-2</v>
      </c>
      <c r="W18" s="230">
        <v>5.1210788472869397E-2</v>
      </c>
      <c r="X18" s="230">
        <v>3.0880555934223178E-2</v>
      </c>
      <c r="Y18" s="230">
        <v>4.013314116456243E-2</v>
      </c>
      <c r="DA18" s="71" t="s">
        <v>2240</v>
      </c>
    </row>
    <row r="19" spans="1:105" ht="12" customHeight="1" x14ac:dyDescent="0.25">
      <c r="A19" s="59" t="s">
        <v>31</v>
      </c>
      <c r="B19" s="230">
        <v>0.1075197283743789</v>
      </c>
      <c r="C19" s="230">
        <v>0.40948860620811323</v>
      </c>
      <c r="D19" s="230">
        <v>0.5114870593948907</v>
      </c>
      <c r="E19" s="230">
        <v>0.51989387318629676</v>
      </c>
      <c r="F19" s="230">
        <v>0.21142783211621441</v>
      </c>
      <c r="G19" s="230">
        <v>0.35698464733381169</v>
      </c>
      <c r="H19" s="230">
        <v>0.91034264279757127</v>
      </c>
      <c r="I19" s="230">
        <v>0.2993663150614479</v>
      </c>
      <c r="J19" s="230">
        <v>0.14424348681044341</v>
      </c>
      <c r="K19" s="230">
        <v>0.13631137702676141</v>
      </c>
      <c r="L19" s="230">
        <v>0.33575195232158872</v>
      </c>
      <c r="M19" s="230">
        <v>0.18836154763279389</v>
      </c>
      <c r="N19" s="230">
        <v>0.19100074335150541</v>
      </c>
      <c r="O19" s="230">
        <v>0.1855756484049278</v>
      </c>
      <c r="P19" s="230">
        <v>0.27473206168975728</v>
      </c>
      <c r="Q19" s="230">
        <v>0.22473463431974511</v>
      </c>
      <c r="R19" s="230">
        <v>0.21816684482611221</v>
      </c>
      <c r="S19" s="230">
        <v>0.20055927081766639</v>
      </c>
      <c r="T19" s="230">
        <v>0.11504932890009199</v>
      </c>
      <c r="U19" s="230">
        <v>0.4272284451039734</v>
      </c>
      <c r="V19" s="230">
        <v>0.15303797040917061</v>
      </c>
      <c r="W19" s="230">
        <v>0.22125044788374421</v>
      </c>
      <c r="X19" s="230">
        <v>0.21686252614876261</v>
      </c>
      <c r="Y19" s="230">
        <v>0.23554235366694751</v>
      </c>
      <c r="DA19" s="71" t="s">
        <v>2241</v>
      </c>
    </row>
    <row r="20" spans="1:105" ht="12" customHeight="1" x14ac:dyDescent="0.25">
      <c r="A20" s="59" t="s">
        <v>159</v>
      </c>
      <c r="B20" s="230">
        <v>3.7928088444423351</v>
      </c>
      <c r="C20" s="230">
        <v>4.3998246039924611</v>
      </c>
      <c r="D20" s="230">
        <v>6.2958574326003944</v>
      </c>
      <c r="E20" s="230">
        <v>1.6621207006559791</v>
      </c>
      <c r="F20" s="230">
        <v>2.1500239028778818</v>
      </c>
      <c r="G20" s="230">
        <v>1.3369246064326881</v>
      </c>
      <c r="H20" s="230">
        <v>1.8831293593695331</v>
      </c>
      <c r="I20" s="230">
        <v>6.250688544314281</v>
      </c>
      <c r="J20" s="230">
        <v>5.2325600880984364</v>
      </c>
      <c r="K20" s="230">
        <v>1.058222520981362</v>
      </c>
      <c r="L20" s="230">
        <v>0.91616936234887902</v>
      </c>
      <c r="M20" s="230">
        <v>0.62591385268725697</v>
      </c>
      <c r="N20" s="230">
        <v>0.66459360289844593</v>
      </c>
      <c r="O20" s="230">
        <v>0.95161561279489093</v>
      </c>
      <c r="P20" s="230">
        <v>0.97746965217295123</v>
      </c>
      <c r="Q20" s="230">
        <v>0.96006152006946777</v>
      </c>
      <c r="R20" s="230">
        <v>1.147490741383878</v>
      </c>
      <c r="S20" s="230">
        <v>1.1242506283860441</v>
      </c>
      <c r="T20" s="230">
        <v>0.96648114288698961</v>
      </c>
      <c r="U20" s="230">
        <v>1.0986529862526859</v>
      </c>
      <c r="V20" s="230">
        <v>1.129965596734493</v>
      </c>
      <c r="W20" s="230">
        <v>1.1470351959922429</v>
      </c>
      <c r="X20" s="230">
        <v>1.0734283703821921</v>
      </c>
      <c r="Y20" s="230">
        <v>0.65669373463979352</v>
      </c>
      <c r="DA20" s="71" t="s">
        <v>2242</v>
      </c>
    </row>
    <row r="21" spans="1:105" ht="12" customHeight="1" x14ac:dyDescent="0.25">
      <c r="A21" s="59" t="s">
        <v>32</v>
      </c>
      <c r="B21" s="230">
        <v>2.127665366983015</v>
      </c>
      <c r="C21" s="230">
        <v>1.2466579132644371</v>
      </c>
      <c r="D21" s="230">
        <v>1.4274169511659971</v>
      </c>
      <c r="E21" s="230">
        <v>0.85226195322317755</v>
      </c>
      <c r="F21" s="230">
        <v>0.99770484888648869</v>
      </c>
      <c r="G21" s="230">
        <v>0.8009512936757851</v>
      </c>
      <c r="H21" s="230">
        <v>1.096806463190648</v>
      </c>
      <c r="I21" s="230">
        <v>0.67167422658318243</v>
      </c>
      <c r="J21" s="230">
        <v>0.61131393479616958</v>
      </c>
      <c r="K21" s="230">
        <v>0.47567851281973761</v>
      </c>
      <c r="L21" s="230">
        <v>0.45421536609177282</v>
      </c>
      <c r="M21" s="230">
        <v>0.73959178519920676</v>
      </c>
      <c r="N21" s="230">
        <v>0.90408419099403603</v>
      </c>
      <c r="O21" s="230">
        <v>0.1689895644514392</v>
      </c>
      <c r="P21" s="230">
        <v>0.1000618180275728</v>
      </c>
      <c r="Q21" s="230">
        <v>3.2739701525511311E-2</v>
      </c>
      <c r="R21" s="230">
        <v>0.25426897916754138</v>
      </c>
      <c r="S21" s="230">
        <v>0.26161762310065789</v>
      </c>
      <c r="T21" s="230">
        <v>4.4206773160804192E-3</v>
      </c>
      <c r="U21" s="230">
        <v>4.7272473238226106E-3</v>
      </c>
      <c r="V21" s="230">
        <v>4.4901033257843739E-3</v>
      </c>
      <c r="W21" s="230">
        <v>6.2669165557408917E-3</v>
      </c>
      <c r="X21" s="230">
        <v>2.075556202944296E-2</v>
      </c>
      <c r="Y21" s="230">
        <v>9.3343314603723491E-3</v>
      </c>
      <c r="DA21" s="71" t="s">
        <v>2243</v>
      </c>
    </row>
    <row r="22" spans="1:105" ht="12" customHeight="1" x14ac:dyDescent="0.25">
      <c r="A22" s="59" t="s">
        <v>35</v>
      </c>
      <c r="B22" s="230">
        <v>13.140167121016511</v>
      </c>
      <c r="C22" s="230">
        <v>19.69967081915209</v>
      </c>
      <c r="D22" s="230">
        <v>13.37229623469567</v>
      </c>
      <c r="E22" s="230">
        <v>11.040917489272809</v>
      </c>
      <c r="F22" s="230">
        <v>12.504035920900989</v>
      </c>
      <c r="G22" s="230">
        <v>22.450702887393419</v>
      </c>
      <c r="H22" s="230">
        <v>11.694987512570011</v>
      </c>
      <c r="I22" s="230">
        <v>14.3106714768732</v>
      </c>
      <c r="J22" s="230">
        <v>13.53699795645225</v>
      </c>
      <c r="K22" s="230">
        <v>11.47189110608012</v>
      </c>
      <c r="L22" s="230">
        <v>12.700757782416231</v>
      </c>
      <c r="M22" s="230">
        <v>13.11904083543342</v>
      </c>
      <c r="N22" s="230">
        <v>12.663935201905471</v>
      </c>
      <c r="O22" s="230">
        <v>10.60545316281231</v>
      </c>
      <c r="P22" s="230">
        <v>11.20740414768918</v>
      </c>
      <c r="Q22" s="230">
        <v>11.06768198292645</v>
      </c>
      <c r="R22" s="230">
        <v>10.985609268734519</v>
      </c>
      <c r="S22" s="230">
        <v>11.519011013553691</v>
      </c>
      <c r="T22" s="230">
        <v>10.11648049512555</v>
      </c>
      <c r="U22" s="230">
        <v>11.467533850006451</v>
      </c>
      <c r="V22" s="230">
        <v>11.12023784255128</v>
      </c>
      <c r="W22" s="230">
        <v>11.274568646157791</v>
      </c>
      <c r="X22" s="230">
        <v>12.95257170133895</v>
      </c>
      <c r="Y22" s="230">
        <v>9.6268034943745135</v>
      </c>
      <c r="DA22" s="71" t="s">
        <v>2244</v>
      </c>
    </row>
    <row r="23" spans="1:105" ht="12" customHeight="1" x14ac:dyDescent="0.25">
      <c r="A23" s="60" t="s">
        <v>2155</v>
      </c>
      <c r="B23" s="329">
        <v>1.9110524630606389</v>
      </c>
      <c r="C23" s="329">
        <v>1.3779473028142271</v>
      </c>
      <c r="D23" s="329">
        <v>2.4889341015138831</v>
      </c>
      <c r="E23" s="329">
        <v>9.8575533009329401</v>
      </c>
      <c r="F23" s="329">
        <v>14.429814040430831</v>
      </c>
      <c r="G23" s="329">
        <v>7.8039633567684463</v>
      </c>
      <c r="H23" s="329">
        <v>3.005152525360606</v>
      </c>
      <c r="I23" s="329">
        <v>1.9275636817589219</v>
      </c>
      <c r="J23" s="329">
        <v>3.254923175435946</v>
      </c>
      <c r="K23" s="329">
        <v>4.2804377808626919</v>
      </c>
      <c r="L23" s="329">
        <v>4.0138222607834599</v>
      </c>
      <c r="M23" s="329">
        <v>4.0504608470035848</v>
      </c>
      <c r="N23" s="329">
        <v>4.3191794213281716</v>
      </c>
      <c r="O23" s="329">
        <v>5.3756927218779653</v>
      </c>
      <c r="P23" s="329">
        <v>5.6755780494188199</v>
      </c>
      <c r="Q23" s="329">
        <v>6.0742312878500044</v>
      </c>
      <c r="R23" s="329">
        <v>6.0855743778995448</v>
      </c>
      <c r="S23" s="329">
        <v>6.1004805492111531</v>
      </c>
      <c r="T23" s="329">
        <v>7.1040225652703279</v>
      </c>
      <c r="U23" s="329">
        <v>6.3466976656687706</v>
      </c>
      <c r="V23" s="329">
        <v>6.2444606964653762</v>
      </c>
      <c r="W23" s="329">
        <v>6.527745614055144</v>
      </c>
      <c r="X23" s="329">
        <v>6.1873043953349649</v>
      </c>
      <c r="Y23" s="329">
        <v>7.6932215526429024</v>
      </c>
      <c r="DA23" s="72" t="s">
        <v>2245</v>
      </c>
    </row>
    <row r="24" spans="1:105" ht="12" customHeight="1" x14ac:dyDescent="0.25">
      <c r="A24" s="60" t="s">
        <v>2157</v>
      </c>
      <c r="B24" s="329">
        <v>0.32164176039155201</v>
      </c>
      <c r="C24" s="329">
        <v>0.34497931357615103</v>
      </c>
      <c r="D24" s="329">
        <v>0.37721225278395942</v>
      </c>
      <c r="E24" s="329">
        <v>0.57408175589822241</v>
      </c>
      <c r="F24" s="329">
        <v>0.73103592694098141</v>
      </c>
      <c r="G24" s="329">
        <v>0.68284863862592216</v>
      </c>
      <c r="H24" s="329">
        <v>0.34096239897547292</v>
      </c>
      <c r="I24" s="329">
        <v>0.35367613540290621</v>
      </c>
      <c r="J24" s="329">
        <v>0.40907480763683413</v>
      </c>
      <c r="K24" s="329">
        <v>0.36424072593331153</v>
      </c>
      <c r="L24" s="329">
        <v>0.36893568149686767</v>
      </c>
      <c r="M24" s="329">
        <v>0.37585405565253482</v>
      </c>
      <c r="N24" s="329">
        <v>0.3886303209621827</v>
      </c>
      <c r="O24" s="329">
        <v>0.38444380353459229</v>
      </c>
      <c r="P24" s="329">
        <v>0.40672360151313569</v>
      </c>
      <c r="Q24" s="329">
        <v>0.41719742064803472</v>
      </c>
      <c r="R24" s="329">
        <v>0.42819886172735599</v>
      </c>
      <c r="S24" s="329">
        <v>0.43324945381383029</v>
      </c>
      <c r="T24" s="329">
        <v>0.43039666008275579</v>
      </c>
      <c r="U24" s="329">
        <v>0.43640426081995809</v>
      </c>
      <c r="V24" s="329">
        <v>0.42420450450175362</v>
      </c>
      <c r="W24" s="329">
        <v>0.43663969887763782</v>
      </c>
      <c r="X24" s="329">
        <v>0.45294813758034708</v>
      </c>
      <c r="Y24" s="329">
        <v>0.43853779039290608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9.7936900525610451</v>
      </c>
      <c r="C25" s="261">
        <f t="shared" si="1"/>
        <v>12.519457284109976</v>
      </c>
      <c r="D25" s="261">
        <f t="shared" si="1"/>
        <v>11.190208327690158</v>
      </c>
      <c r="E25" s="261">
        <f t="shared" si="1"/>
        <v>11.174394232068021</v>
      </c>
      <c r="F25" s="261">
        <f t="shared" si="1"/>
        <v>14.15635401689385</v>
      </c>
      <c r="G25" s="261">
        <f t="shared" si="1"/>
        <v>15.225255051405789</v>
      </c>
      <c r="H25" s="261">
        <f t="shared" si="1"/>
        <v>8.6268722481569728</v>
      </c>
      <c r="I25" s="261">
        <f t="shared" si="1"/>
        <v>10.845790948372727</v>
      </c>
      <c r="J25" s="261">
        <f t="shared" si="1"/>
        <v>10.540506113286396</v>
      </c>
      <c r="K25" s="261">
        <f t="shared" si="1"/>
        <v>8.0849009198654507</v>
      </c>
      <c r="L25" s="261">
        <f t="shared" si="1"/>
        <v>8.5613320291998622</v>
      </c>
      <c r="M25" s="261">
        <f t="shared" si="1"/>
        <v>8.6915679922986975</v>
      </c>
      <c r="N25" s="261">
        <f t="shared" si="1"/>
        <v>8.8902298034318044</v>
      </c>
      <c r="O25" s="261">
        <f t="shared" si="1"/>
        <v>8.1631231698665268</v>
      </c>
      <c r="P25" s="261">
        <f t="shared" si="1"/>
        <v>8.6113450028518947</v>
      </c>
      <c r="Q25" s="261">
        <f t="shared" si="1"/>
        <v>8.6896488666643386</v>
      </c>
      <c r="R25" s="261">
        <f t="shared" si="1"/>
        <v>8.8677677173733453</v>
      </c>
      <c r="S25" s="261">
        <f t="shared" si="1"/>
        <v>9.0716318038390344</v>
      </c>
      <c r="T25" s="261">
        <f t="shared" si="1"/>
        <v>8.5304059627780049</v>
      </c>
      <c r="U25" s="261">
        <f t="shared" si="1"/>
        <v>9.0090911571781689</v>
      </c>
      <c r="V25" s="261">
        <f t="shared" si="1"/>
        <v>8.6861529582374288</v>
      </c>
      <c r="W25" s="261">
        <f t="shared" si="1"/>
        <v>8.9385078672705323</v>
      </c>
      <c r="X25" s="261">
        <f t="shared" si="1"/>
        <v>9.5157960221585807</v>
      </c>
      <c r="Y25" s="261">
        <f t="shared" si="1"/>
        <v>8.5001210901554511</v>
      </c>
      <c r="DA25" s="70"/>
    </row>
    <row r="26" spans="1:105" ht="12" customHeight="1" x14ac:dyDescent="0.25">
      <c r="A26" s="60" t="s">
        <v>2160</v>
      </c>
      <c r="B26" s="329">
        <v>8.7788290419009591</v>
      </c>
      <c r="C26" s="329">
        <v>11.736308822114349</v>
      </c>
      <c r="D26" s="329">
        <v>9.8874145302820473</v>
      </c>
      <c r="E26" s="329">
        <v>6.4327419335084022</v>
      </c>
      <c r="F26" s="329">
        <v>7.2650585771793939</v>
      </c>
      <c r="G26" s="329">
        <v>11.367613235317441</v>
      </c>
      <c r="H26" s="329">
        <v>7.1059109189133007</v>
      </c>
      <c r="I26" s="329">
        <v>9.8088637587537146</v>
      </c>
      <c r="J26" s="329">
        <v>8.8750524846169512</v>
      </c>
      <c r="K26" s="329">
        <v>5.9736834167763577</v>
      </c>
      <c r="L26" s="329">
        <v>6.5691693281633494</v>
      </c>
      <c r="M26" s="329">
        <v>6.6796066729095518</v>
      </c>
      <c r="N26" s="329">
        <v>6.7503162842089139</v>
      </c>
      <c r="O26" s="329">
        <v>5.544879294679002</v>
      </c>
      <c r="P26" s="329">
        <v>5.8466624342464613</v>
      </c>
      <c r="Q26" s="329">
        <v>5.738999453710683</v>
      </c>
      <c r="R26" s="329">
        <v>5.9069616993611183</v>
      </c>
      <c r="S26" s="329">
        <v>6.1017545297367688</v>
      </c>
      <c r="T26" s="329">
        <v>5.1056699512538763</v>
      </c>
      <c r="U26" s="329">
        <v>5.9258630087741997</v>
      </c>
      <c r="V26" s="329">
        <v>5.6549415032523704</v>
      </c>
      <c r="W26" s="329">
        <v>5.7728781795738104</v>
      </c>
      <c r="X26" s="329">
        <v>6.4974994162879858</v>
      </c>
      <c r="Y26" s="329">
        <v>4.8038668433209946</v>
      </c>
      <c r="DA26" s="72" t="s">
        <v>2247</v>
      </c>
    </row>
    <row r="27" spans="1:105" ht="12" customHeight="1" x14ac:dyDescent="0.25">
      <c r="A27" s="59" t="s">
        <v>28</v>
      </c>
      <c r="B27" s="230">
        <v>6.6028559711761747E-2</v>
      </c>
      <c r="C27" s="230">
        <v>2.91988481974918E-2</v>
      </c>
      <c r="D27" s="230">
        <v>6.6024676710708552E-2</v>
      </c>
      <c r="E27" s="230">
        <v>3.4926471536462382E-2</v>
      </c>
      <c r="F27" s="230">
        <v>5.4516529551406588E-2</v>
      </c>
      <c r="G27" s="230">
        <v>2.8720764937576949E-2</v>
      </c>
      <c r="H27" s="230">
        <v>2.169911076431805E-2</v>
      </c>
      <c r="I27" s="230">
        <v>2.1408957466393451E-2</v>
      </c>
      <c r="J27" s="230">
        <v>0</v>
      </c>
      <c r="K27" s="230">
        <v>0</v>
      </c>
      <c r="L27" s="230">
        <v>2.0580935809499309E-2</v>
      </c>
      <c r="M27" s="230">
        <v>1.010302702197074E-2</v>
      </c>
      <c r="N27" s="230">
        <v>0.19412822095915949</v>
      </c>
      <c r="O27" s="230">
        <v>0.1305002090137454</v>
      </c>
      <c r="P27" s="230">
        <v>0.13772257989215889</v>
      </c>
      <c r="Q27" s="230">
        <v>0.15480952696469721</v>
      </c>
      <c r="R27" s="230">
        <v>0.17717268385563811</v>
      </c>
      <c r="S27" s="230">
        <v>0.14473701343765091</v>
      </c>
      <c r="T27" s="230">
        <v>1.3655567513555541E-2</v>
      </c>
      <c r="U27" s="230">
        <v>1.7616404825592669E-2</v>
      </c>
      <c r="V27" s="230">
        <v>1.5063542788405059E-2</v>
      </c>
      <c r="W27" s="230">
        <v>2.3277631124031539E-2</v>
      </c>
      <c r="X27" s="230">
        <v>1.40366163337378E-2</v>
      </c>
      <c r="Y27" s="230">
        <v>1.8242336892982922E-2</v>
      </c>
      <c r="DA27" s="71" t="s">
        <v>2248</v>
      </c>
    </row>
    <row r="28" spans="1:105" ht="12" customHeight="1" x14ac:dyDescent="0.25">
      <c r="A28" s="59" t="s">
        <v>31</v>
      </c>
      <c r="B28" s="230">
        <v>4.887260380653586E-2</v>
      </c>
      <c r="C28" s="230">
        <v>0.18613118464005141</v>
      </c>
      <c r="D28" s="230">
        <v>0.23249411790676841</v>
      </c>
      <c r="E28" s="230">
        <v>0.2363153969028621</v>
      </c>
      <c r="F28" s="230">
        <v>9.6103560052824749E-2</v>
      </c>
      <c r="G28" s="230">
        <v>0.16226574878809619</v>
      </c>
      <c r="H28" s="230">
        <v>0.41379211036253227</v>
      </c>
      <c r="I28" s="230">
        <v>0.13607559775520359</v>
      </c>
      <c r="J28" s="230">
        <v>6.5565221277474287E-2</v>
      </c>
      <c r="K28" s="230">
        <v>6.1959716830346109E-2</v>
      </c>
      <c r="L28" s="230">
        <v>0.1526145237825404</v>
      </c>
      <c r="M28" s="230">
        <v>8.5618885287633575E-2</v>
      </c>
      <c r="N28" s="230">
        <v>8.6818519705229746E-2</v>
      </c>
      <c r="O28" s="230">
        <v>8.4352567456785349E-2</v>
      </c>
      <c r="P28" s="230">
        <v>0.1248782098589806</v>
      </c>
      <c r="Q28" s="230">
        <v>0.1021521065089751</v>
      </c>
      <c r="R28" s="230">
        <v>9.9166747648232856E-2</v>
      </c>
      <c r="S28" s="230">
        <v>9.1163304917121032E-2</v>
      </c>
      <c r="T28" s="230">
        <v>5.2295149500041833E-2</v>
      </c>
      <c r="U28" s="230">
        <v>0.19419474777453341</v>
      </c>
      <c r="V28" s="230">
        <v>6.9562713822350269E-2</v>
      </c>
      <c r="W28" s="230">
        <v>0.1005683854017019</v>
      </c>
      <c r="X28" s="230">
        <v>9.8573875522164775E-2</v>
      </c>
      <c r="Y28" s="230">
        <v>0.1070647062122488</v>
      </c>
      <c r="DA28" s="71" t="s">
        <v>2249</v>
      </c>
    </row>
    <row r="29" spans="1:105" ht="12" customHeight="1" x14ac:dyDescent="0.25">
      <c r="A29" s="59" t="s">
        <v>159</v>
      </c>
      <c r="B29" s="230">
        <v>1.7240040202010609</v>
      </c>
      <c r="C29" s="230">
        <v>1.999920274542027</v>
      </c>
      <c r="D29" s="230">
        <v>2.8617533784547229</v>
      </c>
      <c r="E29" s="230">
        <v>0.75550940938908118</v>
      </c>
      <c r="F29" s="230">
        <v>0.97728359221721917</v>
      </c>
      <c r="G29" s="230">
        <v>0.60769300292394868</v>
      </c>
      <c r="H29" s="230">
        <v>0.8559678906225151</v>
      </c>
      <c r="I29" s="230">
        <v>2.8412220655974001</v>
      </c>
      <c r="J29" s="230">
        <v>2.378436403681107</v>
      </c>
      <c r="K29" s="230">
        <v>0.48101023680971039</v>
      </c>
      <c r="L29" s="230">
        <v>0.41644061924949038</v>
      </c>
      <c r="M29" s="230">
        <v>0.284506296676026</v>
      </c>
      <c r="N29" s="230">
        <v>0.30208800131747549</v>
      </c>
      <c r="O29" s="230">
        <v>0.43255255127040487</v>
      </c>
      <c r="P29" s="230">
        <v>0.44430438735134148</v>
      </c>
      <c r="Q29" s="230">
        <v>0.43639160003157629</v>
      </c>
      <c r="R29" s="230">
        <v>0.52158670062903567</v>
      </c>
      <c r="S29" s="230">
        <v>0.51102301290274721</v>
      </c>
      <c r="T29" s="230">
        <v>0.43930961040317712</v>
      </c>
      <c r="U29" s="230">
        <v>0.49938772102394807</v>
      </c>
      <c r="V29" s="230">
        <v>0.51362072578840567</v>
      </c>
      <c r="W29" s="230">
        <v>0.52137963454192893</v>
      </c>
      <c r="X29" s="230">
        <v>0.48792198653735958</v>
      </c>
      <c r="Y29" s="230">
        <v>0.29849715210899702</v>
      </c>
      <c r="DA29" s="71" t="s">
        <v>2250</v>
      </c>
    </row>
    <row r="30" spans="1:105" ht="12" customHeight="1" x14ac:dyDescent="0.25">
      <c r="A30" s="59" t="s">
        <v>32</v>
      </c>
      <c r="B30" s="230">
        <v>0.96712062135591581</v>
      </c>
      <c r="C30" s="230">
        <v>0.5666626878474712</v>
      </c>
      <c r="D30" s="230">
        <v>0.64882588689363474</v>
      </c>
      <c r="E30" s="230">
        <v>0.38739179691962622</v>
      </c>
      <c r="F30" s="230">
        <v>0.45350220403931307</v>
      </c>
      <c r="G30" s="230">
        <v>0.36406876985262959</v>
      </c>
      <c r="H30" s="230">
        <v>0.49854839235938542</v>
      </c>
      <c r="I30" s="230">
        <v>0.30530646662871919</v>
      </c>
      <c r="J30" s="230">
        <v>0.2778699703618952</v>
      </c>
      <c r="K30" s="230">
        <v>0.21621750582715349</v>
      </c>
      <c r="L30" s="230">
        <v>0.20646153004171491</v>
      </c>
      <c r="M30" s="230">
        <v>0.33617808418145773</v>
      </c>
      <c r="N30" s="230">
        <v>0.41094735954274381</v>
      </c>
      <c r="O30" s="230">
        <v>7.6813438387017818E-2</v>
      </c>
      <c r="P30" s="230">
        <v>4.5482644557987652E-2</v>
      </c>
      <c r="Q30" s="230">
        <v>1.488168251159605E-2</v>
      </c>
      <c r="R30" s="230">
        <v>0.1155768087125188</v>
      </c>
      <c r="S30" s="230">
        <v>0.11891710140939001</v>
      </c>
      <c r="T30" s="230">
        <v>2.0093987800365539E-3</v>
      </c>
      <c r="U30" s="230">
        <v>2.1487487835557331E-3</v>
      </c>
      <c r="V30" s="230">
        <v>2.0409560571747151E-3</v>
      </c>
      <c r="W30" s="230">
        <v>2.84859843442768E-3</v>
      </c>
      <c r="X30" s="230">
        <v>9.4343463770195229E-3</v>
      </c>
      <c r="Y30" s="230">
        <v>4.2428779365328868E-3</v>
      </c>
      <c r="DA30" s="71" t="s">
        <v>2251</v>
      </c>
    </row>
    <row r="31" spans="1:105" ht="12" customHeight="1" x14ac:dyDescent="0.25">
      <c r="A31" s="59" t="s">
        <v>35</v>
      </c>
      <c r="B31" s="230">
        <v>5.9728032368256851</v>
      </c>
      <c r="C31" s="230">
        <v>8.9543958268873087</v>
      </c>
      <c r="D31" s="230">
        <v>6.0783164703162127</v>
      </c>
      <c r="E31" s="230">
        <v>5.0185988587603703</v>
      </c>
      <c r="F31" s="230">
        <v>5.6836526913186303</v>
      </c>
      <c r="G31" s="230">
        <v>10.204864948815191</v>
      </c>
      <c r="H31" s="230">
        <v>5.3159034148045503</v>
      </c>
      <c r="I31" s="230">
        <v>6.5048506713059986</v>
      </c>
      <c r="J31" s="230">
        <v>6.1531808892964754</v>
      </c>
      <c r="K31" s="230">
        <v>5.2144959573091478</v>
      </c>
      <c r="L31" s="230">
        <v>5.7730717192801038</v>
      </c>
      <c r="M31" s="230">
        <v>5.9632003797424638</v>
      </c>
      <c r="N31" s="230">
        <v>5.7563341826843049</v>
      </c>
      <c r="O31" s="230">
        <v>4.8206605285510484</v>
      </c>
      <c r="P31" s="230">
        <v>5.094274612585993</v>
      </c>
      <c r="Q31" s="230">
        <v>5.0307645376938384</v>
      </c>
      <c r="R31" s="230">
        <v>4.9934587585156924</v>
      </c>
      <c r="S31" s="230">
        <v>5.2359140970698599</v>
      </c>
      <c r="T31" s="230">
        <v>4.5984002250570652</v>
      </c>
      <c r="U31" s="230">
        <v>5.2125153863665696</v>
      </c>
      <c r="V31" s="230">
        <v>5.0546535647960349</v>
      </c>
      <c r="W31" s="230">
        <v>5.1248039300717201</v>
      </c>
      <c r="X31" s="230">
        <v>5.8875325915177044</v>
      </c>
      <c r="Y31" s="230">
        <v>4.3758197701702333</v>
      </c>
      <c r="DA31" s="71" t="s">
        <v>2252</v>
      </c>
    </row>
    <row r="32" spans="1:105" ht="12" customHeight="1" x14ac:dyDescent="0.25">
      <c r="A32" s="60" t="s">
        <v>2167</v>
      </c>
      <c r="B32" s="329">
        <v>0.86866021048210862</v>
      </c>
      <c r="C32" s="329">
        <v>0.62633968309737598</v>
      </c>
      <c r="D32" s="329">
        <v>1.1313336825063101</v>
      </c>
      <c r="E32" s="329">
        <v>4.4807060458786081</v>
      </c>
      <c r="F32" s="329">
        <v>6.5590063820140108</v>
      </c>
      <c r="G32" s="329">
        <v>3.547256071258384</v>
      </c>
      <c r="H32" s="329">
        <v>1.365978420618458</v>
      </c>
      <c r="I32" s="329">
        <v>0.87616530989041874</v>
      </c>
      <c r="J32" s="329">
        <v>1.479510534289066</v>
      </c>
      <c r="K32" s="329">
        <v>1.9456535367557699</v>
      </c>
      <c r="L32" s="329">
        <v>1.824464663992482</v>
      </c>
      <c r="M32" s="329">
        <v>1.841118566819812</v>
      </c>
      <c r="N32" s="329">
        <v>1.9632633733309881</v>
      </c>
      <c r="O32" s="329">
        <v>2.4434966917627108</v>
      </c>
      <c r="P32" s="329">
        <v>2.579808204281282</v>
      </c>
      <c r="Q32" s="329">
        <v>2.7610142217500031</v>
      </c>
      <c r="R32" s="329">
        <v>2.76617017177252</v>
      </c>
      <c r="S32" s="329">
        <v>2.772945704186887</v>
      </c>
      <c r="T32" s="329">
        <v>3.229101166031966</v>
      </c>
      <c r="U32" s="329">
        <v>2.884862575303988</v>
      </c>
      <c r="V32" s="329">
        <v>2.8383912256660802</v>
      </c>
      <c r="W32" s="329">
        <v>2.9671570972977941</v>
      </c>
      <c r="X32" s="329">
        <v>2.81241108878862</v>
      </c>
      <c r="Y32" s="329">
        <v>3.4969188875649539</v>
      </c>
      <c r="DA32" s="72" t="s">
        <v>2253</v>
      </c>
    </row>
    <row r="33" spans="1:105" ht="12" customHeight="1" x14ac:dyDescent="0.25">
      <c r="A33" s="60" t="s">
        <v>2169</v>
      </c>
      <c r="B33" s="329">
        <v>0.14620080017797821</v>
      </c>
      <c r="C33" s="329">
        <v>0.15680877889825051</v>
      </c>
      <c r="D33" s="329">
        <v>0.17146011490179969</v>
      </c>
      <c r="E33" s="329">
        <v>0.26094625268101018</v>
      </c>
      <c r="F33" s="329">
        <v>0.33228905770044598</v>
      </c>
      <c r="G33" s="329">
        <v>0.31038574482996462</v>
      </c>
      <c r="H33" s="329">
        <v>0.15498290862521491</v>
      </c>
      <c r="I33" s="329">
        <v>0.16076187972859371</v>
      </c>
      <c r="J33" s="329">
        <v>0.18594309438037909</v>
      </c>
      <c r="K33" s="329">
        <v>0.1655639663333234</v>
      </c>
      <c r="L33" s="329">
        <v>0.1676980370440308</v>
      </c>
      <c r="M33" s="329">
        <v>0.17084275256933401</v>
      </c>
      <c r="N33" s="329">
        <v>0.1766501458919012</v>
      </c>
      <c r="O33" s="329">
        <v>0.17474718342481471</v>
      </c>
      <c r="P33" s="329">
        <v>0.1848743643241525</v>
      </c>
      <c r="Q33" s="329">
        <v>0.1896351912036521</v>
      </c>
      <c r="R33" s="329">
        <v>0.19463584623970731</v>
      </c>
      <c r="S33" s="329">
        <v>0.19693156991537741</v>
      </c>
      <c r="T33" s="329">
        <v>0.1956348454921617</v>
      </c>
      <c r="U33" s="329">
        <v>0.1983655730999809</v>
      </c>
      <c r="V33" s="329">
        <v>0.19282022931897899</v>
      </c>
      <c r="W33" s="329">
        <v>0.1984725903989262</v>
      </c>
      <c r="X33" s="329">
        <v>0.20588551708197589</v>
      </c>
      <c r="Y33" s="329">
        <v>0.19933535926950269</v>
      </c>
      <c r="DA33" s="72" t="s">
        <v>2254</v>
      </c>
    </row>
    <row r="34" spans="1:105" ht="12" customHeight="1" x14ac:dyDescent="0.25">
      <c r="A34" s="57" t="s">
        <v>2171</v>
      </c>
      <c r="B34" s="261">
        <v>174.8239702071717</v>
      </c>
      <c r="C34" s="261">
        <v>219.97927054320539</v>
      </c>
      <c r="D34" s="261">
        <v>205.59217304967061</v>
      </c>
      <c r="E34" s="261">
        <v>166.0698728568911</v>
      </c>
      <c r="F34" s="261">
        <v>209.998243855879</v>
      </c>
      <c r="G34" s="261">
        <v>247.9788887036816</v>
      </c>
      <c r="H34" s="261">
        <v>148.0189542827143</v>
      </c>
      <c r="I34" s="261">
        <v>188.25655679754809</v>
      </c>
      <c r="J34" s="261">
        <v>180.18511864643159</v>
      </c>
      <c r="K34" s="261">
        <v>130.4483905388806</v>
      </c>
      <c r="L34" s="261">
        <v>141.22489713959791</v>
      </c>
      <c r="M34" s="261">
        <v>143.39198850129929</v>
      </c>
      <c r="N34" s="261">
        <v>146.2789921973995</v>
      </c>
      <c r="O34" s="261">
        <v>129.85605258218479</v>
      </c>
      <c r="P34" s="261">
        <v>136.48037041700979</v>
      </c>
      <c r="Q34" s="261">
        <v>136.37831593111451</v>
      </c>
      <c r="R34" s="261">
        <v>138.88957061956921</v>
      </c>
      <c r="S34" s="261">
        <v>142.48053816206021</v>
      </c>
      <c r="T34" s="261">
        <v>127.3904261973603</v>
      </c>
      <c r="U34" s="261">
        <v>139.59119708668749</v>
      </c>
      <c r="V34" s="261">
        <v>133.81891318576459</v>
      </c>
      <c r="W34" s="261">
        <v>137.78554011014651</v>
      </c>
      <c r="X34" s="261">
        <v>148.8882889922248</v>
      </c>
      <c r="Y34" s="261">
        <v>123.17495611657429</v>
      </c>
      <c r="DA34" s="70" t="s">
        <v>2255</v>
      </c>
    </row>
    <row r="35" spans="1:105" ht="12" customHeight="1" x14ac:dyDescent="0.25">
      <c r="A35" s="64" t="s">
        <v>28</v>
      </c>
      <c r="B35" s="229">
        <v>0.97623664528431497</v>
      </c>
      <c r="C35" s="229">
        <v>0.46223534579911768</v>
      </c>
      <c r="D35" s="229">
        <v>0.90469736236800413</v>
      </c>
      <c r="E35" s="229">
        <v>0.73499470949339318</v>
      </c>
      <c r="F35" s="229">
        <v>1.0598611949803971</v>
      </c>
      <c r="G35" s="229">
        <v>0.54636386444238716</v>
      </c>
      <c r="H35" s="229">
        <v>0.35360824975357708</v>
      </c>
      <c r="I35" s="229">
        <v>0.35742224564314939</v>
      </c>
      <c r="J35" s="229">
        <v>0</v>
      </c>
      <c r="K35" s="229">
        <v>0</v>
      </c>
      <c r="L35" s="229">
        <v>0.35750133845432869</v>
      </c>
      <c r="M35" s="229">
        <v>0.17973199259830941</v>
      </c>
      <c r="N35" s="229">
        <v>3.3896873146909559</v>
      </c>
      <c r="O35" s="229">
        <v>2.34744980729571</v>
      </c>
      <c r="P35" s="229">
        <v>2.519697023984881</v>
      </c>
      <c r="Q35" s="229">
        <v>2.8954904470368121</v>
      </c>
      <c r="R35" s="229">
        <v>3.4441766069321411</v>
      </c>
      <c r="S35" s="229">
        <v>2.7277554759192371</v>
      </c>
      <c r="T35" s="229">
        <v>0.28288006447708552</v>
      </c>
      <c r="U35" s="229">
        <v>0.34597174746880022</v>
      </c>
      <c r="V35" s="229">
        <v>0.30223362981349289</v>
      </c>
      <c r="W35" s="229">
        <v>0.45980081633396241</v>
      </c>
      <c r="X35" s="229">
        <v>0.2753440431644168</v>
      </c>
      <c r="Y35" s="229">
        <v>0.39887532308769008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0.72978714028157143</v>
      </c>
      <c r="C37" s="229">
        <v>2.97593896377643</v>
      </c>
      <c r="D37" s="229">
        <v>3.2174844546164429</v>
      </c>
      <c r="E37" s="229">
        <v>5.0226043142054166</v>
      </c>
      <c r="F37" s="229">
        <v>1.886981805879127</v>
      </c>
      <c r="G37" s="229">
        <v>3.1175991225704509</v>
      </c>
      <c r="H37" s="229">
        <v>6.8103605482295677</v>
      </c>
      <c r="I37" s="229">
        <v>2.294424425369737</v>
      </c>
      <c r="J37" s="229">
        <v>1.153890810592608</v>
      </c>
      <c r="K37" s="229">
        <v>1.1628095640641669</v>
      </c>
      <c r="L37" s="229">
        <v>2.6774160753927299</v>
      </c>
      <c r="M37" s="229">
        <v>1.5383348916918369</v>
      </c>
      <c r="N37" s="229">
        <v>1.5310549817585899</v>
      </c>
      <c r="O37" s="229">
        <v>1.5324660442910849</v>
      </c>
      <c r="P37" s="229">
        <v>2.3074764891942898</v>
      </c>
      <c r="Q37" s="229">
        <v>1.9296530327258949</v>
      </c>
      <c r="R37" s="229">
        <v>1.9469830264026939</v>
      </c>
      <c r="S37" s="229">
        <v>1.735215175655404</v>
      </c>
      <c r="T37" s="229">
        <v>1.0941111507728769</v>
      </c>
      <c r="U37" s="229">
        <v>3.851840363247756</v>
      </c>
      <c r="V37" s="229">
        <v>1.409612119388487</v>
      </c>
      <c r="W37" s="229">
        <v>2.0063185137842598</v>
      </c>
      <c r="X37" s="229">
        <v>1.952911371580841</v>
      </c>
      <c r="Y37" s="229">
        <v>2.3643429605639859</v>
      </c>
      <c r="DA37" s="73" t="s">
        <v>2258</v>
      </c>
    </row>
    <row r="38" spans="1:105" ht="12" customHeight="1" x14ac:dyDescent="0.25">
      <c r="A38" s="64" t="s">
        <v>159</v>
      </c>
      <c r="B38" s="229">
        <v>26.23314536929059</v>
      </c>
      <c r="C38" s="229">
        <v>32.583589403101648</v>
      </c>
      <c r="D38" s="229">
        <v>40.356923802031467</v>
      </c>
      <c r="E38" s="229">
        <v>16.36282129878677</v>
      </c>
      <c r="F38" s="229">
        <v>19.553756707231951</v>
      </c>
      <c r="G38" s="229">
        <v>11.897590343662211</v>
      </c>
      <c r="H38" s="229">
        <v>14.355778054193429</v>
      </c>
      <c r="I38" s="229">
        <v>48.818007352436148</v>
      </c>
      <c r="J38" s="229">
        <v>42.654424814806788</v>
      </c>
      <c r="K38" s="229">
        <v>9.1988778726593541</v>
      </c>
      <c r="L38" s="229">
        <v>7.4448242090155752</v>
      </c>
      <c r="M38" s="229">
        <v>5.2090025139773646</v>
      </c>
      <c r="N38" s="229">
        <v>5.428667584582505</v>
      </c>
      <c r="O38" s="229">
        <v>8.0077922136561313</v>
      </c>
      <c r="P38" s="229">
        <v>8.3658983834183136</v>
      </c>
      <c r="Q38" s="229">
        <v>8.4002003630247923</v>
      </c>
      <c r="R38" s="229">
        <v>10.435276664266199</v>
      </c>
      <c r="S38" s="229">
        <v>9.9118585872342067</v>
      </c>
      <c r="T38" s="229">
        <v>9.3659557688794841</v>
      </c>
      <c r="U38" s="229">
        <v>10.093691403886179</v>
      </c>
      <c r="V38" s="229">
        <v>10.605887391663209</v>
      </c>
      <c r="W38" s="229">
        <v>10.599218116979991</v>
      </c>
      <c r="X38" s="229">
        <v>9.8503679708084224</v>
      </c>
      <c r="Y38" s="229">
        <v>6.7171600898723129</v>
      </c>
      <c r="DA38" s="73" t="s">
        <v>2259</v>
      </c>
    </row>
    <row r="39" spans="1:105" ht="12" customHeight="1" x14ac:dyDescent="0.25">
      <c r="A39" s="64" t="s">
        <v>32</v>
      </c>
      <c r="B39" s="229">
        <v>14.26691668320472</v>
      </c>
      <c r="C39" s="229">
        <v>8.950519608049655</v>
      </c>
      <c r="D39" s="229">
        <v>8.8705675915236579</v>
      </c>
      <c r="E39" s="229">
        <v>8.1340365553548999</v>
      </c>
      <c r="F39" s="229">
        <v>8.7968338994945707</v>
      </c>
      <c r="G39" s="229">
        <v>6.9102791489934914</v>
      </c>
      <c r="H39" s="229">
        <v>8.1061376034785368</v>
      </c>
      <c r="I39" s="229">
        <v>5.0856710108684471</v>
      </c>
      <c r="J39" s="229">
        <v>4.8311614486273031</v>
      </c>
      <c r="K39" s="229">
        <v>4.0087481914309899</v>
      </c>
      <c r="L39" s="229">
        <v>3.5783094475798651</v>
      </c>
      <c r="M39" s="229">
        <v>5.9671845829886818</v>
      </c>
      <c r="N39" s="229">
        <v>7.1595109470946516</v>
      </c>
      <c r="O39" s="229">
        <v>1.378632502644852</v>
      </c>
      <c r="P39" s="229">
        <v>0.83026184771195433</v>
      </c>
      <c r="Q39" s="229">
        <v>0.27771714210255422</v>
      </c>
      <c r="R39" s="229">
        <v>2.2417415782984591</v>
      </c>
      <c r="S39" s="229">
        <v>2.2361263729444589</v>
      </c>
      <c r="T39" s="229">
        <v>4.1532198636058268E-2</v>
      </c>
      <c r="U39" s="229">
        <v>4.2105147857190932E-2</v>
      </c>
      <c r="V39" s="229">
        <v>4.0857850545375093E-2</v>
      </c>
      <c r="W39" s="229">
        <v>5.6142065578055407E-2</v>
      </c>
      <c r="X39" s="229">
        <v>0.1846508336211469</v>
      </c>
      <c r="Y39" s="229">
        <v>9.2564281510254962E-2</v>
      </c>
      <c r="DA39" s="73" t="s">
        <v>2260</v>
      </c>
    </row>
    <row r="40" spans="1:105" ht="12" customHeight="1" x14ac:dyDescent="0.25">
      <c r="A40" s="64" t="s">
        <v>33</v>
      </c>
      <c r="B40" s="229">
        <v>3.2447814519188229</v>
      </c>
      <c r="C40" s="229">
        <v>3.242938779587079</v>
      </c>
      <c r="D40" s="229">
        <v>2.8398542070145938</v>
      </c>
      <c r="E40" s="229">
        <v>3.2392863397831002</v>
      </c>
      <c r="F40" s="229">
        <v>2.0245704148025818</v>
      </c>
      <c r="G40" s="229">
        <v>1.1973092524256319</v>
      </c>
      <c r="H40" s="229">
        <v>1.9968316152310539</v>
      </c>
      <c r="I40" s="229">
        <v>1.5972020532811619</v>
      </c>
      <c r="J40" s="229">
        <v>0.79787711965334074</v>
      </c>
      <c r="K40" s="229">
        <v>1.1928670959116581</v>
      </c>
      <c r="L40" s="229">
        <v>1.1970789183833941</v>
      </c>
      <c r="M40" s="229">
        <v>0</v>
      </c>
      <c r="N40" s="229">
        <v>0.39768817502981141</v>
      </c>
      <c r="O40" s="229">
        <v>0.39768817502988307</v>
      </c>
      <c r="P40" s="229">
        <v>0</v>
      </c>
      <c r="Q40" s="229">
        <v>0</v>
      </c>
      <c r="R40" s="229">
        <v>0.79537635006018015</v>
      </c>
      <c r="S40" s="229">
        <v>0.9177824406699272</v>
      </c>
      <c r="T40" s="229">
        <v>0.24135717059747031</v>
      </c>
      <c r="U40" s="229">
        <v>0.56405516269713896</v>
      </c>
      <c r="V40" s="229">
        <v>0.25497978390747122</v>
      </c>
      <c r="W40" s="229">
        <v>0.26057361062889162</v>
      </c>
      <c r="X40" s="229">
        <v>0.45349482279194642</v>
      </c>
      <c r="Y40" s="229">
        <v>0.59074100664753648</v>
      </c>
      <c r="DA40" s="73" t="s">
        <v>2261</v>
      </c>
    </row>
    <row r="41" spans="1:105" ht="12" customHeight="1" x14ac:dyDescent="0.25">
      <c r="A41" s="64" t="s">
        <v>35</v>
      </c>
      <c r="B41" s="229">
        <v>88.974251684299418</v>
      </c>
      <c r="C41" s="229">
        <v>142.82248135165321</v>
      </c>
      <c r="D41" s="229">
        <v>83.915696423891262</v>
      </c>
      <c r="E41" s="229">
        <v>106.4081365642562</v>
      </c>
      <c r="F41" s="229">
        <v>111.32973522289051</v>
      </c>
      <c r="G41" s="229">
        <v>195.59424915452001</v>
      </c>
      <c r="H41" s="229">
        <v>87.281135542742263</v>
      </c>
      <c r="I41" s="229">
        <v>109.4173633312147</v>
      </c>
      <c r="J41" s="229">
        <v>108.0304719883071</v>
      </c>
      <c r="K41" s="229">
        <v>97.626318775735243</v>
      </c>
      <c r="L41" s="229">
        <v>101.03744632775231</v>
      </c>
      <c r="M41" s="229">
        <v>106.88484504431879</v>
      </c>
      <c r="N41" s="229">
        <v>101.26976838725</v>
      </c>
      <c r="O41" s="229">
        <v>87.368425984587446</v>
      </c>
      <c r="P41" s="229">
        <v>93.904927172565365</v>
      </c>
      <c r="Q41" s="229">
        <v>94.802829163499794</v>
      </c>
      <c r="R41" s="229">
        <v>97.803178764813282</v>
      </c>
      <c r="S41" s="229">
        <v>99.42170263573108</v>
      </c>
      <c r="T41" s="229">
        <v>95.975903814923655</v>
      </c>
      <c r="U41" s="229">
        <v>103.14152718264801</v>
      </c>
      <c r="V41" s="229">
        <v>102.180944158266</v>
      </c>
      <c r="W41" s="229">
        <v>101.9931640958623</v>
      </c>
      <c r="X41" s="229">
        <v>116.36153308246659</v>
      </c>
      <c r="Y41" s="229">
        <v>96.400431432775918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7.5591439143395762</v>
      </c>
      <c r="C43" s="229">
        <v>4.796634306803373</v>
      </c>
      <c r="D43" s="229">
        <v>3.686277419903278</v>
      </c>
      <c r="E43" s="229">
        <v>5.2229911415484267</v>
      </c>
      <c r="F43" s="229">
        <v>7.8878092970589639</v>
      </c>
      <c r="G43" s="229">
        <v>6.1112638600486031</v>
      </c>
      <c r="H43" s="229">
        <v>8.6872483481692591</v>
      </c>
      <c r="I43" s="229">
        <v>7.4880897714733159</v>
      </c>
      <c r="J43" s="229">
        <v>4.8321613782362194</v>
      </c>
      <c r="K43" s="229">
        <v>11.28987014548348</v>
      </c>
      <c r="L43" s="229">
        <v>14.567570255121449</v>
      </c>
      <c r="M43" s="229">
        <v>11.201036478113661</v>
      </c>
      <c r="N43" s="229">
        <v>14.79851220821571</v>
      </c>
      <c r="O43" s="229">
        <v>15.064981232742189</v>
      </c>
      <c r="P43" s="229">
        <v>15.42917368687757</v>
      </c>
      <c r="Q43" s="229">
        <v>13.78587875093501</v>
      </c>
      <c r="R43" s="229">
        <v>8.7227754196083112</v>
      </c>
      <c r="S43" s="229">
        <v>14.40003980757561</v>
      </c>
      <c r="T43" s="229">
        <v>12.0931465040454</v>
      </c>
      <c r="U43" s="229">
        <v>12.929103931039011</v>
      </c>
      <c r="V43" s="229">
        <v>11.076739694444271</v>
      </c>
      <c r="W43" s="229">
        <v>12.59068539191853</v>
      </c>
      <c r="X43" s="229">
        <v>13.20020970207208</v>
      </c>
      <c r="Y43" s="229">
        <v>12.09436165146815</v>
      </c>
      <c r="DA43" s="73" t="s">
        <v>2264</v>
      </c>
    </row>
    <row r="44" spans="1:105" ht="12" customHeight="1" x14ac:dyDescent="0.25">
      <c r="A44" s="64" t="s">
        <v>39</v>
      </c>
      <c r="B44" s="229">
        <v>32.839707318552698</v>
      </c>
      <c r="C44" s="229">
        <v>24.144932784434928</v>
      </c>
      <c r="D44" s="229">
        <v>61.800671788321871</v>
      </c>
      <c r="E44" s="229">
        <v>20.945001933462951</v>
      </c>
      <c r="F44" s="229">
        <v>57.458695313540858</v>
      </c>
      <c r="G44" s="229">
        <v>22.604233957018831</v>
      </c>
      <c r="H44" s="229">
        <v>20.427854320916619</v>
      </c>
      <c r="I44" s="229">
        <v>13.198376607261499</v>
      </c>
      <c r="J44" s="229">
        <v>17.88513108620824</v>
      </c>
      <c r="K44" s="229">
        <v>5.9688988935957594</v>
      </c>
      <c r="L44" s="229">
        <v>10.364750567898261</v>
      </c>
      <c r="M44" s="229">
        <v>12.41185299761066</v>
      </c>
      <c r="N44" s="229">
        <v>12.304102598777281</v>
      </c>
      <c r="O44" s="229">
        <v>13.758616621937509</v>
      </c>
      <c r="P44" s="229">
        <v>13.122935813257399</v>
      </c>
      <c r="Q44" s="229">
        <v>14.286547031789601</v>
      </c>
      <c r="R44" s="229">
        <v>13.50006220918798</v>
      </c>
      <c r="S44" s="229">
        <v>11.13005766633022</v>
      </c>
      <c r="T44" s="229">
        <v>8.2955395250282482</v>
      </c>
      <c r="U44" s="229">
        <v>8.6229021478434866</v>
      </c>
      <c r="V44" s="229">
        <v>7.9476585577362409</v>
      </c>
      <c r="W44" s="229">
        <v>9.8196374990604696</v>
      </c>
      <c r="X44" s="229">
        <v>6.6097771657193727</v>
      </c>
      <c r="Y44" s="229">
        <v>4.5164793706484092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26.958310868119632</v>
      </c>
      <c r="C45" s="261">
        <f t="shared" si="2"/>
        <v>33.743000509145574</v>
      </c>
      <c r="D45" s="261">
        <f t="shared" si="2"/>
        <v>31.302934714863984</v>
      </c>
      <c r="E45" s="261">
        <f t="shared" si="2"/>
        <v>27.981836840519083</v>
      </c>
      <c r="F45" s="261">
        <f t="shared" si="2"/>
        <v>35.001103610933001</v>
      </c>
      <c r="G45" s="261">
        <f t="shared" si="2"/>
        <v>40.527360879142172</v>
      </c>
      <c r="H45" s="261">
        <f t="shared" si="2"/>
        <v>23.52544889284998</v>
      </c>
      <c r="I45" s="261">
        <f t="shared" si="2"/>
        <v>29.40383894988722</v>
      </c>
      <c r="J45" s="261">
        <f t="shared" si="2"/>
        <v>28.651509523543883</v>
      </c>
      <c r="K45" s="261">
        <f t="shared" si="2"/>
        <v>21.431285323935139</v>
      </c>
      <c r="L45" s="261">
        <f t="shared" si="2"/>
        <v>22.951040871348393</v>
      </c>
      <c r="M45" s="261">
        <f t="shared" si="2"/>
        <v>23.296699838707863</v>
      </c>
      <c r="N45" s="261">
        <f t="shared" si="2"/>
        <v>23.799680857775229</v>
      </c>
      <c r="O45" s="261">
        <f t="shared" si="2"/>
        <v>21.409114709674366</v>
      </c>
      <c r="P45" s="261">
        <f t="shared" si="2"/>
        <v>22.544444601448689</v>
      </c>
      <c r="Q45" s="261">
        <f t="shared" si="2"/>
        <v>22.600951484098871</v>
      </c>
      <c r="R45" s="261">
        <f t="shared" si="2"/>
        <v>23.047645950914657</v>
      </c>
      <c r="S45" s="261">
        <f t="shared" si="2"/>
        <v>23.633247604436278</v>
      </c>
      <c r="T45" s="261">
        <f t="shared" si="2"/>
        <v>21.50892666871211</v>
      </c>
      <c r="U45" s="261">
        <f t="shared" si="2"/>
        <v>23.287139592541809</v>
      </c>
      <c r="V45" s="261">
        <f t="shared" si="2"/>
        <v>22.373493404362673</v>
      </c>
      <c r="W45" s="261">
        <f t="shared" si="2"/>
        <v>23.016927229798831</v>
      </c>
      <c r="X45" s="261">
        <f t="shared" si="2"/>
        <v>24.771302086810774</v>
      </c>
      <c r="Y45" s="261">
        <f t="shared" si="2"/>
        <v>21.025082609848042</v>
      </c>
      <c r="DA45" s="70"/>
    </row>
    <row r="46" spans="1:105" ht="12" customHeight="1" x14ac:dyDescent="0.25">
      <c r="A46" s="165" t="s">
        <v>2184</v>
      </c>
      <c r="B46" s="346">
        <v>12.38655804992697</v>
      </c>
      <c r="C46" s="346">
        <v>15.882487111984959</v>
      </c>
      <c r="D46" s="346">
        <v>14.174866099656549</v>
      </c>
      <c r="E46" s="346">
        <v>12.004577327937049</v>
      </c>
      <c r="F46" s="346">
        <v>14.757035097175301</v>
      </c>
      <c r="G46" s="346">
        <v>18.05627933903186</v>
      </c>
      <c r="H46" s="346">
        <v>10.64220113764101</v>
      </c>
      <c r="I46" s="346">
        <v>13.65425794033845</v>
      </c>
      <c r="J46" s="346">
        <v>13.0161548956424</v>
      </c>
      <c r="K46" s="346">
        <v>9.5704564983380767</v>
      </c>
      <c r="L46" s="346">
        <v>10.31228942351431</v>
      </c>
      <c r="M46" s="346">
        <v>10.454012397948789</v>
      </c>
      <c r="N46" s="346">
        <v>10.65700764266195</v>
      </c>
      <c r="O46" s="346">
        <v>9.4283613284376226</v>
      </c>
      <c r="P46" s="346">
        <v>9.931304830183322</v>
      </c>
      <c r="Q46" s="346">
        <v>9.9115493598493583</v>
      </c>
      <c r="R46" s="346">
        <v>10.098192019966209</v>
      </c>
      <c r="S46" s="346">
        <v>10.39685512810436</v>
      </c>
      <c r="T46" s="346">
        <v>9.3322538849125074</v>
      </c>
      <c r="U46" s="346">
        <v>10.224227838791389</v>
      </c>
      <c r="V46" s="346">
        <v>9.8042687521291985</v>
      </c>
      <c r="W46" s="346">
        <v>10.07623367874972</v>
      </c>
      <c r="X46" s="346">
        <v>10.93792842234893</v>
      </c>
      <c r="Y46" s="346">
        <v>9.0733805469264848</v>
      </c>
      <c r="DA46" s="167" t="s">
        <v>2266</v>
      </c>
    </row>
    <row r="47" spans="1:105" ht="12" customHeight="1" x14ac:dyDescent="0.25">
      <c r="A47" s="59" t="s">
        <v>28</v>
      </c>
      <c r="B47" s="230">
        <v>9.3163516901760501E-2</v>
      </c>
      <c r="C47" s="230">
        <v>3.9514155362684288E-2</v>
      </c>
      <c r="D47" s="230">
        <v>9.4654770342748898E-2</v>
      </c>
      <c r="E47" s="230">
        <v>6.5178664508119322E-2</v>
      </c>
      <c r="F47" s="230">
        <v>0.11073583666528999</v>
      </c>
      <c r="G47" s="230">
        <v>4.5619968220978968E-2</v>
      </c>
      <c r="H47" s="230">
        <v>3.2497775991982072E-2</v>
      </c>
      <c r="I47" s="230">
        <v>2.9801966330605129E-2</v>
      </c>
      <c r="J47" s="230">
        <v>0</v>
      </c>
      <c r="K47" s="230">
        <v>0</v>
      </c>
      <c r="L47" s="230">
        <v>3.230797625575367E-2</v>
      </c>
      <c r="M47" s="230">
        <v>1.5811884578899659E-2</v>
      </c>
      <c r="N47" s="230">
        <v>0.30647837039247472</v>
      </c>
      <c r="O47" s="230">
        <v>0.22189899159733709</v>
      </c>
      <c r="P47" s="230">
        <v>0.23393943780586821</v>
      </c>
      <c r="Q47" s="230">
        <v>0.26736407282517222</v>
      </c>
      <c r="R47" s="230">
        <v>0.30288393142290171</v>
      </c>
      <c r="S47" s="230">
        <v>0.246619190111974</v>
      </c>
      <c r="T47" s="230">
        <v>2.4959941436826921E-2</v>
      </c>
      <c r="U47" s="230">
        <v>3.0394583265012268E-2</v>
      </c>
      <c r="V47" s="230">
        <v>2.6116454391576029E-2</v>
      </c>
      <c r="W47" s="230">
        <v>4.0629793908243443E-2</v>
      </c>
      <c r="X47" s="230">
        <v>2.362932182271904E-2</v>
      </c>
      <c r="Y47" s="230">
        <v>3.445550638552753E-2</v>
      </c>
      <c r="DA47" s="71" t="s">
        <v>2267</v>
      </c>
    </row>
    <row r="48" spans="1:105" ht="12" customHeight="1" x14ac:dyDescent="0.25">
      <c r="A48" s="59" t="s">
        <v>31</v>
      </c>
      <c r="B48" s="230">
        <v>6.8957185657832709E-2</v>
      </c>
      <c r="C48" s="230">
        <v>0.2518872147956594</v>
      </c>
      <c r="D48" s="230">
        <v>0.33330988401395528</v>
      </c>
      <c r="E48" s="230">
        <v>0.44100423819665407</v>
      </c>
      <c r="F48" s="230">
        <v>0.1952088332938996</v>
      </c>
      <c r="G48" s="230">
        <v>0.25774237974355402</v>
      </c>
      <c r="H48" s="230">
        <v>0.61971771359054162</v>
      </c>
      <c r="I48" s="230">
        <v>0.18942166563146989</v>
      </c>
      <c r="J48" s="230">
        <v>9.6157975109879862E-2</v>
      </c>
      <c r="K48" s="230">
        <v>9.9265852105395069E-2</v>
      </c>
      <c r="L48" s="230">
        <v>0.23957445163274241</v>
      </c>
      <c r="M48" s="230">
        <v>0.13399904098029761</v>
      </c>
      <c r="N48" s="230">
        <v>0.13706404101206651</v>
      </c>
      <c r="O48" s="230">
        <v>0.14343080213255069</v>
      </c>
      <c r="P48" s="230">
        <v>0.21212163053791611</v>
      </c>
      <c r="Q48" s="230">
        <v>0.17642197983163241</v>
      </c>
      <c r="R48" s="230">
        <v>0.16952960095470021</v>
      </c>
      <c r="S48" s="230">
        <v>0.15533428452478251</v>
      </c>
      <c r="T48" s="230">
        <v>9.5586204502700459E-2</v>
      </c>
      <c r="U48" s="230">
        <v>0.33505522206699923</v>
      </c>
      <c r="V48" s="230">
        <v>0.1206045263332122</v>
      </c>
      <c r="W48" s="230">
        <v>0.17553645174562171</v>
      </c>
      <c r="X48" s="230">
        <v>0.16593983711212751</v>
      </c>
      <c r="Y48" s="230">
        <v>0.20222018101089681</v>
      </c>
      <c r="DA48" s="71" t="s">
        <v>2268</v>
      </c>
    </row>
    <row r="49" spans="1:105" ht="12" customHeight="1" x14ac:dyDescent="0.25">
      <c r="A49" s="59" t="s">
        <v>159</v>
      </c>
      <c r="B49" s="230">
        <v>2.4324970645406072</v>
      </c>
      <c r="C49" s="230">
        <v>2.7064478676259638</v>
      </c>
      <c r="D49" s="230">
        <v>4.102687393716292</v>
      </c>
      <c r="E49" s="230">
        <v>1.4099075045668359</v>
      </c>
      <c r="F49" s="230">
        <v>1.985091808556652</v>
      </c>
      <c r="G49" s="230">
        <v>0.96525755987892925</v>
      </c>
      <c r="H49" s="230">
        <v>1.281944364813427</v>
      </c>
      <c r="I49" s="230">
        <v>3.955073686779115</v>
      </c>
      <c r="J49" s="230">
        <v>3.488215612629598</v>
      </c>
      <c r="K49" s="230">
        <v>0.77062797364090274</v>
      </c>
      <c r="L49" s="230">
        <v>0.65372895397856112</v>
      </c>
      <c r="M49" s="230">
        <v>0.44527058229465077</v>
      </c>
      <c r="N49" s="230">
        <v>0.47691900694014588</v>
      </c>
      <c r="O49" s="230">
        <v>0.73550054567076251</v>
      </c>
      <c r="P49" s="230">
        <v>0.75470789665022286</v>
      </c>
      <c r="Q49" s="230">
        <v>0.75367090009739823</v>
      </c>
      <c r="R49" s="230">
        <v>0.89167374465663196</v>
      </c>
      <c r="S49" s="230">
        <v>0.87073844193245076</v>
      </c>
      <c r="T49" s="230">
        <v>0.80297960062177776</v>
      </c>
      <c r="U49" s="230">
        <v>0.86162198351254404</v>
      </c>
      <c r="V49" s="230">
        <v>0.89049119772449958</v>
      </c>
      <c r="W49" s="230">
        <v>0.91003878300675534</v>
      </c>
      <c r="X49" s="230">
        <v>0.82137071856558563</v>
      </c>
      <c r="Y49" s="230">
        <v>0.56379128347911922</v>
      </c>
      <c r="DA49" s="71" t="s">
        <v>2269</v>
      </c>
    </row>
    <row r="50" spans="1:105" ht="12" customHeight="1" x14ac:dyDescent="0.25">
      <c r="A50" s="59" t="s">
        <v>32</v>
      </c>
      <c r="B50" s="230">
        <v>1.3645664655878189</v>
      </c>
      <c r="C50" s="230">
        <v>0.76685208041064656</v>
      </c>
      <c r="D50" s="230">
        <v>0.93017441926204181</v>
      </c>
      <c r="E50" s="230">
        <v>0.72293818567563461</v>
      </c>
      <c r="F50" s="230">
        <v>0.92116916478500732</v>
      </c>
      <c r="G50" s="230">
        <v>0.57828563226036001</v>
      </c>
      <c r="H50" s="230">
        <v>0.74665336068518207</v>
      </c>
      <c r="I50" s="230">
        <v>0.42499654891032268</v>
      </c>
      <c r="J50" s="230">
        <v>0.4075241900086739</v>
      </c>
      <c r="K50" s="230">
        <v>0.34640272832111513</v>
      </c>
      <c r="L50" s="230">
        <v>0.32410354281536308</v>
      </c>
      <c r="M50" s="230">
        <v>0.52614024029363937</v>
      </c>
      <c r="N50" s="230">
        <v>0.64877984482352469</v>
      </c>
      <c r="O50" s="230">
        <v>0.13061147294720521</v>
      </c>
      <c r="P50" s="230">
        <v>7.7258095993782278E-2</v>
      </c>
      <c r="Q50" s="230">
        <v>2.570143662863068E-2</v>
      </c>
      <c r="R50" s="230">
        <v>0.19758326984922739</v>
      </c>
      <c r="S50" s="230">
        <v>0.20262432216539189</v>
      </c>
      <c r="T50" s="230">
        <v>3.672822518958421E-3</v>
      </c>
      <c r="U50" s="230">
        <v>3.70735825294485E-3</v>
      </c>
      <c r="V50" s="230">
        <v>3.538512588382801E-3</v>
      </c>
      <c r="W50" s="230">
        <v>4.9720681069928526E-3</v>
      </c>
      <c r="X50" s="230">
        <v>1.588183372895785E-2</v>
      </c>
      <c r="Y50" s="230">
        <v>8.0138037518348981E-3</v>
      </c>
      <c r="DA50" s="71" t="s">
        <v>2270</v>
      </c>
    </row>
    <row r="51" spans="1:105" ht="12" customHeight="1" x14ac:dyDescent="0.25">
      <c r="A51" s="59" t="s">
        <v>35</v>
      </c>
      <c r="B51" s="230">
        <v>8.4273738172389496</v>
      </c>
      <c r="C51" s="230">
        <v>12.117785793790009</v>
      </c>
      <c r="D51" s="230">
        <v>8.7140396323215104</v>
      </c>
      <c r="E51" s="230">
        <v>9.3655487349898081</v>
      </c>
      <c r="F51" s="230">
        <v>11.544829453874449</v>
      </c>
      <c r="G51" s="230">
        <v>16.209373798928041</v>
      </c>
      <c r="H51" s="230">
        <v>7.9613879225598758</v>
      </c>
      <c r="I51" s="230">
        <v>9.0549640726869391</v>
      </c>
      <c r="J51" s="230">
        <v>9.0242571178942494</v>
      </c>
      <c r="K51" s="230">
        <v>8.3541599442706644</v>
      </c>
      <c r="L51" s="230">
        <v>9.062574498831891</v>
      </c>
      <c r="M51" s="230">
        <v>9.3327906498013018</v>
      </c>
      <c r="N51" s="230">
        <v>9.0877663794937416</v>
      </c>
      <c r="O51" s="230">
        <v>8.1969195160897677</v>
      </c>
      <c r="P51" s="230">
        <v>8.6532777691955332</v>
      </c>
      <c r="Q51" s="230">
        <v>8.688390970466525</v>
      </c>
      <c r="R51" s="230">
        <v>8.536521473082745</v>
      </c>
      <c r="S51" s="230">
        <v>8.9215388893697618</v>
      </c>
      <c r="T51" s="230">
        <v>8.4050553158322447</v>
      </c>
      <c r="U51" s="230">
        <v>8.9934486916938869</v>
      </c>
      <c r="V51" s="230">
        <v>8.7635180610915278</v>
      </c>
      <c r="W51" s="230">
        <v>8.9450565819821062</v>
      </c>
      <c r="X51" s="230">
        <v>9.9111067111195368</v>
      </c>
      <c r="Y51" s="230">
        <v>8.2648997722991062</v>
      </c>
      <c r="DA51" s="71" t="s">
        <v>2271</v>
      </c>
    </row>
    <row r="52" spans="1:105" ht="12" customHeight="1" x14ac:dyDescent="0.25">
      <c r="A52" s="165" t="s">
        <v>2191</v>
      </c>
      <c r="B52" s="346">
        <v>12.01442506275227</v>
      </c>
      <c r="C52" s="346">
        <v>15.117632085395989</v>
      </c>
      <c r="D52" s="346">
        <v>14.12890780175371</v>
      </c>
      <c r="E52" s="346">
        <v>11.41281736283362</v>
      </c>
      <c r="F52" s="346">
        <v>14.43170613918786</v>
      </c>
      <c r="G52" s="346">
        <v>17.041849421131332</v>
      </c>
      <c r="H52" s="346">
        <v>10.17230435843101</v>
      </c>
      <c r="I52" s="346">
        <v>12.93755250802058</v>
      </c>
      <c r="J52" s="346">
        <v>12.38285918593029</v>
      </c>
      <c r="K52" s="346">
        <v>8.9648027717753518</v>
      </c>
      <c r="L52" s="346">
        <v>9.7053964720507935</v>
      </c>
      <c r="M52" s="346">
        <v>9.8543254589537064</v>
      </c>
      <c r="N52" s="346">
        <v>10.05272897033479</v>
      </c>
      <c r="O52" s="346">
        <v>8.9240955393282668</v>
      </c>
      <c r="P52" s="346">
        <v>9.3793384337897301</v>
      </c>
      <c r="Q52" s="346">
        <v>9.3723249448977093</v>
      </c>
      <c r="R52" s="346">
        <v>9.5449058629043844</v>
      </c>
      <c r="S52" s="346">
        <v>9.7916878710632567</v>
      </c>
      <c r="T52" s="346">
        <v>8.75465033454247</v>
      </c>
      <c r="U52" s="346">
        <v>9.5931237280017605</v>
      </c>
      <c r="V52" s="346">
        <v>9.1964351487046052</v>
      </c>
      <c r="W52" s="346">
        <v>9.4690335908885217</v>
      </c>
      <c r="X52" s="346">
        <v>10.232047634536039</v>
      </c>
      <c r="Y52" s="346">
        <v>8.4649506478813112</v>
      </c>
      <c r="DA52" s="167" t="s">
        <v>2272</v>
      </c>
    </row>
    <row r="53" spans="1:105" ht="12" customHeight="1" x14ac:dyDescent="0.25">
      <c r="A53" s="64" t="s">
        <v>28</v>
      </c>
      <c r="B53" s="229">
        <v>6.708989622179351E-2</v>
      </c>
      <c r="C53" s="229">
        <v>3.1766192684434667E-2</v>
      </c>
      <c r="D53" s="229">
        <v>6.2173503162978372E-2</v>
      </c>
      <c r="E53" s="229">
        <v>5.051103031388255E-2</v>
      </c>
      <c r="F53" s="229">
        <v>7.2836824886892373E-2</v>
      </c>
      <c r="G53" s="229">
        <v>3.754775559987554E-2</v>
      </c>
      <c r="H53" s="229">
        <v>2.4301014404379789E-2</v>
      </c>
      <c r="I53" s="229">
        <v>2.4563123586264921E-2</v>
      </c>
      <c r="J53" s="229">
        <v>0</v>
      </c>
      <c r="K53" s="229">
        <v>0</v>
      </c>
      <c r="L53" s="229">
        <v>2.4568559080332401E-2</v>
      </c>
      <c r="M53" s="229">
        <v>1.235171901137245E-2</v>
      </c>
      <c r="N53" s="229">
        <v>0.23294943010535649</v>
      </c>
      <c r="O53" s="229">
        <v>0.1613237576340639</v>
      </c>
      <c r="P53" s="229">
        <v>0.17316110050373629</v>
      </c>
      <c r="Q53" s="229">
        <v>0.19898674623745491</v>
      </c>
      <c r="R53" s="229">
        <v>0.23669409691265031</v>
      </c>
      <c r="S53" s="229">
        <v>0.18745949835201389</v>
      </c>
      <c r="T53" s="229">
        <v>1.9440362396409269E-2</v>
      </c>
      <c r="U53" s="229">
        <v>2.3776211173259561E-2</v>
      </c>
      <c r="V53" s="229">
        <v>2.077039717456812E-2</v>
      </c>
      <c r="W53" s="229">
        <v>3.1598884552789398E-2</v>
      </c>
      <c r="X53" s="229">
        <v>1.8922464517616869E-2</v>
      </c>
      <c r="Y53" s="229">
        <v>2.741190280108147E-2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5.0153150613630987E-2</v>
      </c>
      <c r="C55" s="229">
        <v>0.20451540843768021</v>
      </c>
      <c r="D55" s="229">
        <v>0.22111513555464299</v>
      </c>
      <c r="E55" s="229">
        <v>0.34516836038769833</v>
      </c>
      <c r="F55" s="229">
        <v>0.1296790221309235</v>
      </c>
      <c r="G55" s="229">
        <v>0.21425071738983081</v>
      </c>
      <c r="H55" s="229">
        <v>0.46802830504344689</v>
      </c>
      <c r="I55" s="229">
        <v>0.15767969511324101</v>
      </c>
      <c r="J55" s="229">
        <v>7.9298820739712617E-2</v>
      </c>
      <c r="K55" s="229">
        <v>7.9911744099765758E-2</v>
      </c>
      <c r="L55" s="229">
        <v>0.18400002449031819</v>
      </c>
      <c r="M55" s="229">
        <v>0.105718965515694</v>
      </c>
      <c r="N55" s="229">
        <v>0.10521866837535949</v>
      </c>
      <c r="O55" s="229">
        <v>0.10531564080445741</v>
      </c>
      <c r="P55" s="229">
        <v>0.15857667189822369</v>
      </c>
      <c r="Q55" s="229">
        <v>0.13261151620870171</v>
      </c>
      <c r="R55" s="229">
        <v>0.1338024851022758</v>
      </c>
      <c r="S55" s="229">
        <v>0.1192491662954303</v>
      </c>
      <c r="T55" s="229">
        <v>7.5190584081262002E-2</v>
      </c>
      <c r="U55" s="229">
        <v>0.2647099670776511</v>
      </c>
      <c r="V55" s="229">
        <v>9.6872752379842941E-2</v>
      </c>
      <c r="W55" s="229">
        <v>0.13788019690497039</v>
      </c>
      <c r="X55" s="229">
        <v>0.13420989867836941</v>
      </c>
      <c r="Y55" s="229">
        <v>0.16248470555084421</v>
      </c>
      <c r="DA55" s="73" t="s">
        <v>2275</v>
      </c>
    </row>
    <row r="56" spans="1:105" ht="12" customHeight="1" x14ac:dyDescent="0.25">
      <c r="A56" s="64" t="s">
        <v>159</v>
      </c>
      <c r="B56" s="229">
        <v>1.802820052800169</v>
      </c>
      <c r="C56" s="229">
        <v>2.2392415221731108</v>
      </c>
      <c r="D56" s="229">
        <v>2.7734482646065679</v>
      </c>
      <c r="E56" s="229">
        <v>1.124501920855107</v>
      </c>
      <c r="F56" s="229">
        <v>1.343792526710909</v>
      </c>
      <c r="G56" s="229">
        <v>0.81763792140095748</v>
      </c>
      <c r="H56" s="229">
        <v>0.98657191828569513</v>
      </c>
      <c r="I56" s="229">
        <v>3.354919181584135</v>
      </c>
      <c r="J56" s="229">
        <v>2.9313393919895909</v>
      </c>
      <c r="K56" s="229">
        <v>0.6321743450369377</v>
      </c>
      <c r="L56" s="229">
        <v>0.51163054161615384</v>
      </c>
      <c r="M56" s="229">
        <v>0.35797820105393052</v>
      </c>
      <c r="N56" s="229">
        <v>0.37307424038173059</v>
      </c>
      <c r="O56" s="229">
        <v>0.55031938329196006</v>
      </c>
      <c r="P56" s="229">
        <v>0.57492950818512245</v>
      </c>
      <c r="Q56" s="229">
        <v>0.57728684261127539</v>
      </c>
      <c r="R56" s="229">
        <v>0.71714336050909921</v>
      </c>
      <c r="S56" s="229">
        <v>0.68117250791069073</v>
      </c>
      <c r="T56" s="229">
        <v>0.64365643677413054</v>
      </c>
      <c r="U56" s="229">
        <v>0.6936686018217576</v>
      </c>
      <c r="V56" s="229">
        <v>0.72886823894987607</v>
      </c>
      <c r="W56" s="229">
        <v>0.72840990648660153</v>
      </c>
      <c r="X56" s="229">
        <v>0.6769466892072572</v>
      </c>
      <c r="Y56" s="229">
        <v>0.46162329135212937</v>
      </c>
      <c r="DA56" s="73" t="s">
        <v>2276</v>
      </c>
    </row>
    <row r="57" spans="1:105" ht="12" customHeight="1" x14ac:dyDescent="0.25">
      <c r="A57" s="64" t="s">
        <v>32</v>
      </c>
      <c r="B57" s="229">
        <v>0.98046509963003714</v>
      </c>
      <c r="C57" s="229">
        <v>0.61510642377114966</v>
      </c>
      <c r="D57" s="229">
        <v>0.60961188254760268</v>
      </c>
      <c r="E57" s="229">
        <v>0.55899527127882476</v>
      </c>
      <c r="F57" s="229">
        <v>0.60454468314448995</v>
      </c>
      <c r="G57" s="229">
        <v>0.47489500953385921</v>
      </c>
      <c r="H57" s="229">
        <v>0.55707797203061127</v>
      </c>
      <c r="I57" s="229">
        <v>0.34950249202945988</v>
      </c>
      <c r="J57" s="229">
        <v>0.33201183522949962</v>
      </c>
      <c r="K57" s="229">
        <v>0.2754931413828261</v>
      </c>
      <c r="L57" s="229">
        <v>0.24591210609357941</v>
      </c>
      <c r="M57" s="229">
        <v>0.41008273592557493</v>
      </c>
      <c r="N57" s="229">
        <v>0.49202296262857997</v>
      </c>
      <c r="O57" s="229">
        <v>9.4743740646508492E-2</v>
      </c>
      <c r="P57" s="229">
        <v>5.7058072414078551E-2</v>
      </c>
      <c r="Q57" s="229">
        <v>1.9085550960082159E-2</v>
      </c>
      <c r="R57" s="229">
        <v>0.15405917261006111</v>
      </c>
      <c r="S57" s="229">
        <v>0.15367327893737051</v>
      </c>
      <c r="T57" s="229">
        <v>2.8542166592656088E-3</v>
      </c>
      <c r="U57" s="229">
        <v>2.893591439931576E-3</v>
      </c>
      <c r="V57" s="229">
        <v>2.80787344561978E-3</v>
      </c>
      <c r="W57" s="229">
        <v>3.858250324348258E-3</v>
      </c>
      <c r="X57" s="229">
        <v>1.268975644865547E-2</v>
      </c>
      <c r="Y57" s="229">
        <v>6.3612937194744146E-3</v>
      </c>
      <c r="DA57" s="73" t="s">
        <v>2277</v>
      </c>
    </row>
    <row r="58" spans="1:105" ht="12" customHeight="1" x14ac:dyDescent="0.25">
      <c r="A58" s="64" t="s">
        <v>33</v>
      </c>
      <c r="B58" s="229">
        <v>0.22299106668776469</v>
      </c>
      <c r="C58" s="229">
        <v>0.22286443274495521</v>
      </c>
      <c r="D58" s="229">
        <v>0.1951632577551369</v>
      </c>
      <c r="E58" s="229">
        <v>0.2226134261794992</v>
      </c>
      <c r="F58" s="229">
        <v>0.1391345220228449</v>
      </c>
      <c r="G58" s="229">
        <v>8.2282665661699991E-2</v>
      </c>
      <c r="H58" s="229">
        <v>0.13722822891905659</v>
      </c>
      <c r="I58" s="229">
        <v>0.1097644925720454</v>
      </c>
      <c r="J58" s="229">
        <v>5.4832497237077657E-2</v>
      </c>
      <c r="K58" s="229">
        <v>8.197738740671634E-2</v>
      </c>
      <c r="L58" s="229">
        <v>8.2266836418795827E-2</v>
      </c>
      <c r="M58" s="229">
        <v>0</v>
      </c>
      <c r="N58" s="229">
        <v>2.733031844303908E-2</v>
      </c>
      <c r="O58" s="229">
        <v>2.733031844304401E-2</v>
      </c>
      <c r="P58" s="229">
        <v>0</v>
      </c>
      <c r="Q58" s="229">
        <v>0</v>
      </c>
      <c r="R58" s="229">
        <v>5.466063688611647E-2</v>
      </c>
      <c r="S58" s="229">
        <v>6.3072748801390535E-2</v>
      </c>
      <c r="T58" s="229">
        <v>1.658678518778009E-2</v>
      </c>
      <c r="U58" s="229">
        <v>3.8763554422500568E-2</v>
      </c>
      <c r="V58" s="229">
        <v>1.7522971836429618E-2</v>
      </c>
      <c r="W58" s="229">
        <v>1.7907396305676521E-2</v>
      </c>
      <c r="X58" s="229">
        <v>3.1165517853892401E-2</v>
      </c>
      <c r="Y58" s="229">
        <v>4.0597485273049343E-2</v>
      </c>
      <c r="DA58" s="73" t="s">
        <v>2278</v>
      </c>
    </row>
    <row r="59" spans="1:105" ht="12" customHeight="1" x14ac:dyDescent="0.25">
      <c r="A59" s="64" t="s">
        <v>35</v>
      </c>
      <c r="B59" s="229">
        <v>6.1145761539948316</v>
      </c>
      <c r="C59" s="229">
        <v>9.8151872277144996</v>
      </c>
      <c r="D59" s="229">
        <v>5.7669371372745086</v>
      </c>
      <c r="E59" s="229">
        <v>7.312684761153661</v>
      </c>
      <c r="F59" s="229">
        <v>7.6509117113998606</v>
      </c>
      <c r="G59" s="229">
        <v>13.441820628987619</v>
      </c>
      <c r="H59" s="229">
        <v>5.9982201589835737</v>
      </c>
      <c r="I59" s="229">
        <v>7.5194878067864046</v>
      </c>
      <c r="J59" s="229">
        <v>7.4241764939853176</v>
      </c>
      <c r="K59" s="229">
        <v>6.7091720299767017</v>
      </c>
      <c r="L59" s="229">
        <v>6.9435948971878316</v>
      </c>
      <c r="M59" s="229">
        <v>7.3454455908253804</v>
      </c>
      <c r="N59" s="229">
        <v>6.9595607625720328</v>
      </c>
      <c r="O59" s="229">
        <v>6.0042190186994411</v>
      </c>
      <c r="P59" s="229">
        <v>6.4534268910666466</v>
      </c>
      <c r="Q59" s="229">
        <v>6.5151333960212829</v>
      </c>
      <c r="R59" s="229">
        <v>6.7213263763335496</v>
      </c>
      <c r="S59" s="229">
        <v>6.8325561678568398</v>
      </c>
      <c r="T59" s="229">
        <v>6.5957505875645488</v>
      </c>
      <c r="U59" s="229">
        <v>7.0881936139836998</v>
      </c>
      <c r="V59" s="229">
        <v>7.022179481314633</v>
      </c>
      <c r="W59" s="229">
        <v>7.0092746749236428</v>
      </c>
      <c r="X59" s="229">
        <v>7.996711879667143</v>
      </c>
      <c r="Y59" s="229">
        <v>6.624925392631102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0.51948693299763027</v>
      </c>
      <c r="C61" s="229">
        <v>0.3296390269836792</v>
      </c>
      <c r="D61" s="229">
        <v>0.25333198742403867</v>
      </c>
      <c r="E61" s="229">
        <v>0.35893954129511202</v>
      </c>
      <c r="F61" s="229">
        <v>0.54207379912773568</v>
      </c>
      <c r="G61" s="229">
        <v>0.41998429390575759</v>
      </c>
      <c r="H61" s="229">
        <v>0.59701363695672682</v>
      </c>
      <c r="I61" s="229">
        <v>0.51460388021114389</v>
      </c>
      <c r="J61" s="229">
        <v>0.33208055337690318</v>
      </c>
      <c r="K61" s="229">
        <v>0.77587357540488489</v>
      </c>
      <c r="L61" s="229">
        <v>1.001126910509643</v>
      </c>
      <c r="M61" s="229">
        <v>0.7697686606246098</v>
      </c>
      <c r="N61" s="229">
        <v>1.016997930862336</v>
      </c>
      <c r="O61" s="229">
        <v>1.03531047760821</v>
      </c>
      <c r="P61" s="229">
        <v>1.0603388701303811</v>
      </c>
      <c r="Q61" s="229">
        <v>0.94740673707971357</v>
      </c>
      <c r="R61" s="229">
        <v>0.59945516335037718</v>
      </c>
      <c r="S61" s="229">
        <v>0.98961371809453158</v>
      </c>
      <c r="T61" s="229">
        <v>0.83107712445588777</v>
      </c>
      <c r="U61" s="229">
        <v>0.88852661407887279</v>
      </c>
      <c r="V61" s="229">
        <v>0.76122661463876817</v>
      </c>
      <c r="W61" s="229">
        <v>0.86526948192879716</v>
      </c>
      <c r="X61" s="229">
        <v>0.90715781188485323</v>
      </c>
      <c r="Y61" s="229">
        <v>0.83116063301385923</v>
      </c>
      <c r="DA61" s="73" t="s">
        <v>2281</v>
      </c>
    </row>
    <row r="62" spans="1:105" ht="12" customHeight="1" x14ac:dyDescent="0.25">
      <c r="A62" s="64" t="s">
        <v>39</v>
      </c>
      <c r="B62" s="229">
        <v>2.2568427098064121</v>
      </c>
      <c r="C62" s="229">
        <v>1.6593118508864759</v>
      </c>
      <c r="D62" s="229">
        <v>4.2471266334282278</v>
      </c>
      <c r="E62" s="229">
        <v>1.4394030513698359</v>
      </c>
      <c r="F62" s="229">
        <v>3.9487330497642081</v>
      </c>
      <c r="G62" s="229">
        <v>1.5534304286517251</v>
      </c>
      <c r="H62" s="229">
        <v>1.403863123807521</v>
      </c>
      <c r="I62" s="229">
        <v>0.90703183613788529</v>
      </c>
      <c r="J62" s="229">
        <v>1.2291195933721859</v>
      </c>
      <c r="K62" s="229">
        <v>0.41020054846751991</v>
      </c>
      <c r="L62" s="229">
        <v>0.71229659665413714</v>
      </c>
      <c r="M62" s="229">
        <v>0.85297958599714441</v>
      </c>
      <c r="N62" s="229">
        <v>0.84557465696635337</v>
      </c>
      <c r="O62" s="229">
        <v>0.94553320220058157</v>
      </c>
      <c r="P62" s="229">
        <v>0.90184731959153996</v>
      </c>
      <c r="Q62" s="229">
        <v>0.98181415577919895</v>
      </c>
      <c r="R62" s="229">
        <v>0.92776457120025535</v>
      </c>
      <c r="S62" s="229">
        <v>0.76489078481498973</v>
      </c>
      <c r="T62" s="229">
        <v>0.57009423742318666</v>
      </c>
      <c r="U62" s="229">
        <v>0.59259157400408535</v>
      </c>
      <c r="V62" s="229">
        <v>0.54618681896486743</v>
      </c>
      <c r="W62" s="229">
        <v>0.67483479946169556</v>
      </c>
      <c r="X62" s="229">
        <v>0.454243616278249</v>
      </c>
      <c r="Y62" s="229">
        <v>0.31038594353977128</v>
      </c>
      <c r="DA62" s="73" t="s">
        <v>2282</v>
      </c>
    </row>
    <row r="63" spans="1:105" ht="12" customHeight="1" x14ac:dyDescent="0.25">
      <c r="A63" s="166" t="s">
        <v>2203</v>
      </c>
      <c r="B63" s="347">
        <v>1.000926888665076</v>
      </c>
      <c r="C63" s="347">
        <v>1.0735517383415609</v>
      </c>
      <c r="D63" s="347">
        <v>1.1738584134279271</v>
      </c>
      <c r="E63" s="347">
        <v>1.786502676366037</v>
      </c>
      <c r="F63" s="347">
        <v>2.2749331895356861</v>
      </c>
      <c r="G63" s="347">
        <v>2.124977684666904</v>
      </c>
      <c r="H63" s="347">
        <v>1.061051378225401</v>
      </c>
      <c r="I63" s="347">
        <v>1.1006156457201659</v>
      </c>
      <c r="J63" s="347">
        <v>1.273012478046228</v>
      </c>
      <c r="K63" s="347">
        <v>1.1334919199848841</v>
      </c>
      <c r="L63" s="347">
        <v>1.148102296631655</v>
      </c>
      <c r="M63" s="347">
        <v>1.1696317979931159</v>
      </c>
      <c r="N63" s="347">
        <v>1.209390651039989</v>
      </c>
      <c r="O63" s="347">
        <v>1.1963624986693551</v>
      </c>
      <c r="P63" s="347">
        <v>1.265695687380928</v>
      </c>
      <c r="Q63" s="347">
        <v>1.298289487347615</v>
      </c>
      <c r="R63" s="347">
        <v>1.3325252102741161</v>
      </c>
      <c r="S63" s="347">
        <v>1.348242303156822</v>
      </c>
      <c r="T63" s="347">
        <v>1.3393646065860429</v>
      </c>
      <c r="U63" s="347">
        <v>1.3580598441289209</v>
      </c>
      <c r="V63" s="347">
        <v>1.3200950471473749</v>
      </c>
      <c r="W63" s="347">
        <v>1.358792511063277</v>
      </c>
      <c r="X63" s="347">
        <v>1.4095432431504791</v>
      </c>
      <c r="Y63" s="347">
        <v>1.3646992404396681</v>
      </c>
      <c r="DA63" s="168" t="s">
        <v>2283</v>
      </c>
    </row>
    <row r="64" spans="1:105" ht="12" customHeight="1" x14ac:dyDescent="0.25">
      <c r="A64" s="60" t="s">
        <v>2205</v>
      </c>
      <c r="B64" s="262">
        <v>1.162877046296257</v>
      </c>
      <c r="C64" s="262">
        <v>1.247252610221945</v>
      </c>
      <c r="D64" s="262">
        <v>1.36378892408179</v>
      </c>
      <c r="E64" s="262">
        <v>2.0755591432493219</v>
      </c>
      <c r="F64" s="262">
        <v>2.6430178047237889</v>
      </c>
      <c r="G64" s="262">
        <v>2.4687994711447581</v>
      </c>
      <c r="H64" s="262">
        <v>1.232729689503024</v>
      </c>
      <c r="I64" s="262">
        <v>1.2786954628718941</v>
      </c>
      <c r="J64" s="262">
        <v>1.4789861348844471</v>
      </c>
      <c r="K64" s="262">
        <v>1.3168911244562971</v>
      </c>
      <c r="L64" s="262">
        <v>1.333865462774785</v>
      </c>
      <c r="M64" s="262">
        <v>1.358878441479791</v>
      </c>
      <c r="N64" s="262">
        <v>1.405070284379464</v>
      </c>
      <c r="O64" s="262">
        <v>1.389934174520665</v>
      </c>
      <c r="P64" s="262">
        <v>1.470485486122199</v>
      </c>
      <c r="Q64" s="262">
        <v>1.508352969014362</v>
      </c>
      <c r="R64" s="262">
        <v>1.548128038308068</v>
      </c>
      <c r="S64" s="262">
        <v>1.5663881597562801</v>
      </c>
      <c r="T64" s="262">
        <v>1.5560740502213559</v>
      </c>
      <c r="U64" s="262">
        <v>1.577794180692289</v>
      </c>
      <c r="V64" s="262">
        <v>1.5336866724645719</v>
      </c>
      <c r="W64" s="262">
        <v>1.5786453932735369</v>
      </c>
      <c r="X64" s="262">
        <v>1.6376076032963389</v>
      </c>
      <c r="Y64" s="262">
        <v>1.585507832566831</v>
      </c>
      <c r="DA64" s="72" t="s">
        <v>2284</v>
      </c>
    </row>
    <row r="65" spans="1:105" ht="12" customHeight="1" x14ac:dyDescent="0.25">
      <c r="A65" s="101" t="s">
        <v>2207</v>
      </c>
      <c r="B65" s="278">
        <v>0.39352382047905787</v>
      </c>
      <c r="C65" s="278">
        <v>0.42207696320112409</v>
      </c>
      <c r="D65" s="278">
        <v>0.46151347594401088</v>
      </c>
      <c r="E65" s="278">
        <v>0.70238033013305246</v>
      </c>
      <c r="F65" s="278">
        <v>0.89441138031036715</v>
      </c>
      <c r="G65" s="278">
        <v>0.83545496316732148</v>
      </c>
      <c r="H65" s="278">
        <v>0.41716232904953671</v>
      </c>
      <c r="I65" s="278">
        <v>0.43271739293613137</v>
      </c>
      <c r="J65" s="278">
        <v>0.5004968290405204</v>
      </c>
      <c r="K65" s="278">
        <v>0.44564300938052892</v>
      </c>
      <c r="L65" s="278">
        <v>0.45138721637684959</v>
      </c>
      <c r="M65" s="278">
        <v>0.45985174233245729</v>
      </c>
      <c r="N65" s="278">
        <v>0.47548330935903421</v>
      </c>
      <c r="O65" s="278">
        <v>0.47036116871845929</v>
      </c>
      <c r="P65" s="278">
        <v>0.49762016397251058</v>
      </c>
      <c r="Q65" s="278">
        <v>0.51043472298983028</v>
      </c>
      <c r="R65" s="278">
        <v>0.52389481946187899</v>
      </c>
      <c r="S65" s="278">
        <v>0.5300741423555575</v>
      </c>
      <c r="T65" s="278">
        <v>0.5265837924497353</v>
      </c>
      <c r="U65" s="278">
        <v>0.53393400092744869</v>
      </c>
      <c r="V65" s="278">
        <v>0.51900778391691826</v>
      </c>
      <c r="W65" s="278">
        <v>0.53422205582377658</v>
      </c>
      <c r="X65" s="278">
        <v>0.5541751834789852</v>
      </c>
      <c r="Y65" s="278">
        <v>0.53654434203374479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25.993810777645876</v>
      </c>
      <c r="C66" s="261">
        <f t="shared" si="3"/>
        <v>29.448219205786788</v>
      </c>
      <c r="D66" s="261">
        <f t="shared" si="3"/>
        <v>30.318276858466984</v>
      </c>
      <c r="E66" s="261">
        <f t="shared" si="3"/>
        <v>39.746986709392537</v>
      </c>
      <c r="F66" s="261">
        <f t="shared" si="3"/>
        <v>50.35670039219417</v>
      </c>
      <c r="G66" s="261">
        <f t="shared" si="3"/>
        <v>49.608905288191536</v>
      </c>
      <c r="H66" s="261">
        <f t="shared" si="3"/>
        <v>25.868481614912884</v>
      </c>
      <c r="I66" s="261">
        <f t="shared" si="3"/>
        <v>28.52272982757178</v>
      </c>
      <c r="J66" s="261">
        <f t="shared" si="3"/>
        <v>31.207490967737233</v>
      </c>
      <c r="K66" s="261">
        <f t="shared" si="3"/>
        <v>26.418159519655305</v>
      </c>
      <c r="L66" s="261">
        <f t="shared" si="3"/>
        <v>27.154178983113315</v>
      </c>
      <c r="M66" s="261">
        <f t="shared" si="3"/>
        <v>27.637330915798646</v>
      </c>
      <c r="N66" s="261">
        <f t="shared" si="3"/>
        <v>28.509167663542492</v>
      </c>
      <c r="O66" s="261">
        <f t="shared" si="3"/>
        <v>27.476662477503233</v>
      </c>
      <c r="P66" s="261">
        <f t="shared" si="3"/>
        <v>29.033754576301043</v>
      </c>
      <c r="Q66" s="261">
        <f t="shared" si="3"/>
        <v>29.607957448382301</v>
      </c>
      <c r="R66" s="261">
        <f t="shared" si="3"/>
        <v>30.356340239560936</v>
      </c>
      <c r="S66" s="261">
        <f t="shared" si="3"/>
        <v>30.815723638712235</v>
      </c>
      <c r="T66" s="261">
        <f t="shared" si="3"/>
        <v>29.947882438279127</v>
      </c>
      <c r="U66" s="261">
        <f t="shared" si="3"/>
        <v>30.848984992061681</v>
      </c>
      <c r="V66" s="261">
        <f t="shared" si="3"/>
        <v>29.902444590347173</v>
      </c>
      <c r="W66" s="261">
        <f t="shared" si="3"/>
        <v>30.773443523653246</v>
      </c>
      <c r="X66" s="261">
        <f t="shared" si="3"/>
        <v>32.216149408868738</v>
      </c>
      <c r="Y66" s="261">
        <f t="shared" si="3"/>
        <v>30.224852958678969</v>
      </c>
      <c r="DA66" s="70"/>
    </row>
    <row r="67" spans="1:105" ht="12" customHeight="1" x14ac:dyDescent="0.25">
      <c r="A67" s="165" t="s">
        <v>2210</v>
      </c>
      <c r="B67" s="346">
        <v>5.7682957838361979</v>
      </c>
      <c r="C67" s="346">
        <v>7.3348572979085533</v>
      </c>
      <c r="D67" s="346">
        <v>6.5910754954983002</v>
      </c>
      <c r="E67" s="346">
        <v>5.5370266208493923</v>
      </c>
      <c r="F67" s="346">
        <v>6.8128206465606409</v>
      </c>
      <c r="G67" s="346">
        <v>8.2644321433473795</v>
      </c>
      <c r="H67" s="346">
        <v>4.9109782493865994</v>
      </c>
      <c r="I67" s="346">
        <v>6.3343372019340194</v>
      </c>
      <c r="J67" s="346">
        <v>6.0297885300783998</v>
      </c>
      <c r="K67" s="346">
        <v>4.3881062220324001</v>
      </c>
      <c r="L67" s="346">
        <v>4.7224287206679278</v>
      </c>
      <c r="M67" s="346">
        <v>4.7911639333812994</v>
      </c>
      <c r="N67" s="346">
        <v>4.9121247934460479</v>
      </c>
      <c r="O67" s="346">
        <v>4.3260156858589802</v>
      </c>
      <c r="P67" s="346">
        <v>4.5531177685348263</v>
      </c>
      <c r="Q67" s="346">
        <v>4.5437206993762516</v>
      </c>
      <c r="R67" s="346">
        <v>4.6452085498773483</v>
      </c>
      <c r="S67" s="346">
        <v>4.7760512630955088</v>
      </c>
      <c r="T67" s="346">
        <v>4.2628694696655973</v>
      </c>
      <c r="U67" s="346">
        <v>4.6705318868107346</v>
      </c>
      <c r="V67" s="346">
        <v>4.4800217399259719</v>
      </c>
      <c r="W67" s="346">
        <v>4.6052164609820432</v>
      </c>
      <c r="X67" s="346">
        <v>4.9934354261374567</v>
      </c>
      <c r="Y67" s="346">
        <v>4.1397597893821292</v>
      </c>
      <c r="DA67" s="167" t="s">
        <v>2286</v>
      </c>
    </row>
    <row r="68" spans="1:105" ht="12" customHeight="1" x14ac:dyDescent="0.25">
      <c r="A68" s="165" t="s">
        <v>2212</v>
      </c>
      <c r="B68" s="346">
        <v>2.2631049979699571</v>
      </c>
      <c r="C68" s="346">
        <v>2.847642608883453</v>
      </c>
      <c r="D68" s="346">
        <v>2.6614009155657952</v>
      </c>
      <c r="E68" s="346">
        <v>2.1497827719464988</v>
      </c>
      <c r="F68" s="346">
        <v>2.7184377215090709</v>
      </c>
      <c r="G68" s="346">
        <v>3.2100990599360939</v>
      </c>
      <c r="H68" s="346">
        <v>1.916112732336035</v>
      </c>
      <c r="I68" s="346">
        <v>2.4369905001257601</v>
      </c>
      <c r="J68" s="346">
        <v>2.332505331421773</v>
      </c>
      <c r="K68" s="346">
        <v>1.6886609099189021</v>
      </c>
      <c r="L68" s="346">
        <v>1.8281633243752189</v>
      </c>
      <c r="M68" s="346">
        <v>1.856216429941419</v>
      </c>
      <c r="N68" s="346">
        <v>1.8935888365173561</v>
      </c>
      <c r="O68" s="346">
        <v>1.68099306557984</v>
      </c>
      <c r="P68" s="346">
        <v>1.7667451897443249</v>
      </c>
      <c r="Q68" s="346">
        <v>1.7654240893436131</v>
      </c>
      <c r="R68" s="346">
        <v>1.7979324063088591</v>
      </c>
      <c r="S68" s="346">
        <v>1.8444176599232729</v>
      </c>
      <c r="T68" s="346">
        <v>1.649075409276699</v>
      </c>
      <c r="U68" s="346">
        <v>1.807014995856286</v>
      </c>
      <c r="V68" s="346">
        <v>1.732292493384801</v>
      </c>
      <c r="W68" s="346">
        <v>1.7836406764000541</v>
      </c>
      <c r="X68" s="346">
        <v>1.92736631343061</v>
      </c>
      <c r="Y68" s="346">
        <v>1.5945059392131</v>
      </c>
      <c r="DA68" s="167" t="s">
        <v>2287</v>
      </c>
    </row>
    <row r="69" spans="1:105" ht="12" customHeight="1" x14ac:dyDescent="0.25">
      <c r="A69" s="64" t="s">
        <v>28</v>
      </c>
      <c r="B69" s="229">
        <v>1.2637431975296281E-2</v>
      </c>
      <c r="C69" s="229">
        <v>5.983659563827029E-3</v>
      </c>
      <c r="D69" s="229">
        <v>1.1711352396350501E-2</v>
      </c>
      <c r="E69" s="229">
        <v>9.5145431062161039E-3</v>
      </c>
      <c r="F69" s="229">
        <v>1.371995593437308E-2</v>
      </c>
      <c r="G69" s="229">
        <v>7.0727074260153342E-3</v>
      </c>
      <c r="H69" s="229">
        <v>4.5774763975009007E-3</v>
      </c>
      <c r="I69" s="229">
        <v>4.6268487641717834E-3</v>
      </c>
      <c r="J69" s="229">
        <v>0</v>
      </c>
      <c r="K69" s="229">
        <v>0</v>
      </c>
      <c r="L69" s="229">
        <v>4.6278726245501476E-3</v>
      </c>
      <c r="M69" s="229">
        <v>2.326639592169881E-3</v>
      </c>
      <c r="N69" s="229">
        <v>4.3879671044776282E-2</v>
      </c>
      <c r="O69" s="229">
        <v>3.038785462359099E-2</v>
      </c>
      <c r="P69" s="229">
        <v>3.2617603418986327E-2</v>
      </c>
      <c r="Q69" s="229">
        <v>3.7482267989326697E-2</v>
      </c>
      <c r="R69" s="229">
        <v>4.4585037645596189E-2</v>
      </c>
      <c r="S69" s="229">
        <v>3.5310930437498458E-2</v>
      </c>
      <c r="T69" s="229">
        <v>3.6618965178831881E-3</v>
      </c>
      <c r="U69" s="229">
        <v>4.4786214952400281E-3</v>
      </c>
      <c r="V69" s="229">
        <v>3.9124293846831944E-3</v>
      </c>
      <c r="W69" s="229">
        <v>5.9521444586971726E-3</v>
      </c>
      <c r="X69" s="229">
        <v>3.564342346808717E-3</v>
      </c>
      <c r="Y69" s="229">
        <v>5.1634609154391688E-3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9.4471308635094391E-3</v>
      </c>
      <c r="C71" s="229">
        <v>3.8523678043662753E-2</v>
      </c>
      <c r="D71" s="229">
        <v>4.1650496447965993E-2</v>
      </c>
      <c r="E71" s="229">
        <v>6.5017862898513787E-2</v>
      </c>
      <c r="F71" s="229">
        <v>2.4427073420783381E-2</v>
      </c>
      <c r="G71" s="229">
        <v>4.0357475851824073E-2</v>
      </c>
      <c r="H71" s="229">
        <v>8.8160456351674202E-2</v>
      </c>
      <c r="I71" s="229">
        <v>2.97014384146825E-2</v>
      </c>
      <c r="J71" s="229">
        <v>1.4937173989751961E-2</v>
      </c>
      <c r="K71" s="229">
        <v>1.50526276974628E-2</v>
      </c>
      <c r="L71" s="229">
        <v>3.4659284391528093E-2</v>
      </c>
      <c r="M71" s="229">
        <v>1.9913821759188911E-2</v>
      </c>
      <c r="N71" s="229">
        <v>1.9819582962671601E-2</v>
      </c>
      <c r="O71" s="229">
        <v>1.9837849237404719E-2</v>
      </c>
      <c r="P71" s="229">
        <v>2.9870398030690332E-2</v>
      </c>
      <c r="Q71" s="229">
        <v>2.4979454576708349E-2</v>
      </c>
      <c r="R71" s="229">
        <v>2.5203792207630901E-2</v>
      </c>
      <c r="S71" s="229">
        <v>2.2462446836812359E-2</v>
      </c>
      <c r="T71" s="229">
        <v>1.416332331724604E-2</v>
      </c>
      <c r="U71" s="229">
        <v>4.9862265266704342E-2</v>
      </c>
      <c r="V71" s="229">
        <v>1.8247499063239119E-2</v>
      </c>
      <c r="W71" s="229">
        <v>2.59718930458116E-2</v>
      </c>
      <c r="X71" s="229">
        <v>2.5280534931105589E-2</v>
      </c>
      <c r="Y71" s="229">
        <v>3.060653733367702E-2</v>
      </c>
      <c r="DA71" s="73" t="s">
        <v>2290</v>
      </c>
    </row>
    <row r="72" spans="1:105" ht="12" customHeight="1" x14ac:dyDescent="0.25">
      <c r="A72" s="64" t="s">
        <v>159</v>
      </c>
      <c r="B72" s="229">
        <v>0.33958937282662471</v>
      </c>
      <c r="C72" s="229">
        <v>0.42179618700213722</v>
      </c>
      <c r="D72" s="229">
        <v>0.52242238779292693</v>
      </c>
      <c r="E72" s="229">
        <v>0.21181753633835809</v>
      </c>
      <c r="F72" s="229">
        <v>0.25312435406188871</v>
      </c>
      <c r="G72" s="229">
        <v>0.154014899322064</v>
      </c>
      <c r="H72" s="229">
        <v>0.185836261616142</v>
      </c>
      <c r="I72" s="229">
        <v>0.6319515355892551</v>
      </c>
      <c r="J72" s="229">
        <v>0.552163652784743</v>
      </c>
      <c r="K72" s="229">
        <v>0.1190799320291184</v>
      </c>
      <c r="L72" s="229">
        <v>9.6373620027419588E-2</v>
      </c>
      <c r="M72" s="229">
        <v>6.7430796874424603E-2</v>
      </c>
      <c r="N72" s="229">
        <v>7.027437214946726E-2</v>
      </c>
      <c r="O72" s="229">
        <v>0.1036612688749398</v>
      </c>
      <c r="P72" s="229">
        <v>0.1082969710708817</v>
      </c>
      <c r="Q72" s="229">
        <v>0.108741011904617</v>
      </c>
      <c r="R72" s="229">
        <v>0.1350851759407721</v>
      </c>
      <c r="S72" s="229">
        <v>0.128309502875144</v>
      </c>
      <c r="T72" s="229">
        <v>0.1212427637136866</v>
      </c>
      <c r="U72" s="229">
        <v>0.13066333773927841</v>
      </c>
      <c r="V72" s="229">
        <v>0.13729374030080771</v>
      </c>
      <c r="W72" s="229">
        <v>0.13720740620800251</v>
      </c>
      <c r="X72" s="229">
        <v>0.12751350378419241</v>
      </c>
      <c r="Y72" s="229">
        <v>8.6953971778240435E-2</v>
      </c>
      <c r="DA72" s="73" t="s">
        <v>2291</v>
      </c>
    </row>
    <row r="73" spans="1:105" ht="12" customHeight="1" x14ac:dyDescent="0.25">
      <c r="A73" s="64" t="s">
        <v>32</v>
      </c>
      <c r="B73" s="229">
        <v>0.1846859467447162</v>
      </c>
      <c r="C73" s="229">
        <v>0.11586492192919159</v>
      </c>
      <c r="D73" s="229">
        <v>0.1148299390948393</v>
      </c>
      <c r="E73" s="229">
        <v>0.10529550816332429</v>
      </c>
      <c r="F73" s="229">
        <v>0.11387545278067961</v>
      </c>
      <c r="G73" s="229">
        <v>8.945390761302606E-2</v>
      </c>
      <c r="H73" s="229">
        <v>0.1049343548423311</v>
      </c>
      <c r="I73" s="229">
        <v>6.5834264426601827E-2</v>
      </c>
      <c r="J73" s="229">
        <v>6.253962547259273E-2</v>
      </c>
      <c r="K73" s="229">
        <v>5.1893444914216547E-2</v>
      </c>
      <c r="L73" s="229">
        <v>4.6321393945604993E-2</v>
      </c>
      <c r="M73" s="229">
        <v>7.7245501503986458E-2</v>
      </c>
      <c r="N73" s="229">
        <v>9.2680225647488762E-2</v>
      </c>
      <c r="O73" s="229">
        <v>1.7846466382167799E-2</v>
      </c>
      <c r="P73" s="229">
        <v>1.074778095334443E-2</v>
      </c>
      <c r="Q73" s="229">
        <v>3.595062230707997E-3</v>
      </c>
      <c r="R73" s="229">
        <v>2.9019456336521199E-2</v>
      </c>
      <c r="S73" s="229">
        <v>2.8946767223659822E-2</v>
      </c>
      <c r="T73" s="229">
        <v>5.3763637903064126E-4</v>
      </c>
      <c r="U73" s="229">
        <v>5.450532352225683E-4</v>
      </c>
      <c r="V73" s="229">
        <v>5.2890690942422461E-4</v>
      </c>
      <c r="W73" s="229">
        <v>7.2676183394925647E-4</v>
      </c>
      <c r="X73" s="229">
        <v>2.3903142340957659E-3</v>
      </c>
      <c r="Y73" s="229">
        <v>1.1982492324771751E-3</v>
      </c>
      <c r="DA73" s="73" t="s">
        <v>2292</v>
      </c>
    </row>
    <row r="74" spans="1:105" ht="12" customHeight="1" x14ac:dyDescent="0.25">
      <c r="A74" s="64" t="s">
        <v>33</v>
      </c>
      <c r="B74" s="229">
        <v>4.2003857437030473E-2</v>
      </c>
      <c r="C74" s="229">
        <v>4.198000395195832E-2</v>
      </c>
      <c r="D74" s="229">
        <v>3.6762054092380363E-2</v>
      </c>
      <c r="E74" s="229">
        <v>4.1932722936858548E-2</v>
      </c>
      <c r="F74" s="229">
        <v>2.620816481316746E-2</v>
      </c>
      <c r="G74" s="229">
        <v>1.549922788087423E-2</v>
      </c>
      <c r="H74" s="229">
        <v>2.5849084671733649E-2</v>
      </c>
      <c r="I74" s="229">
        <v>2.0675860096673371E-2</v>
      </c>
      <c r="J74" s="229">
        <v>1.0328559036347039E-2</v>
      </c>
      <c r="K74" s="229">
        <v>1.5441723943647401E-2</v>
      </c>
      <c r="L74" s="229">
        <v>1.549624619523024E-2</v>
      </c>
      <c r="M74" s="229">
        <v>0</v>
      </c>
      <c r="N74" s="229">
        <v>5.1480932247275832E-3</v>
      </c>
      <c r="O74" s="229">
        <v>5.1480932247285113E-3</v>
      </c>
      <c r="P74" s="229">
        <v>0</v>
      </c>
      <c r="Q74" s="229">
        <v>0</v>
      </c>
      <c r="R74" s="229">
        <v>1.0296186449462379E-2</v>
      </c>
      <c r="S74" s="229">
        <v>1.188073938641152E-2</v>
      </c>
      <c r="T74" s="229">
        <v>3.124380589387939E-3</v>
      </c>
      <c r="U74" s="229">
        <v>7.3017221626870844E-3</v>
      </c>
      <c r="V74" s="229">
        <v>3.3007259968897899E-3</v>
      </c>
      <c r="W74" s="229">
        <v>3.373138362288097E-3</v>
      </c>
      <c r="X74" s="229">
        <v>5.870513058350923E-3</v>
      </c>
      <c r="Y74" s="229">
        <v>7.6471717411838083E-3</v>
      </c>
      <c r="DA74" s="73" t="s">
        <v>2293</v>
      </c>
    </row>
    <row r="75" spans="1:105" ht="12" customHeight="1" x14ac:dyDescent="0.25">
      <c r="A75" s="64" t="s">
        <v>35</v>
      </c>
      <c r="B75" s="229">
        <v>1.1517761176499961</v>
      </c>
      <c r="C75" s="229">
        <v>1.848844131536248</v>
      </c>
      <c r="D75" s="229">
        <v>1.0862928679630659</v>
      </c>
      <c r="E75" s="229">
        <v>1.3774586253696639</v>
      </c>
      <c r="F75" s="229">
        <v>1.4411689650282291</v>
      </c>
      <c r="G75" s="229">
        <v>2.531977292994898</v>
      </c>
      <c r="H75" s="229">
        <v>1.129858644905493</v>
      </c>
      <c r="I75" s="229">
        <v>1.4164132156827569</v>
      </c>
      <c r="J75" s="229">
        <v>1.3984598382022211</v>
      </c>
      <c r="K75" s="229">
        <v>1.263777556893118</v>
      </c>
      <c r="L75" s="229">
        <v>1.3079347728774859</v>
      </c>
      <c r="M75" s="229">
        <v>1.38362964037708</v>
      </c>
      <c r="N75" s="229">
        <v>1.310942193503873</v>
      </c>
      <c r="O75" s="229">
        <v>1.130988624020947</v>
      </c>
      <c r="P75" s="229">
        <v>1.215603957320033</v>
      </c>
      <c r="Q75" s="229">
        <v>1.227227343294867</v>
      </c>
      <c r="R75" s="229">
        <v>1.2660670182567351</v>
      </c>
      <c r="S75" s="229">
        <v>1.287018890344225</v>
      </c>
      <c r="T75" s="229">
        <v>1.2424128530592511</v>
      </c>
      <c r="U75" s="229">
        <v>1.3351722042960981</v>
      </c>
      <c r="V75" s="229">
        <v>1.3227374092227011</v>
      </c>
      <c r="W75" s="229">
        <v>1.320306586966226</v>
      </c>
      <c r="X75" s="229">
        <v>1.5063058388292681</v>
      </c>
      <c r="Y75" s="229">
        <v>1.24790838420752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9.7853494304262753E-2</v>
      </c>
      <c r="C77" s="229">
        <v>6.2092669902742897E-2</v>
      </c>
      <c r="D77" s="229">
        <v>4.7719044722533611E-2</v>
      </c>
      <c r="E77" s="229">
        <v>6.7611880354757944E-2</v>
      </c>
      <c r="F77" s="229">
        <v>0.10210808404622169</v>
      </c>
      <c r="G77" s="229">
        <v>7.9110614918536021E-2</v>
      </c>
      <c r="H77" s="229">
        <v>0.11245686236303989</v>
      </c>
      <c r="I77" s="229">
        <v>9.6933694887417682E-2</v>
      </c>
      <c r="J77" s="229">
        <v>6.2552569611161818E-2</v>
      </c>
      <c r="K77" s="229">
        <v>0.14614793110119709</v>
      </c>
      <c r="L77" s="229">
        <v>0.18857792220126249</v>
      </c>
      <c r="M77" s="229">
        <v>0.1449979748544972</v>
      </c>
      <c r="N77" s="229">
        <v>0.19156747728154799</v>
      </c>
      <c r="O77" s="229">
        <v>0.1950169320702447</v>
      </c>
      <c r="P77" s="229">
        <v>0.19973142152040399</v>
      </c>
      <c r="Q77" s="229">
        <v>0.17845888676293781</v>
      </c>
      <c r="R77" s="229">
        <v>0.1129167620715392</v>
      </c>
      <c r="S77" s="229">
        <v>0.1864092322172525</v>
      </c>
      <c r="T77" s="229">
        <v>0.1565463835540177</v>
      </c>
      <c r="U77" s="229">
        <v>0.16736789406471839</v>
      </c>
      <c r="V77" s="229">
        <v>0.14338894680176251</v>
      </c>
      <c r="W77" s="229">
        <v>0.16298704922758511</v>
      </c>
      <c r="X77" s="229">
        <v>0.17087737176778389</v>
      </c>
      <c r="Y77" s="229">
        <v>0.15656211369790141</v>
      </c>
      <c r="DA77" s="73" t="s">
        <v>2296</v>
      </c>
    </row>
    <row r="78" spans="1:105" ht="12" customHeight="1" x14ac:dyDescent="0.25">
      <c r="A78" s="64" t="s">
        <v>39</v>
      </c>
      <c r="B78" s="229">
        <v>0.42511164616852082</v>
      </c>
      <c r="C78" s="229">
        <v>0.31255735695368508</v>
      </c>
      <c r="D78" s="229">
        <v>0.80001277305573271</v>
      </c>
      <c r="E78" s="229">
        <v>0.27113409277880562</v>
      </c>
      <c r="F78" s="229">
        <v>0.74380567142372878</v>
      </c>
      <c r="G78" s="229">
        <v>0.29261293392885662</v>
      </c>
      <c r="H78" s="229">
        <v>0.26443959118812022</v>
      </c>
      <c r="I78" s="229">
        <v>0.1708536422642</v>
      </c>
      <c r="J78" s="229">
        <v>0.23152391232495481</v>
      </c>
      <c r="K78" s="229">
        <v>7.726769334014226E-2</v>
      </c>
      <c r="L78" s="229">
        <v>0.13417221211213659</v>
      </c>
      <c r="M78" s="229">
        <v>0.16067205498007159</v>
      </c>
      <c r="N78" s="229">
        <v>0.1592772207028034</v>
      </c>
      <c r="O78" s="229">
        <v>0.17810597714581591</v>
      </c>
      <c r="P78" s="229">
        <v>0.1698770574299853</v>
      </c>
      <c r="Q78" s="229">
        <v>0.18494006258444751</v>
      </c>
      <c r="R78" s="229">
        <v>0.1747589774006022</v>
      </c>
      <c r="S78" s="229">
        <v>0.1440791506022695</v>
      </c>
      <c r="T78" s="229">
        <v>0.1073861721461959</v>
      </c>
      <c r="U78" s="229">
        <v>0.1116238975963374</v>
      </c>
      <c r="V78" s="229">
        <v>0.10288283570529359</v>
      </c>
      <c r="W78" s="229">
        <v>0.12711569629749389</v>
      </c>
      <c r="X78" s="229">
        <v>8.5563894479005337E-2</v>
      </c>
      <c r="Y78" s="229">
        <v>5.8466050306660522E-2</v>
      </c>
      <c r="DA78" s="73" t="s">
        <v>2297</v>
      </c>
    </row>
    <row r="79" spans="1:105" ht="12" customHeight="1" x14ac:dyDescent="0.25">
      <c r="A79" s="165" t="s">
        <v>2224</v>
      </c>
      <c r="B79" s="346">
        <v>17.962409995839721</v>
      </c>
      <c r="C79" s="346">
        <v>19.265719298994782</v>
      </c>
      <c r="D79" s="346">
        <v>21.065800447402889</v>
      </c>
      <c r="E79" s="346">
        <v>32.060177316596643</v>
      </c>
      <c r="F79" s="346">
        <v>40.825442024124463</v>
      </c>
      <c r="G79" s="346">
        <v>38.13437408490806</v>
      </c>
      <c r="H79" s="346">
        <v>19.04139063319025</v>
      </c>
      <c r="I79" s="346">
        <v>19.751402125512001</v>
      </c>
      <c r="J79" s="346">
        <v>22.845197106237059</v>
      </c>
      <c r="K79" s="346">
        <v>20.341392387704001</v>
      </c>
      <c r="L79" s="346">
        <v>20.603586938070169</v>
      </c>
      <c r="M79" s="346">
        <v>20.989950552475928</v>
      </c>
      <c r="N79" s="346">
        <v>21.703454033579089</v>
      </c>
      <c r="O79" s="346">
        <v>21.469653726064411</v>
      </c>
      <c r="P79" s="346">
        <v>22.71389161802189</v>
      </c>
      <c r="Q79" s="346">
        <v>23.298812659662438</v>
      </c>
      <c r="R79" s="346">
        <v>23.91319928337473</v>
      </c>
      <c r="S79" s="346">
        <v>24.195254715693451</v>
      </c>
      <c r="T79" s="346">
        <v>24.03593755933683</v>
      </c>
      <c r="U79" s="346">
        <v>24.37143810939466</v>
      </c>
      <c r="V79" s="346">
        <v>23.690130357036399</v>
      </c>
      <c r="W79" s="346">
        <v>24.384586386271149</v>
      </c>
      <c r="X79" s="346">
        <v>25.295347669300671</v>
      </c>
      <c r="Y79" s="346">
        <v>24.49058723008374</v>
      </c>
      <c r="DA79" s="167" t="s">
        <v>2298</v>
      </c>
    </row>
    <row r="80" spans="1:105" ht="12" customHeight="1" x14ac:dyDescent="0.25">
      <c r="A80" s="132" t="s">
        <v>2226</v>
      </c>
      <c r="B80" s="316">
        <v>17.44970491520586</v>
      </c>
      <c r="C80" s="316">
        <v>18.715813569811001</v>
      </c>
      <c r="D80" s="316">
        <v>20.464514599930091</v>
      </c>
      <c r="E80" s="316">
        <v>31.145076514418729</v>
      </c>
      <c r="F80" s="316">
        <v>39.66015231357116</v>
      </c>
      <c r="G80" s="316">
        <v>37.045896127626563</v>
      </c>
      <c r="H80" s="316">
        <v>18.49788796722105</v>
      </c>
      <c r="I80" s="316">
        <v>19.187633442927769</v>
      </c>
      <c r="J80" s="316">
        <v>22.193121542481279</v>
      </c>
      <c r="K80" s="316">
        <v>19.76078348128453</v>
      </c>
      <c r="L80" s="316">
        <v>20.015494154035249</v>
      </c>
      <c r="M80" s="316">
        <v>20.390829705496021</v>
      </c>
      <c r="N80" s="316">
        <v>21.083967497368381</v>
      </c>
      <c r="O80" s="316">
        <v>20.856840604253229</v>
      </c>
      <c r="P80" s="316">
        <v>22.065563936144908</v>
      </c>
      <c r="Q80" s="316">
        <v>22.633789445844691</v>
      </c>
      <c r="R80" s="316">
        <v>23.230639494925651</v>
      </c>
      <c r="S80" s="316">
        <v>23.504644156039191</v>
      </c>
      <c r="T80" s="316">
        <v>23.349874424861881</v>
      </c>
      <c r="U80" s="316">
        <v>23.675798707781269</v>
      </c>
      <c r="V80" s="316">
        <v>23.013937674776951</v>
      </c>
      <c r="W80" s="316">
        <v>23.688571690454051</v>
      </c>
      <c r="X80" s="316">
        <v>24.57333691075246</v>
      </c>
      <c r="Y80" s="316">
        <v>23.79154692850512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0.99999999999999956</v>
      </c>
      <c r="C84" s="232">
        <f t="shared" si="4"/>
        <v>1</v>
      </c>
      <c r="D84" s="232">
        <f t="shared" si="4"/>
        <v>1.0000000000000002</v>
      </c>
      <c r="E84" s="232">
        <f t="shared" si="4"/>
        <v>1</v>
      </c>
      <c r="F84" s="232">
        <f t="shared" si="4"/>
        <v>1.0000000000000002</v>
      </c>
      <c r="G84" s="232">
        <f t="shared" si="4"/>
        <v>1</v>
      </c>
      <c r="H84" s="232">
        <f t="shared" si="4"/>
        <v>1.0000000000000002</v>
      </c>
      <c r="I84" s="232">
        <f t="shared" si="4"/>
        <v>0.99999999999999989</v>
      </c>
      <c r="J84" s="232">
        <f t="shared" si="4"/>
        <v>1</v>
      </c>
      <c r="K84" s="232">
        <f t="shared" si="4"/>
        <v>0.99999999999999989</v>
      </c>
      <c r="L84" s="232">
        <f t="shared" si="4"/>
        <v>1</v>
      </c>
      <c r="M84" s="232">
        <f t="shared" si="4"/>
        <v>1</v>
      </c>
      <c r="N84" s="232">
        <f t="shared" si="4"/>
        <v>1.0000000000000002</v>
      </c>
      <c r="O84" s="232">
        <f t="shared" si="4"/>
        <v>1.0000000000000002</v>
      </c>
      <c r="P84" s="232">
        <f t="shared" si="4"/>
        <v>1</v>
      </c>
      <c r="Q84" s="232">
        <f t="shared" si="4"/>
        <v>0.99999999999999989</v>
      </c>
      <c r="R84" s="232">
        <f t="shared" si="4"/>
        <v>0.99999999999999978</v>
      </c>
      <c r="S84" s="232">
        <f t="shared" si="4"/>
        <v>1.0000000000000002</v>
      </c>
      <c r="T84" s="232">
        <f t="shared" si="4"/>
        <v>1.0000000000000002</v>
      </c>
      <c r="U84" s="232">
        <f t="shared" si="4"/>
        <v>0.99999999999999978</v>
      </c>
      <c r="V84" s="232">
        <f t="shared" si="4"/>
        <v>0.99999999999999989</v>
      </c>
      <c r="W84" s="232">
        <f t="shared" si="4"/>
        <v>1.0000000000000002</v>
      </c>
      <c r="X84" s="232">
        <f t="shared" si="4"/>
        <v>1.0000000000000002</v>
      </c>
      <c r="Y84" s="232">
        <f t="shared" si="4"/>
        <v>1.0000000000000002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9.2900180716246668E-3</v>
      </c>
      <c r="C85" s="299">
        <f t="shared" si="5"/>
        <v>8.1215451571730116E-3</v>
      </c>
      <c r="D85" s="299">
        <f t="shared" si="5"/>
        <v>9.3209774511100497E-3</v>
      </c>
      <c r="E85" s="299">
        <f t="shared" si="5"/>
        <v>1.4611258111044271E-2</v>
      </c>
      <c r="F85" s="299">
        <f t="shared" si="5"/>
        <v>1.4700133686789563E-2</v>
      </c>
      <c r="G85" s="299">
        <f t="shared" si="5"/>
        <v>1.2545824493784769E-2</v>
      </c>
      <c r="H85" s="299">
        <f t="shared" si="5"/>
        <v>1.1037131456913865E-2</v>
      </c>
      <c r="I85" s="299">
        <f t="shared" si="5"/>
        <v>9.4023318028471949E-3</v>
      </c>
      <c r="J85" s="299">
        <f t="shared" si="5"/>
        <v>1.0905711936365478E-2</v>
      </c>
      <c r="K85" s="299">
        <f t="shared" si="5"/>
        <v>1.2655031216160847E-2</v>
      </c>
      <c r="L85" s="299">
        <f t="shared" si="5"/>
        <v>1.2079203246963086E-2</v>
      </c>
      <c r="M85" s="299">
        <f t="shared" si="5"/>
        <v>1.211009683224981E-2</v>
      </c>
      <c r="N85" s="299">
        <f t="shared" si="5"/>
        <v>1.2227130711756401E-2</v>
      </c>
      <c r="O85" s="299">
        <f t="shared" si="5"/>
        <v>1.3194388396210007E-2</v>
      </c>
      <c r="P85" s="299">
        <f t="shared" si="5"/>
        <v>1.3244068035244376E-2</v>
      </c>
      <c r="Q85" s="299">
        <f t="shared" si="5"/>
        <v>1.348208256043772E-2</v>
      </c>
      <c r="R85" s="299">
        <f t="shared" si="5"/>
        <v>1.3552350265576068E-2</v>
      </c>
      <c r="S85" s="299">
        <f t="shared" si="5"/>
        <v>1.3420877030335744E-2</v>
      </c>
      <c r="T85" s="299">
        <f t="shared" si="5"/>
        <v>1.4376156834763369E-2</v>
      </c>
      <c r="U85" s="299">
        <f t="shared" si="5"/>
        <v>1.3668654367225632E-2</v>
      </c>
      <c r="V85" s="299">
        <f t="shared" si="5"/>
        <v>1.3793865245264506E-2</v>
      </c>
      <c r="W85" s="299">
        <f t="shared" si="5"/>
        <v>1.3792410629932909E-2</v>
      </c>
      <c r="X85" s="299">
        <f t="shared" si="5"/>
        <v>1.3418195046857951E-2</v>
      </c>
      <c r="Y85" s="299">
        <f t="shared" si="5"/>
        <v>1.4850212095114265E-2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2.8088281379037511E-3</v>
      </c>
      <c r="C86" s="233">
        <f t="shared" si="6"/>
        <v>2.4555414623358275E-3</v>
      </c>
      <c r="D86" s="233">
        <f t="shared" si="6"/>
        <v>2.8181886768779613E-3</v>
      </c>
      <c r="E86" s="233">
        <f t="shared" si="6"/>
        <v>4.4177000083379043E-3</v>
      </c>
      <c r="F86" s="233">
        <f t="shared" si="6"/>
        <v>4.444571454227577E-3</v>
      </c>
      <c r="G86" s="233">
        <f t="shared" si="6"/>
        <v>3.7932181164403297E-3</v>
      </c>
      <c r="H86" s="233">
        <f t="shared" si="6"/>
        <v>3.3370662100876474E-3</v>
      </c>
      <c r="I86" s="233">
        <f t="shared" si="6"/>
        <v>2.8427860878343703E-3</v>
      </c>
      <c r="J86" s="233">
        <f t="shared" si="6"/>
        <v>3.2973316429059534E-3</v>
      </c>
      <c r="K86" s="233">
        <f t="shared" si="6"/>
        <v>3.826236665198064E-3</v>
      </c>
      <c r="L86" s="233">
        <f t="shared" si="6"/>
        <v>3.6521356257808394E-3</v>
      </c>
      <c r="M86" s="233">
        <f t="shared" si="6"/>
        <v>3.6614762719415989E-3</v>
      </c>
      <c r="N86" s="233">
        <f t="shared" si="6"/>
        <v>3.6968613542214912E-3</v>
      </c>
      <c r="O86" s="233">
        <f t="shared" si="6"/>
        <v>3.9893107961655556E-3</v>
      </c>
      <c r="P86" s="233">
        <f t="shared" si="6"/>
        <v>4.0043313878290838E-3</v>
      </c>
      <c r="Q86" s="233">
        <f t="shared" si="6"/>
        <v>4.0762948533937891E-3</v>
      </c>
      <c r="R86" s="233">
        <f t="shared" si="6"/>
        <v>4.0975402272840043E-3</v>
      </c>
      <c r="S86" s="233">
        <f t="shared" si="6"/>
        <v>4.0577894195162334E-3</v>
      </c>
      <c r="T86" s="233">
        <f t="shared" si="6"/>
        <v>4.3466173608141213E-3</v>
      </c>
      <c r="U86" s="233">
        <f t="shared" si="6"/>
        <v>4.1327046619221578E-3</v>
      </c>
      <c r="V86" s="233">
        <f t="shared" si="6"/>
        <v>4.1705620519396644E-3</v>
      </c>
      <c r="W86" s="233">
        <f t="shared" si="6"/>
        <v>4.1701222503761296E-3</v>
      </c>
      <c r="X86" s="233">
        <f t="shared" si="6"/>
        <v>4.0569785243597598E-3</v>
      </c>
      <c r="Y86" s="233">
        <f t="shared" si="6"/>
        <v>4.4899475184014244E-3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3.5085233422283403E-2</v>
      </c>
      <c r="C87" s="233">
        <f t="shared" si="7"/>
        <v>3.0672309288543517E-2</v>
      </c>
      <c r="D87" s="233">
        <f t="shared" si="7"/>
        <v>3.520215645165526E-2</v>
      </c>
      <c r="E87" s="233">
        <f t="shared" si="7"/>
        <v>5.518174426215814E-2</v>
      </c>
      <c r="F87" s="233">
        <f t="shared" si="7"/>
        <v>5.5517397034469486E-2</v>
      </c>
      <c r="G87" s="233">
        <f t="shared" si="7"/>
        <v>4.7381305121881268E-2</v>
      </c>
      <c r="H87" s="233">
        <f t="shared" si="7"/>
        <v>4.1683485488691614E-2</v>
      </c>
      <c r="I87" s="233">
        <f t="shared" si="7"/>
        <v>3.5509404123146293E-2</v>
      </c>
      <c r="J87" s="233">
        <f t="shared" si="7"/>
        <v>4.1187158730321999E-2</v>
      </c>
      <c r="K87" s="233">
        <f t="shared" si="7"/>
        <v>4.779374170879705E-2</v>
      </c>
      <c r="L87" s="233">
        <f t="shared" si="7"/>
        <v>4.5619035636686081E-2</v>
      </c>
      <c r="M87" s="233">
        <f t="shared" si="7"/>
        <v>4.5735710183783786E-2</v>
      </c>
      <c r="N87" s="233">
        <f t="shared" si="7"/>
        <v>4.6177707276700709E-2</v>
      </c>
      <c r="O87" s="233">
        <f t="shared" si="7"/>
        <v>4.9830710034812362E-2</v>
      </c>
      <c r="P87" s="233">
        <f t="shared" si="7"/>
        <v>5.0018333107062302E-2</v>
      </c>
      <c r="Q87" s="233">
        <f t="shared" si="7"/>
        <v>5.0917232884212259E-2</v>
      </c>
      <c r="R87" s="233">
        <f t="shared" si="7"/>
        <v>5.1182610068392032E-2</v>
      </c>
      <c r="S87" s="233">
        <f t="shared" si="7"/>
        <v>5.068608044793E-2</v>
      </c>
      <c r="T87" s="233">
        <f t="shared" si="7"/>
        <v>5.4293846833692767E-2</v>
      </c>
      <c r="U87" s="233">
        <f t="shared" si="7"/>
        <v>5.1621851038956751E-2</v>
      </c>
      <c r="V87" s="233">
        <f t="shared" si="7"/>
        <v>5.2094729869668684E-2</v>
      </c>
      <c r="W87" s="233">
        <f t="shared" si="7"/>
        <v>5.2089236283105703E-2</v>
      </c>
      <c r="X87" s="233">
        <f t="shared" si="7"/>
        <v>5.0675951510006756E-2</v>
      </c>
      <c r="Y87" s="233">
        <f t="shared" si="7"/>
        <v>5.6084192055439332E-2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1.8596187046883109E-2</v>
      </c>
      <c r="C88" s="233">
        <f t="shared" si="8"/>
        <v>1.6257209801754931E-2</v>
      </c>
      <c r="D88" s="233">
        <f t="shared" si="8"/>
        <v>1.8658159629425665E-2</v>
      </c>
      <c r="E88" s="233">
        <f t="shared" si="8"/>
        <v>2.9247918220222484E-2</v>
      </c>
      <c r="F88" s="233">
        <f t="shared" si="8"/>
        <v>2.9425823883883893E-2</v>
      </c>
      <c r="G88" s="233">
        <f t="shared" si="8"/>
        <v>2.5113460183289846E-2</v>
      </c>
      <c r="H88" s="233">
        <f t="shared" si="8"/>
        <v>2.2093451213051642E-2</v>
      </c>
      <c r="I88" s="233">
        <f t="shared" si="8"/>
        <v>1.8821009769255079E-2</v>
      </c>
      <c r="J88" s="233">
        <f t="shared" si="8"/>
        <v>2.1830383696187051E-2</v>
      </c>
      <c r="K88" s="233">
        <f t="shared" si="8"/>
        <v>2.5332063486364732E-2</v>
      </c>
      <c r="L88" s="233">
        <f t="shared" si="8"/>
        <v>2.4179406458200766E-2</v>
      </c>
      <c r="M88" s="233">
        <f t="shared" si="8"/>
        <v>2.4241247337961333E-2</v>
      </c>
      <c r="N88" s="233">
        <f t="shared" si="8"/>
        <v>2.4475518562984501E-2</v>
      </c>
      <c r="O88" s="233">
        <f t="shared" si="8"/>
        <v>2.6411715530951074E-2</v>
      </c>
      <c r="P88" s="233">
        <f t="shared" si="8"/>
        <v>2.6511161178180389E-2</v>
      </c>
      <c r="Q88" s="233">
        <f t="shared" si="8"/>
        <v>2.6987604022128093E-2</v>
      </c>
      <c r="R88" s="233">
        <f t="shared" si="8"/>
        <v>2.7128261594377513E-2</v>
      </c>
      <c r="S88" s="233">
        <f t="shared" si="8"/>
        <v>2.6865086554744854E-2</v>
      </c>
      <c r="T88" s="233">
        <f t="shared" si="8"/>
        <v>2.877730693884787E-2</v>
      </c>
      <c r="U88" s="233">
        <f t="shared" si="8"/>
        <v>2.7361071994951552E-2</v>
      </c>
      <c r="V88" s="233">
        <f t="shared" si="8"/>
        <v>2.7611711432933631E-2</v>
      </c>
      <c r="W88" s="233">
        <f t="shared" si="8"/>
        <v>2.760879967338924E-2</v>
      </c>
      <c r="X88" s="233">
        <f t="shared" si="8"/>
        <v>2.6859717925101171E-2</v>
      </c>
      <c r="Y88" s="233">
        <f t="shared" si="8"/>
        <v>2.9726241615193709E-2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2.9185146027527593E-2</v>
      </c>
      <c r="C89" s="300">
        <f t="shared" si="9"/>
        <v>3.0421069227362041E-2</v>
      </c>
      <c r="D89" s="300">
        <f t="shared" si="9"/>
        <v>2.8362186515193788E-2</v>
      </c>
      <c r="E89" s="300">
        <f t="shared" si="9"/>
        <v>2.9434113998946736E-2</v>
      </c>
      <c r="F89" s="300">
        <f t="shared" si="9"/>
        <v>2.9447823225982651E-2</v>
      </c>
      <c r="G89" s="300">
        <f t="shared" si="9"/>
        <v>2.8812964154547507E-2</v>
      </c>
      <c r="H89" s="300">
        <f t="shared" si="9"/>
        <v>2.8746023817688253E-2</v>
      </c>
      <c r="I89" s="300">
        <f t="shared" si="9"/>
        <v>2.9596396027892002E-2</v>
      </c>
      <c r="J89" s="300">
        <f t="shared" si="9"/>
        <v>2.8821130914446328E-2</v>
      </c>
      <c r="K89" s="300">
        <f t="shared" si="9"/>
        <v>2.8916985106775473E-2</v>
      </c>
      <c r="L89" s="300">
        <f t="shared" si="9"/>
        <v>2.8867161970965751E-2</v>
      </c>
      <c r="M89" s="300">
        <f t="shared" si="9"/>
        <v>2.8898429244053666E-2</v>
      </c>
      <c r="N89" s="300">
        <f t="shared" si="9"/>
        <v>2.8972391880293921E-2</v>
      </c>
      <c r="O89" s="300">
        <f t="shared" si="9"/>
        <v>2.8864779355378945E-2</v>
      </c>
      <c r="P89" s="300">
        <f t="shared" si="9"/>
        <v>2.9345776412166191E-2</v>
      </c>
      <c r="Q89" s="300">
        <f t="shared" si="9"/>
        <v>2.9378060761706987E-2</v>
      </c>
      <c r="R89" s="300">
        <f t="shared" si="9"/>
        <v>2.944690717552588E-2</v>
      </c>
      <c r="S89" s="300">
        <f t="shared" si="9"/>
        <v>2.9437110463782196E-2</v>
      </c>
      <c r="T89" s="300">
        <f t="shared" si="9"/>
        <v>2.9707919465174967E-2</v>
      </c>
      <c r="U89" s="300">
        <f t="shared" si="9"/>
        <v>2.943083550921665E-2</v>
      </c>
      <c r="V89" s="300">
        <f t="shared" si="9"/>
        <v>2.9544975206305692E-2</v>
      </c>
      <c r="W89" s="300">
        <f t="shared" si="9"/>
        <v>2.9580833026412037E-2</v>
      </c>
      <c r="X89" s="300">
        <f t="shared" si="9"/>
        <v>2.9316161771658137E-2</v>
      </c>
      <c r="Y89" s="300">
        <f t="shared" si="9"/>
        <v>3.0011248619611606E-2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7.0507618331840979E-2</v>
      </c>
      <c r="C90" s="301">
        <f t="shared" si="10"/>
        <v>7.3464355591063346E-2</v>
      </c>
      <c r="D90" s="301">
        <f t="shared" si="10"/>
        <v>6.8922242419153595E-2</v>
      </c>
      <c r="E90" s="301">
        <f t="shared" si="10"/>
        <v>7.0889745561895021E-2</v>
      </c>
      <c r="F90" s="301">
        <f t="shared" si="10"/>
        <v>7.0954433857147683E-2</v>
      </c>
      <c r="G90" s="301">
        <f t="shared" si="10"/>
        <v>6.972441795461605E-2</v>
      </c>
      <c r="H90" s="301">
        <f t="shared" si="10"/>
        <v>6.9606316997118473E-2</v>
      </c>
      <c r="I90" s="301">
        <f t="shared" si="10"/>
        <v>7.1868173394670914E-2</v>
      </c>
      <c r="J90" s="301">
        <f t="shared" si="10"/>
        <v>7.0041963577327143E-2</v>
      </c>
      <c r="K90" s="301">
        <f t="shared" si="10"/>
        <v>7.0015626780707635E-2</v>
      </c>
      <c r="L90" s="301">
        <f t="shared" si="10"/>
        <v>6.9867391690636951E-2</v>
      </c>
      <c r="M90" s="301">
        <f t="shared" si="10"/>
        <v>6.9802675282029797E-2</v>
      </c>
      <c r="N90" s="301">
        <f t="shared" si="10"/>
        <v>6.9718241106274711E-2</v>
      </c>
      <c r="O90" s="301">
        <f t="shared" si="10"/>
        <v>6.9832615632200931E-2</v>
      </c>
      <c r="P90" s="301">
        <f t="shared" si="10"/>
        <v>6.9893788041944863E-2</v>
      </c>
      <c r="Q90" s="301">
        <f t="shared" si="10"/>
        <v>6.9994377647352155E-2</v>
      </c>
      <c r="R90" s="301">
        <f t="shared" si="10"/>
        <v>6.9956645897092315E-2</v>
      </c>
      <c r="S90" s="301">
        <f t="shared" si="10"/>
        <v>7.0044469308476701E-2</v>
      </c>
      <c r="T90" s="301">
        <f t="shared" si="10"/>
        <v>7.1021390399029438E-2</v>
      </c>
      <c r="U90" s="301">
        <f t="shared" si="10"/>
        <v>7.0333676898666611E-2</v>
      </c>
      <c r="V90" s="301">
        <f t="shared" si="10"/>
        <v>7.0401795756076219E-2</v>
      </c>
      <c r="W90" s="301">
        <f t="shared" si="10"/>
        <v>7.0376481044926373E-2</v>
      </c>
      <c r="X90" s="301">
        <f t="shared" si="10"/>
        <v>7.0264556161925118E-2</v>
      </c>
      <c r="Y90" s="301">
        <f t="shared" si="10"/>
        <v>7.1745770834895778E-2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6.3201339246484786E-2</v>
      </c>
      <c r="C91" s="302">
        <f t="shared" si="11"/>
        <v>6.8868829140754345E-2</v>
      </c>
      <c r="D91" s="302">
        <f t="shared" si="11"/>
        <v>6.0898131759395589E-2</v>
      </c>
      <c r="E91" s="302">
        <f t="shared" si="11"/>
        <v>4.0808962836041747E-2</v>
      </c>
      <c r="F91" s="302">
        <f t="shared" si="11"/>
        <v>3.6413904149868503E-2</v>
      </c>
      <c r="G91" s="302">
        <f t="shared" si="11"/>
        <v>5.2058255424267293E-2</v>
      </c>
      <c r="H91" s="302">
        <f t="shared" si="11"/>
        <v>5.7334370296353153E-2</v>
      </c>
      <c r="I91" s="302">
        <f t="shared" si="11"/>
        <v>6.4997114989071722E-2</v>
      </c>
      <c r="J91" s="302">
        <f t="shared" si="11"/>
        <v>5.8974976741471875E-2</v>
      </c>
      <c r="K91" s="302">
        <f t="shared" si="11"/>
        <v>5.1732382716951901E-2</v>
      </c>
      <c r="L91" s="302">
        <f t="shared" si="11"/>
        <v>5.36097332713543E-2</v>
      </c>
      <c r="M91" s="302">
        <f t="shared" si="11"/>
        <v>5.3644453568552533E-2</v>
      </c>
      <c r="N91" s="302">
        <f t="shared" si="11"/>
        <v>5.2936784385980755E-2</v>
      </c>
      <c r="O91" s="302">
        <f t="shared" si="11"/>
        <v>4.7434470417111123E-2</v>
      </c>
      <c r="P91" s="302">
        <f t="shared" si="11"/>
        <v>4.7454304153031701E-2</v>
      </c>
      <c r="Q91" s="302">
        <f t="shared" si="11"/>
        <v>4.6227149249031922E-2</v>
      </c>
      <c r="R91" s="302">
        <f t="shared" si="11"/>
        <v>4.6599239075726773E-2</v>
      </c>
      <c r="S91" s="302">
        <f t="shared" si="11"/>
        <v>4.7113261111979485E-2</v>
      </c>
      <c r="T91" s="302">
        <f t="shared" si="11"/>
        <v>4.2508150308301074E-2</v>
      </c>
      <c r="U91" s="302">
        <f t="shared" si="11"/>
        <v>4.626301664988719E-2</v>
      </c>
      <c r="V91" s="302">
        <f t="shared" si="11"/>
        <v>4.5833643344604096E-2</v>
      </c>
      <c r="W91" s="302">
        <f t="shared" si="11"/>
        <v>4.5452200502845867E-2</v>
      </c>
      <c r="X91" s="302">
        <f t="shared" si="11"/>
        <v>4.7977479927557284E-2</v>
      </c>
      <c r="Y91" s="302">
        <f t="shared" si="11"/>
        <v>4.0547319974233345E-2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6.2537370747926683E-3</v>
      </c>
      <c r="C92" s="302">
        <f t="shared" si="12"/>
        <v>3.6753702780919469E-3</v>
      </c>
      <c r="D92" s="302">
        <f t="shared" si="12"/>
        <v>6.9680610082751499E-3</v>
      </c>
      <c r="E92" s="302">
        <f t="shared" si="12"/>
        <v>2.8425353977438395E-2</v>
      </c>
      <c r="F92" s="302">
        <f t="shared" si="12"/>
        <v>3.2875031519121148E-2</v>
      </c>
      <c r="G92" s="302">
        <f t="shared" si="12"/>
        <v>1.6244743622973477E-2</v>
      </c>
      <c r="H92" s="302">
        <f t="shared" si="12"/>
        <v>1.1021459947677375E-2</v>
      </c>
      <c r="I92" s="302">
        <f t="shared" si="12"/>
        <v>5.8057914552601432E-3</v>
      </c>
      <c r="J92" s="302">
        <f t="shared" si="12"/>
        <v>9.8313896734354006E-3</v>
      </c>
      <c r="K92" s="302">
        <f t="shared" si="12"/>
        <v>1.6849452235009311E-2</v>
      </c>
      <c r="L92" s="302">
        <f t="shared" si="12"/>
        <v>1.4889106843436179E-2</v>
      </c>
      <c r="M92" s="302">
        <f t="shared" si="12"/>
        <v>1.4786169951073519E-2</v>
      </c>
      <c r="N92" s="302">
        <f t="shared" si="12"/>
        <v>1.5396145233970379E-2</v>
      </c>
      <c r="O92" s="302">
        <f t="shared" si="12"/>
        <v>2.0903245206970209E-2</v>
      </c>
      <c r="P92" s="302">
        <f t="shared" si="12"/>
        <v>2.0938955268798385E-2</v>
      </c>
      <c r="Q92" s="302">
        <f t="shared" si="12"/>
        <v>2.2239733168995579E-2</v>
      </c>
      <c r="R92" s="302">
        <f t="shared" si="12"/>
        <v>2.1821950389912553E-2</v>
      </c>
      <c r="S92" s="302">
        <f t="shared" si="12"/>
        <v>2.1410647441488361E-2</v>
      </c>
      <c r="T92" s="302">
        <f t="shared" si="12"/>
        <v>2.68844478857642E-2</v>
      </c>
      <c r="U92" s="302">
        <f t="shared" si="12"/>
        <v>2.2522026775899474E-2</v>
      </c>
      <c r="V92" s="302">
        <f t="shared" si="12"/>
        <v>2.3005332775734438E-2</v>
      </c>
      <c r="W92" s="302">
        <f t="shared" si="12"/>
        <v>2.3361625711592261E-2</v>
      </c>
      <c r="X92" s="302">
        <f t="shared" si="12"/>
        <v>2.0766819343168527E-2</v>
      </c>
      <c r="Y92" s="302">
        <f t="shared" si="12"/>
        <v>2.9515949064069819E-2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1.0525420105635288E-3</v>
      </c>
      <c r="C93" s="302">
        <f t="shared" si="13"/>
        <v>9.2015617221704975E-4</v>
      </c>
      <c r="D93" s="302">
        <f t="shared" si="13"/>
        <v>1.0560496514828582E-3</v>
      </c>
      <c r="E93" s="302">
        <f t="shared" si="13"/>
        <v>1.6554287484148768E-3</v>
      </c>
      <c r="F93" s="302">
        <f t="shared" si="13"/>
        <v>1.6654981881580203E-3</v>
      </c>
      <c r="G93" s="302">
        <f t="shared" si="13"/>
        <v>1.4214189073752854E-3</v>
      </c>
      <c r="H93" s="302">
        <f t="shared" si="13"/>
        <v>1.250486753087927E-3</v>
      </c>
      <c r="I93" s="302">
        <f t="shared" si="13"/>
        <v>1.0652669503390419E-3</v>
      </c>
      <c r="J93" s="302">
        <f t="shared" si="13"/>
        <v>1.235597162419875E-3</v>
      </c>
      <c r="K93" s="302">
        <f t="shared" si="13"/>
        <v>1.4337918287464348E-3</v>
      </c>
      <c r="L93" s="302">
        <f t="shared" si="13"/>
        <v>1.3685515758464597E-3</v>
      </c>
      <c r="M93" s="302">
        <f t="shared" si="13"/>
        <v>1.3720517624037426E-3</v>
      </c>
      <c r="N93" s="302">
        <f t="shared" si="13"/>
        <v>1.3853114863235658E-3</v>
      </c>
      <c r="O93" s="302">
        <f t="shared" si="13"/>
        <v>1.4949000081196033E-3</v>
      </c>
      <c r="P93" s="302">
        <f t="shared" si="13"/>
        <v>1.500528620114775E-3</v>
      </c>
      <c r="Q93" s="302">
        <f t="shared" si="13"/>
        <v>1.5274952293246652E-3</v>
      </c>
      <c r="R93" s="302">
        <f t="shared" si="13"/>
        <v>1.5354564314529905E-3</v>
      </c>
      <c r="S93" s="302">
        <f t="shared" si="13"/>
        <v>1.5205607550088502E-3</v>
      </c>
      <c r="T93" s="302">
        <f t="shared" si="13"/>
        <v>1.6287922049641615E-3</v>
      </c>
      <c r="U93" s="302">
        <f t="shared" si="13"/>
        <v>1.5486334728799522E-3</v>
      </c>
      <c r="V93" s="302">
        <f t="shared" si="13"/>
        <v>1.5628196357376962E-3</v>
      </c>
      <c r="W93" s="302">
        <f t="shared" si="13"/>
        <v>1.5626548304882451E-3</v>
      </c>
      <c r="X93" s="302">
        <f t="shared" si="13"/>
        <v>1.5202568911993021E-3</v>
      </c>
      <c r="Y93" s="302">
        <f t="shared" si="13"/>
        <v>1.682501796592619E-3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3.2048917423564083E-2</v>
      </c>
      <c r="C94" s="301">
        <f t="shared" si="14"/>
        <v>3.3392888905028777E-2</v>
      </c>
      <c r="D94" s="301">
        <f t="shared" si="14"/>
        <v>3.1328292008706175E-2</v>
      </c>
      <c r="E94" s="301">
        <f t="shared" si="14"/>
        <v>3.2222611619043197E-2</v>
      </c>
      <c r="F94" s="301">
        <f t="shared" si="14"/>
        <v>3.2252015389612566E-2</v>
      </c>
      <c r="G94" s="301">
        <f t="shared" si="14"/>
        <v>3.1692917252098204E-2</v>
      </c>
      <c r="H94" s="301">
        <f t="shared" si="14"/>
        <v>3.1639234998690209E-2</v>
      </c>
      <c r="I94" s="301">
        <f t="shared" si="14"/>
        <v>3.2667351543032221E-2</v>
      </c>
      <c r="J94" s="301">
        <f t="shared" si="14"/>
        <v>3.1837256171512333E-2</v>
      </c>
      <c r="K94" s="301">
        <f t="shared" si="14"/>
        <v>3.1825284900321653E-2</v>
      </c>
      <c r="L94" s="301">
        <f t="shared" si="14"/>
        <v>3.1757905313925881E-2</v>
      </c>
      <c r="M94" s="301">
        <f t="shared" si="14"/>
        <v>3.1728488764559006E-2</v>
      </c>
      <c r="N94" s="301">
        <f t="shared" si="14"/>
        <v>3.1690109593761236E-2</v>
      </c>
      <c r="O94" s="301">
        <f t="shared" si="14"/>
        <v>3.1742098014636774E-2</v>
      </c>
      <c r="P94" s="301">
        <f t="shared" si="14"/>
        <v>3.1769903655429491E-2</v>
      </c>
      <c r="Q94" s="301">
        <f t="shared" si="14"/>
        <v>3.1815626203341885E-2</v>
      </c>
      <c r="R94" s="301">
        <f t="shared" si="14"/>
        <v>3.1798475407769228E-2</v>
      </c>
      <c r="S94" s="301">
        <f t="shared" si="14"/>
        <v>3.1838395140216663E-2</v>
      </c>
      <c r="T94" s="301">
        <f t="shared" si="14"/>
        <v>3.2282450181377008E-2</v>
      </c>
      <c r="U94" s="301">
        <f t="shared" si="14"/>
        <v>3.1969853135757557E-2</v>
      </c>
      <c r="V94" s="301">
        <f t="shared" si="14"/>
        <v>3.200081625276191E-2</v>
      </c>
      <c r="W94" s="301">
        <f t="shared" si="14"/>
        <v>3.1989309565875639E-2</v>
      </c>
      <c r="X94" s="301">
        <f t="shared" si="14"/>
        <v>3.1938434619056863E-2</v>
      </c>
      <c r="Y94" s="301">
        <f t="shared" si="14"/>
        <v>3.2611714015861708E-2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2.8727881475674902E-2</v>
      </c>
      <c r="C95" s="302">
        <f t="shared" si="15"/>
        <v>3.1304013245797416E-2</v>
      </c>
      <c r="D95" s="302">
        <f t="shared" si="15"/>
        <v>2.7680968981543441E-2</v>
      </c>
      <c r="E95" s="302">
        <f t="shared" si="15"/>
        <v>1.8549528561837166E-2</v>
      </c>
      <c r="F95" s="302">
        <f t="shared" si="15"/>
        <v>1.6551774613576587E-2</v>
      </c>
      <c r="G95" s="302">
        <f t="shared" si="15"/>
        <v>2.3662843374666953E-2</v>
      </c>
      <c r="H95" s="302">
        <f t="shared" si="15"/>
        <v>2.6061077407433256E-2</v>
      </c>
      <c r="I95" s="302">
        <f t="shared" si="15"/>
        <v>2.9544143176850772E-2</v>
      </c>
      <c r="J95" s="302">
        <f t="shared" si="15"/>
        <v>2.6806807609759935E-2</v>
      </c>
      <c r="K95" s="302">
        <f t="shared" si="15"/>
        <v>2.3514719416796313E-2</v>
      </c>
      <c r="L95" s="302">
        <f t="shared" si="15"/>
        <v>2.4368060577888314E-2</v>
      </c>
      <c r="M95" s="302">
        <f t="shared" si="15"/>
        <v>2.4383842531160247E-2</v>
      </c>
      <c r="N95" s="302">
        <f t="shared" si="15"/>
        <v>2.4062174720900345E-2</v>
      </c>
      <c r="O95" s="302">
        <f t="shared" si="15"/>
        <v>2.1561122916868684E-2</v>
      </c>
      <c r="P95" s="302">
        <f t="shared" si="15"/>
        <v>2.1570138251378053E-2</v>
      </c>
      <c r="Q95" s="302">
        <f t="shared" si="15"/>
        <v>2.1012340567741771E-2</v>
      </c>
      <c r="R95" s="302">
        <f t="shared" si="15"/>
        <v>2.1181472307148532E-2</v>
      </c>
      <c r="S95" s="302">
        <f t="shared" si="15"/>
        <v>2.1415118687263385E-2</v>
      </c>
      <c r="T95" s="302">
        <f t="shared" si="15"/>
        <v>1.9321886503773211E-2</v>
      </c>
      <c r="U95" s="302">
        <f t="shared" si="15"/>
        <v>2.1028643931766903E-2</v>
      </c>
      <c r="V95" s="302">
        <f t="shared" si="15"/>
        <v>2.0833474247547307E-2</v>
      </c>
      <c r="W95" s="302">
        <f t="shared" si="15"/>
        <v>2.0660091137657217E-2</v>
      </c>
      <c r="X95" s="302">
        <f t="shared" si="15"/>
        <v>2.1807945421616945E-2</v>
      </c>
      <c r="Y95" s="302">
        <f t="shared" si="15"/>
        <v>1.8430599988287881E-2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2.8426077612693948E-3</v>
      </c>
      <c r="C96" s="302">
        <f t="shared" si="16"/>
        <v>1.6706228536781578E-3</v>
      </c>
      <c r="D96" s="302">
        <f t="shared" si="16"/>
        <v>3.1673004583068851E-3</v>
      </c>
      <c r="E96" s="302">
        <f t="shared" si="16"/>
        <v>1.2920615444290176E-2</v>
      </c>
      <c r="F96" s="302">
        <f t="shared" si="16"/>
        <v>1.4943196145055061E-2</v>
      </c>
      <c r="G96" s="302">
        <f t="shared" si="16"/>
        <v>7.3839743740788518E-3</v>
      </c>
      <c r="H96" s="302">
        <f t="shared" si="16"/>
        <v>5.0097545216715366E-3</v>
      </c>
      <c r="I96" s="302">
        <f t="shared" si="16"/>
        <v>2.6389961160273368E-3</v>
      </c>
      <c r="J96" s="302">
        <f t="shared" si="16"/>
        <v>4.4688134879251806E-3</v>
      </c>
      <c r="K96" s="302">
        <f t="shared" si="16"/>
        <v>7.658841925004236E-3</v>
      </c>
      <c r="L96" s="302">
        <f t="shared" si="16"/>
        <v>6.7677758379255373E-3</v>
      </c>
      <c r="M96" s="302">
        <f t="shared" si="16"/>
        <v>6.7209863413970564E-3</v>
      </c>
      <c r="N96" s="302">
        <f t="shared" si="16"/>
        <v>6.9982478336229033E-3</v>
      </c>
      <c r="O96" s="302">
        <f t="shared" si="16"/>
        <v>9.5014750940773645E-3</v>
      </c>
      <c r="P96" s="302">
        <f t="shared" si="16"/>
        <v>9.5177069403629029E-3</v>
      </c>
      <c r="Q96" s="302">
        <f t="shared" si="16"/>
        <v>1.0108969622270722E-2</v>
      </c>
      <c r="R96" s="302">
        <f t="shared" si="16"/>
        <v>9.9190683590511582E-3</v>
      </c>
      <c r="S96" s="302">
        <f t="shared" si="16"/>
        <v>9.7321124734037982E-3</v>
      </c>
      <c r="T96" s="302">
        <f t="shared" si="16"/>
        <v>1.2220203584438268E-2</v>
      </c>
      <c r="U96" s="302">
        <f t="shared" si="16"/>
        <v>1.0237284898136131E-2</v>
      </c>
      <c r="V96" s="302">
        <f t="shared" si="16"/>
        <v>1.0456969443515655E-2</v>
      </c>
      <c r="W96" s="302">
        <f t="shared" si="16"/>
        <v>1.0618920777996487E-2</v>
      </c>
      <c r="X96" s="302">
        <f t="shared" si="16"/>
        <v>9.4394633378038738E-3</v>
      </c>
      <c r="Y96" s="302">
        <f t="shared" si="16"/>
        <v>1.3416340483668092E-2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4.7842818661978585E-4</v>
      </c>
      <c r="C97" s="302">
        <f t="shared" si="17"/>
        <v>4.1825280555320452E-4</v>
      </c>
      <c r="D97" s="302">
        <f t="shared" si="17"/>
        <v>4.8002256885584452E-4</v>
      </c>
      <c r="E97" s="302">
        <f t="shared" si="17"/>
        <v>7.524676129158531E-4</v>
      </c>
      <c r="F97" s="302">
        <f t="shared" si="17"/>
        <v>7.5704463098091803E-4</v>
      </c>
      <c r="G97" s="302">
        <f t="shared" si="17"/>
        <v>6.4609950335240242E-4</v>
      </c>
      <c r="H97" s="302">
        <f t="shared" si="17"/>
        <v>5.6840306958542118E-4</v>
      </c>
      <c r="I97" s="302">
        <f t="shared" si="17"/>
        <v>4.8421225015410992E-4</v>
      </c>
      <c r="J97" s="302">
        <f t="shared" si="17"/>
        <v>5.6163507382721572E-4</v>
      </c>
      <c r="K97" s="302">
        <f t="shared" si="17"/>
        <v>6.5172355852110664E-4</v>
      </c>
      <c r="L97" s="302">
        <f t="shared" si="17"/>
        <v>6.2206889811202727E-4</v>
      </c>
      <c r="M97" s="302">
        <f t="shared" si="17"/>
        <v>6.2365989200170117E-4</v>
      </c>
      <c r="N97" s="302">
        <f t="shared" si="17"/>
        <v>6.2968703923798437E-4</v>
      </c>
      <c r="O97" s="302">
        <f t="shared" si="17"/>
        <v>6.7950000369072891E-4</v>
      </c>
      <c r="P97" s="302">
        <f t="shared" si="17"/>
        <v>6.8205846368853368E-4</v>
      </c>
      <c r="Q97" s="302">
        <f t="shared" si="17"/>
        <v>6.9431601332939309E-4</v>
      </c>
      <c r="R97" s="302">
        <f t="shared" si="17"/>
        <v>6.9793474156954122E-4</v>
      </c>
      <c r="S97" s="302">
        <f t="shared" si="17"/>
        <v>6.911639795494774E-4</v>
      </c>
      <c r="T97" s="302">
        <f t="shared" si="17"/>
        <v>7.4036009316552794E-4</v>
      </c>
      <c r="U97" s="302">
        <f t="shared" si="17"/>
        <v>7.0392430585452354E-4</v>
      </c>
      <c r="V97" s="302">
        <f t="shared" si="17"/>
        <v>7.1037256169895311E-4</v>
      </c>
      <c r="W97" s="302">
        <f t="shared" si="17"/>
        <v>7.1029765022192928E-4</v>
      </c>
      <c r="X97" s="302">
        <f t="shared" si="17"/>
        <v>6.9102585963604622E-4</v>
      </c>
      <c r="Y97" s="302">
        <f t="shared" si="17"/>
        <v>7.6477354390573561E-4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0.57209478294283078</v>
      </c>
      <c r="C98" s="301">
        <f t="shared" si="18"/>
        <v>0.58674614849175111</v>
      </c>
      <c r="D98" s="301">
        <f t="shared" si="18"/>
        <v>0.57557924244061232</v>
      </c>
      <c r="E98" s="301">
        <f t="shared" si="18"/>
        <v>0.47888099377545851</v>
      </c>
      <c r="F98" s="301">
        <f t="shared" si="18"/>
        <v>0.47843297677840257</v>
      </c>
      <c r="G98" s="301">
        <f t="shared" si="18"/>
        <v>0.51619328368672501</v>
      </c>
      <c r="H98" s="301">
        <f t="shared" si="18"/>
        <v>0.54286262090083592</v>
      </c>
      <c r="I98" s="301">
        <f t="shared" si="18"/>
        <v>0.56702578451496166</v>
      </c>
      <c r="J98" s="301">
        <f t="shared" si="18"/>
        <v>0.54424329524459492</v>
      </c>
      <c r="K98" s="301">
        <f t="shared" si="18"/>
        <v>0.51349512317306034</v>
      </c>
      <c r="L98" s="301">
        <f t="shared" si="18"/>
        <v>0.52386788598215817</v>
      </c>
      <c r="M98" s="301">
        <f t="shared" si="18"/>
        <v>0.52345113104131546</v>
      </c>
      <c r="N98" s="301">
        <f t="shared" si="18"/>
        <v>0.52142603695250966</v>
      </c>
      <c r="O98" s="301">
        <f t="shared" si="18"/>
        <v>0.50494197662889517</v>
      </c>
      <c r="P98" s="301">
        <f t="shared" si="18"/>
        <v>0.50351811680634662</v>
      </c>
      <c r="Q98" s="301">
        <f t="shared" si="18"/>
        <v>0.49932529938591008</v>
      </c>
      <c r="R98" s="301">
        <f t="shared" si="18"/>
        <v>0.49803701861624439</v>
      </c>
      <c r="S98" s="301">
        <f t="shared" si="18"/>
        <v>0.50005906014336354</v>
      </c>
      <c r="T98" s="301">
        <f t="shared" si="18"/>
        <v>0.48209605794205407</v>
      </c>
      <c r="U98" s="301">
        <f t="shared" si="18"/>
        <v>0.49535630087949944</v>
      </c>
      <c r="V98" s="301">
        <f t="shared" si="18"/>
        <v>0.49300472517478056</v>
      </c>
      <c r="W98" s="301">
        <f t="shared" si="18"/>
        <v>0.49310962878089165</v>
      </c>
      <c r="X98" s="301">
        <f t="shared" si="18"/>
        <v>0.4997226582461699</v>
      </c>
      <c r="Y98" s="301">
        <f t="shared" si="18"/>
        <v>0.47257520218651078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8.8218503368421852E-2</v>
      </c>
      <c r="C99" s="301">
        <f t="shared" si="19"/>
        <v>9.0002005818124536E-2</v>
      </c>
      <c r="D99" s="301">
        <f t="shared" si="19"/>
        <v>8.7636212906784208E-2</v>
      </c>
      <c r="E99" s="301">
        <f t="shared" si="19"/>
        <v>8.0688746268853917E-2</v>
      </c>
      <c r="F99" s="301">
        <f t="shared" si="19"/>
        <v>7.974201061700531E-2</v>
      </c>
      <c r="G99" s="301">
        <f t="shared" si="19"/>
        <v>8.4361824511437658E-2</v>
      </c>
      <c r="H99" s="301">
        <f t="shared" si="19"/>
        <v>8.6280077478784203E-2</v>
      </c>
      <c r="I99" s="301">
        <f t="shared" si="19"/>
        <v>8.8563899881805005E-2</v>
      </c>
      <c r="J99" s="301">
        <f t="shared" si="19"/>
        <v>8.6540953403724558E-2</v>
      </c>
      <c r="K99" s="301">
        <f t="shared" si="19"/>
        <v>8.4361795892690897E-2</v>
      </c>
      <c r="L99" s="301">
        <f t="shared" si="19"/>
        <v>8.5135932161300096E-2</v>
      </c>
      <c r="M99" s="301">
        <f t="shared" si="19"/>
        <v>8.5044387818020706E-2</v>
      </c>
      <c r="N99" s="301">
        <f t="shared" si="19"/>
        <v>8.4836332845782764E-2</v>
      </c>
      <c r="O99" s="301">
        <f t="shared" si="19"/>
        <v>8.3248801148763901E-2</v>
      </c>
      <c r="P99" s="301">
        <f t="shared" si="19"/>
        <v>8.3173398895990167E-2</v>
      </c>
      <c r="Q99" s="301">
        <f t="shared" si="19"/>
        <v>8.2749422363481401E-2</v>
      </c>
      <c r="R99" s="301">
        <f t="shared" si="19"/>
        <v>8.2645376642117629E-2</v>
      </c>
      <c r="S99" s="301">
        <f t="shared" si="19"/>
        <v>8.2944798901361194E-2</v>
      </c>
      <c r="T99" s="301">
        <f t="shared" si="19"/>
        <v>8.1398336335620894E-2</v>
      </c>
      <c r="U99" s="301">
        <f t="shared" si="19"/>
        <v>8.2637240509245216E-2</v>
      </c>
      <c r="V99" s="301">
        <f t="shared" si="19"/>
        <v>8.2426599532351916E-2</v>
      </c>
      <c r="W99" s="301">
        <f t="shared" si="19"/>
        <v>8.2373436522364771E-2</v>
      </c>
      <c r="X99" s="301">
        <f t="shared" si="19"/>
        <v>8.314140091761292E-2</v>
      </c>
      <c r="Y99" s="301">
        <f t="shared" si="19"/>
        <v>8.0665201584756735E-2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4.0533830861890857E-2</v>
      </c>
      <c r="C100" s="302">
        <f t="shared" si="20"/>
        <v>4.2363028654541966E-2</v>
      </c>
      <c r="D100" s="302">
        <f t="shared" si="20"/>
        <v>3.9684189190248485E-2</v>
      </c>
      <c r="E100" s="302">
        <f t="shared" si="20"/>
        <v>3.4616537134407079E-2</v>
      </c>
      <c r="F100" s="302">
        <f t="shared" si="20"/>
        <v>3.3620529868861035E-2</v>
      </c>
      <c r="G100" s="302">
        <f t="shared" si="20"/>
        <v>3.7585982306409325E-2</v>
      </c>
      <c r="H100" s="302">
        <f t="shared" si="20"/>
        <v>3.9030495991068663E-2</v>
      </c>
      <c r="I100" s="302">
        <f t="shared" si="20"/>
        <v>4.1126409896661255E-2</v>
      </c>
      <c r="J100" s="302">
        <f t="shared" si="20"/>
        <v>3.9314872865383425E-2</v>
      </c>
      <c r="K100" s="302">
        <f t="shared" si="20"/>
        <v>3.7673003999016588E-2</v>
      </c>
      <c r="L100" s="302">
        <f t="shared" si="20"/>
        <v>3.8253008990281438E-2</v>
      </c>
      <c r="M100" s="302">
        <f t="shared" si="20"/>
        <v>3.8162275806480246E-2</v>
      </c>
      <c r="N100" s="302">
        <f t="shared" si="20"/>
        <v>3.7987965171287365E-2</v>
      </c>
      <c r="O100" s="302">
        <f t="shared" si="20"/>
        <v>3.6661944598536715E-2</v>
      </c>
      <c r="P100" s="302">
        <f t="shared" si="20"/>
        <v>3.6639641951766333E-2</v>
      </c>
      <c r="Q100" s="302">
        <f t="shared" si="20"/>
        <v>3.6289400684378734E-2</v>
      </c>
      <c r="R100" s="302">
        <f t="shared" si="20"/>
        <v>3.6210591080405488E-2</v>
      </c>
      <c r="S100" s="302">
        <f t="shared" si="20"/>
        <v>3.6489486008910783E-2</v>
      </c>
      <c r="T100" s="302">
        <f t="shared" si="20"/>
        <v>3.5316961752373553E-2</v>
      </c>
      <c r="U100" s="302">
        <f t="shared" si="20"/>
        <v>3.6281913095334468E-2</v>
      </c>
      <c r="V100" s="302">
        <f t="shared" si="20"/>
        <v>3.6120087262802018E-2</v>
      </c>
      <c r="W100" s="302">
        <f t="shared" si="20"/>
        <v>3.6061025306906636E-2</v>
      </c>
      <c r="X100" s="302">
        <f t="shared" si="20"/>
        <v>3.6711622545464159E-2</v>
      </c>
      <c r="Y100" s="302">
        <f t="shared" si="20"/>
        <v>3.4811091326234035E-2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3.9316061123157151E-2</v>
      </c>
      <c r="C101" s="302">
        <f t="shared" si="21"/>
        <v>4.0322946696376316E-2</v>
      </c>
      <c r="D101" s="302">
        <f t="shared" si="21"/>
        <v>3.9555523580568949E-2</v>
      </c>
      <c r="E101" s="302">
        <f t="shared" si="21"/>
        <v>3.2910131298777498E-2</v>
      </c>
      <c r="F101" s="302">
        <f t="shared" si="21"/>
        <v>3.2879342233458862E-2</v>
      </c>
      <c r="G101" s="302">
        <f t="shared" si="21"/>
        <v>3.5474343234517015E-2</v>
      </c>
      <c r="H101" s="302">
        <f t="shared" si="21"/>
        <v>3.7307139692877384E-2</v>
      </c>
      <c r="I101" s="302">
        <f t="shared" si="21"/>
        <v>3.8967704420797229E-2</v>
      </c>
      <c r="J101" s="302">
        <f t="shared" si="21"/>
        <v>3.7402023754939923E-2</v>
      </c>
      <c r="K101" s="302">
        <f t="shared" si="21"/>
        <v>3.5288917590308812E-2</v>
      </c>
      <c r="L101" s="302">
        <f t="shared" si="21"/>
        <v>3.6001764812093821E-2</v>
      </c>
      <c r="M101" s="302">
        <f t="shared" si="21"/>
        <v>3.5973124168591941E-2</v>
      </c>
      <c r="N101" s="302">
        <f t="shared" si="21"/>
        <v>3.5833953658128491E-2</v>
      </c>
      <c r="O101" s="302">
        <f t="shared" si="21"/>
        <v>3.4701119829602223E-2</v>
      </c>
      <c r="P101" s="302">
        <f t="shared" si="21"/>
        <v>3.4603267932533391E-2</v>
      </c>
      <c r="Q101" s="302">
        <f t="shared" si="21"/>
        <v>3.4315125004307105E-2</v>
      </c>
      <c r="R101" s="302">
        <f t="shared" si="21"/>
        <v>3.4226590504440824E-2</v>
      </c>
      <c r="S101" s="302">
        <f t="shared" si="21"/>
        <v>3.4365551233753594E-2</v>
      </c>
      <c r="T101" s="302">
        <f t="shared" si="21"/>
        <v>3.3131080104915021E-2</v>
      </c>
      <c r="U101" s="302">
        <f t="shared" si="21"/>
        <v>3.4042363579927314E-2</v>
      </c>
      <c r="V101" s="302">
        <f t="shared" si="21"/>
        <v>3.3880756278306952E-2</v>
      </c>
      <c r="W101" s="302">
        <f t="shared" si="21"/>
        <v>3.3887965567244507E-2</v>
      </c>
      <c r="X101" s="302">
        <f t="shared" si="21"/>
        <v>3.4342432691256218E-2</v>
      </c>
      <c r="Y101" s="302">
        <f t="shared" si="21"/>
        <v>3.2476778478698128E-2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3.2754378614895407E-3</v>
      </c>
      <c r="C102" s="302">
        <f t="shared" si="22"/>
        <v>2.8634622986206241E-3</v>
      </c>
      <c r="D102" s="302">
        <f t="shared" si="22"/>
        <v>3.286353397170184E-3</v>
      </c>
      <c r="E102" s="302">
        <f t="shared" si="22"/>
        <v>5.1515796473085825E-3</v>
      </c>
      <c r="F102" s="302">
        <f t="shared" si="22"/>
        <v>5.1829150466063479E-3</v>
      </c>
      <c r="G102" s="302">
        <f t="shared" si="22"/>
        <v>4.4233572242512358E-3</v>
      </c>
      <c r="H102" s="302">
        <f t="shared" si="22"/>
        <v>3.8914281950250969E-3</v>
      </c>
      <c r="I102" s="302">
        <f t="shared" si="22"/>
        <v>3.3150369930278374E-3</v>
      </c>
      <c r="J102" s="302">
        <f t="shared" si="22"/>
        <v>3.8450928197842466E-3</v>
      </c>
      <c r="K102" s="302">
        <f t="shared" si="22"/>
        <v>4.4618608988880315E-3</v>
      </c>
      <c r="L102" s="302">
        <f t="shared" si="22"/>
        <v>4.2588377489357343E-3</v>
      </c>
      <c r="M102" s="302">
        <f t="shared" si="22"/>
        <v>4.2697300871578072E-3</v>
      </c>
      <c r="N102" s="302">
        <f t="shared" si="22"/>
        <v>4.3109934299260765E-3</v>
      </c>
      <c r="O102" s="302">
        <f t="shared" si="22"/>
        <v>4.6520253221193708E-3</v>
      </c>
      <c r="P102" s="302">
        <f t="shared" si="22"/>
        <v>4.669541172937287E-3</v>
      </c>
      <c r="Q102" s="302">
        <f t="shared" si="22"/>
        <v>4.7534593936976897E-3</v>
      </c>
      <c r="R102" s="302">
        <f t="shared" si="22"/>
        <v>4.778234103507255E-3</v>
      </c>
      <c r="S102" s="302">
        <f t="shared" si="22"/>
        <v>4.7318797897525824E-3</v>
      </c>
      <c r="T102" s="302">
        <f t="shared" si="22"/>
        <v>5.0686885683378083E-3</v>
      </c>
      <c r="U102" s="302">
        <f t="shared" si="22"/>
        <v>4.8192401440824671E-3</v>
      </c>
      <c r="V102" s="302">
        <f t="shared" si="22"/>
        <v>4.8633865006812273E-3</v>
      </c>
      <c r="W102" s="302">
        <f t="shared" si="22"/>
        <v>4.8628736381556405E-3</v>
      </c>
      <c r="X102" s="302">
        <f t="shared" si="22"/>
        <v>4.7309341866160395E-3</v>
      </c>
      <c r="Y102" s="302">
        <f t="shared" si="22"/>
        <v>5.2358290987673719E-3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3.8054043195660486E-3</v>
      </c>
      <c r="C103" s="302">
        <f t="shared" si="23"/>
        <v>3.3267710336382585E-3</v>
      </c>
      <c r="D103" s="302">
        <f t="shared" si="23"/>
        <v>3.8180859909596257E-3</v>
      </c>
      <c r="E103" s="302">
        <f t="shared" si="23"/>
        <v>5.9851061969289068E-3</v>
      </c>
      <c r="F103" s="302">
        <f t="shared" si="23"/>
        <v>6.0215116696887587E-3</v>
      </c>
      <c r="G103" s="302">
        <f t="shared" si="23"/>
        <v>5.139057249736529E-3</v>
      </c>
      <c r="H103" s="302">
        <f t="shared" si="23"/>
        <v>4.5210620041789802E-3</v>
      </c>
      <c r="I103" s="302">
        <f t="shared" si="23"/>
        <v>3.8514105979872092E-3</v>
      </c>
      <c r="J103" s="302">
        <f t="shared" si="23"/>
        <v>4.4672295565653768E-3</v>
      </c>
      <c r="K103" s="302">
        <f t="shared" si="23"/>
        <v>5.1837908261248141E-3</v>
      </c>
      <c r="L103" s="302">
        <f t="shared" si="23"/>
        <v>4.9479184925708998E-3</v>
      </c>
      <c r="M103" s="302">
        <f t="shared" si="23"/>
        <v>4.9605732131527795E-3</v>
      </c>
      <c r="N103" s="302">
        <f t="shared" si="23"/>
        <v>5.00851297249192E-3</v>
      </c>
      <c r="O103" s="302">
        <f t="shared" si="23"/>
        <v>5.4047238885713876E-3</v>
      </c>
      <c r="P103" s="302">
        <f t="shared" si="23"/>
        <v>5.4250738073248622E-3</v>
      </c>
      <c r="Q103" s="302">
        <f t="shared" si="23"/>
        <v>5.522570011886256E-3</v>
      </c>
      <c r="R103" s="302">
        <f t="shared" si="23"/>
        <v>5.5513532743727088E-3</v>
      </c>
      <c r="S103" s="302">
        <f t="shared" si="23"/>
        <v>5.4974988239902094E-3</v>
      </c>
      <c r="T103" s="302">
        <f t="shared" si="23"/>
        <v>5.8888033258906406E-3</v>
      </c>
      <c r="U103" s="302">
        <f t="shared" si="23"/>
        <v>5.5989940999758752E-3</v>
      </c>
      <c r="V103" s="302">
        <f t="shared" si="23"/>
        <v>5.6502833453220278E-3</v>
      </c>
      <c r="W103" s="302">
        <f t="shared" si="23"/>
        <v>5.6496875015439579E-3</v>
      </c>
      <c r="X103" s="302">
        <f t="shared" si="23"/>
        <v>5.4964002220894712E-3</v>
      </c>
      <c r="Y103" s="302">
        <f t="shared" si="23"/>
        <v>6.0829872253775896E-3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1.2877692023182566E-3</v>
      </c>
      <c r="C104" s="302">
        <f t="shared" si="24"/>
        <v>1.1257971349473751E-3</v>
      </c>
      <c r="D104" s="302">
        <f t="shared" si="24"/>
        <v>1.2920607478369816E-3</v>
      </c>
      <c r="E104" s="302">
        <f t="shared" si="24"/>
        <v>2.0253919914318378E-3</v>
      </c>
      <c r="F104" s="302">
        <f t="shared" si="24"/>
        <v>2.0377117983903046E-3</v>
      </c>
      <c r="G104" s="302">
        <f t="shared" si="24"/>
        <v>1.73908449652355E-3</v>
      </c>
      <c r="H104" s="302">
        <f t="shared" si="24"/>
        <v>1.5299515956340916E-3</v>
      </c>
      <c r="I104" s="302">
        <f t="shared" si="24"/>
        <v>1.3033379733314791E-3</v>
      </c>
      <c r="J104" s="302">
        <f t="shared" si="24"/>
        <v>1.5117344070515891E-3</v>
      </c>
      <c r="K104" s="302">
        <f t="shared" si="24"/>
        <v>1.7542225783526457E-3</v>
      </c>
      <c r="L104" s="302">
        <f t="shared" si="24"/>
        <v>1.6744021174182068E-3</v>
      </c>
      <c r="M104" s="302">
        <f t="shared" si="24"/>
        <v>1.678684542637912E-3</v>
      </c>
      <c r="N104" s="302">
        <f t="shared" si="24"/>
        <v>1.6949076139489085E-3</v>
      </c>
      <c r="O104" s="302">
        <f t="shared" si="24"/>
        <v>1.8289875099342108E-3</v>
      </c>
      <c r="P104" s="302">
        <f t="shared" si="24"/>
        <v>1.8358740314283037E-3</v>
      </c>
      <c r="Q104" s="302">
        <f t="shared" si="24"/>
        <v>1.8688672692116167E-3</v>
      </c>
      <c r="R104" s="302">
        <f t="shared" si="24"/>
        <v>1.878607679391349E-3</v>
      </c>
      <c r="S104" s="302">
        <f t="shared" si="24"/>
        <v>1.8603830449540097E-3</v>
      </c>
      <c r="T104" s="302">
        <f t="shared" si="24"/>
        <v>1.9928025841038795E-3</v>
      </c>
      <c r="U104" s="302">
        <f t="shared" si="24"/>
        <v>1.8947295899250929E-3</v>
      </c>
      <c r="V104" s="302">
        <f t="shared" si="24"/>
        <v>1.9120861452396815E-3</v>
      </c>
      <c r="W104" s="302">
        <f t="shared" si="24"/>
        <v>1.9118845085140271E-3</v>
      </c>
      <c r="X104" s="302">
        <f t="shared" si="24"/>
        <v>1.8600112721870246E-3</v>
      </c>
      <c r="Y104" s="302">
        <f t="shared" si="24"/>
        <v>2.0585154556796055E-3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8.5062268732782123E-2</v>
      </c>
      <c r="C105" s="301">
        <f t="shared" si="25"/>
        <v>7.854662467181231E-2</v>
      </c>
      <c r="D105" s="301">
        <f t="shared" si="25"/>
        <v>8.4879548513187589E-2</v>
      </c>
      <c r="E105" s="301">
        <f t="shared" si="25"/>
        <v>0.11461486763090527</v>
      </c>
      <c r="F105" s="301">
        <f t="shared" si="25"/>
        <v>0.11472622640554113</v>
      </c>
      <c r="G105" s="301">
        <f t="shared" si="25"/>
        <v>0.1032659830628362</v>
      </c>
      <c r="H105" s="301">
        <f t="shared" si="25"/>
        <v>9.4873199153769766E-2</v>
      </c>
      <c r="I105" s="301">
        <f t="shared" si="25"/>
        <v>8.5910013080605904E-2</v>
      </c>
      <c r="J105" s="301">
        <f t="shared" si="25"/>
        <v>9.4261212292037447E-2</v>
      </c>
      <c r="K105" s="301">
        <f t="shared" si="25"/>
        <v>0.10399205402620651</v>
      </c>
      <c r="L105" s="301">
        <f t="shared" si="25"/>
        <v>0.10072729828511329</v>
      </c>
      <c r="M105" s="301">
        <f t="shared" si="25"/>
        <v>0.10088982151681948</v>
      </c>
      <c r="N105" s="301">
        <f t="shared" si="25"/>
        <v>0.10162376762587427</v>
      </c>
      <c r="O105" s="301">
        <f t="shared" si="25"/>
        <v>0.10684230720608627</v>
      </c>
      <c r="P105" s="301">
        <f t="shared" si="25"/>
        <v>0.10711446183366129</v>
      </c>
      <c r="Q105" s="301">
        <f t="shared" si="25"/>
        <v>0.10840434651346087</v>
      </c>
      <c r="R105" s="301">
        <f t="shared" si="25"/>
        <v>0.10885325025895851</v>
      </c>
      <c r="S105" s="301">
        <f t="shared" si="25"/>
        <v>0.10815288880285384</v>
      </c>
      <c r="T105" s="301">
        <f t="shared" si="25"/>
        <v>0.11333470260032466</v>
      </c>
      <c r="U105" s="301">
        <f t="shared" si="25"/>
        <v>0.10947136646492882</v>
      </c>
      <c r="V105" s="301">
        <f t="shared" si="25"/>
        <v>0.11016414740159797</v>
      </c>
      <c r="W105" s="301">
        <f t="shared" si="25"/>
        <v>0.11013261115881727</v>
      </c>
      <c r="X105" s="301">
        <f t="shared" si="25"/>
        <v>0.10812898670557217</v>
      </c>
      <c r="Y105" s="301">
        <f t="shared" si="25"/>
        <v>0.11596120224704749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1.8876198272429128E-2</v>
      </c>
      <c r="C106" s="302">
        <f t="shared" si="26"/>
        <v>1.9564112830527735E-2</v>
      </c>
      <c r="D106" s="302">
        <f t="shared" si="26"/>
        <v>1.8452483790086936E-2</v>
      </c>
      <c r="E106" s="302">
        <f t="shared" si="26"/>
        <v>1.5966633593068946E-2</v>
      </c>
      <c r="F106" s="302">
        <f t="shared" si="26"/>
        <v>1.5521453905244733E-2</v>
      </c>
      <c r="G106" s="302">
        <f t="shared" si="26"/>
        <v>1.7203256245648571E-2</v>
      </c>
      <c r="H106" s="302">
        <f t="shared" si="26"/>
        <v>1.8011115782894993E-2</v>
      </c>
      <c r="I106" s="302">
        <f t="shared" si="26"/>
        <v>1.9078923902616091E-2</v>
      </c>
      <c r="J106" s="302">
        <f t="shared" si="26"/>
        <v>1.8212780300005765E-2</v>
      </c>
      <c r="K106" s="302">
        <f t="shared" si="26"/>
        <v>1.727327670100617E-2</v>
      </c>
      <c r="L106" s="302">
        <f t="shared" si="26"/>
        <v>1.7517653053429432E-2</v>
      </c>
      <c r="M106" s="302">
        <f t="shared" si="26"/>
        <v>1.7490099733919753E-2</v>
      </c>
      <c r="N106" s="302">
        <f t="shared" si="26"/>
        <v>1.7509758069746067E-2</v>
      </c>
      <c r="O106" s="302">
        <f t="shared" si="26"/>
        <v>1.6821602596942944E-2</v>
      </c>
      <c r="P106" s="302">
        <f t="shared" si="26"/>
        <v>1.6797853621039433E-2</v>
      </c>
      <c r="Q106" s="302">
        <f t="shared" si="26"/>
        <v>1.6636036917247059E-2</v>
      </c>
      <c r="R106" s="302">
        <f t="shared" si="26"/>
        <v>1.6657016122315217E-2</v>
      </c>
      <c r="S106" s="302">
        <f t="shared" si="26"/>
        <v>1.6762343381266257E-2</v>
      </c>
      <c r="T106" s="302">
        <f t="shared" si="26"/>
        <v>1.6132394153885826E-2</v>
      </c>
      <c r="U106" s="302">
        <f t="shared" si="26"/>
        <v>1.6573949123407549E-2</v>
      </c>
      <c r="V106" s="302">
        <f t="shared" si="26"/>
        <v>1.650493068646593E-2</v>
      </c>
      <c r="W106" s="302">
        <f t="shared" si="26"/>
        <v>1.6481240177417426E-2</v>
      </c>
      <c r="X106" s="302">
        <f t="shared" si="26"/>
        <v>1.6759765605609964E-2</v>
      </c>
      <c r="Y106" s="302">
        <f t="shared" si="26"/>
        <v>1.5882675189421908E-2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7.4057954470212921E-3</v>
      </c>
      <c r="C107" s="302">
        <f t="shared" si="27"/>
        <v>7.5954581034725415E-3</v>
      </c>
      <c r="D107" s="302">
        <f t="shared" si="27"/>
        <v>7.4509019486944262E-3</v>
      </c>
      <c r="E107" s="302">
        <f t="shared" si="27"/>
        <v>6.1991383055868968E-3</v>
      </c>
      <c r="F107" s="302">
        <f t="shared" si="27"/>
        <v>6.1933387032554101E-3</v>
      </c>
      <c r="G107" s="302">
        <f t="shared" si="27"/>
        <v>6.6821477560863041E-3</v>
      </c>
      <c r="H107" s="302">
        <f t="shared" si="27"/>
        <v>7.0273836540600057E-3</v>
      </c>
      <c r="I107" s="302">
        <f t="shared" si="27"/>
        <v>7.3401770100116658E-3</v>
      </c>
      <c r="J107" s="302">
        <f t="shared" si="27"/>
        <v>7.0452565521770521E-3</v>
      </c>
      <c r="K107" s="302">
        <f t="shared" si="27"/>
        <v>6.6472199339085818E-3</v>
      </c>
      <c r="L107" s="302">
        <f t="shared" si="27"/>
        <v>6.7814958648819389E-3</v>
      </c>
      <c r="M107" s="302">
        <f t="shared" si="27"/>
        <v>6.7761009514245235E-3</v>
      </c>
      <c r="N107" s="302">
        <f t="shared" si="27"/>
        <v>6.7498860076253102E-3</v>
      </c>
      <c r="O107" s="302">
        <f t="shared" si="27"/>
        <v>6.5364990260746575E-3</v>
      </c>
      <c r="P107" s="302">
        <f t="shared" si="27"/>
        <v>6.5180670897846795E-3</v>
      </c>
      <c r="Q107" s="302">
        <f t="shared" si="27"/>
        <v>6.463790859537074E-3</v>
      </c>
      <c r="R107" s="302">
        <f t="shared" si="27"/>
        <v>6.4471140008364987E-3</v>
      </c>
      <c r="S107" s="302">
        <f t="shared" si="27"/>
        <v>6.4732894290726994E-3</v>
      </c>
      <c r="T107" s="302">
        <f t="shared" si="27"/>
        <v>6.2407574712859369E-3</v>
      </c>
      <c r="U107" s="302">
        <f t="shared" si="27"/>
        <v>6.4124119762743919E-3</v>
      </c>
      <c r="V107" s="302">
        <f t="shared" si="27"/>
        <v>6.3819707117032482E-3</v>
      </c>
      <c r="W107" s="302">
        <f t="shared" si="27"/>
        <v>6.3833286941069999E-3</v>
      </c>
      <c r="X107" s="302">
        <f t="shared" si="27"/>
        <v>6.4689346897657107E-3</v>
      </c>
      <c r="Y107" s="302">
        <f t="shared" si="27"/>
        <v>6.117509519533164E-3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5.8780275013331697E-2</v>
      </c>
      <c r="C108" s="302">
        <f t="shared" si="28"/>
        <v>5.1387053737812036E-2</v>
      </c>
      <c r="D108" s="302">
        <f t="shared" si="28"/>
        <v>5.8976162774406225E-2</v>
      </c>
      <c r="E108" s="302">
        <f t="shared" si="28"/>
        <v>9.2449095732249409E-2</v>
      </c>
      <c r="F108" s="302">
        <f t="shared" si="28"/>
        <v>9.3011433797040993E-2</v>
      </c>
      <c r="G108" s="302">
        <f t="shared" si="28"/>
        <v>7.9380579061101311E-2</v>
      </c>
      <c r="H108" s="302">
        <f t="shared" si="28"/>
        <v>6.983469971681476E-2</v>
      </c>
      <c r="I108" s="302">
        <f t="shared" si="28"/>
        <v>5.9490912167978145E-2</v>
      </c>
      <c r="J108" s="302">
        <f t="shared" si="28"/>
        <v>6.9003175439854625E-2</v>
      </c>
      <c r="K108" s="302">
        <f t="shared" si="28"/>
        <v>8.0071557391291764E-2</v>
      </c>
      <c r="L108" s="302">
        <f t="shared" si="28"/>
        <v>7.6428149366801923E-2</v>
      </c>
      <c r="M108" s="302">
        <f t="shared" si="28"/>
        <v>7.6623620831475198E-2</v>
      </c>
      <c r="N108" s="302">
        <f t="shared" si="28"/>
        <v>7.7364123548502889E-2</v>
      </c>
      <c r="O108" s="302">
        <f t="shared" si="28"/>
        <v>8.3484205583068655E-2</v>
      </c>
      <c r="P108" s="302">
        <f t="shared" si="28"/>
        <v>8.3798541122837161E-2</v>
      </c>
      <c r="Q108" s="302">
        <f t="shared" si="28"/>
        <v>8.5304518736676757E-2</v>
      </c>
      <c r="R108" s="302">
        <f t="shared" si="28"/>
        <v>8.5749120135806794E-2</v>
      </c>
      <c r="S108" s="302">
        <f t="shared" si="28"/>
        <v>8.4917255992514873E-2</v>
      </c>
      <c r="T108" s="302">
        <f t="shared" si="28"/>
        <v>9.0961550975152891E-2</v>
      </c>
      <c r="U108" s="302">
        <f t="shared" si="28"/>
        <v>8.6485005365246864E-2</v>
      </c>
      <c r="V108" s="302">
        <f t="shared" si="28"/>
        <v>8.7277246003428788E-2</v>
      </c>
      <c r="W108" s="302">
        <f t="shared" si="28"/>
        <v>8.7268042287292846E-2</v>
      </c>
      <c r="X108" s="302">
        <f t="shared" si="28"/>
        <v>8.4900286410196479E-2</v>
      </c>
      <c r="Y108" s="302">
        <f t="shared" si="28"/>
        <v>9.3961017538092426E-2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5.7102496494337268E-2</v>
      </c>
      <c r="C109" s="235">
        <f t="shared" si="29"/>
        <v>4.9920301585050619E-2</v>
      </c>
      <c r="D109" s="235">
        <f t="shared" si="29"/>
        <v>5.7292792987293562E-2</v>
      </c>
      <c r="E109" s="235">
        <f t="shared" si="29"/>
        <v>8.9810300543134561E-2</v>
      </c>
      <c r="F109" s="235">
        <f t="shared" si="29"/>
        <v>9.0356587666937743E-2</v>
      </c>
      <c r="G109" s="235">
        <f t="shared" si="29"/>
        <v>7.7114801462343119E-2</v>
      </c>
      <c r="H109" s="235">
        <f t="shared" si="29"/>
        <v>6.7841392284368682E-2</v>
      </c>
      <c r="I109" s="235">
        <f t="shared" si="29"/>
        <v>5.7792849773949204E-2</v>
      </c>
      <c r="J109" s="235">
        <f t="shared" si="29"/>
        <v>6.7033602390576902E-2</v>
      </c>
      <c r="K109" s="235">
        <f t="shared" si="29"/>
        <v>7.7786057043716522E-2</v>
      </c>
      <c r="L109" s="235">
        <f t="shared" si="29"/>
        <v>7.4246643628269132E-2</v>
      </c>
      <c r="M109" s="235">
        <f t="shared" si="29"/>
        <v>7.4436535707265342E-2</v>
      </c>
      <c r="N109" s="235">
        <f t="shared" si="29"/>
        <v>7.5155902089840632E-2</v>
      </c>
      <c r="O109" s="235">
        <f t="shared" si="29"/>
        <v>8.1101297255899055E-2</v>
      </c>
      <c r="P109" s="235">
        <f t="shared" si="29"/>
        <v>8.1406660646145282E-2</v>
      </c>
      <c r="Q109" s="235">
        <f t="shared" si="29"/>
        <v>8.2869652804574659E-2</v>
      </c>
      <c r="R109" s="235">
        <f t="shared" si="29"/>
        <v>8.3301563846662235E-2</v>
      </c>
      <c r="S109" s="235">
        <f t="shared" si="29"/>
        <v>8.2493443787419268E-2</v>
      </c>
      <c r="T109" s="235">
        <f t="shared" si="29"/>
        <v>8.8365215108301101E-2</v>
      </c>
      <c r="U109" s="235">
        <f t="shared" si="29"/>
        <v>8.4016444539629448E-2</v>
      </c>
      <c r="V109" s="235">
        <f t="shared" si="29"/>
        <v>8.4786072076319205E-2</v>
      </c>
      <c r="W109" s="235">
        <f t="shared" si="29"/>
        <v>8.4777131063908662E-2</v>
      </c>
      <c r="X109" s="235">
        <f t="shared" si="29"/>
        <v>8.2476958571679332E-2</v>
      </c>
      <c r="Y109" s="235">
        <f t="shared" si="29"/>
        <v>9.127906722716729E-2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0.4743808083429491</v>
      </c>
      <c r="C113" s="322">
        <f>IF(C$5=0,0,C$5/FBT_fec!C$5)</f>
        <v>0.47585389999627647</v>
      </c>
      <c r="D113" s="322">
        <f>IF(D$5=0,0,D$5/FBT_fec!D$5)</f>
        <v>0.47793286632346677</v>
      </c>
      <c r="E113" s="322">
        <f>IF(E$5=0,0,E$5/FBT_fec!E$5)</f>
        <v>0.49186798122939795</v>
      </c>
      <c r="F113" s="322">
        <f>IF(F$5=0,0,F$5/FBT_fec!F$5)</f>
        <v>0.49441434967848502</v>
      </c>
      <c r="G113" s="322">
        <f>IF(G$5=0,0,G$5/FBT_fec!G$5)</f>
        <v>0.48932739349267246</v>
      </c>
      <c r="H113" s="322">
        <f>IF(H$5=0,0,H$5/FBT_fec!H$5)</f>
        <v>0.48044378106636992</v>
      </c>
      <c r="I113" s="322">
        <f>IF(I$5=0,0,I$5/FBT_fec!I$5)</f>
        <v>0.47560534780779939</v>
      </c>
      <c r="J113" s="322">
        <f>IF(J$5=0,0,J$5/FBT_fec!J$5)</f>
        <v>0.48090394218380211</v>
      </c>
      <c r="K113" s="322">
        <f>IF(K$5=0,0,K$5/FBT_fec!K$5)</f>
        <v>0.48542673883687976</v>
      </c>
      <c r="L113" s="322">
        <f>IF(L$5=0,0,L$5/FBT_fec!L$5)</f>
        <v>0.48376497436483212</v>
      </c>
      <c r="M113" s="322">
        <f>IF(M$5=0,0,M$5/FBT_fec!M$5)</f>
        <v>0.48518061393734846</v>
      </c>
      <c r="N113" s="322">
        <f>IF(N$5=0,0,N$5/FBT_fec!N$5)</f>
        <v>0.48210580950195675</v>
      </c>
      <c r="O113" s="322">
        <f>IF(O$5=0,0,O$5/FBT_fec!O$5)</f>
        <v>0.48628791066446808</v>
      </c>
      <c r="P113" s="322">
        <f>IF(P$5=0,0,P$5/FBT_fec!P$5)</f>
        <v>0.48691526516953898</v>
      </c>
      <c r="Q113" s="322">
        <f>IF(Q$5=0,0,Q$5/FBT_fec!Q$5)</f>
        <v>0.4883212039232725</v>
      </c>
      <c r="R113" s="322">
        <f>IF(R$5=0,0,R$5/FBT_fec!R$5)</f>
        <v>0.48870088969609332</v>
      </c>
      <c r="S113" s="322">
        <f>IF(S$5=0,0,S$5/FBT_fec!S$5)</f>
        <v>0.48684332416832976</v>
      </c>
      <c r="T113" s="322">
        <f>IF(T$5=0,0,T$5/FBT_fec!T$5)</f>
        <v>0.49205544662028761</v>
      </c>
      <c r="U113" s="322">
        <f>IF(U$5=0,0,U$5/FBT_fec!U$5)</f>
        <v>0.48976661008830563</v>
      </c>
      <c r="V113" s="322">
        <f>IF(V$5=0,0,V$5/FBT_fec!V$5)</f>
        <v>0.49072431310388076</v>
      </c>
      <c r="W113" s="322">
        <f>IF(W$5=0,0,W$5/FBT_fec!W$5)</f>
        <v>0.4903542328923482</v>
      </c>
      <c r="X113" s="322">
        <f>IF(X$5=0,0,X$5/FBT_fec!X$5)</f>
        <v>0.48940090316462387</v>
      </c>
      <c r="Y113" s="322">
        <f>IF(Y$5=0,0,Y$5/FBT_fec!Y$5)</f>
        <v>0.49319602496801945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0.47968037166363992</v>
      </c>
      <c r="C114" s="334">
        <f>IF(C$6=0,0,C$6/FBT_fec!C$6)</f>
        <v>0.47968037166363997</v>
      </c>
      <c r="D114" s="334">
        <f>IF(D$6=0,0,D$6/FBT_fec!D$6)</f>
        <v>0.47968037166363997</v>
      </c>
      <c r="E114" s="334">
        <f>IF(E$6=0,0,E$6/FBT_fec!E$6)</f>
        <v>0.47968037166363992</v>
      </c>
      <c r="F114" s="334">
        <f>IF(F$6=0,0,F$6/FBT_fec!F$6)</f>
        <v>0.47968037166363992</v>
      </c>
      <c r="G114" s="334">
        <f>IF(G$6=0,0,G$6/FBT_fec!G$6)</f>
        <v>0.47968037166364008</v>
      </c>
      <c r="H114" s="334">
        <f>IF(H$6=0,0,H$6/FBT_fec!H$6)</f>
        <v>0.47968037166363997</v>
      </c>
      <c r="I114" s="334">
        <f>IF(I$6=0,0,I$6/FBT_fec!I$6)</f>
        <v>0.47968037166363992</v>
      </c>
      <c r="J114" s="334">
        <f>IF(J$6=0,0,J$6/FBT_fec!J$6)</f>
        <v>0.47968037166363997</v>
      </c>
      <c r="K114" s="334">
        <f>IF(K$6=0,0,K$6/FBT_fec!K$6)</f>
        <v>0.47968037166363992</v>
      </c>
      <c r="L114" s="334">
        <f>IF(L$6=0,0,L$6/FBT_fec!L$6)</f>
        <v>0.47968037166363997</v>
      </c>
      <c r="M114" s="334">
        <f>IF(M$6=0,0,M$6/FBT_fec!M$6)</f>
        <v>0.47968037166363986</v>
      </c>
      <c r="N114" s="334">
        <f>IF(N$6=0,0,N$6/FBT_fec!N$6)</f>
        <v>0.47968037166363997</v>
      </c>
      <c r="O114" s="334">
        <f>IF(O$6=0,0,O$6/FBT_fec!O$6)</f>
        <v>0.47968037166363992</v>
      </c>
      <c r="P114" s="334">
        <f>IF(P$6=0,0,P$6/FBT_fec!P$6)</f>
        <v>0.47968037166363992</v>
      </c>
      <c r="Q114" s="334">
        <f>IF(Q$6=0,0,Q$6/FBT_fec!Q$6)</f>
        <v>0.47968037166364003</v>
      </c>
      <c r="R114" s="334">
        <f>IF(R$6=0,0,R$6/FBT_fec!R$6)</f>
        <v>0.47968037166364003</v>
      </c>
      <c r="S114" s="334">
        <f>IF(S$6=0,0,S$6/FBT_fec!S$6)</f>
        <v>0.47968037166363997</v>
      </c>
      <c r="T114" s="334">
        <f>IF(T$6=0,0,T$6/FBT_fec!T$6)</f>
        <v>0.47968037166363992</v>
      </c>
      <c r="U114" s="334">
        <f>IF(U$6=0,0,U$6/FBT_fec!U$6)</f>
        <v>0.47968037166363997</v>
      </c>
      <c r="V114" s="334">
        <f>IF(V$6=0,0,V$6/FBT_fec!V$6)</f>
        <v>0.47968037166364003</v>
      </c>
      <c r="W114" s="334">
        <f>IF(W$6=0,0,W$6/FBT_fec!W$6)</f>
        <v>0.47968037166363992</v>
      </c>
      <c r="X114" s="334">
        <f>IF(X$6=0,0,X$6/FBT_fec!X$6)</f>
        <v>0.47968037166363997</v>
      </c>
      <c r="Y114" s="334">
        <f>IF(Y$6=0,0,Y$6/FBT_fec!Y$6)</f>
        <v>0.47968037166363992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0.12431220398445825</v>
      </c>
      <c r="C115" s="335">
        <f>IF(C$7=0,0,C$7/FBT_fec!C$7)</f>
        <v>0.12431220398445826</v>
      </c>
      <c r="D115" s="335">
        <f>IF(D$7=0,0,D$7/FBT_fec!D$7)</f>
        <v>0.12431220398445821</v>
      </c>
      <c r="E115" s="335">
        <f>IF(E$7=0,0,E$7/FBT_fec!E$7)</f>
        <v>0.12431220398445832</v>
      </c>
      <c r="F115" s="335">
        <f>IF(F$7=0,0,F$7/FBT_fec!F$7)</f>
        <v>0.12431220398445825</v>
      </c>
      <c r="G115" s="335">
        <f>IF(G$7=0,0,G$7/FBT_fec!G$7)</f>
        <v>0.12431220398445823</v>
      </c>
      <c r="H115" s="335">
        <f>IF(H$7=0,0,H$7/FBT_fec!H$7)</f>
        <v>0.12431220398445826</v>
      </c>
      <c r="I115" s="335">
        <f>IF(I$7=0,0,I$7/FBT_fec!I$7)</f>
        <v>0.12431220398445826</v>
      </c>
      <c r="J115" s="335">
        <f>IF(J$7=0,0,J$7/FBT_fec!J$7)</f>
        <v>0.12431220398445825</v>
      </c>
      <c r="K115" s="335">
        <f>IF(K$7=0,0,K$7/FBT_fec!K$7)</f>
        <v>0.12431220398445826</v>
      </c>
      <c r="L115" s="335">
        <f>IF(L$7=0,0,L$7/FBT_fec!L$7)</f>
        <v>0.12431220398445826</v>
      </c>
      <c r="M115" s="335">
        <f>IF(M$7=0,0,M$7/FBT_fec!M$7)</f>
        <v>0.12431220398445827</v>
      </c>
      <c r="N115" s="335">
        <f>IF(N$7=0,0,N$7/FBT_fec!N$7)</f>
        <v>0.12431220398445825</v>
      </c>
      <c r="O115" s="335">
        <f>IF(O$7=0,0,O$7/FBT_fec!O$7)</f>
        <v>0.12431220398445823</v>
      </c>
      <c r="P115" s="335">
        <f>IF(P$7=0,0,P$7/FBT_fec!P$7)</f>
        <v>0.12431220398445833</v>
      </c>
      <c r="Q115" s="335">
        <f>IF(Q$7=0,0,Q$7/FBT_fec!Q$7)</f>
        <v>0.1243122039844583</v>
      </c>
      <c r="R115" s="335">
        <f>IF(R$7=0,0,R$7/FBT_fec!R$7)</f>
        <v>0.12431220398445832</v>
      </c>
      <c r="S115" s="335">
        <f>IF(S$7=0,0,S$7/FBT_fec!S$7)</f>
        <v>0.12431220398445826</v>
      </c>
      <c r="T115" s="335">
        <f>IF(T$7=0,0,T$7/FBT_fec!T$7)</f>
        <v>0.12431220398445829</v>
      </c>
      <c r="U115" s="335">
        <f>IF(U$7=0,0,U$7/FBT_fec!U$7)</f>
        <v>0.12431220398445832</v>
      </c>
      <c r="V115" s="335">
        <f>IF(V$7=0,0,V$7/FBT_fec!V$7)</f>
        <v>0.12431220398445821</v>
      </c>
      <c r="W115" s="335">
        <f>IF(W$7=0,0,W$7/FBT_fec!W$7)</f>
        <v>0.12431220398445826</v>
      </c>
      <c r="X115" s="335">
        <f>IF(X$7=0,0,X$7/FBT_fec!X$7)</f>
        <v>0.12431220398445823</v>
      </c>
      <c r="Y115" s="335">
        <f>IF(Y$7=0,0,Y$7/FBT_fec!Y$7)</f>
        <v>0.12431220398445827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0.67934600657469035</v>
      </c>
      <c r="C116" s="335">
        <f>IF(C$8=0,0,C$8/FBT_fec!C$8)</f>
        <v>0.67934600657469035</v>
      </c>
      <c r="D116" s="335">
        <f>IF(D$8=0,0,D$8/FBT_fec!D$8)</f>
        <v>0.67934600657469069</v>
      </c>
      <c r="E116" s="335">
        <f>IF(E$8=0,0,E$8/FBT_fec!E$8)</f>
        <v>0.67934600657469024</v>
      </c>
      <c r="F116" s="335">
        <f>IF(F$8=0,0,F$8/FBT_fec!F$8)</f>
        <v>0.67934600657469035</v>
      </c>
      <c r="G116" s="335">
        <f>IF(G$8=0,0,G$8/FBT_fec!G$8)</f>
        <v>0.67934600657469035</v>
      </c>
      <c r="H116" s="335">
        <f>IF(H$8=0,0,H$8/FBT_fec!H$8)</f>
        <v>0.67934600657469013</v>
      </c>
      <c r="I116" s="335">
        <f>IF(I$8=0,0,I$8/FBT_fec!I$8)</f>
        <v>0.67934600657469035</v>
      </c>
      <c r="J116" s="335">
        <f>IF(J$8=0,0,J$8/FBT_fec!J$8)</f>
        <v>0.67934600657469024</v>
      </c>
      <c r="K116" s="335">
        <f>IF(K$8=0,0,K$8/FBT_fec!K$8)</f>
        <v>0.67934600657469024</v>
      </c>
      <c r="L116" s="335">
        <f>IF(L$8=0,0,L$8/FBT_fec!L$8)</f>
        <v>0.67934600657469046</v>
      </c>
      <c r="M116" s="335">
        <f>IF(M$8=0,0,M$8/FBT_fec!M$8)</f>
        <v>0.67934600657469058</v>
      </c>
      <c r="N116" s="335">
        <f>IF(N$8=0,0,N$8/FBT_fec!N$8)</f>
        <v>0.67934600657469046</v>
      </c>
      <c r="O116" s="335">
        <f>IF(O$8=0,0,O$8/FBT_fec!O$8)</f>
        <v>0.67934600657469002</v>
      </c>
      <c r="P116" s="335">
        <f>IF(P$8=0,0,P$8/FBT_fec!P$8)</f>
        <v>0.67934600657469024</v>
      </c>
      <c r="Q116" s="335">
        <f>IF(Q$8=0,0,Q$8/FBT_fec!Q$8)</f>
        <v>0.67934600657469058</v>
      </c>
      <c r="R116" s="335">
        <f>IF(R$8=0,0,R$8/FBT_fec!R$8)</f>
        <v>0.67934600657469035</v>
      </c>
      <c r="S116" s="335">
        <f>IF(S$8=0,0,S$8/FBT_fec!S$8)</f>
        <v>0.67934600657469058</v>
      </c>
      <c r="T116" s="335">
        <f>IF(T$8=0,0,T$8/FBT_fec!T$8)</f>
        <v>0.67934600657469002</v>
      </c>
      <c r="U116" s="335">
        <f>IF(U$8=0,0,U$8/FBT_fec!U$8)</f>
        <v>0.67934600657469035</v>
      </c>
      <c r="V116" s="335">
        <f>IF(V$8=0,0,V$8/FBT_fec!V$8)</f>
        <v>0.67934600657469046</v>
      </c>
      <c r="W116" s="335">
        <f>IF(W$8=0,0,W$8/FBT_fec!W$8)</f>
        <v>0.67934600657469058</v>
      </c>
      <c r="X116" s="335">
        <f>IF(X$8=0,0,X$8/FBT_fec!X$8)</f>
        <v>0.67934600657469024</v>
      </c>
      <c r="Y116" s="335">
        <f>IF(Y$8=0,0,Y$8/FBT_fec!Y$8)</f>
        <v>0.67934600657469013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0.48009733917640579</v>
      </c>
      <c r="C117" s="335">
        <f>IF(C$9=0,0,C$9/FBT_fec!C$9)</f>
        <v>0.48009733917640596</v>
      </c>
      <c r="D117" s="335">
        <f>IF(D$9=0,0,D$9/FBT_fec!D$9)</f>
        <v>0.48009733917640601</v>
      </c>
      <c r="E117" s="335">
        <f>IF(E$9=0,0,E$9/FBT_fec!E$9)</f>
        <v>0.4800973391764059</v>
      </c>
      <c r="F117" s="335">
        <f>IF(F$9=0,0,F$9/FBT_fec!F$9)</f>
        <v>0.4800973391764059</v>
      </c>
      <c r="G117" s="335">
        <f>IF(G$9=0,0,G$9/FBT_fec!G$9)</f>
        <v>0.48009733917640601</v>
      </c>
      <c r="H117" s="335">
        <f>IF(H$9=0,0,H$9/FBT_fec!H$9)</f>
        <v>0.48009733917640579</v>
      </c>
      <c r="I117" s="335">
        <f>IF(I$9=0,0,I$9/FBT_fec!I$9)</f>
        <v>0.48009733917640601</v>
      </c>
      <c r="J117" s="335">
        <f>IF(J$9=0,0,J$9/FBT_fec!J$9)</f>
        <v>0.4800973391764059</v>
      </c>
      <c r="K117" s="335">
        <f>IF(K$9=0,0,K$9/FBT_fec!K$9)</f>
        <v>0.48009733917640579</v>
      </c>
      <c r="L117" s="335">
        <f>IF(L$9=0,0,L$9/FBT_fec!L$9)</f>
        <v>0.48009733917640579</v>
      </c>
      <c r="M117" s="335">
        <f>IF(M$9=0,0,M$9/FBT_fec!M$9)</f>
        <v>0.48009733917640585</v>
      </c>
      <c r="N117" s="335">
        <f>IF(N$9=0,0,N$9/FBT_fec!N$9)</f>
        <v>0.48009733917640585</v>
      </c>
      <c r="O117" s="335">
        <f>IF(O$9=0,0,O$9/FBT_fec!O$9)</f>
        <v>0.48009733917640601</v>
      </c>
      <c r="P117" s="335">
        <f>IF(P$9=0,0,P$9/FBT_fec!P$9)</f>
        <v>0.48009733917640607</v>
      </c>
      <c r="Q117" s="335">
        <f>IF(Q$9=0,0,Q$9/FBT_fec!Q$9)</f>
        <v>0.48009733917640585</v>
      </c>
      <c r="R117" s="335">
        <f>IF(R$9=0,0,R$9/FBT_fec!R$9)</f>
        <v>0.48009733917640601</v>
      </c>
      <c r="S117" s="335">
        <f>IF(S$9=0,0,S$9/FBT_fec!S$9)</f>
        <v>0.48009733917640601</v>
      </c>
      <c r="T117" s="335">
        <f>IF(T$9=0,0,T$9/FBT_fec!T$9)</f>
        <v>0.48009733917640601</v>
      </c>
      <c r="U117" s="335">
        <f>IF(U$9=0,0,U$9/FBT_fec!U$9)</f>
        <v>0.48009733917640579</v>
      </c>
      <c r="V117" s="335">
        <f>IF(V$9=0,0,V$9/FBT_fec!V$9)</f>
        <v>0.48009733917640607</v>
      </c>
      <c r="W117" s="335">
        <f>IF(W$9=0,0,W$9/FBT_fec!W$9)</f>
        <v>0.48009733917640574</v>
      </c>
      <c r="X117" s="335">
        <f>IF(X$9=0,0,X$9/FBT_fec!X$9)</f>
        <v>0.48009733917640601</v>
      </c>
      <c r="Y117" s="335">
        <f>IF(Y$9=0,0,Y$9/FBT_fec!Y$9)</f>
        <v>0.48009733917640601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0.67450489099628208</v>
      </c>
      <c r="C118" s="336">
        <f>IF(C$10=0,0,C$10/FBT_fec!C$10)</f>
        <v>0.6702536472369377</v>
      </c>
      <c r="D118" s="336">
        <f>IF(D$10=0,0,D$10/FBT_fec!D$10)</f>
        <v>0.67000021632999396</v>
      </c>
      <c r="E118" s="336">
        <f>IF(E$10=0,0,E$10/FBT_fec!E$10)</f>
        <v>0.73317699215639243</v>
      </c>
      <c r="F118" s="336">
        <f>IF(F$10=0,0,F$10/FBT_fec!F$10)</f>
        <v>0.74259898929452617</v>
      </c>
      <c r="G118" s="336">
        <f>IF(G$10=0,0,G$10/FBT_fec!G$10)</f>
        <v>0.70686442971696717</v>
      </c>
      <c r="H118" s="336">
        <f>IF(H$10=0,0,H$10/FBT_fec!H$10)</f>
        <v>0.69194354652206591</v>
      </c>
      <c r="I118" s="336">
        <f>IF(I$10=0,0,I$10/FBT_fec!I$10)</f>
        <v>0.66692924699664535</v>
      </c>
      <c r="J118" s="336">
        <f>IF(J$10=0,0,J$10/FBT_fec!J$10)</f>
        <v>0.67812030845022797</v>
      </c>
      <c r="K118" s="336">
        <f>IF(K$10=0,0,K$10/FBT_fec!K$10)</f>
        <v>0.70636428182553324</v>
      </c>
      <c r="L118" s="336">
        <f>IF(L$10=0,0,L$10/FBT_fec!L$10)</f>
        <v>0.70329007761136852</v>
      </c>
      <c r="M118" s="336">
        <f>IF(M$10=0,0,M$10/FBT_fec!M$10)</f>
        <v>0.70458706940155957</v>
      </c>
      <c r="N118" s="336">
        <f>IF(N$10=0,0,N$10/FBT_fec!N$10)</f>
        <v>0.70689464641121558</v>
      </c>
      <c r="O118" s="336">
        <f>IF(O$10=0,0,O$10/FBT_fec!O$10)</f>
        <v>0.71622115489337002</v>
      </c>
      <c r="P118" s="336">
        <f>IF(P$10=0,0,P$10/FBT_fec!P$10)</f>
        <v>0.71798163847867358</v>
      </c>
      <c r="Q118" s="336">
        <f>IF(Q$10=0,0,Q$10/FBT_fec!Q$10)</f>
        <v>0.72071651506768963</v>
      </c>
      <c r="R118" s="336">
        <f>IF(R$10=0,0,R$10/FBT_fec!R$10)</f>
        <v>0.71979105930444465</v>
      </c>
      <c r="S118" s="336">
        <f>IF(S$10=0,0,S$10/FBT_fec!S$10)</f>
        <v>0.71869728913547903</v>
      </c>
      <c r="T118" s="336">
        <f>IF(T$10=0,0,T$10/FBT_fec!T$10)</f>
        <v>0.72902726209066326</v>
      </c>
      <c r="U118" s="336">
        <f>IF(U$10=0,0,U$10/FBT_fec!U$10)</f>
        <v>0.72035036420953635</v>
      </c>
      <c r="V118" s="336">
        <f>IF(V$10=0,0,V$10/FBT_fec!V$10)</f>
        <v>0.72077353929635901</v>
      </c>
      <c r="W118" s="336">
        <f>IF(W$10=0,0,W$10/FBT_fec!W$10)</f>
        <v>0.72193089109314545</v>
      </c>
      <c r="X118" s="336">
        <f>IF(X$10=0,0,X$10/FBT_fec!X$10)</f>
        <v>0.71614103102051496</v>
      </c>
      <c r="Y118" s="336">
        <f>IF(Y$10=0,0,Y$10/FBT_fec!Y$10)</f>
        <v>0.73597217709824203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0.52937529913142578</v>
      </c>
      <c r="C119" s="349">
        <f>IF(C$16=0,0,C$16/FBT_fec!C$16)</f>
        <v>0.53069111112592193</v>
      </c>
      <c r="D119" s="349">
        <f>IF(D$16=0,0,D$16/FBT_fec!D$16)</f>
        <v>0.53047423617205447</v>
      </c>
      <c r="E119" s="349">
        <f>IF(E$16=0,0,E$16/FBT_fec!E$16)</f>
        <v>0.57607148858150115</v>
      </c>
      <c r="F119" s="349">
        <f>IF(F$16=0,0,F$16/FBT_fec!F$16)</f>
        <v>0.58412274425732014</v>
      </c>
      <c r="G119" s="349">
        <f>IF(G$16=0,0,G$16/FBT_fec!G$16)</f>
        <v>0.55885368059348572</v>
      </c>
      <c r="H119" s="349">
        <f>IF(H$16=0,0,H$16/FBT_fec!H$16)</f>
        <v>0.54362079747189018</v>
      </c>
      <c r="I119" s="349">
        <f>IF(I$16=0,0,I$16/FBT_fec!I$16)</f>
        <v>0.53117354162153907</v>
      </c>
      <c r="J119" s="349">
        <f>IF(J$16=0,0,J$16/FBT_fec!J$16)</f>
        <v>0.53979274006955658</v>
      </c>
      <c r="K119" s="349">
        <f>IF(K$16=0,0,K$16/FBT_fec!K$16)</f>
        <v>0.55880442656647134</v>
      </c>
      <c r="L119" s="349">
        <f>IF(L$16=0,0,L$16/FBT_fec!L$16)</f>
        <v>0.55586842086311927</v>
      </c>
      <c r="M119" s="349">
        <f>IF(M$16=0,0,M$16/FBT_fec!M$16)</f>
        <v>0.55544214935980385</v>
      </c>
      <c r="N119" s="349">
        <f>IF(N$16=0,0,N$16/FBT_fec!N$16)</f>
        <v>0.55332604083640935</v>
      </c>
      <c r="O119" s="349">
        <f>IF(O$16=0,0,O$16/FBT_fec!O$16)</f>
        <v>0.56567093938478419</v>
      </c>
      <c r="P119" s="349">
        <f>IF(P$16=0,0,P$16/FBT_fec!P$16)</f>
        <v>0.566087338665619</v>
      </c>
      <c r="Q119" s="349">
        <f>IF(Q$16=0,0,Q$16/FBT_fec!Q$16)</f>
        <v>0.56850609142241637</v>
      </c>
      <c r="R119" s="349">
        <f>IF(R$16=0,0,R$16/FBT_fec!R$16)</f>
        <v>0.56606694114280165</v>
      </c>
      <c r="S119" s="349">
        <f>IF(S$16=0,0,S$16/FBT_fec!S$16)</f>
        <v>0.56593267955553828</v>
      </c>
      <c r="T119" s="349">
        <f>IF(T$16=0,0,T$16/FBT_fec!T$16)</f>
        <v>0.5781128045343259</v>
      </c>
      <c r="U119" s="349">
        <f>IF(U$16=0,0,U$16/FBT_fec!U$16)</f>
        <v>0.57043190637357077</v>
      </c>
      <c r="V119" s="349">
        <f>IF(V$16=0,0,V$16/FBT_fec!V$16)</f>
        <v>0.57136126781497831</v>
      </c>
      <c r="W119" s="349">
        <f>IF(W$16=0,0,W$16/FBT_fec!W$16)</f>
        <v>0.57183236896721956</v>
      </c>
      <c r="X119" s="349">
        <f>IF(X$16=0,0,X$16/FBT_fec!X$16)</f>
        <v>0.56791298031419557</v>
      </c>
      <c r="Y119" s="349">
        <f>IF(Y$16=0,0,Y$16/FBT_fec!Y$16)</f>
        <v>0.58281617395946261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0.28875016316259577</v>
      </c>
      <c r="C120" s="349">
        <f>IF(C$25=0,0,C$25/FBT_fec!C$25)</f>
        <v>0.28946787879595731</v>
      </c>
      <c r="D120" s="349">
        <f>IF(D$25=0,0,D$25/FBT_fec!D$25)</f>
        <v>0.28934958336657507</v>
      </c>
      <c r="E120" s="349">
        <f>IF(E$25=0,0,E$25/FBT_fec!E$25)</f>
        <v>0.31422081195354612</v>
      </c>
      <c r="F120" s="349">
        <f>IF(F$25=0,0,F$25/FBT_fec!F$25)</f>
        <v>0.31861240595853807</v>
      </c>
      <c r="G120" s="349">
        <f>IF(G$25=0,0,G$25/FBT_fec!G$25)</f>
        <v>0.30482928032371953</v>
      </c>
      <c r="H120" s="349">
        <f>IF(H$25=0,0,H$25/FBT_fec!H$25)</f>
        <v>0.29652043498466729</v>
      </c>
      <c r="I120" s="349">
        <f>IF(I$25=0,0,I$25/FBT_fec!I$25)</f>
        <v>0.28973102270265744</v>
      </c>
      <c r="J120" s="349">
        <f>IF(J$25=0,0,J$25/FBT_fec!J$25)</f>
        <v>0.29443240367430334</v>
      </c>
      <c r="K120" s="349">
        <f>IF(K$25=0,0,K$25/FBT_fec!K$25)</f>
        <v>0.30480241449080236</v>
      </c>
      <c r="L120" s="349">
        <f>IF(L$25=0,0,L$25/FBT_fec!L$25)</f>
        <v>0.30320095683442855</v>
      </c>
      <c r="M120" s="349">
        <f>IF(M$25=0,0,M$25/FBT_fec!M$25)</f>
        <v>0.30296844510534743</v>
      </c>
      <c r="N120" s="349">
        <f>IF(N$25=0,0,N$25/FBT_fec!N$25)</f>
        <v>0.3018142040925868</v>
      </c>
      <c r="O120" s="349">
        <f>IF(O$25=0,0,O$25/FBT_fec!O$25)</f>
        <v>0.30854778511897313</v>
      </c>
      <c r="P120" s="349">
        <f>IF(P$25=0,0,P$25/FBT_fec!P$25)</f>
        <v>0.30877491199942864</v>
      </c>
      <c r="Q120" s="349">
        <f>IF(Q$25=0,0,Q$25/FBT_fec!Q$25)</f>
        <v>0.31009423168495431</v>
      </c>
      <c r="R120" s="349">
        <f>IF(R$25=0,0,R$25/FBT_fec!R$25)</f>
        <v>0.30876378607789168</v>
      </c>
      <c r="S120" s="349">
        <f>IF(S$25=0,0,S$25/FBT_fec!S$25)</f>
        <v>0.30869055248483884</v>
      </c>
      <c r="T120" s="349">
        <f>IF(T$25=0,0,T$25/FBT_fec!T$25)</f>
        <v>0.3153342570187232</v>
      </c>
      <c r="U120" s="349">
        <f>IF(U$25=0,0,U$25/FBT_fec!U$25)</f>
        <v>0.31114467620376579</v>
      </c>
      <c r="V120" s="349">
        <f>IF(V$25=0,0,V$25/FBT_fec!V$25)</f>
        <v>0.31165160062635178</v>
      </c>
      <c r="W120" s="349">
        <f>IF(W$25=0,0,W$25/FBT_fec!W$25)</f>
        <v>0.31190856489121077</v>
      </c>
      <c r="X120" s="349">
        <f>IF(X$25=0,0,X$25/FBT_fec!X$25)</f>
        <v>0.3097707165350157</v>
      </c>
      <c r="Y120" s="349">
        <f>IF(Y$25=0,0,Y$25/FBT_fec!Y$25)</f>
        <v>0.31789973125061588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0.46500454034943628</v>
      </c>
      <c r="C121" s="349">
        <f>IF(C$34=0,0,C$34/FBT_fec!C$34)</f>
        <v>0.46983994984594168</v>
      </c>
      <c r="D121" s="349">
        <f>IF(D$34=0,0,D$34/FBT_fec!D$34)</f>
        <v>0.47028181705448335</v>
      </c>
      <c r="E121" s="349">
        <f>IF(E$34=0,0,E$34/FBT_fec!E$34)</f>
        <v>0.46906087582075401</v>
      </c>
      <c r="F121" s="349">
        <f>IF(F$34=0,0,F$34/FBT_fec!F$34)</f>
        <v>0.47162120905640653</v>
      </c>
      <c r="G121" s="349">
        <f>IF(G$34=0,0,G$34/FBT_fec!G$34)</f>
        <v>0.47395127992276681</v>
      </c>
      <c r="H121" s="349">
        <f>IF(H$34=0,0,H$34/FBT_fec!H$34)</f>
        <v>0.46680875124016818</v>
      </c>
      <c r="I121" s="349">
        <f>IF(I$34=0,0,I$34/FBT_fec!I$34)</f>
        <v>0.46643083392922868</v>
      </c>
      <c r="J121" s="349">
        <f>IF(J$34=0,0,J$34/FBT_fec!J$34)</f>
        <v>0.4690053008705905</v>
      </c>
      <c r="K121" s="349">
        <f>IF(K$34=0,0,K$34/FBT_fec!K$34)</f>
        <v>0.46725754529357882</v>
      </c>
      <c r="L121" s="349">
        <f>IF(L$34=0,0,L$34/FBT_fec!L$34)</f>
        <v>0.46666706256446466</v>
      </c>
      <c r="M121" s="349">
        <f>IF(M$34=0,0,M$34/FBT_fec!M$34)</f>
        <v>0.46894301850021725</v>
      </c>
      <c r="N121" s="349">
        <f>IF(N$34=0,0,N$34/FBT_fec!N$34)</f>
        <v>0.46407990086219397</v>
      </c>
      <c r="O121" s="349">
        <f>IF(O$34=0,0,O$34/FBT_fec!O$34)</f>
        <v>0.46579107650616836</v>
      </c>
      <c r="P121" s="349">
        <f>IF(P$34=0,0,P$34/FBT_fec!P$34)</f>
        <v>0.46641803308695845</v>
      </c>
      <c r="Q121" s="349">
        <f>IF(Q$34=0,0,Q$34/FBT_fec!Q$34)</f>
        <v>0.46760689111654635</v>
      </c>
      <c r="R121" s="349">
        <f>IF(R$34=0,0,R$34/FBT_fec!R$34)</f>
        <v>0.46858784765281164</v>
      </c>
      <c r="S121" s="349">
        <f>IF(S$34=0,0,S$34/FBT_fec!S$34)</f>
        <v>0.46584400004958765</v>
      </c>
      <c r="T121" s="349">
        <f>IF(T$34=0,0,T$34/FBT_fec!T$34)</f>
        <v>0.46934673798423715</v>
      </c>
      <c r="U121" s="349">
        <f>IF(U$34=0,0,U$34/FBT_fec!U$34)</f>
        <v>0.46908763716267676</v>
      </c>
      <c r="V121" s="349">
        <f>IF(V$34=0,0,V$34/FBT_fec!V$34)</f>
        <v>0.47015153078649025</v>
      </c>
      <c r="W121" s="349">
        <f>IF(W$34=0,0,W$34/FBT_fec!W$34)</f>
        <v>0.46941398058148864</v>
      </c>
      <c r="X121" s="349">
        <f>IF(X$34=0,0,X$34/FBT_fec!X$34)</f>
        <v>0.46970719993570764</v>
      </c>
      <c r="Y121" s="349">
        <f>IF(Y$34=0,0,Y$34/FBT_fec!Y$34)</f>
        <v>0.46882237704930663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0.4176654731833106</v>
      </c>
      <c r="C122" s="349">
        <f>IF(C$45=0,0,C$45/FBT_fec!C$45)</f>
        <v>0.4221456133074179</v>
      </c>
      <c r="D122" s="349">
        <f>IF(D$45=0,0,D$45/FBT_fec!D$45)</f>
        <v>0.4197301016430745</v>
      </c>
      <c r="E122" s="349">
        <f>IF(E$45=0,0,E$45/FBT_fec!E$45)</f>
        <v>0.42013403996278914</v>
      </c>
      <c r="F122" s="349">
        <f>IF(F$45=0,0,F$45/FBT_fec!F$45)</f>
        <v>0.42094350486262516</v>
      </c>
      <c r="G122" s="349">
        <f>IF(G$45=0,0,G$45/FBT_fec!G$45)</f>
        <v>0.42465627242425419</v>
      </c>
      <c r="H122" s="349">
        <f>IF(H$45=0,0,H$45/FBT_fec!H$45)</f>
        <v>0.42007099872821585</v>
      </c>
      <c r="I122" s="349">
        <f>IF(I$45=0,0,I$45/FBT_fec!I$45)</f>
        <v>0.41910515048577601</v>
      </c>
      <c r="J122" s="349">
        <f>IF(J$45=0,0,J$45/FBT_fec!J$45)</f>
        <v>0.42018638463766633</v>
      </c>
      <c r="K122" s="349">
        <f>IF(K$45=0,0,K$45/FBT_fec!K$45)</f>
        <v>0.42173806119034002</v>
      </c>
      <c r="L122" s="349">
        <f>IF(L$45=0,0,L$45/FBT_fec!L$45)</f>
        <v>0.42195523198247709</v>
      </c>
      <c r="M122" s="349">
        <f>IF(M$45=0,0,M$45/FBT_fec!M$45)</f>
        <v>0.42265682844989494</v>
      </c>
      <c r="N122" s="349">
        <f>IF(N$45=0,0,N$45/FBT_fec!N$45)</f>
        <v>0.41944850419137347</v>
      </c>
      <c r="O122" s="349">
        <f>IF(O$45=0,0,O$45/FBT_fec!O$45)</f>
        <v>0.42089645739306036</v>
      </c>
      <c r="P122" s="349">
        <f>IF(P$45=0,0,P$45/FBT_fec!P$45)</f>
        <v>0.42126345898493456</v>
      </c>
      <c r="Q122" s="349">
        <f>IF(Q$45=0,0,Q$45/FBT_fec!Q$45)</f>
        <v>0.4216644573148951</v>
      </c>
      <c r="R122" s="349">
        <f>IF(R$45=0,0,R$45/FBT_fec!R$45)</f>
        <v>0.42116944133105222</v>
      </c>
      <c r="S122" s="349">
        <f>IF(S$45=0,0,S$45/FBT_fec!S$45)</f>
        <v>0.42054145835780904</v>
      </c>
      <c r="T122" s="349">
        <f>IF(T$45=0,0,T$45/FBT_fec!T$45)</f>
        <v>0.4227767489427357</v>
      </c>
      <c r="U122" s="349">
        <f>IF(U$45=0,0,U$45/FBT_fec!U$45)</f>
        <v>0.42282552427975012</v>
      </c>
      <c r="V122" s="349">
        <f>IF(V$45=0,0,V$45/FBT_fec!V$45)</f>
        <v>0.42319508964270586</v>
      </c>
      <c r="W122" s="349">
        <f>IF(W$45=0,0,W$45/FBT_fec!W$45)</f>
        <v>0.42286595606546423</v>
      </c>
      <c r="X122" s="349">
        <f>IF(X$45=0,0,X$45/FBT_fec!X$45)</f>
        <v>0.42337905909914841</v>
      </c>
      <c r="Y122" s="349">
        <f>IF(Y$45=0,0,Y$45/FBT_fec!Y$45)</f>
        <v>0.42260873762829321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0.62034163626138716</v>
      </c>
      <c r="C123" s="349">
        <f>IF(C$66=0,0,C$66/FBT_fec!C$66)</f>
        <v>0.60987434102455773</v>
      </c>
      <c r="D123" s="349">
        <f>IF(D$66=0,0,D$66/FBT_fec!D$66)</f>
        <v>0.62231345444146002</v>
      </c>
      <c r="E123" s="349">
        <f>IF(E$66=0,0,E$66/FBT_fec!E$66)</f>
        <v>0.65933717836009453</v>
      </c>
      <c r="F123" s="349">
        <f>IF(F$66=0,0,F$66/FBT_fec!F$66)</f>
        <v>0.66103094380815419</v>
      </c>
      <c r="G123" s="349">
        <f>IF(G$66=0,0,G$66/FBT_fec!G$66)</f>
        <v>0.646885668492026</v>
      </c>
      <c r="H123" s="349">
        <f>IF(H$66=0,0,H$66/FBT_fec!H$66)</f>
        <v>0.635083642803837</v>
      </c>
      <c r="I123" s="349">
        <f>IF(I$66=0,0,I$66/FBT_fec!I$66)</f>
        <v>0.62108175953045686</v>
      </c>
      <c r="J123" s="349">
        <f>IF(J$66=0,0,J$66/FBT_fec!J$66)</f>
        <v>0.63409892722389316</v>
      </c>
      <c r="K123" s="349">
        <f>IF(K$66=0,0,K$66/FBT_fec!K$66)</f>
        <v>0.64647893156404967</v>
      </c>
      <c r="L123" s="349">
        <f>IF(L$66=0,0,L$66/FBT_fec!L$66)</f>
        <v>0.64260407347919757</v>
      </c>
      <c r="M123" s="349">
        <f>IF(M$66=0,0,M$66/FBT_fec!M$66)</f>
        <v>0.64314614614150822</v>
      </c>
      <c r="N123" s="349">
        <f>IF(N$66=0,0,N$66/FBT_fec!N$66)</f>
        <v>0.64311393438117459</v>
      </c>
      <c r="O123" s="349">
        <f>IF(O$66=0,0,O$66/FBT_fec!O$66)</f>
        <v>0.6501671460917029</v>
      </c>
      <c r="P123" s="349">
        <f>IF(P$66=0,0,P$66/FBT_fec!P$66)</f>
        <v>0.65057514040871722</v>
      </c>
      <c r="Q123" s="349">
        <f>IF(Q$66=0,0,Q$66/FBT_fec!Q$66)</f>
        <v>0.65229907028841994</v>
      </c>
      <c r="R123" s="349">
        <f>IF(R$66=0,0,R$66/FBT_fec!R$66)</f>
        <v>0.65271528359546427</v>
      </c>
      <c r="S123" s="349">
        <f>IF(S$66=0,0,S$66/FBT_fec!S$66)</f>
        <v>0.65149068621476669</v>
      </c>
      <c r="T123" s="349">
        <f>IF(T$66=0,0,T$66/FBT_fec!T$66)</f>
        <v>0.65796621483989071</v>
      </c>
      <c r="U123" s="349">
        <f>IF(U$66=0,0,U$66/FBT_fec!U$66)</f>
        <v>0.65356175595238408</v>
      </c>
      <c r="V123" s="349">
        <f>IF(V$66=0,0,V$66/FBT_fec!V$66)</f>
        <v>0.65445829804042888</v>
      </c>
      <c r="W123" s="349">
        <f>IF(W$66=0,0,W$66/FBT_fec!W$66)</f>
        <v>0.65441783846702228</v>
      </c>
      <c r="X123" s="349">
        <f>IF(X$66=0,0,X$66/FBT_fec!X$66)</f>
        <v>0.6519693439207408</v>
      </c>
      <c r="Y123" s="349">
        <f>IF(Y$66=0,0,Y$66/FBT_fec!Y$66)</f>
        <v>0.66061960739734538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0.52110776131201486</v>
      </c>
      <c r="C124" s="337">
        <f>IF(C$80=0,0,C$80/FBT_fec!C$80)</f>
        <v>0.52110776131201486</v>
      </c>
      <c r="D124" s="337">
        <f>IF(D$80=0,0,D$80/FBT_fec!D$80)</f>
        <v>0.52110776131201475</v>
      </c>
      <c r="E124" s="337">
        <f>IF(E$80=0,0,E$80/FBT_fec!E$80)</f>
        <v>0.52110776131201486</v>
      </c>
      <c r="F124" s="337">
        <f>IF(F$80=0,0,F$80/FBT_fec!F$80)</f>
        <v>0.52110776131201486</v>
      </c>
      <c r="G124" s="337">
        <f>IF(G$80=0,0,G$80/FBT_fec!G$80)</f>
        <v>0.52110776131201486</v>
      </c>
      <c r="H124" s="337">
        <f>IF(H$80=0,0,H$80/FBT_fec!H$80)</f>
        <v>0.52110776131201464</v>
      </c>
      <c r="I124" s="337">
        <f>IF(I$80=0,0,I$80/FBT_fec!I$80)</f>
        <v>0.52110776131201486</v>
      </c>
      <c r="J124" s="337">
        <f>IF(J$80=0,0,J$80/FBT_fec!J$80)</f>
        <v>0.52110776131201497</v>
      </c>
      <c r="K124" s="337">
        <f>IF(K$80=0,0,K$80/FBT_fec!K$80)</f>
        <v>0.52110776131201486</v>
      </c>
      <c r="L124" s="337">
        <f>IF(L$80=0,0,L$80/FBT_fec!L$80)</f>
        <v>0.52110776131201475</v>
      </c>
      <c r="M124" s="337">
        <f>IF(M$80=0,0,M$80/FBT_fec!M$80)</f>
        <v>0.52110776131201486</v>
      </c>
      <c r="N124" s="337">
        <f>IF(N$80=0,0,N$80/FBT_fec!N$80)</f>
        <v>0.52110776131201486</v>
      </c>
      <c r="O124" s="337">
        <f>IF(O$80=0,0,O$80/FBT_fec!O$80)</f>
        <v>0.52110776131201497</v>
      </c>
      <c r="P124" s="337">
        <f>IF(P$80=0,0,P$80/FBT_fec!P$80)</f>
        <v>0.52110776131201486</v>
      </c>
      <c r="Q124" s="337">
        <f>IF(Q$80=0,0,Q$80/FBT_fec!Q$80)</f>
        <v>0.52110776131201475</v>
      </c>
      <c r="R124" s="337">
        <f>IF(R$80=0,0,R$80/FBT_fec!R$80)</f>
        <v>0.52110776131201508</v>
      </c>
      <c r="S124" s="337">
        <f>IF(S$80=0,0,S$80/FBT_fec!S$80)</f>
        <v>0.52110776131201486</v>
      </c>
      <c r="T124" s="337">
        <f>IF(T$80=0,0,T$80/FBT_fec!T$80)</f>
        <v>0.52110776131201497</v>
      </c>
      <c r="U124" s="337">
        <f>IF(U$80=0,0,U$80/FBT_fec!U$80)</f>
        <v>0.52110776131201475</v>
      </c>
      <c r="V124" s="337">
        <f>IF(V$80=0,0,V$80/FBT_fec!V$80)</f>
        <v>0.52110776131201497</v>
      </c>
      <c r="W124" s="337">
        <f>IF(W$80=0,0,W$80/FBT_fec!W$80)</f>
        <v>0.52110776131201486</v>
      </c>
      <c r="X124" s="337">
        <f>IF(X$80=0,0,X$80/FBT_fec!X$80)</f>
        <v>0.52110776131201475</v>
      </c>
      <c r="Y124" s="337">
        <f>IF(Y$80=0,0,Y$80/FBT_fec!Y$80)</f>
        <v>0.52110776131201486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RO: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1168.0109831648449</v>
      </c>
      <c r="C5" s="223">
        <v>1548.5272513479561</v>
      </c>
      <c r="D5" s="223">
        <v>1244.2342391870441</v>
      </c>
      <c r="E5" s="223">
        <v>1070.012333931857</v>
      </c>
      <c r="F5" s="223">
        <v>1145.049454511304</v>
      </c>
      <c r="G5" s="223">
        <v>1619.1384439883359</v>
      </c>
      <c r="H5" s="223">
        <v>956.52137000527023</v>
      </c>
      <c r="I5" s="223">
        <v>1374.010904878078</v>
      </c>
      <c r="J5" s="223">
        <v>1271.0465427586189</v>
      </c>
      <c r="K5" s="223">
        <v>855.29102867892652</v>
      </c>
      <c r="L5" s="223">
        <v>939.81236467975623</v>
      </c>
      <c r="M5" s="223">
        <v>931.41262202147686</v>
      </c>
      <c r="N5" s="223">
        <v>974.59593837333409</v>
      </c>
      <c r="O5" s="223">
        <v>857.73779677995219</v>
      </c>
      <c r="P5" s="223">
        <v>879.71735910314169</v>
      </c>
      <c r="Q5" s="223">
        <v>859.59916588276542</v>
      </c>
      <c r="R5" s="223">
        <v>910.00058546835999</v>
      </c>
      <c r="S5" s="223">
        <v>926.34387582189822</v>
      </c>
      <c r="T5" s="223">
        <v>810.47929129912973</v>
      </c>
      <c r="U5" s="223">
        <v>904.31214270145267</v>
      </c>
      <c r="V5" s="223">
        <v>876.33724619202758</v>
      </c>
      <c r="W5" s="223">
        <v>891.47545199516071</v>
      </c>
      <c r="X5" s="223">
        <v>1016.81861662781</v>
      </c>
      <c r="Y5" s="223">
        <v>824.24421480034266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30.690189430493209</v>
      </c>
      <c r="C10" s="260">
        <v>40.622244416401948</v>
      </c>
      <c r="D10" s="260">
        <v>35.80691131461446</v>
      </c>
      <c r="E10" s="260">
        <v>21.113868634281442</v>
      </c>
      <c r="F10" s="260">
        <v>24.07442455125322</v>
      </c>
      <c r="G10" s="260">
        <v>37.122575801326377</v>
      </c>
      <c r="H10" s="260">
        <v>23.696634728078539</v>
      </c>
      <c r="I10" s="260">
        <v>35.532565130494213</v>
      </c>
      <c r="J10" s="260">
        <v>31.83272994673943</v>
      </c>
      <c r="K10" s="260">
        <v>19.743467401316131</v>
      </c>
      <c r="L10" s="260">
        <v>21.478102913959908</v>
      </c>
      <c r="M10" s="260">
        <v>21.625551998795238</v>
      </c>
      <c r="N10" s="260">
        <v>21.714262221277441</v>
      </c>
      <c r="O10" s="260">
        <v>18.17233394762949</v>
      </c>
      <c r="P10" s="260">
        <v>18.872088310564319</v>
      </c>
      <c r="Q10" s="260">
        <v>18.545334527216319</v>
      </c>
      <c r="R10" s="260">
        <v>19.037522009592369</v>
      </c>
      <c r="S10" s="260">
        <v>19.69224898025675</v>
      </c>
      <c r="T10" s="260">
        <v>16.600685596001689</v>
      </c>
      <c r="U10" s="260">
        <v>19.182518835360579</v>
      </c>
      <c r="V10" s="260">
        <v>18.394685442023921</v>
      </c>
      <c r="W10" s="260">
        <v>18.78052110396947</v>
      </c>
      <c r="X10" s="260">
        <v>21.17285063063343</v>
      </c>
      <c r="Y10" s="260">
        <v>15.468910573350369</v>
      </c>
      <c r="DA10" s="68" t="s">
        <v>2305</v>
      </c>
    </row>
    <row r="11" spans="1:105" ht="12" customHeight="1" x14ac:dyDescent="0.25">
      <c r="A11" s="37" t="s">
        <v>159</v>
      </c>
      <c r="B11" s="226">
        <v>8.9678948605287854</v>
      </c>
      <c r="C11" s="226">
        <v>9.8349586882568989</v>
      </c>
      <c r="D11" s="226">
        <v>14.40922168302156</v>
      </c>
      <c r="E11" s="226">
        <v>3.7407587718160582</v>
      </c>
      <c r="F11" s="226">
        <v>4.7520264052109704</v>
      </c>
      <c r="G11" s="226">
        <v>2.9136733256574909</v>
      </c>
      <c r="H11" s="226">
        <v>4.4358687649201114</v>
      </c>
      <c r="I11" s="226">
        <v>13.67039282984123</v>
      </c>
      <c r="J11" s="226">
        <v>11.333333662318291</v>
      </c>
      <c r="K11" s="226">
        <v>2.301271630418229</v>
      </c>
      <c r="L11" s="226">
        <v>2.0120808789429101</v>
      </c>
      <c r="M11" s="226">
        <v>1.3848466961171491</v>
      </c>
      <c r="N11" s="226">
        <v>1.5223405408832691</v>
      </c>
      <c r="O11" s="226">
        <v>2.075238639355153</v>
      </c>
      <c r="P11" s="226">
        <v>2.1000440656707688</v>
      </c>
      <c r="Q11" s="226">
        <v>2.05326830771974</v>
      </c>
      <c r="R11" s="226">
        <v>2.4921388584984521</v>
      </c>
      <c r="S11" s="226">
        <v>2.4272743677995869</v>
      </c>
      <c r="T11" s="226">
        <v>2.007656359225817</v>
      </c>
      <c r="U11" s="226">
        <v>2.3234832735925579</v>
      </c>
      <c r="V11" s="226">
        <v>2.346136395122508</v>
      </c>
      <c r="W11" s="226">
        <v>2.390258509032531</v>
      </c>
      <c r="X11" s="226">
        <v>2.2486909591992368</v>
      </c>
      <c r="Y11" s="226">
        <v>1.377352613257762</v>
      </c>
      <c r="DA11" s="69" t="s">
        <v>2306</v>
      </c>
    </row>
    <row r="12" spans="1:105" ht="12" customHeight="1" x14ac:dyDescent="0.25">
      <c r="A12" s="37" t="s">
        <v>35</v>
      </c>
      <c r="B12" s="226">
        <v>21.722294569964429</v>
      </c>
      <c r="C12" s="226">
        <v>30.787285728145051</v>
      </c>
      <c r="D12" s="226">
        <v>21.3976896315929</v>
      </c>
      <c r="E12" s="226">
        <v>17.37310986246538</v>
      </c>
      <c r="F12" s="226">
        <v>19.32239814604225</v>
      </c>
      <c r="G12" s="226">
        <v>34.208902475668893</v>
      </c>
      <c r="H12" s="226">
        <v>19.26076596315842</v>
      </c>
      <c r="I12" s="226">
        <v>21.862172300652979</v>
      </c>
      <c r="J12" s="226">
        <v>20.499396284421142</v>
      </c>
      <c r="K12" s="226">
        <v>17.4421957708979</v>
      </c>
      <c r="L12" s="226">
        <v>19.466022035017001</v>
      </c>
      <c r="M12" s="226">
        <v>20.240705302678091</v>
      </c>
      <c r="N12" s="226">
        <v>20.19192168039417</v>
      </c>
      <c r="O12" s="226">
        <v>16.097095308274341</v>
      </c>
      <c r="P12" s="226">
        <v>16.77204424489355</v>
      </c>
      <c r="Q12" s="226">
        <v>16.492066219496579</v>
      </c>
      <c r="R12" s="226">
        <v>16.545383151093919</v>
      </c>
      <c r="S12" s="226">
        <v>17.26497461245717</v>
      </c>
      <c r="T12" s="226">
        <v>14.59302923677587</v>
      </c>
      <c r="U12" s="226">
        <v>16.859035561768021</v>
      </c>
      <c r="V12" s="226">
        <v>16.048549046901421</v>
      </c>
      <c r="W12" s="226">
        <v>16.390262594936939</v>
      </c>
      <c r="X12" s="226">
        <v>18.9241596714342</v>
      </c>
      <c r="Y12" s="226">
        <v>14.09155796009261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98.241814262273238</v>
      </c>
      <c r="C16" s="261">
        <f t="shared" si="0"/>
        <v>125.4437085357888</v>
      </c>
      <c r="D16" s="261">
        <f t="shared" si="0"/>
        <v>112.08458828354991</v>
      </c>
      <c r="E16" s="261">
        <f t="shared" si="0"/>
        <v>68.1788024926513</v>
      </c>
      <c r="F16" s="261">
        <f t="shared" si="0"/>
        <v>77.506185738590787</v>
      </c>
      <c r="G16" s="261">
        <f t="shared" si="0"/>
        <v>114.8648867764939</v>
      </c>
      <c r="H16" s="261">
        <f t="shared" si="0"/>
        <v>75.886906161619208</v>
      </c>
      <c r="I16" s="261">
        <f t="shared" si="0"/>
        <v>108.5831663145278</v>
      </c>
      <c r="J16" s="261">
        <f t="shared" si="0"/>
        <v>97.226131820042397</v>
      </c>
      <c r="K16" s="261">
        <f t="shared" si="0"/>
        <v>60.990190332272803</v>
      </c>
      <c r="L16" s="261">
        <f t="shared" si="0"/>
        <v>66.709598110704349</v>
      </c>
      <c r="M16" s="261">
        <f t="shared" si="0"/>
        <v>67.67537527849629</v>
      </c>
      <c r="N16" s="261">
        <f t="shared" si="0"/>
        <v>70.567527881112568</v>
      </c>
      <c r="O16" s="261">
        <f t="shared" si="0"/>
        <v>56.954017638162483</v>
      </c>
      <c r="P16" s="261">
        <f t="shared" si="0"/>
        <v>59.929692643953118</v>
      </c>
      <c r="Q16" s="261">
        <f t="shared" si="0"/>
        <v>58.804136881892923</v>
      </c>
      <c r="R16" s="261">
        <f t="shared" si="0"/>
        <v>61.386820047605163</v>
      </c>
      <c r="S16" s="261">
        <f t="shared" si="0"/>
        <v>62.874417134253193</v>
      </c>
      <c r="T16" s="261">
        <f t="shared" si="0"/>
        <v>51.019728126148237</v>
      </c>
      <c r="U16" s="261">
        <f t="shared" si="0"/>
        <v>59.463154825772541</v>
      </c>
      <c r="V16" s="261">
        <f t="shared" si="0"/>
        <v>56.68499500408879</v>
      </c>
      <c r="W16" s="261">
        <f t="shared" si="0"/>
        <v>58.163292327673638</v>
      </c>
      <c r="X16" s="261">
        <f t="shared" si="0"/>
        <v>64.929180896057815</v>
      </c>
      <c r="Y16" s="261">
        <f t="shared" si="0"/>
        <v>47.891116894803559</v>
      </c>
      <c r="DA16" s="70"/>
    </row>
    <row r="17" spans="1:105" ht="12" customHeight="1" x14ac:dyDescent="0.25">
      <c r="A17" s="60" t="s">
        <v>2148</v>
      </c>
      <c r="B17" s="329">
        <v>98.241814262273238</v>
      </c>
      <c r="C17" s="329">
        <v>125.4437085357888</v>
      </c>
      <c r="D17" s="329">
        <v>112.08458828354991</v>
      </c>
      <c r="E17" s="329">
        <v>68.1788024926513</v>
      </c>
      <c r="F17" s="329">
        <v>77.506185738590787</v>
      </c>
      <c r="G17" s="329">
        <v>114.8648867764939</v>
      </c>
      <c r="H17" s="329">
        <v>75.886906161619208</v>
      </c>
      <c r="I17" s="329">
        <v>108.5831663145278</v>
      </c>
      <c r="J17" s="329">
        <v>97.226131820042397</v>
      </c>
      <c r="K17" s="329">
        <v>60.990190332272803</v>
      </c>
      <c r="L17" s="329">
        <v>66.709598110704349</v>
      </c>
      <c r="M17" s="329">
        <v>67.67537527849629</v>
      </c>
      <c r="N17" s="329">
        <v>70.567527881112568</v>
      </c>
      <c r="O17" s="329">
        <v>56.954017638162483</v>
      </c>
      <c r="P17" s="329">
        <v>59.929692643953118</v>
      </c>
      <c r="Q17" s="329">
        <v>58.804136881892923</v>
      </c>
      <c r="R17" s="329">
        <v>61.386820047605163</v>
      </c>
      <c r="S17" s="329">
        <v>62.874417134253193</v>
      </c>
      <c r="T17" s="329">
        <v>51.019728126148237</v>
      </c>
      <c r="U17" s="329">
        <v>59.463154825772541</v>
      </c>
      <c r="V17" s="329">
        <v>56.68499500408879</v>
      </c>
      <c r="W17" s="329">
        <v>58.163292327673638</v>
      </c>
      <c r="X17" s="329">
        <v>64.929180896057815</v>
      </c>
      <c r="Y17" s="329">
        <v>47.891116894803559</v>
      </c>
      <c r="DA17" s="72" t="s">
        <v>2311</v>
      </c>
    </row>
    <row r="18" spans="1:105" ht="12" customHeight="1" x14ac:dyDescent="0.25">
      <c r="A18" s="59" t="s">
        <v>28</v>
      </c>
      <c r="B18" s="230">
        <v>1.3167403282352721</v>
      </c>
      <c r="C18" s="230">
        <v>0.59327509803201295</v>
      </c>
      <c r="D18" s="230">
        <v>1.2993682249934739</v>
      </c>
      <c r="E18" s="230">
        <v>0.68496444036710225</v>
      </c>
      <c r="F18" s="230">
        <v>1.0877489874348909</v>
      </c>
      <c r="G18" s="230">
        <v>0.56326052466664622</v>
      </c>
      <c r="H18" s="230">
        <v>0.42555456097613942</v>
      </c>
      <c r="I18" s="230">
        <v>0.41804291942404059</v>
      </c>
      <c r="J18" s="230">
        <v>0</v>
      </c>
      <c r="K18" s="230">
        <v>0</v>
      </c>
      <c r="L18" s="230">
        <v>0.45566487304903042</v>
      </c>
      <c r="M18" s="230">
        <v>0.20294133419723401</v>
      </c>
      <c r="N18" s="230">
        <v>3.7733285840109332</v>
      </c>
      <c r="O18" s="230">
        <v>2.5464504348996821</v>
      </c>
      <c r="P18" s="230">
        <v>2.7223170151387479</v>
      </c>
      <c r="Q18" s="230">
        <v>3.0320487848648319</v>
      </c>
      <c r="R18" s="230">
        <v>3.499391535186458</v>
      </c>
      <c r="S18" s="230">
        <v>2.7969680709665519</v>
      </c>
      <c r="T18" s="230">
        <v>0.27134311943984307</v>
      </c>
      <c r="U18" s="230">
        <v>0.35093863153632637</v>
      </c>
      <c r="V18" s="230">
        <v>0.29811632754369288</v>
      </c>
      <c r="W18" s="230">
        <v>0.45599445078156953</v>
      </c>
      <c r="X18" s="230">
        <v>0.27598885464460238</v>
      </c>
      <c r="Y18" s="230">
        <v>0.35871167021791772</v>
      </c>
      <c r="DA18" s="71" t="s">
        <v>2312</v>
      </c>
    </row>
    <row r="19" spans="1:105" ht="12" customHeight="1" x14ac:dyDescent="0.25">
      <c r="A19" s="59" t="s">
        <v>31</v>
      </c>
      <c r="B19" s="230">
        <v>0.54901799263169326</v>
      </c>
      <c r="C19" s="230">
        <v>2.090933598745031</v>
      </c>
      <c r="D19" s="230">
        <v>2.61175881721244</v>
      </c>
      <c r="E19" s="230">
        <v>2.654685748873904</v>
      </c>
      <c r="F19" s="230">
        <v>1.079594282183614</v>
      </c>
      <c r="G19" s="230">
        <v>1.822837514963862</v>
      </c>
      <c r="H19" s="230">
        <v>4.6483980001836596</v>
      </c>
      <c r="I19" s="230">
        <v>1.5286263817956991</v>
      </c>
      <c r="J19" s="230">
        <v>0.73653710603808309</v>
      </c>
      <c r="K19" s="230">
        <v>0.6960341113168923</v>
      </c>
      <c r="L19" s="230">
        <v>1.714418978477404</v>
      </c>
      <c r="M19" s="230">
        <v>0.96181305825357999</v>
      </c>
      <c r="N19" s="230">
        <v>0.97528933797969597</v>
      </c>
      <c r="O19" s="230">
        <v>0.94758768003804417</v>
      </c>
      <c r="P19" s="230">
        <v>1.402838784109312</v>
      </c>
      <c r="Q19" s="230">
        <v>1.1475415691102639</v>
      </c>
      <c r="R19" s="230">
        <v>1.1140050762420299</v>
      </c>
      <c r="S19" s="230">
        <v>1.0240971581009859</v>
      </c>
      <c r="T19" s="230">
        <v>0.58746569175116625</v>
      </c>
      <c r="U19" s="230">
        <v>2.1815168887836949</v>
      </c>
      <c r="V19" s="230">
        <v>0.78144355999408199</v>
      </c>
      <c r="W19" s="230">
        <v>1.1297505918452619</v>
      </c>
      <c r="X19" s="230">
        <v>1.107344955045507</v>
      </c>
      <c r="Y19" s="230">
        <v>1.2027280215933569</v>
      </c>
      <c r="DA19" s="71" t="s">
        <v>2313</v>
      </c>
    </row>
    <row r="20" spans="1:105" ht="12" customHeight="1" x14ac:dyDescent="0.25">
      <c r="A20" s="59" t="s">
        <v>159</v>
      </c>
      <c r="B20" s="230">
        <v>23.79180016455366</v>
      </c>
      <c r="C20" s="230">
        <v>27.599531648072389</v>
      </c>
      <c r="D20" s="230">
        <v>39.493100771592488</v>
      </c>
      <c r="E20" s="230">
        <v>10.426268546942641</v>
      </c>
      <c r="F20" s="230">
        <v>13.486822337814241</v>
      </c>
      <c r="G20" s="230">
        <v>8.3863554362697741</v>
      </c>
      <c r="H20" s="230">
        <v>11.812627327046689</v>
      </c>
      <c r="I20" s="230">
        <v>39.209762167451423</v>
      </c>
      <c r="J20" s="230">
        <v>32.823173819444527</v>
      </c>
      <c r="K20" s="230">
        <v>6.6380932394499848</v>
      </c>
      <c r="L20" s="230">
        <v>5.747012116846081</v>
      </c>
      <c r="M20" s="230">
        <v>3.926276781700198</v>
      </c>
      <c r="N20" s="230">
        <v>4.1689098605562371</v>
      </c>
      <c r="O20" s="230">
        <v>5.9693618691754082</v>
      </c>
      <c r="P20" s="230">
        <v>6.1315409199943414</v>
      </c>
      <c r="Q20" s="230">
        <v>6.0223419549974322</v>
      </c>
      <c r="R20" s="230">
        <v>7.1980612599775942</v>
      </c>
      <c r="S20" s="230">
        <v>7.0522790318391193</v>
      </c>
      <c r="T20" s="230">
        <v>6.0626114200484036</v>
      </c>
      <c r="U20" s="230">
        <v>6.8917083278309237</v>
      </c>
      <c r="V20" s="230">
        <v>7.0881282903885667</v>
      </c>
      <c r="W20" s="230">
        <v>7.1952036825545873</v>
      </c>
      <c r="X20" s="230">
        <v>6.7334775694055917</v>
      </c>
      <c r="Y20" s="230">
        <v>4.119355006978112</v>
      </c>
      <c r="DA20" s="71" t="s">
        <v>2314</v>
      </c>
    </row>
    <row r="21" spans="1:105" ht="12" customHeight="1" x14ac:dyDescent="0.25">
      <c r="A21" s="59" t="s">
        <v>32</v>
      </c>
      <c r="B21" s="230">
        <v>14.955068597277499</v>
      </c>
      <c r="C21" s="230">
        <v>8.7625878108102437</v>
      </c>
      <c r="D21" s="230">
        <v>10.033118343169701</v>
      </c>
      <c r="E21" s="230">
        <v>5.9904325986070681</v>
      </c>
      <c r="F21" s="230">
        <v>7.0127308017853967</v>
      </c>
      <c r="G21" s="230">
        <v>5.6297769968331401</v>
      </c>
      <c r="H21" s="230">
        <v>7.7093024821907514</v>
      </c>
      <c r="I21" s="230">
        <v>4.7211061896534554</v>
      </c>
      <c r="J21" s="230">
        <v>4.2968419617187488</v>
      </c>
      <c r="K21" s="230">
        <v>3.3434791484891</v>
      </c>
      <c r="L21" s="230">
        <v>3.1926176283407068</v>
      </c>
      <c r="M21" s="230">
        <v>5.1984894115754798</v>
      </c>
      <c r="N21" s="230">
        <v>6.35468401368112</v>
      </c>
      <c r="O21" s="230">
        <v>1.18780451466337</v>
      </c>
      <c r="P21" s="230">
        <v>0.7033208209299181</v>
      </c>
      <c r="Q21" s="230">
        <v>0.23012288011375101</v>
      </c>
      <c r="R21" s="230">
        <v>1.787221846357506</v>
      </c>
      <c r="S21" s="230">
        <v>1.8388744585690591</v>
      </c>
      <c r="T21" s="230">
        <v>3.107233568507815E-2</v>
      </c>
      <c r="U21" s="230">
        <v>3.3227174301525379E-2</v>
      </c>
      <c r="V21" s="230">
        <v>3.156032160319748E-2</v>
      </c>
      <c r="W21" s="230">
        <v>4.4049298559300773E-2</v>
      </c>
      <c r="X21" s="230">
        <v>0.1458880041674549</v>
      </c>
      <c r="Y21" s="230">
        <v>6.5609738009477267E-2</v>
      </c>
      <c r="DA21" s="71" t="s">
        <v>2315</v>
      </c>
    </row>
    <row r="22" spans="1:105" ht="12" customHeight="1" x14ac:dyDescent="0.25">
      <c r="A22" s="59" t="s">
        <v>35</v>
      </c>
      <c r="B22" s="230">
        <v>57.629187179575098</v>
      </c>
      <c r="C22" s="230">
        <v>86.397380380129121</v>
      </c>
      <c r="D22" s="230">
        <v>58.647242126581773</v>
      </c>
      <c r="E22" s="230">
        <v>48.422451157860593</v>
      </c>
      <c r="F22" s="230">
        <v>54.839289329372647</v>
      </c>
      <c r="G22" s="230">
        <v>98.462656303760497</v>
      </c>
      <c r="H22" s="230">
        <v>51.291023791221981</v>
      </c>
      <c r="I22" s="230">
        <v>62.705628656203231</v>
      </c>
      <c r="J22" s="230">
        <v>59.369578932841037</v>
      </c>
      <c r="K22" s="230">
        <v>50.312583833016816</v>
      </c>
      <c r="L22" s="230">
        <v>55.599884513991128</v>
      </c>
      <c r="M22" s="230">
        <v>57.385854692769797</v>
      </c>
      <c r="N22" s="230">
        <v>55.295316084884583</v>
      </c>
      <c r="O22" s="230">
        <v>46.302813139385982</v>
      </c>
      <c r="P22" s="230">
        <v>48.969675103780787</v>
      </c>
      <c r="Q22" s="230">
        <v>48.372081692806638</v>
      </c>
      <c r="R22" s="230">
        <v>47.788140329841568</v>
      </c>
      <c r="S22" s="230">
        <v>50.162198414777471</v>
      </c>
      <c r="T22" s="230">
        <v>44.067235559223747</v>
      </c>
      <c r="U22" s="230">
        <v>50.005763803320072</v>
      </c>
      <c r="V22" s="230">
        <v>48.485746504559252</v>
      </c>
      <c r="W22" s="230">
        <v>49.338294303932933</v>
      </c>
      <c r="X22" s="230">
        <v>56.666481512794647</v>
      </c>
      <c r="Y22" s="230">
        <v>42.144712458004697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81.868178551894346</v>
      </c>
      <c r="C25" s="261">
        <f t="shared" si="1"/>
        <v>104.53642377982401</v>
      </c>
      <c r="D25" s="261">
        <f t="shared" si="1"/>
        <v>93.403823569624905</v>
      </c>
      <c r="E25" s="261">
        <f t="shared" si="1"/>
        <v>56.815668743876088</v>
      </c>
      <c r="F25" s="261">
        <f t="shared" si="1"/>
        <v>64.588488115492325</v>
      </c>
      <c r="G25" s="261">
        <f t="shared" si="1"/>
        <v>95.72073898041161</v>
      </c>
      <c r="H25" s="261">
        <f t="shared" si="1"/>
        <v>63.239088468016043</v>
      </c>
      <c r="I25" s="261">
        <f t="shared" si="1"/>
        <v>90.485971928773196</v>
      </c>
      <c r="J25" s="261">
        <f t="shared" si="1"/>
        <v>81.021776516702005</v>
      </c>
      <c r="K25" s="261">
        <f t="shared" si="1"/>
        <v>50.825158610227348</v>
      </c>
      <c r="L25" s="261">
        <f t="shared" si="1"/>
        <v>55.591331758920298</v>
      </c>
      <c r="M25" s="261">
        <f t="shared" si="1"/>
        <v>56.396146065413603</v>
      </c>
      <c r="N25" s="261">
        <f t="shared" si="1"/>
        <v>58.806273234260487</v>
      </c>
      <c r="O25" s="261">
        <f t="shared" si="1"/>
        <v>47.461681365135412</v>
      </c>
      <c r="P25" s="261">
        <f t="shared" si="1"/>
        <v>49.9414105366276</v>
      </c>
      <c r="Q25" s="261">
        <f t="shared" si="1"/>
        <v>49.003447401577432</v>
      </c>
      <c r="R25" s="261">
        <f t="shared" si="1"/>
        <v>51.155683373004322</v>
      </c>
      <c r="S25" s="261">
        <f t="shared" si="1"/>
        <v>52.395347611877654</v>
      </c>
      <c r="T25" s="261">
        <f t="shared" si="1"/>
        <v>42.516440105123543</v>
      </c>
      <c r="U25" s="261">
        <f t="shared" si="1"/>
        <v>49.552629021477117</v>
      </c>
      <c r="V25" s="261">
        <f t="shared" si="1"/>
        <v>47.237495836740663</v>
      </c>
      <c r="W25" s="261">
        <f t="shared" si="1"/>
        <v>48.469410273061378</v>
      </c>
      <c r="X25" s="261">
        <f t="shared" si="1"/>
        <v>54.107650746714832</v>
      </c>
      <c r="Y25" s="261">
        <f t="shared" si="1"/>
        <v>39.909264079002973</v>
      </c>
      <c r="DA25" s="70"/>
    </row>
    <row r="26" spans="1:105" ht="12" customHeight="1" x14ac:dyDescent="0.25">
      <c r="A26" s="60" t="s">
        <v>2160</v>
      </c>
      <c r="B26" s="329">
        <v>81.868178551894346</v>
      </c>
      <c r="C26" s="329">
        <v>104.53642377982401</v>
      </c>
      <c r="D26" s="329">
        <v>93.403823569624905</v>
      </c>
      <c r="E26" s="329">
        <v>56.815668743876088</v>
      </c>
      <c r="F26" s="329">
        <v>64.588488115492325</v>
      </c>
      <c r="G26" s="329">
        <v>95.72073898041161</v>
      </c>
      <c r="H26" s="329">
        <v>63.239088468016043</v>
      </c>
      <c r="I26" s="329">
        <v>90.485971928773196</v>
      </c>
      <c r="J26" s="329">
        <v>81.021776516702005</v>
      </c>
      <c r="K26" s="329">
        <v>50.825158610227348</v>
      </c>
      <c r="L26" s="329">
        <v>55.591331758920298</v>
      </c>
      <c r="M26" s="329">
        <v>56.396146065413603</v>
      </c>
      <c r="N26" s="329">
        <v>58.806273234260487</v>
      </c>
      <c r="O26" s="329">
        <v>47.461681365135412</v>
      </c>
      <c r="P26" s="329">
        <v>49.9414105366276</v>
      </c>
      <c r="Q26" s="329">
        <v>49.003447401577432</v>
      </c>
      <c r="R26" s="329">
        <v>51.155683373004322</v>
      </c>
      <c r="S26" s="329">
        <v>52.395347611877654</v>
      </c>
      <c r="T26" s="329">
        <v>42.516440105123543</v>
      </c>
      <c r="U26" s="329">
        <v>49.552629021477117</v>
      </c>
      <c r="V26" s="329">
        <v>47.237495836740663</v>
      </c>
      <c r="W26" s="329">
        <v>48.469410273061378</v>
      </c>
      <c r="X26" s="329">
        <v>54.107650746714832</v>
      </c>
      <c r="Y26" s="329">
        <v>39.909264079002973</v>
      </c>
      <c r="DA26" s="72" t="s">
        <v>2319</v>
      </c>
    </row>
    <row r="27" spans="1:105" ht="12" customHeight="1" x14ac:dyDescent="0.25">
      <c r="A27" s="59" t="s">
        <v>28</v>
      </c>
      <c r="B27" s="230">
        <v>1.097283606862727</v>
      </c>
      <c r="C27" s="230">
        <v>0.49439591502667751</v>
      </c>
      <c r="D27" s="230">
        <v>1.0828068541612279</v>
      </c>
      <c r="E27" s="230">
        <v>0.57080370030591854</v>
      </c>
      <c r="F27" s="230">
        <v>0.90645748952907579</v>
      </c>
      <c r="G27" s="230">
        <v>0.46938377055553859</v>
      </c>
      <c r="H27" s="230">
        <v>0.3546288008134495</v>
      </c>
      <c r="I27" s="230">
        <v>0.34836909952003392</v>
      </c>
      <c r="J27" s="230">
        <v>0</v>
      </c>
      <c r="K27" s="230">
        <v>0</v>
      </c>
      <c r="L27" s="230">
        <v>0.37972072754085873</v>
      </c>
      <c r="M27" s="230">
        <v>0.16911777849769499</v>
      </c>
      <c r="N27" s="230">
        <v>3.1444404866757778</v>
      </c>
      <c r="O27" s="230">
        <v>2.1220420290830679</v>
      </c>
      <c r="P27" s="230">
        <v>2.2685975126156239</v>
      </c>
      <c r="Q27" s="230">
        <v>2.526707320720694</v>
      </c>
      <c r="R27" s="230">
        <v>2.9161596126553819</v>
      </c>
      <c r="S27" s="230">
        <v>2.3308067258054601</v>
      </c>
      <c r="T27" s="230">
        <v>0.2261192661998693</v>
      </c>
      <c r="U27" s="230">
        <v>0.29244885961360539</v>
      </c>
      <c r="V27" s="230">
        <v>0.2484302729530774</v>
      </c>
      <c r="W27" s="230">
        <v>0.37999537565130798</v>
      </c>
      <c r="X27" s="230">
        <v>0.2299907122038353</v>
      </c>
      <c r="Y27" s="230">
        <v>0.29892639184826481</v>
      </c>
      <c r="DA27" s="71" t="s">
        <v>2320</v>
      </c>
    </row>
    <row r="28" spans="1:105" ht="12" customHeight="1" x14ac:dyDescent="0.25">
      <c r="A28" s="59" t="s">
        <v>31</v>
      </c>
      <c r="B28" s="230">
        <v>0.45751499385974442</v>
      </c>
      <c r="C28" s="230">
        <v>1.742444665620859</v>
      </c>
      <c r="D28" s="230">
        <v>2.1764656810103662</v>
      </c>
      <c r="E28" s="230">
        <v>2.212238124061586</v>
      </c>
      <c r="F28" s="230">
        <v>0.8996619018196782</v>
      </c>
      <c r="G28" s="230">
        <v>1.519031262469885</v>
      </c>
      <c r="H28" s="230">
        <v>3.873665000153049</v>
      </c>
      <c r="I28" s="230">
        <v>1.273855318163083</v>
      </c>
      <c r="J28" s="230">
        <v>0.61378092169840259</v>
      </c>
      <c r="K28" s="230">
        <v>0.58002842609741045</v>
      </c>
      <c r="L28" s="230">
        <v>1.4286824820645041</v>
      </c>
      <c r="M28" s="230">
        <v>0.80151088187798347</v>
      </c>
      <c r="N28" s="230">
        <v>0.81274111498308033</v>
      </c>
      <c r="O28" s="230">
        <v>0.78965640003170334</v>
      </c>
      <c r="P28" s="230">
        <v>1.169032320091093</v>
      </c>
      <c r="Q28" s="230">
        <v>0.95628464092522014</v>
      </c>
      <c r="R28" s="230">
        <v>0.92833756353502495</v>
      </c>
      <c r="S28" s="230">
        <v>0.85341429841748773</v>
      </c>
      <c r="T28" s="230">
        <v>0.4895547431259718</v>
      </c>
      <c r="U28" s="230">
        <v>1.81793074065308</v>
      </c>
      <c r="V28" s="230">
        <v>0.65120296666173472</v>
      </c>
      <c r="W28" s="230">
        <v>0.94145882653771829</v>
      </c>
      <c r="X28" s="230">
        <v>0.92278746253792243</v>
      </c>
      <c r="Y28" s="230">
        <v>1.0022733513277979</v>
      </c>
      <c r="DA28" s="71" t="s">
        <v>2321</v>
      </c>
    </row>
    <row r="29" spans="1:105" ht="12" customHeight="1" x14ac:dyDescent="0.25">
      <c r="A29" s="59" t="s">
        <v>159</v>
      </c>
      <c r="B29" s="230">
        <v>19.82650013712805</v>
      </c>
      <c r="C29" s="230">
        <v>22.999609706726989</v>
      </c>
      <c r="D29" s="230">
        <v>32.910917309660412</v>
      </c>
      <c r="E29" s="230">
        <v>8.6885571224521971</v>
      </c>
      <c r="F29" s="230">
        <v>11.2390186148452</v>
      </c>
      <c r="G29" s="230">
        <v>6.9886295302248111</v>
      </c>
      <c r="H29" s="230">
        <v>9.8438561058722414</v>
      </c>
      <c r="I29" s="230">
        <v>32.674801806209508</v>
      </c>
      <c r="J29" s="230">
        <v>27.352644849537111</v>
      </c>
      <c r="K29" s="230">
        <v>5.5317443662083239</v>
      </c>
      <c r="L29" s="230">
        <v>4.7891767640384018</v>
      </c>
      <c r="M29" s="230">
        <v>3.2718973180835</v>
      </c>
      <c r="N29" s="230">
        <v>3.4740915504635321</v>
      </c>
      <c r="O29" s="230">
        <v>4.9744682243128402</v>
      </c>
      <c r="P29" s="230">
        <v>5.1096174333286202</v>
      </c>
      <c r="Q29" s="230">
        <v>5.0186182958311942</v>
      </c>
      <c r="R29" s="230">
        <v>5.9983843833146642</v>
      </c>
      <c r="S29" s="230">
        <v>5.8768991931992662</v>
      </c>
      <c r="T29" s="230">
        <v>5.0521761833736702</v>
      </c>
      <c r="U29" s="230">
        <v>5.7430902731924371</v>
      </c>
      <c r="V29" s="230">
        <v>5.906773575323804</v>
      </c>
      <c r="W29" s="230">
        <v>5.9960030687954919</v>
      </c>
      <c r="X29" s="230">
        <v>5.6112313078379898</v>
      </c>
      <c r="Y29" s="230">
        <v>3.4327958391484259</v>
      </c>
      <c r="DA29" s="71" t="s">
        <v>2322</v>
      </c>
    </row>
    <row r="30" spans="1:105" ht="12" customHeight="1" x14ac:dyDescent="0.25">
      <c r="A30" s="59" t="s">
        <v>32</v>
      </c>
      <c r="B30" s="230">
        <v>12.462557164397911</v>
      </c>
      <c r="C30" s="230">
        <v>7.3021565090085359</v>
      </c>
      <c r="D30" s="230">
        <v>8.3609319526414172</v>
      </c>
      <c r="E30" s="230">
        <v>4.9920271655058919</v>
      </c>
      <c r="F30" s="230">
        <v>5.8439423348211648</v>
      </c>
      <c r="G30" s="230">
        <v>4.6914808306942843</v>
      </c>
      <c r="H30" s="230">
        <v>6.4244187351589597</v>
      </c>
      <c r="I30" s="230">
        <v>3.9342551580445448</v>
      </c>
      <c r="J30" s="230">
        <v>3.580701634765624</v>
      </c>
      <c r="K30" s="230">
        <v>2.7862326237409172</v>
      </c>
      <c r="L30" s="230">
        <v>2.660514690283923</v>
      </c>
      <c r="M30" s="230">
        <v>4.3320745096462341</v>
      </c>
      <c r="N30" s="230">
        <v>5.2955700114009359</v>
      </c>
      <c r="O30" s="230">
        <v>0.98983709555280797</v>
      </c>
      <c r="P30" s="230">
        <v>0.58610068410826532</v>
      </c>
      <c r="Q30" s="230">
        <v>0.19176906676145919</v>
      </c>
      <c r="R30" s="230">
        <v>1.489351538631255</v>
      </c>
      <c r="S30" s="230">
        <v>1.532395382140882</v>
      </c>
      <c r="T30" s="230">
        <v>2.589361307089846E-2</v>
      </c>
      <c r="U30" s="230">
        <v>2.7689311917937821E-2</v>
      </c>
      <c r="V30" s="230">
        <v>2.6300268002664561E-2</v>
      </c>
      <c r="W30" s="230">
        <v>3.6707748799417322E-2</v>
      </c>
      <c r="X30" s="230">
        <v>0.12157333680621241</v>
      </c>
      <c r="Y30" s="230">
        <v>5.4674781674564389E-2</v>
      </c>
      <c r="DA30" s="71" t="s">
        <v>2323</v>
      </c>
    </row>
    <row r="31" spans="1:105" ht="12" customHeight="1" x14ac:dyDescent="0.25">
      <c r="A31" s="59" t="s">
        <v>35</v>
      </c>
      <c r="B31" s="230">
        <v>48.024322649645917</v>
      </c>
      <c r="C31" s="230">
        <v>71.997816983440927</v>
      </c>
      <c r="D31" s="230">
        <v>48.87270177215148</v>
      </c>
      <c r="E31" s="230">
        <v>40.352042631550503</v>
      </c>
      <c r="F31" s="230">
        <v>45.699407774477208</v>
      </c>
      <c r="G31" s="230">
        <v>82.05221358646709</v>
      </c>
      <c r="H31" s="230">
        <v>42.742519826018331</v>
      </c>
      <c r="I31" s="230">
        <v>52.254690546836031</v>
      </c>
      <c r="J31" s="230">
        <v>49.474649110700867</v>
      </c>
      <c r="K31" s="230">
        <v>41.927153194180697</v>
      </c>
      <c r="L31" s="230">
        <v>46.333237094992619</v>
      </c>
      <c r="M31" s="230">
        <v>47.821545577308193</v>
      </c>
      <c r="N31" s="230">
        <v>46.079430070737168</v>
      </c>
      <c r="O31" s="230">
        <v>38.585677616154982</v>
      </c>
      <c r="P31" s="230">
        <v>40.808062586483999</v>
      </c>
      <c r="Q31" s="230">
        <v>40.310068077338869</v>
      </c>
      <c r="R31" s="230">
        <v>39.823450274867987</v>
      </c>
      <c r="S31" s="230">
        <v>41.801832012314563</v>
      </c>
      <c r="T31" s="230">
        <v>36.722696299353117</v>
      </c>
      <c r="U31" s="230">
        <v>41.671469836100073</v>
      </c>
      <c r="V31" s="230">
        <v>40.404788753799373</v>
      </c>
      <c r="W31" s="230">
        <v>41.115245253277443</v>
      </c>
      <c r="X31" s="230">
        <v>47.222067927328872</v>
      </c>
      <c r="Y31" s="230">
        <v>35.12059371500392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779.69329594008718</v>
      </c>
      <c r="C34" s="261">
        <v>1050.913037790694</v>
      </c>
      <c r="D34" s="261">
        <v>806.03638259106253</v>
      </c>
      <c r="E34" s="261">
        <v>756.25783514351804</v>
      </c>
      <c r="F34" s="261">
        <v>784.61632823468085</v>
      </c>
      <c r="G34" s="261">
        <v>1125.8420226638691</v>
      </c>
      <c r="H34" s="261">
        <v>646.60763012130542</v>
      </c>
      <c r="I34" s="261">
        <v>938.09489510587036</v>
      </c>
      <c r="J34" s="261">
        <v>871.87663570365567</v>
      </c>
      <c r="K34" s="261">
        <v>593.23177635706008</v>
      </c>
      <c r="L34" s="261">
        <v>654.50947298077335</v>
      </c>
      <c r="M34" s="261">
        <v>644.05971345310218</v>
      </c>
      <c r="N34" s="261">
        <v>675.37013478747372</v>
      </c>
      <c r="O34" s="261">
        <v>604.59534630189444</v>
      </c>
      <c r="P34" s="261">
        <v>615.41996803056611</v>
      </c>
      <c r="Q34" s="261">
        <v>599.262209068434</v>
      </c>
      <c r="R34" s="261">
        <v>638.661756650607</v>
      </c>
      <c r="S34" s="261">
        <v>648.78728849355207</v>
      </c>
      <c r="T34" s="261">
        <v>574.82073257338004</v>
      </c>
      <c r="U34" s="261">
        <v>637.64097793930125</v>
      </c>
      <c r="V34" s="261">
        <v>620.51326873869323</v>
      </c>
      <c r="W34" s="261">
        <v>629.19215458748704</v>
      </c>
      <c r="X34" s="261">
        <v>724.99191729313077</v>
      </c>
      <c r="Y34" s="261">
        <v>595.80888487413142</v>
      </c>
      <c r="DA34" s="70" t="s">
        <v>2327</v>
      </c>
    </row>
    <row r="35" spans="1:105" ht="12" customHeight="1" x14ac:dyDescent="0.25">
      <c r="A35" s="64" t="s">
        <v>28</v>
      </c>
      <c r="B35" s="229">
        <v>9.9546924371250345</v>
      </c>
      <c r="C35" s="229">
        <v>4.802396112803816</v>
      </c>
      <c r="D35" s="229">
        <v>9.104030639173466</v>
      </c>
      <c r="E35" s="229">
        <v>7.3705849068736393</v>
      </c>
      <c r="F35" s="229">
        <v>10.81319177453901</v>
      </c>
      <c r="G35" s="229">
        <v>5.4789799176866216</v>
      </c>
      <c r="H35" s="229">
        <v>3.5460114133014011</v>
      </c>
      <c r="I35" s="229">
        <v>3.568710834799397</v>
      </c>
      <c r="J35" s="229">
        <v>0</v>
      </c>
      <c r="K35" s="229">
        <v>0</v>
      </c>
      <c r="L35" s="229">
        <v>4.0472733000647967</v>
      </c>
      <c r="M35" s="229">
        <v>1.846072757407776</v>
      </c>
      <c r="N35" s="229">
        <v>33.68992286698213</v>
      </c>
      <c r="O35" s="229">
        <v>23.422042395311589</v>
      </c>
      <c r="P35" s="229">
        <v>25.467499056865911</v>
      </c>
      <c r="Q35" s="229">
        <v>28.997801000066239</v>
      </c>
      <c r="R35" s="229">
        <v>34.784487836392252</v>
      </c>
      <c r="S35" s="229">
        <v>26.953661232200119</v>
      </c>
      <c r="T35" s="229">
        <v>2.8741923536619391</v>
      </c>
      <c r="U35" s="229">
        <v>3.5241871165185579</v>
      </c>
      <c r="V35" s="229">
        <v>3.058481457264377</v>
      </c>
      <c r="W35" s="229">
        <v>4.6056925277144254</v>
      </c>
      <c r="X35" s="229">
        <v>2.7682749811749958</v>
      </c>
      <c r="Y35" s="229">
        <v>4.0105748944256012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4.1506325445511507</v>
      </c>
      <c r="C37" s="229">
        <v>16.925523117442889</v>
      </c>
      <c r="D37" s="229">
        <v>18.299302566178209</v>
      </c>
      <c r="E37" s="229">
        <v>28.565843071584801</v>
      </c>
      <c r="F37" s="229">
        <v>10.73212675607842</v>
      </c>
      <c r="G37" s="229">
        <v>17.731209094767578</v>
      </c>
      <c r="H37" s="229">
        <v>38.733628713576088</v>
      </c>
      <c r="I37" s="229">
        <v>13.04943889156276</v>
      </c>
      <c r="J37" s="229">
        <v>6.5627036802214906</v>
      </c>
      <c r="K37" s="229">
        <v>6.6134287017690054</v>
      </c>
      <c r="L37" s="229">
        <v>15.227687204164489</v>
      </c>
      <c r="M37" s="229">
        <v>8.7492126312491312</v>
      </c>
      <c r="N37" s="229">
        <v>8.7078084608787449</v>
      </c>
      <c r="O37" s="229">
        <v>8.7158338175156285</v>
      </c>
      <c r="P37" s="229">
        <v>13.123671935547121</v>
      </c>
      <c r="Q37" s="229">
        <v>10.9748174984746</v>
      </c>
      <c r="R37" s="229">
        <v>11.07338108199299</v>
      </c>
      <c r="S37" s="229">
        <v>9.8689606630990276</v>
      </c>
      <c r="T37" s="229">
        <v>6.2227094711508322</v>
      </c>
      <c r="U37" s="229">
        <v>21.907174141138508</v>
      </c>
      <c r="V37" s="229">
        <v>8.0171074755718301</v>
      </c>
      <c r="W37" s="229">
        <v>11.41084907968572</v>
      </c>
      <c r="X37" s="229">
        <v>11.107098286741561</v>
      </c>
      <c r="Y37" s="229">
        <v>13.44709751231157</v>
      </c>
      <c r="DA37" s="73" t="s">
        <v>2330</v>
      </c>
    </row>
    <row r="38" spans="1:105" ht="12" customHeight="1" x14ac:dyDescent="0.25">
      <c r="A38" s="64" t="s">
        <v>159</v>
      </c>
      <c r="B38" s="229">
        <v>179.8684585601562</v>
      </c>
      <c r="C38" s="229">
        <v>223.41049530239471</v>
      </c>
      <c r="D38" s="229">
        <v>276.70862850470968</v>
      </c>
      <c r="E38" s="229">
        <v>112.192243944694</v>
      </c>
      <c r="F38" s="229">
        <v>134.0710017223999</v>
      </c>
      <c r="G38" s="229">
        <v>81.576235162401773</v>
      </c>
      <c r="H38" s="229">
        <v>98.430883284863128</v>
      </c>
      <c r="I38" s="229">
        <v>334.72233728938141</v>
      </c>
      <c r="J38" s="229">
        <v>292.4615227875301</v>
      </c>
      <c r="K38" s="229">
        <v>63.072420792334071</v>
      </c>
      <c r="L38" s="229">
        <v>51.045691848090343</v>
      </c>
      <c r="M38" s="229">
        <v>35.715703917148083</v>
      </c>
      <c r="N38" s="229">
        <v>37.221844987654521</v>
      </c>
      <c r="O38" s="229">
        <v>54.905701228891537</v>
      </c>
      <c r="P38" s="229">
        <v>57.361068431308993</v>
      </c>
      <c r="Q38" s="229">
        <v>57.596261127820412</v>
      </c>
      <c r="R38" s="229">
        <v>71.549831399462377</v>
      </c>
      <c r="S38" s="229">
        <v>67.96099745016113</v>
      </c>
      <c r="T38" s="229">
        <v>64.217996102863509</v>
      </c>
      <c r="U38" s="229">
        <v>69.207740377340926</v>
      </c>
      <c r="V38" s="229">
        <v>72.719629687800776</v>
      </c>
      <c r="W38" s="229">
        <v>72.673901577804855</v>
      </c>
      <c r="X38" s="229">
        <v>67.539384935278818</v>
      </c>
      <c r="Y38" s="229">
        <v>46.056437924576848</v>
      </c>
      <c r="DA38" s="73" t="s">
        <v>2331</v>
      </c>
    </row>
    <row r="39" spans="1:105" ht="12" customHeight="1" x14ac:dyDescent="0.25">
      <c r="A39" s="64" t="s">
        <v>32</v>
      </c>
      <c r="B39" s="229">
        <v>113.0618581884917</v>
      </c>
      <c r="C39" s="229">
        <v>70.930699401218575</v>
      </c>
      <c r="D39" s="229">
        <v>70.297099040673416</v>
      </c>
      <c r="E39" s="229">
        <v>64.460269022540189</v>
      </c>
      <c r="F39" s="229">
        <v>69.712777395217941</v>
      </c>
      <c r="G39" s="229">
        <v>54.762288063695017</v>
      </c>
      <c r="H39" s="229">
        <v>64.23917658815553</v>
      </c>
      <c r="I39" s="229">
        <v>40.302710627099053</v>
      </c>
      <c r="J39" s="229">
        <v>38.285784007796778</v>
      </c>
      <c r="K39" s="229">
        <v>31.768358195187449</v>
      </c>
      <c r="L39" s="229">
        <v>28.357235434975411</v>
      </c>
      <c r="M39" s="229">
        <v>47.288492116915762</v>
      </c>
      <c r="N39" s="229">
        <v>56.73738968086144</v>
      </c>
      <c r="O39" s="229">
        <v>10.92532857443344</v>
      </c>
      <c r="P39" s="229">
        <v>6.5796239909237508</v>
      </c>
      <c r="Q39" s="229">
        <v>2.2008410670734428</v>
      </c>
      <c r="R39" s="229">
        <v>17.76525888871268</v>
      </c>
      <c r="S39" s="229">
        <v>17.720759746709529</v>
      </c>
      <c r="T39" s="229">
        <v>0.32913261195210891</v>
      </c>
      <c r="U39" s="229">
        <v>0.33367309571796472</v>
      </c>
      <c r="V39" s="229">
        <v>0.32378856671153811</v>
      </c>
      <c r="W39" s="229">
        <v>0.44491226785304833</v>
      </c>
      <c r="X39" s="229">
        <v>1.46331312005471</v>
      </c>
      <c r="Y39" s="229">
        <v>0.73354950490124049</v>
      </c>
      <c r="DA39" s="73" t="s">
        <v>2332</v>
      </c>
    </row>
    <row r="40" spans="1:105" ht="12" customHeight="1" x14ac:dyDescent="0.25">
      <c r="A40" s="64" t="s">
        <v>33</v>
      </c>
      <c r="B40" s="229">
        <v>23.1474666044477</v>
      </c>
      <c r="C40" s="229">
        <v>22.970680455496531</v>
      </c>
      <c r="D40" s="229">
        <v>20.320184492089211</v>
      </c>
      <c r="E40" s="229">
        <v>22.617337905831349</v>
      </c>
      <c r="F40" s="229">
        <v>14.135951065321761</v>
      </c>
      <c r="G40" s="229">
        <v>8.5217413105447228</v>
      </c>
      <c r="H40" s="229">
        <v>14.266069142660109</v>
      </c>
      <c r="I40" s="229">
        <v>11.15198063823112</v>
      </c>
      <c r="J40" s="229">
        <v>5.5709358573528824</v>
      </c>
      <c r="K40" s="229">
        <v>8.3288339945854357</v>
      </c>
      <c r="L40" s="229">
        <v>8.5201330727051463</v>
      </c>
      <c r="M40" s="229">
        <v>0</v>
      </c>
      <c r="N40" s="229">
        <v>2.7767374947177168</v>
      </c>
      <c r="O40" s="229">
        <v>2.7767374947182168</v>
      </c>
      <c r="P40" s="229">
        <v>0</v>
      </c>
      <c r="Q40" s="229">
        <v>0</v>
      </c>
      <c r="R40" s="229">
        <v>5.5534749894393247</v>
      </c>
      <c r="S40" s="229">
        <v>6.4081385241356221</v>
      </c>
      <c r="T40" s="229">
        <v>1.6880911026923719</v>
      </c>
      <c r="U40" s="229">
        <v>3.9383447074654399</v>
      </c>
      <c r="V40" s="229">
        <v>1.7812502103796051</v>
      </c>
      <c r="W40" s="229">
        <v>1.8193764868995159</v>
      </c>
      <c r="X40" s="229">
        <v>3.166390547097282</v>
      </c>
      <c r="Y40" s="229">
        <v>4.1246705479803119</v>
      </c>
      <c r="DA40" s="73" t="s">
        <v>2333</v>
      </c>
    </row>
    <row r="41" spans="1:105" ht="12" customHeight="1" x14ac:dyDescent="0.25">
      <c r="A41" s="64" t="s">
        <v>35</v>
      </c>
      <c r="B41" s="229">
        <v>435.68258788203178</v>
      </c>
      <c r="C41" s="229">
        <v>699.36264823907368</v>
      </c>
      <c r="D41" s="229">
        <v>410.9122256134184</v>
      </c>
      <c r="E41" s="229">
        <v>521.05155629199407</v>
      </c>
      <c r="F41" s="229">
        <v>545.1512795211238</v>
      </c>
      <c r="G41" s="229">
        <v>957.77156911477289</v>
      </c>
      <c r="H41" s="229">
        <v>427.39186097874921</v>
      </c>
      <c r="I41" s="229">
        <v>535.29971682479652</v>
      </c>
      <c r="J41" s="229">
        <v>528.99568937075435</v>
      </c>
      <c r="K41" s="229">
        <v>478.04939523997342</v>
      </c>
      <c r="L41" s="229">
        <v>493.84523888008579</v>
      </c>
      <c r="M41" s="229">
        <v>522.01520911419811</v>
      </c>
      <c r="N41" s="229">
        <v>493.70069219494201</v>
      </c>
      <c r="O41" s="229">
        <v>425.88948031718252</v>
      </c>
      <c r="P41" s="229">
        <v>458.11532881191812</v>
      </c>
      <c r="Q41" s="229">
        <v>462.61920516872078</v>
      </c>
      <c r="R41" s="229">
        <v>475.02143424445592</v>
      </c>
      <c r="S41" s="229">
        <v>483.4001920755166</v>
      </c>
      <c r="T41" s="229">
        <v>466.78062724719462</v>
      </c>
      <c r="U41" s="229">
        <v>502.16662604466978</v>
      </c>
      <c r="V41" s="229">
        <v>497.43252188721931</v>
      </c>
      <c r="W41" s="229">
        <v>498.33284816584342</v>
      </c>
      <c r="X41" s="229">
        <v>568.38673157685355</v>
      </c>
      <c r="Y41" s="229">
        <v>471.19884784951921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13.827599723283591</v>
      </c>
      <c r="C43" s="229">
        <v>12.510595162263259</v>
      </c>
      <c r="D43" s="229">
        <v>0.39491173482009723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5.3993394332106286</v>
      </c>
      <c r="L43" s="229">
        <v>53.466213240687402</v>
      </c>
      <c r="M43" s="229">
        <v>28.445022916183259</v>
      </c>
      <c r="N43" s="229">
        <v>42.535739101437279</v>
      </c>
      <c r="O43" s="229">
        <v>77.960222473841597</v>
      </c>
      <c r="P43" s="229">
        <v>54.772775804002187</v>
      </c>
      <c r="Q43" s="229">
        <v>36.87328320627855</v>
      </c>
      <c r="R43" s="229">
        <v>22.91388821015147</v>
      </c>
      <c r="S43" s="229">
        <v>36.474578801730082</v>
      </c>
      <c r="T43" s="229">
        <v>32.707983683864683</v>
      </c>
      <c r="U43" s="229">
        <v>36.563232456450038</v>
      </c>
      <c r="V43" s="229">
        <v>37.180489453745842</v>
      </c>
      <c r="W43" s="229">
        <v>39.904574481686183</v>
      </c>
      <c r="X43" s="229">
        <v>70.560723845929985</v>
      </c>
      <c r="Y43" s="229">
        <v>56.23770664041664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137.88735005317517</v>
      </c>
      <c r="C45" s="261">
        <f t="shared" si="2"/>
        <v>175.80929140444323</v>
      </c>
      <c r="D45" s="261">
        <f t="shared" si="2"/>
        <v>152.77497995324319</v>
      </c>
      <c r="E45" s="261">
        <f t="shared" si="2"/>
        <v>129.49837878609424</v>
      </c>
      <c r="F45" s="261">
        <f t="shared" si="2"/>
        <v>149.31264111320036</v>
      </c>
      <c r="G45" s="261">
        <f t="shared" si="2"/>
        <v>188.68965401811943</v>
      </c>
      <c r="H45" s="261">
        <f t="shared" si="2"/>
        <v>113.58521089409608</v>
      </c>
      <c r="I45" s="261">
        <f t="shared" si="2"/>
        <v>156.70942492208803</v>
      </c>
      <c r="J45" s="261">
        <f t="shared" si="2"/>
        <v>146.8888187843975</v>
      </c>
      <c r="K45" s="261">
        <f t="shared" si="2"/>
        <v>100.35133292043437</v>
      </c>
      <c r="L45" s="261">
        <f t="shared" si="2"/>
        <v>108.9024118410574</v>
      </c>
      <c r="M45" s="261">
        <f t="shared" si="2"/>
        <v>108.85043192481956</v>
      </c>
      <c r="N45" s="261">
        <f t="shared" si="2"/>
        <v>114.34362658672015</v>
      </c>
      <c r="O45" s="261">
        <f t="shared" si="2"/>
        <v>100.66110838834878</v>
      </c>
      <c r="P45" s="261">
        <f t="shared" si="2"/>
        <v>104.35823680559129</v>
      </c>
      <c r="Q45" s="261">
        <f t="shared" si="2"/>
        <v>103.04905135997781</v>
      </c>
      <c r="R45" s="261">
        <f t="shared" si="2"/>
        <v>107.88794958010152</v>
      </c>
      <c r="S45" s="261">
        <f t="shared" si="2"/>
        <v>109.90750944583783</v>
      </c>
      <c r="T45" s="261">
        <f t="shared" si="2"/>
        <v>96.398628658182403</v>
      </c>
      <c r="U45" s="261">
        <f t="shared" si="2"/>
        <v>106.43293186583884</v>
      </c>
      <c r="V45" s="261">
        <f t="shared" si="2"/>
        <v>102.65544706818656</v>
      </c>
      <c r="W45" s="261">
        <f t="shared" si="2"/>
        <v>105.19032485002057</v>
      </c>
      <c r="X45" s="261">
        <f t="shared" si="2"/>
        <v>116.6911536321776</v>
      </c>
      <c r="Y45" s="261">
        <f t="shared" si="2"/>
        <v>96.268491151457823</v>
      </c>
      <c r="DA45" s="70"/>
    </row>
    <row r="46" spans="1:105" ht="12" customHeight="1" x14ac:dyDescent="0.25">
      <c r="A46" s="165" t="s">
        <v>2184</v>
      </c>
      <c r="B46" s="346">
        <v>81.538271989798801</v>
      </c>
      <c r="C46" s="346">
        <v>99.858938730334557</v>
      </c>
      <c r="D46" s="346">
        <v>94.522065273782601</v>
      </c>
      <c r="E46" s="346">
        <v>74.843000818323816</v>
      </c>
      <c r="F46" s="346">
        <v>92.607771442379004</v>
      </c>
      <c r="G46" s="346">
        <v>107.3241217601753</v>
      </c>
      <c r="H46" s="346">
        <v>66.854343749536156</v>
      </c>
      <c r="I46" s="346">
        <v>88.912532540910618</v>
      </c>
      <c r="J46" s="346">
        <v>83.877574667358886</v>
      </c>
      <c r="K46" s="346">
        <v>57.477982784321242</v>
      </c>
      <c r="L46" s="346">
        <v>61.6004719907923</v>
      </c>
      <c r="M46" s="346">
        <v>62.3037048209438</v>
      </c>
      <c r="N46" s="346">
        <v>65.534069489108887</v>
      </c>
      <c r="O46" s="346">
        <v>56.966503672730681</v>
      </c>
      <c r="P46" s="346">
        <v>59.881327742902997</v>
      </c>
      <c r="Q46" s="346">
        <v>59.739876874240842</v>
      </c>
      <c r="R46" s="346">
        <v>61.73133726986368</v>
      </c>
      <c r="S46" s="346">
        <v>63.019116591606227</v>
      </c>
      <c r="T46" s="346">
        <v>54.855859852955263</v>
      </c>
      <c r="U46" s="346">
        <v>60.350092075626861</v>
      </c>
      <c r="V46" s="346">
        <v>57.810440959266153</v>
      </c>
      <c r="W46" s="346">
        <v>59.718088497178222</v>
      </c>
      <c r="X46" s="346">
        <v>64.29538935462152</v>
      </c>
      <c r="Y46" s="346">
        <v>53.208891255647643</v>
      </c>
      <c r="DA46" s="167" t="s">
        <v>2338</v>
      </c>
    </row>
    <row r="47" spans="1:105" ht="12" customHeight="1" x14ac:dyDescent="0.25">
      <c r="A47" s="59" t="s">
        <v>28</v>
      </c>
      <c r="B47" s="230">
        <v>1.0928618514409369</v>
      </c>
      <c r="C47" s="230">
        <v>0.47227415672034179</v>
      </c>
      <c r="D47" s="230">
        <v>1.09577034682776</v>
      </c>
      <c r="E47" s="230">
        <v>0.75191690520588639</v>
      </c>
      <c r="F47" s="230">
        <v>1.2996899364239201</v>
      </c>
      <c r="G47" s="230">
        <v>0.526283034167359</v>
      </c>
      <c r="H47" s="230">
        <v>0.37490223732524253</v>
      </c>
      <c r="I47" s="230">
        <v>0.34231139078336342</v>
      </c>
      <c r="J47" s="230">
        <v>0</v>
      </c>
      <c r="K47" s="230">
        <v>0</v>
      </c>
      <c r="L47" s="230">
        <v>0.42076660697106932</v>
      </c>
      <c r="M47" s="230">
        <v>0.18683305308261189</v>
      </c>
      <c r="N47" s="230">
        <v>3.5041836529461081</v>
      </c>
      <c r="O47" s="230">
        <v>2.547008693464659</v>
      </c>
      <c r="P47" s="230">
        <v>2.7201200308517368</v>
      </c>
      <c r="Q47" s="230">
        <v>3.0802972492959388</v>
      </c>
      <c r="R47" s="230">
        <v>3.5190309406868971</v>
      </c>
      <c r="S47" s="230">
        <v>2.8034050254632978</v>
      </c>
      <c r="T47" s="230">
        <v>0.29174518718039011</v>
      </c>
      <c r="U47" s="230">
        <v>0.35617314264887112</v>
      </c>
      <c r="V47" s="230">
        <v>0.30403524515111591</v>
      </c>
      <c r="W47" s="230">
        <v>0.46818389874810429</v>
      </c>
      <c r="X47" s="230">
        <v>0.27329485174497448</v>
      </c>
      <c r="Y47" s="230">
        <v>0.39854260017953191</v>
      </c>
      <c r="DA47" s="71" t="s">
        <v>2339</v>
      </c>
    </row>
    <row r="48" spans="1:105" ht="12" customHeight="1" x14ac:dyDescent="0.25">
      <c r="A48" s="59" t="s">
        <v>31</v>
      </c>
      <c r="B48" s="230">
        <v>0.45567133248359959</v>
      </c>
      <c r="C48" s="230">
        <v>1.664478932928775</v>
      </c>
      <c r="D48" s="230">
        <v>2.2025225874533838</v>
      </c>
      <c r="E48" s="230">
        <v>2.9141703933092331</v>
      </c>
      <c r="F48" s="230">
        <v>1.289946338891752</v>
      </c>
      <c r="G48" s="230">
        <v>1.703170053923144</v>
      </c>
      <c r="H48" s="230">
        <v>4.0951148690537664</v>
      </c>
      <c r="I48" s="230">
        <v>1.2517045461780749</v>
      </c>
      <c r="J48" s="230">
        <v>0.63541503658026321</v>
      </c>
      <c r="K48" s="230">
        <v>0.65595198915789033</v>
      </c>
      <c r="L48" s="230">
        <v>1.5831157922570951</v>
      </c>
      <c r="M48" s="230">
        <v>0.88547003437749872</v>
      </c>
      <c r="N48" s="230">
        <v>0.90572365457987358</v>
      </c>
      <c r="O48" s="230">
        <v>0.9477954197730093</v>
      </c>
      <c r="P48" s="230">
        <v>1.401706654842676</v>
      </c>
      <c r="Q48" s="230">
        <v>1.1658021983114859</v>
      </c>
      <c r="R48" s="230">
        <v>1.1202571338360079</v>
      </c>
      <c r="S48" s="230">
        <v>1.026454019759641</v>
      </c>
      <c r="T48" s="230">
        <v>0.63163675775459882</v>
      </c>
      <c r="U48" s="230">
        <v>2.2140558382477411</v>
      </c>
      <c r="V48" s="230">
        <v>0.79695864460741417</v>
      </c>
      <c r="W48" s="230">
        <v>1.159950599829692</v>
      </c>
      <c r="X48" s="230">
        <v>1.096535857251967</v>
      </c>
      <c r="Y48" s="230">
        <v>1.336277553343614</v>
      </c>
      <c r="DA48" s="71" t="s">
        <v>2340</v>
      </c>
    </row>
    <row r="49" spans="1:105" ht="12" customHeight="1" x14ac:dyDescent="0.25">
      <c r="A49" s="59" t="s">
        <v>159</v>
      </c>
      <c r="B49" s="230">
        <v>19.746604717267441</v>
      </c>
      <c r="C49" s="230">
        <v>21.970491561515761</v>
      </c>
      <c r="D49" s="230">
        <v>33.304930732786652</v>
      </c>
      <c r="E49" s="230">
        <v>11.445393536722801</v>
      </c>
      <c r="F49" s="230">
        <v>16.114643607373349</v>
      </c>
      <c r="G49" s="230">
        <v>7.8357995835374341</v>
      </c>
      <c r="H49" s="230">
        <v>10.406610149920141</v>
      </c>
      <c r="I49" s="230">
        <v>32.106627325053871</v>
      </c>
      <c r="J49" s="230">
        <v>28.316751487717031</v>
      </c>
      <c r="K49" s="230">
        <v>6.2558291236538777</v>
      </c>
      <c r="L49" s="230">
        <v>5.3068624150160266</v>
      </c>
      <c r="M49" s="230">
        <v>3.6146321855728551</v>
      </c>
      <c r="N49" s="230">
        <v>3.8715488086220362</v>
      </c>
      <c r="O49" s="230">
        <v>5.9706705329315319</v>
      </c>
      <c r="P49" s="230">
        <v>6.1265925987733061</v>
      </c>
      <c r="Q49" s="230">
        <v>6.1181744340321016</v>
      </c>
      <c r="R49" s="230">
        <v>7.2384584668863594</v>
      </c>
      <c r="S49" s="230">
        <v>7.0685091775091848</v>
      </c>
      <c r="T49" s="230">
        <v>6.518454225761646</v>
      </c>
      <c r="U49" s="230">
        <v>6.9945032913506733</v>
      </c>
      <c r="V49" s="230">
        <v>7.22885874848635</v>
      </c>
      <c r="W49" s="230">
        <v>7.3875427795475259</v>
      </c>
      <c r="X49" s="230">
        <v>6.6677502482066329</v>
      </c>
      <c r="Y49" s="230">
        <v>4.5767634338360734</v>
      </c>
      <c r="DA49" s="71" t="s">
        <v>2341</v>
      </c>
    </row>
    <row r="50" spans="1:105" ht="12" customHeight="1" x14ac:dyDescent="0.25">
      <c r="A50" s="59" t="s">
        <v>32</v>
      </c>
      <c r="B50" s="230">
        <v>12.412336438082139</v>
      </c>
      <c r="C50" s="230">
        <v>6.9754213226981756</v>
      </c>
      <c r="D50" s="230">
        <v>8.461030026122307</v>
      </c>
      <c r="E50" s="230">
        <v>6.5759728168881706</v>
      </c>
      <c r="F50" s="230">
        <v>8.3791166484317987</v>
      </c>
      <c r="G50" s="230">
        <v>5.2601877636151588</v>
      </c>
      <c r="H50" s="230">
        <v>6.7916902174910776</v>
      </c>
      <c r="I50" s="230">
        <v>3.8658433159035162</v>
      </c>
      <c r="J50" s="230">
        <v>3.7069116679967489</v>
      </c>
      <c r="K50" s="230">
        <v>3.1509401083948378</v>
      </c>
      <c r="L50" s="230">
        <v>2.948102797224827</v>
      </c>
      <c r="M50" s="230">
        <v>4.7858641120312218</v>
      </c>
      <c r="N50" s="230">
        <v>5.9014155127484704</v>
      </c>
      <c r="O50" s="230">
        <v>1.188064917157265</v>
      </c>
      <c r="P50" s="230">
        <v>0.70275322179149369</v>
      </c>
      <c r="Q50" s="230">
        <v>0.23378478544039871</v>
      </c>
      <c r="R50" s="230">
        <v>1.7972521542573019</v>
      </c>
      <c r="S50" s="230">
        <v>1.8431064522546181</v>
      </c>
      <c r="T50" s="230">
        <v>3.3408639250883228E-2</v>
      </c>
      <c r="U50" s="230">
        <v>3.3722782358006277E-2</v>
      </c>
      <c r="V50" s="230">
        <v>3.2186932513013272E-2</v>
      </c>
      <c r="W50" s="230">
        <v>4.522680550446348E-2</v>
      </c>
      <c r="X50" s="230">
        <v>0.14446395134925641</v>
      </c>
      <c r="Y50" s="230">
        <v>7.2894967614267558E-2</v>
      </c>
      <c r="DA50" s="71" t="s">
        <v>2342</v>
      </c>
    </row>
    <row r="51" spans="1:105" ht="12" customHeight="1" x14ac:dyDescent="0.25">
      <c r="A51" s="59" t="s">
        <v>35</v>
      </c>
      <c r="B51" s="230">
        <v>47.83079765052468</v>
      </c>
      <c r="C51" s="230">
        <v>68.776272756471499</v>
      </c>
      <c r="D51" s="230">
        <v>49.457811580592512</v>
      </c>
      <c r="E51" s="230">
        <v>53.155547166197742</v>
      </c>
      <c r="F51" s="230">
        <v>65.524374911258192</v>
      </c>
      <c r="G51" s="230">
        <v>91.998681324932221</v>
      </c>
      <c r="H51" s="230">
        <v>45.186026275745917</v>
      </c>
      <c r="I51" s="230">
        <v>51.346045962991788</v>
      </c>
      <c r="J51" s="230">
        <v>51.218496475064839</v>
      </c>
      <c r="K51" s="230">
        <v>47.415261563114633</v>
      </c>
      <c r="L51" s="230">
        <v>51.341624379323292</v>
      </c>
      <c r="M51" s="230">
        <v>52.830905435879608</v>
      </c>
      <c r="N51" s="230">
        <v>51.351197860212388</v>
      </c>
      <c r="O51" s="230">
        <v>46.31296410940422</v>
      </c>
      <c r="P51" s="230">
        <v>48.930155236643792</v>
      </c>
      <c r="Q51" s="230">
        <v>49.141818207160917</v>
      </c>
      <c r="R51" s="230">
        <v>48.056338574197113</v>
      </c>
      <c r="S51" s="230">
        <v>50.277641916619487</v>
      </c>
      <c r="T51" s="230">
        <v>47.380615043007737</v>
      </c>
      <c r="U51" s="230">
        <v>50.751637021021573</v>
      </c>
      <c r="V51" s="230">
        <v>49.448401388508259</v>
      </c>
      <c r="W51" s="230">
        <v>50.657184413548443</v>
      </c>
      <c r="X51" s="230">
        <v>56.113344446068687</v>
      </c>
      <c r="Y51" s="230">
        <v>46.824412700674159</v>
      </c>
      <c r="DA51" s="71" t="s">
        <v>2343</v>
      </c>
    </row>
    <row r="52" spans="1:105" ht="12" customHeight="1" x14ac:dyDescent="0.25">
      <c r="A52" s="165" t="s">
        <v>2191</v>
      </c>
      <c r="B52" s="346">
        <v>56.349078063376368</v>
      </c>
      <c r="C52" s="346">
        <v>75.950352674108672</v>
      </c>
      <c r="D52" s="346">
        <v>58.252914679460588</v>
      </c>
      <c r="E52" s="346">
        <v>54.65537796777042</v>
      </c>
      <c r="F52" s="346">
        <v>56.704869670821353</v>
      </c>
      <c r="G52" s="346">
        <v>81.365532257944139</v>
      </c>
      <c r="H52" s="346">
        <v>46.730867144559923</v>
      </c>
      <c r="I52" s="346">
        <v>67.7968923811774</v>
      </c>
      <c r="J52" s="346">
        <v>63.011244117038608</v>
      </c>
      <c r="K52" s="346">
        <v>42.873350136113139</v>
      </c>
      <c r="L52" s="346">
        <v>47.3019398502651</v>
      </c>
      <c r="M52" s="346">
        <v>46.546727103875767</v>
      </c>
      <c r="N52" s="346">
        <v>48.809557097611261</v>
      </c>
      <c r="O52" s="346">
        <v>43.694604715618098</v>
      </c>
      <c r="P52" s="346">
        <v>44.476909062688293</v>
      </c>
      <c r="Q52" s="346">
        <v>43.309174485736968</v>
      </c>
      <c r="R52" s="346">
        <v>46.156612310237847</v>
      </c>
      <c r="S52" s="346">
        <v>46.888392854231597</v>
      </c>
      <c r="T52" s="346">
        <v>41.542768805227141</v>
      </c>
      <c r="U52" s="346">
        <v>46.08283979021197</v>
      </c>
      <c r="V52" s="346">
        <v>44.845006108920408</v>
      </c>
      <c r="W52" s="346">
        <v>45.472236352842359</v>
      </c>
      <c r="X52" s="346">
        <v>52.395764277556083</v>
      </c>
      <c r="Y52" s="346">
        <v>43.05959989581018</v>
      </c>
      <c r="DA52" s="167" t="s">
        <v>2344</v>
      </c>
    </row>
    <row r="53" spans="1:105" ht="12" customHeight="1" x14ac:dyDescent="0.25">
      <c r="A53" s="64" t="s">
        <v>28</v>
      </c>
      <c r="B53" s="229">
        <v>0.71943383912276748</v>
      </c>
      <c r="C53" s="229">
        <v>0.34707313101282811</v>
      </c>
      <c r="D53" s="229">
        <v>0.65795580884098848</v>
      </c>
      <c r="E53" s="229">
        <v>0.53267825496614363</v>
      </c>
      <c r="F53" s="229">
        <v>0.78147829485067044</v>
      </c>
      <c r="G53" s="229">
        <v>0.39597040105000331</v>
      </c>
      <c r="H53" s="229">
        <v>0.25627317174867492</v>
      </c>
      <c r="I53" s="229">
        <v>0.25791367767663959</v>
      </c>
      <c r="J53" s="229">
        <v>0</v>
      </c>
      <c r="K53" s="229">
        <v>0</v>
      </c>
      <c r="L53" s="229">
        <v>0.29249978205108818</v>
      </c>
      <c r="M53" s="229">
        <v>0.1334172019427452</v>
      </c>
      <c r="N53" s="229">
        <v>2.4347985335589968</v>
      </c>
      <c r="O53" s="229">
        <v>1.692730336671435</v>
      </c>
      <c r="P53" s="229">
        <v>1.8405571779401</v>
      </c>
      <c r="Q53" s="229">
        <v>2.095695013317834</v>
      </c>
      <c r="R53" s="229">
        <v>2.5139036473619352</v>
      </c>
      <c r="S53" s="229">
        <v>1.947963345042991</v>
      </c>
      <c r="T53" s="229">
        <v>0.20772025378309941</v>
      </c>
      <c r="U53" s="229">
        <v>0.25469591180620987</v>
      </c>
      <c r="V53" s="229">
        <v>0.221038979414314</v>
      </c>
      <c r="W53" s="229">
        <v>0.33285720055752782</v>
      </c>
      <c r="X53" s="229">
        <v>0.20006551784832621</v>
      </c>
      <c r="Y53" s="229">
        <v>0.28984755798435302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0.29996963996375747</v>
      </c>
      <c r="C55" s="229">
        <v>1.2232215261750281</v>
      </c>
      <c r="D55" s="229">
        <v>1.322505700864915</v>
      </c>
      <c r="E55" s="229">
        <v>2.0644770572845621</v>
      </c>
      <c r="F55" s="229">
        <v>0.77561965905473551</v>
      </c>
      <c r="G55" s="229">
        <v>1.2814491167766611</v>
      </c>
      <c r="H55" s="229">
        <v>2.799311318212041</v>
      </c>
      <c r="I55" s="229">
        <v>0.94309371981625079</v>
      </c>
      <c r="J55" s="229">
        <v>0.47429201188363762</v>
      </c>
      <c r="K55" s="229">
        <v>0.4779579510597608</v>
      </c>
      <c r="L55" s="229">
        <v>1.100517523313524</v>
      </c>
      <c r="M55" s="229">
        <v>0.63231281853835475</v>
      </c>
      <c r="N55" s="229">
        <v>0.62932050497031622</v>
      </c>
      <c r="O55" s="229">
        <v>0.62990050411866483</v>
      </c>
      <c r="P55" s="229">
        <v>0.94845860317761632</v>
      </c>
      <c r="Q55" s="229">
        <v>0.79315911932680638</v>
      </c>
      <c r="R55" s="229">
        <v>0.80028239086293917</v>
      </c>
      <c r="S55" s="229">
        <v>0.71323793305013894</v>
      </c>
      <c r="T55" s="229">
        <v>0.44972034975985448</v>
      </c>
      <c r="U55" s="229">
        <v>1.5832495575566059</v>
      </c>
      <c r="V55" s="229">
        <v>0.57940297465144452</v>
      </c>
      <c r="W55" s="229">
        <v>0.82467148160528236</v>
      </c>
      <c r="X55" s="229">
        <v>0.80271916108059971</v>
      </c>
      <c r="Y55" s="229">
        <v>0.97183283656873276</v>
      </c>
      <c r="DA55" s="73" t="s">
        <v>2347</v>
      </c>
    </row>
    <row r="56" spans="1:105" ht="12" customHeight="1" x14ac:dyDescent="0.25">
      <c r="A56" s="64" t="s">
        <v>159</v>
      </c>
      <c r="B56" s="229">
        <v>12.999241965169141</v>
      </c>
      <c r="C56" s="229">
        <v>16.146060900515391</v>
      </c>
      <c r="D56" s="229">
        <v>19.997960979800251</v>
      </c>
      <c r="E56" s="229">
        <v>8.1082260743597807</v>
      </c>
      <c r="F56" s="229">
        <v>9.6894219578759877</v>
      </c>
      <c r="G56" s="229">
        <v>5.8955818489373701</v>
      </c>
      <c r="H56" s="229">
        <v>7.1136811807242273</v>
      </c>
      <c r="I56" s="229">
        <v>24.190659598700069</v>
      </c>
      <c r="J56" s="229">
        <v>21.13643565219882</v>
      </c>
      <c r="K56" s="229">
        <v>4.5582959111994974</v>
      </c>
      <c r="L56" s="229">
        <v>3.6891142834298831</v>
      </c>
      <c r="M56" s="229">
        <v>2.5812034021522008</v>
      </c>
      <c r="N56" s="229">
        <v>2.690053460499946</v>
      </c>
      <c r="O56" s="229">
        <v>3.9680803474664859</v>
      </c>
      <c r="P56" s="229">
        <v>4.1455317618671392</v>
      </c>
      <c r="Q56" s="229">
        <v>4.1625293321741648</v>
      </c>
      <c r="R56" s="229">
        <v>5.1709653731068288</v>
      </c>
      <c r="S56" s="229">
        <v>4.9115973813353424</v>
      </c>
      <c r="T56" s="229">
        <v>4.6410875844595143</v>
      </c>
      <c r="U56" s="229">
        <v>5.0017005217553363</v>
      </c>
      <c r="V56" s="229">
        <v>5.2555076609669626</v>
      </c>
      <c r="W56" s="229">
        <v>5.2522028527131699</v>
      </c>
      <c r="X56" s="229">
        <v>4.8811270968820777</v>
      </c>
      <c r="Y56" s="229">
        <v>3.3285367842029672</v>
      </c>
      <c r="DA56" s="73" t="s">
        <v>2348</v>
      </c>
    </row>
    <row r="57" spans="1:105" ht="12" customHeight="1" x14ac:dyDescent="0.25">
      <c r="A57" s="64" t="s">
        <v>32</v>
      </c>
      <c r="B57" s="229">
        <v>8.171073813546375</v>
      </c>
      <c r="C57" s="229">
        <v>5.1262201925566862</v>
      </c>
      <c r="D57" s="229">
        <v>5.0804293715207134</v>
      </c>
      <c r="E57" s="229">
        <v>4.6585968483387763</v>
      </c>
      <c r="F57" s="229">
        <v>5.0381999638993564</v>
      </c>
      <c r="G57" s="229">
        <v>3.957715759643234</v>
      </c>
      <c r="H57" s="229">
        <v>4.6426183156141327</v>
      </c>
      <c r="I57" s="229">
        <v>2.912710163236524</v>
      </c>
      <c r="J57" s="229">
        <v>2.7669452116703641</v>
      </c>
      <c r="K57" s="229">
        <v>2.295925468651812</v>
      </c>
      <c r="L57" s="229">
        <v>2.0494008112002011</v>
      </c>
      <c r="M57" s="229">
        <v>3.417578357631796</v>
      </c>
      <c r="N57" s="229">
        <v>4.1004579837823014</v>
      </c>
      <c r="O57" s="229">
        <v>0.78958251393775336</v>
      </c>
      <c r="P57" s="229">
        <v>0.47551485670426502</v>
      </c>
      <c r="Q57" s="229">
        <v>0.15905660051120349</v>
      </c>
      <c r="R57" s="229">
        <v>1.2839099234900759</v>
      </c>
      <c r="S57" s="229">
        <v>1.2806939337675201</v>
      </c>
      <c r="T57" s="229">
        <v>2.378668553476633E-2</v>
      </c>
      <c r="U57" s="229">
        <v>2.4114830044280451E-2</v>
      </c>
      <c r="V57" s="229">
        <v>2.3400466974207772E-2</v>
      </c>
      <c r="W57" s="229">
        <v>3.2154176832285719E-2</v>
      </c>
      <c r="X57" s="229">
        <v>0.1057548470180277</v>
      </c>
      <c r="Y57" s="229">
        <v>5.3014228197503108E-2</v>
      </c>
      <c r="DA57" s="73" t="s">
        <v>2349</v>
      </c>
    </row>
    <row r="58" spans="1:105" ht="12" customHeight="1" x14ac:dyDescent="0.25">
      <c r="A58" s="64" t="s">
        <v>33</v>
      </c>
      <c r="B58" s="229">
        <v>1.6728865176283989</v>
      </c>
      <c r="C58" s="229">
        <v>1.6601100367228381</v>
      </c>
      <c r="D58" s="229">
        <v>1.468556505704431</v>
      </c>
      <c r="E58" s="229">
        <v>1.6345736790064509</v>
      </c>
      <c r="F58" s="229">
        <v>1.021616851430633</v>
      </c>
      <c r="G58" s="229">
        <v>0.6158732784341947</v>
      </c>
      <c r="H58" s="229">
        <v>1.031020592280494</v>
      </c>
      <c r="I58" s="229">
        <v>0.80596284566904253</v>
      </c>
      <c r="J58" s="229">
        <v>0.4026161327109346</v>
      </c>
      <c r="K58" s="229">
        <v>0.60193170748240132</v>
      </c>
      <c r="L58" s="229">
        <v>0.61575704975807444</v>
      </c>
      <c r="M58" s="229">
        <v>0</v>
      </c>
      <c r="N58" s="229">
        <v>0.20067711068709251</v>
      </c>
      <c r="O58" s="229">
        <v>0.20067711068712871</v>
      </c>
      <c r="P58" s="229">
        <v>0</v>
      </c>
      <c r="Q58" s="229">
        <v>0</v>
      </c>
      <c r="R58" s="229">
        <v>0.40135422137446619</v>
      </c>
      <c r="S58" s="229">
        <v>0.46312146047385627</v>
      </c>
      <c r="T58" s="229">
        <v>0.12199973735699909</v>
      </c>
      <c r="U58" s="229">
        <v>0.28462742275330299</v>
      </c>
      <c r="V58" s="229">
        <v>0.1287324229639121</v>
      </c>
      <c r="W58" s="229">
        <v>0.13148784043777409</v>
      </c>
      <c r="X58" s="229">
        <v>0.22883765840566131</v>
      </c>
      <c r="Y58" s="229">
        <v>0.29809334504231999</v>
      </c>
      <c r="DA58" s="73" t="s">
        <v>2350</v>
      </c>
    </row>
    <row r="59" spans="1:105" ht="12" customHeight="1" x14ac:dyDescent="0.25">
      <c r="A59" s="64" t="s">
        <v>35</v>
      </c>
      <c r="B59" s="229">
        <v>31.487140242520351</v>
      </c>
      <c r="C59" s="229">
        <v>50.543515848392538</v>
      </c>
      <c r="D59" s="229">
        <v>29.69696571569019</v>
      </c>
      <c r="E59" s="229">
        <v>37.656826053814711</v>
      </c>
      <c r="F59" s="229">
        <v>39.398532943709967</v>
      </c>
      <c r="G59" s="229">
        <v>69.218941853102677</v>
      </c>
      <c r="H59" s="229">
        <v>30.887962565980349</v>
      </c>
      <c r="I59" s="229">
        <v>38.686552376078872</v>
      </c>
      <c r="J59" s="229">
        <v>38.230955108574847</v>
      </c>
      <c r="K59" s="229">
        <v>34.549024380218697</v>
      </c>
      <c r="L59" s="229">
        <v>35.690603038119548</v>
      </c>
      <c r="M59" s="229">
        <v>37.726470038683011</v>
      </c>
      <c r="N59" s="229">
        <v>35.680156529874083</v>
      </c>
      <c r="O59" s="229">
        <v>30.77938427549056</v>
      </c>
      <c r="P59" s="229">
        <v>33.108372945707274</v>
      </c>
      <c r="Q59" s="229">
        <v>33.433871807553047</v>
      </c>
      <c r="R59" s="229">
        <v>34.33019113976669</v>
      </c>
      <c r="S59" s="229">
        <v>34.935730884118733</v>
      </c>
      <c r="T59" s="229">
        <v>33.734621216039152</v>
      </c>
      <c r="U59" s="229">
        <v>36.291996557051078</v>
      </c>
      <c r="V59" s="229">
        <v>35.94985894202042</v>
      </c>
      <c r="W59" s="229">
        <v>36.014926265313903</v>
      </c>
      <c r="X59" s="229">
        <v>41.07777824252652</v>
      </c>
      <c r="Y59" s="229">
        <v>34.053929665807772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0.99933204542559195</v>
      </c>
      <c r="C61" s="229">
        <v>0.904151038733366</v>
      </c>
      <c r="D61" s="229">
        <v>2.8540597039109349E-2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0.39021471750095837</v>
      </c>
      <c r="L61" s="229">
        <v>3.8640473623927751</v>
      </c>
      <c r="M61" s="229">
        <v>2.0557452849276601</v>
      </c>
      <c r="N61" s="229">
        <v>3.0740929742385248</v>
      </c>
      <c r="O61" s="229">
        <v>5.6342496272460636</v>
      </c>
      <c r="P61" s="229">
        <v>3.9584737172919038</v>
      </c>
      <c r="Q61" s="229">
        <v>2.6648626128539079</v>
      </c>
      <c r="R61" s="229">
        <v>1.656005614274926</v>
      </c>
      <c r="S61" s="229">
        <v>2.6360479164430259</v>
      </c>
      <c r="T61" s="229">
        <v>2.363832978293757</v>
      </c>
      <c r="U61" s="229">
        <v>2.6424549892451532</v>
      </c>
      <c r="V61" s="229">
        <v>2.6870646619291398</v>
      </c>
      <c r="W61" s="229">
        <v>2.8839365353824169</v>
      </c>
      <c r="X61" s="229">
        <v>5.0994817537948656</v>
      </c>
      <c r="Y61" s="229">
        <v>4.0643454780065271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39.63015492692189</v>
      </c>
      <c r="C66" s="261">
        <f t="shared" si="3"/>
        <v>51.202545420804803</v>
      </c>
      <c r="D66" s="261">
        <f t="shared" si="3"/>
        <v>44.127553474949067</v>
      </c>
      <c r="E66" s="261">
        <f t="shared" si="3"/>
        <v>38.147780131436036</v>
      </c>
      <c r="F66" s="261">
        <f t="shared" si="3"/>
        <v>44.951386758086159</v>
      </c>
      <c r="G66" s="261">
        <f t="shared" si="3"/>
        <v>56.898565748115729</v>
      </c>
      <c r="H66" s="261">
        <f t="shared" si="3"/>
        <v>33.505899632154915</v>
      </c>
      <c r="I66" s="261">
        <f t="shared" si="3"/>
        <v>44.604881476325097</v>
      </c>
      <c r="J66" s="261">
        <f t="shared" si="3"/>
        <v>42.200449987081669</v>
      </c>
      <c r="K66" s="261">
        <f t="shared" si="3"/>
        <v>30.149103057615676</v>
      </c>
      <c r="L66" s="261">
        <f t="shared" si="3"/>
        <v>32.621447074340807</v>
      </c>
      <c r="M66" s="261">
        <f t="shared" si="3"/>
        <v>32.805403300850017</v>
      </c>
      <c r="N66" s="261">
        <f t="shared" si="3"/>
        <v>33.794113662489536</v>
      </c>
      <c r="O66" s="261">
        <f t="shared" si="3"/>
        <v>29.893309138781568</v>
      </c>
      <c r="P66" s="261">
        <f t="shared" si="3"/>
        <v>31.195962775839423</v>
      </c>
      <c r="Q66" s="261">
        <f t="shared" si="3"/>
        <v>30.934986643666942</v>
      </c>
      <c r="R66" s="261">
        <f t="shared" si="3"/>
        <v>31.87085380744972</v>
      </c>
      <c r="S66" s="261">
        <f t="shared" si="3"/>
        <v>32.68706415612067</v>
      </c>
      <c r="T66" s="261">
        <f t="shared" si="3"/>
        <v>29.12307624029388</v>
      </c>
      <c r="U66" s="261">
        <f t="shared" si="3"/>
        <v>32.039930213702263</v>
      </c>
      <c r="V66" s="261">
        <f t="shared" si="3"/>
        <v>30.851354102294401</v>
      </c>
      <c r="W66" s="261">
        <f t="shared" si="3"/>
        <v>31.679748852948585</v>
      </c>
      <c r="X66" s="261">
        <f t="shared" si="3"/>
        <v>34.925863429095713</v>
      </c>
      <c r="Y66" s="261">
        <f t="shared" si="3"/>
        <v>28.897547227596398</v>
      </c>
      <c r="DA66" s="70"/>
    </row>
    <row r="67" spans="1:105" ht="12" customHeight="1" x14ac:dyDescent="0.25">
      <c r="A67" s="165" t="s">
        <v>2210</v>
      </c>
      <c r="B67" s="346">
        <v>29.015924155981189</v>
      </c>
      <c r="C67" s="346">
        <v>36.896107797981003</v>
      </c>
      <c r="D67" s="346">
        <v>33.154705280480037</v>
      </c>
      <c r="E67" s="346">
        <v>27.852584281551309</v>
      </c>
      <c r="F67" s="346">
        <v>34.270137069399588</v>
      </c>
      <c r="G67" s="346">
        <v>41.572094297865867</v>
      </c>
      <c r="H67" s="346">
        <v>24.703409422099309</v>
      </c>
      <c r="I67" s="346">
        <v>31.83427570923352</v>
      </c>
      <c r="J67" s="346">
        <v>30.331295970575781</v>
      </c>
      <c r="K67" s="346">
        <v>22.07323654998218</v>
      </c>
      <c r="L67" s="346">
        <v>23.711386382324111</v>
      </c>
      <c r="M67" s="346">
        <v>24.037598749427431</v>
      </c>
      <c r="N67" s="346">
        <v>24.60006966626359</v>
      </c>
      <c r="O67" s="346">
        <v>21.662746477667909</v>
      </c>
      <c r="P67" s="346">
        <v>22.818040847133599</v>
      </c>
      <c r="Q67" s="346">
        <v>22.777025798708181</v>
      </c>
      <c r="R67" s="346">
        <v>23.176533483083588</v>
      </c>
      <c r="S67" s="346">
        <v>23.854901513218319</v>
      </c>
      <c r="T67" s="346">
        <v>21.297845551220622</v>
      </c>
      <c r="U67" s="346">
        <v>23.359506098094471</v>
      </c>
      <c r="V67" s="346">
        <v>22.4040953338551</v>
      </c>
      <c r="W67" s="346">
        <v>23.114341451305151</v>
      </c>
      <c r="X67" s="346">
        <v>25.05630118290787</v>
      </c>
      <c r="Y67" s="346">
        <v>20.78659766273465</v>
      </c>
      <c r="DA67" s="167" t="s">
        <v>2358</v>
      </c>
    </row>
    <row r="68" spans="1:105" ht="12" customHeight="1" x14ac:dyDescent="0.25">
      <c r="A68" s="165" t="s">
        <v>2212</v>
      </c>
      <c r="B68" s="346">
        <v>10.614230770940701</v>
      </c>
      <c r="C68" s="346">
        <v>14.3064376228238</v>
      </c>
      <c r="D68" s="346">
        <v>10.97284819446903</v>
      </c>
      <c r="E68" s="346">
        <v>10.295195849884729</v>
      </c>
      <c r="F68" s="346">
        <v>10.68124968868657</v>
      </c>
      <c r="G68" s="346">
        <v>15.32647145024986</v>
      </c>
      <c r="H68" s="346">
        <v>8.8024902100556073</v>
      </c>
      <c r="I68" s="346">
        <v>12.770605767091579</v>
      </c>
      <c r="J68" s="346">
        <v>11.86915401650589</v>
      </c>
      <c r="K68" s="346">
        <v>8.0758665076334974</v>
      </c>
      <c r="L68" s="346">
        <v>8.9100606920166943</v>
      </c>
      <c r="M68" s="346">
        <v>8.7678045514225857</v>
      </c>
      <c r="N68" s="346">
        <v>9.1940439962259433</v>
      </c>
      <c r="O68" s="346">
        <v>8.2305626611136589</v>
      </c>
      <c r="P68" s="346">
        <v>8.377921928705824</v>
      </c>
      <c r="Q68" s="346">
        <v>8.1579608449587617</v>
      </c>
      <c r="R68" s="346">
        <v>8.6943203243661333</v>
      </c>
      <c r="S68" s="346">
        <v>8.8321626429023539</v>
      </c>
      <c r="T68" s="346">
        <v>7.8252306890732592</v>
      </c>
      <c r="U68" s="346">
        <v>8.6804241156077904</v>
      </c>
      <c r="V68" s="346">
        <v>8.4472587684393012</v>
      </c>
      <c r="W68" s="346">
        <v>8.5654074016434336</v>
      </c>
      <c r="X68" s="346">
        <v>9.8695622461878472</v>
      </c>
      <c r="Y68" s="346">
        <v>8.1109495648617482</v>
      </c>
      <c r="DA68" s="167" t="s">
        <v>2359</v>
      </c>
    </row>
    <row r="69" spans="1:105" ht="12" customHeight="1" x14ac:dyDescent="0.25">
      <c r="A69" s="64" t="s">
        <v>28</v>
      </c>
      <c r="B69" s="229">
        <v>0.13551662343586759</v>
      </c>
      <c r="C69" s="229">
        <v>6.5376656257264007E-2</v>
      </c>
      <c r="D69" s="229">
        <v>0.12393627424151581</v>
      </c>
      <c r="E69" s="229">
        <v>0.10033828625401039</v>
      </c>
      <c r="F69" s="229">
        <v>0.14720366772810409</v>
      </c>
      <c r="G69" s="229">
        <v>7.4587222358449348E-2</v>
      </c>
      <c r="H69" s="229">
        <v>4.827306282246506E-2</v>
      </c>
      <c r="I69" s="229">
        <v>4.8582077789505497E-2</v>
      </c>
      <c r="J69" s="229">
        <v>0</v>
      </c>
      <c r="K69" s="229">
        <v>0</v>
      </c>
      <c r="L69" s="229">
        <v>5.5096911854498637E-2</v>
      </c>
      <c r="M69" s="229">
        <v>2.5131218094478339E-2</v>
      </c>
      <c r="N69" s="229">
        <v>0.45863241075349531</v>
      </c>
      <c r="O69" s="229">
        <v>0.31885225178298499</v>
      </c>
      <c r="P69" s="229">
        <v>0.34669775096932609</v>
      </c>
      <c r="Q69" s="229">
        <v>0.39475695541720979</v>
      </c>
      <c r="R69" s="229">
        <v>0.4735330970100044</v>
      </c>
      <c r="S69" s="229">
        <v>0.36692938355380428</v>
      </c>
      <c r="T69" s="229">
        <v>3.912736082340932E-2</v>
      </c>
      <c r="U69" s="229">
        <v>4.7975961226654498E-2</v>
      </c>
      <c r="V69" s="229">
        <v>4.1636151247017597E-2</v>
      </c>
      <c r="W69" s="229">
        <v>6.2698863262913823E-2</v>
      </c>
      <c r="X69" s="229">
        <v>3.7685471506055897E-2</v>
      </c>
      <c r="Y69" s="229">
        <v>5.4597323941650983E-2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5.6503976502868439E-2</v>
      </c>
      <c r="C71" s="229">
        <v>0.23041291905790001</v>
      </c>
      <c r="D71" s="229">
        <v>0.24911464725433299</v>
      </c>
      <c r="E71" s="229">
        <v>0.38887656480706417</v>
      </c>
      <c r="F71" s="229">
        <v>0.1461001019826095</v>
      </c>
      <c r="G71" s="229">
        <v>0.2413809970659638</v>
      </c>
      <c r="H71" s="229">
        <v>0.52729409872138167</v>
      </c>
      <c r="I71" s="229">
        <v>0.17764646245846269</v>
      </c>
      <c r="J71" s="229">
        <v>8.9340323568109017E-2</v>
      </c>
      <c r="K71" s="229">
        <v>9.0030860587434161E-2</v>
      </c>
      <c r="L71" s="229">
        <v>0.20729969968232581</v>
      </c>
      <c r="M71" s="229">
        <v>0.119106015680355</v>
      </c>
      <c r="N71" s="229">
        <v>0.1185423665872064</v>
      </c>
      <c r="O71" s="229">
        <v>0.1186516185043468</v>
      </c>
      <c r="P71" s="229">
        <v>0.17865702220520191</v>
      </c>
      <c r="Q71" s="229">
        <v>0.14940393383441231</v>
      </c>
      <c r="R71" s="229">
        <v>0.15074571351434871</v>
      </c>
      <c r="S71" s="229">
        <v>0.13434952755515081</v>
      </c>
      <c r="T71" s="229">
        <v>8.4711866436759348E-2</v>
      </c>
      <c r="U71" s="229">
        <v>0.29822983355636878</v>
      </c>
      <c r="V71" s="229">
        <v>0.1091396184939009</v>
      </c>
      <c r="W71" s="229">
        <v>0.1553397804685851</v>
      </c>
      <c r="X71" s="229">
        <v>0.15120471732266141</v>
      </c>
      <c r="Y71" s="229">
        <v>0.1830599248938333</v>
      </c>
      <c r="DA71" s="73" t="s">
        <v>2362</v>
      </c>
    </row>
    <row r="72" spans="1:105" ht="12" customHeight="1" x14ac:dyDescent="0.25">
      <c r="A72" s="64" t="s">
        <v>159</v>
      </c>
      <c r="B72" s="229">
        <v>2.4486106748795051</v>
      </c>
      <c r="C72" s="229">
        <v>3.0413632721192432</v>
      </c>
      <c r="D72" s="229">
        <v>3.766928938023316</v>
      </c>
      <c r="E72" s="229">
        <v>1.5273112827048889</v>
      </c>
      <c r="F72" s="229">
        <v>1.8251542746137599</v>
      </c>
      <c r="G72" s="229">
        <v>1.1105251128192271</v>
      </c>
      <c r="H72" s="229">
        <v>1.339973186396807</v>
      </c>
      <c r="I72" s="229">
        <v>4.5566893426914232</v>
      </c>
      <c r="J72" s="229">
        <v>3.981378460801996</v>
      </c>
      <c r="K72" s="229">
        <v>0.85862637662483587</v>
      </c>
      <c r="L72" s="229">
        <v>0.69490241349925796</v>
      </c>
      <c r="M72" s="229">
        <v>0.48621005913116261</v>
      </c>
      <c r="N72" s="229">
        <v>0.50671367122990663</v>
      </c>
      <c r="O72" s="229">
        <v>0.74745003774991992</v>
      </c>
      <c r="P72" s="229">
        <v>0.78087578893896203</v>
      </c>
      <c r="Q72" s="229">
        <v>0.78407754733474555</v>
      </c>
      <c r="R72" s="229">
        <v>0.97403225864616139</v>
      </c>
      <c r="S72" s="229">
        <v>0.92517623803546611</v>
      </c>
      <c r="T72" s="229">
        <v>0.87422148405331579</v>
      </c>
      <c r="U72" s="229">
        <v>0.94214857473507674</v>
      </c>
      <c r="V72" s="229">
        <v>0.98995712173338923</v>
      </c>
      <c r="W72" s="229">
        <v>0.98933460937533413</v>
      </c>
      <c r="X72" s="229">
        <v>0.91943668306920001</v>
      </c>
      <c r="Y72" s="229">
        <v>0.62698199813241484</v>
      </c>
      <c r="DA72" s="73" t="s">
        <v>2363</v>
      </c>
    </row>
    <row r="73" spans="1:105" ht="12" customHeight="1" x14ac:dyDescent="0.25">
      <c r="A73" s="64" t="s">
        <v>32</v>
      </c>
      <c r="B73" s="229">
        <v>1.5391496380087351</v>
      </c>
      <c r="C73" s="229">
        <v>0.96560380358408482</v>
      </c>
      <c r="D73" s="229">
        <v>0.95697838577121441</v>
      </c>
      <c r="E73" s="229">
        <v>0.87751962794192995</v>
      </c>
      <c r="F73" s="229">
        <v>0.94902381591456009</v>
      </c>
      <c r="G73" s="229">
        <v>0.74549770541756177</v>
      </c>
      <c r="H73" s="229">
        <v>0.87450982122371423</v>
      </c>
      <c r="I73" s="229">
        <v>0.54865454598361074</v>
      </c>
      <c r="J73" s="229">
        <v>0.52119743599330959</v>
      </c>
      <c r="K73" s="229">
        <v>0.43247349548011982</v>
      </c>
      <c r="L73" s="229">
        <v>0.3860367178992069</v>
      </c>
      <c r="M73" s="229">
        <v>0.64375437207468766</v>
      </c>
      <c r="N73" s="229">
        <v>0.77238543738835608</v>
      </c>
      <c r="O73" s="229">
        <v>0.14873022423204221</v>
      </c>
      <c r="P73" s="229">
        <v>8.9570665528781152E-2</v>
      </c>
      <c r="Q73" s="229">
        <v>2.9960800096293191E-2</v>
      </c>
      <c r="R73" s="229">
        <v>0.24184452852444641</v>
      </c>
      <c r="S73" s="229">
        <v>0.24123874652684579</v>
      </c>
      <c r="T73" s="229">
        <v>4.4805945051637416E-3</v>
      </c>
      <c r="U73" s="229">
        <v>4.5424056593104441E-3</v>
      </c>
      <c r="V73" s="229">
        <v>4.4078441945876127E-3</v>
      </c>
      <c r="W73" s="229">
        <v>6.0567424504028517E-3</v>
      </c>
      <c r="X73" s="229">
        <v>1.992058060173375E-2</v>
      </c>
      <c r="Y73" s="229">
        <v>9.9860596050698365E-3</v>
      </c>
      <c r="DA73" s="73" t="s">
        <v>2364</v>
      </c>
    </row>
    <row r="74" spans="1:105" ht="12" customHeight="1" x14ac:dyDescent="0.25">
      <c r="A74" s="64" t="s">
        <v>33</v>
      </c>
      <c r="B74" s="229">
        <v>0.31511435789122189</v>
      </c>
      <c r="C74" s="229">
        <v>0.31270770774834611</v>
      </c>
      <c r="D74" s="229">
        <v>0.27662560218255222</v>
      </c>
      <c r="E74" s="229">
        <v>0.3078975351037081</v>
      </c>
      <c r="F74" s="229">
        <v>0.19243752326117189</v>
      </c>
      <c r="G74" s="229">
        <v>0.1160093710069951</v>
      </c>
      <c r="H74" s="229">
        <v>0.19420886502790469</v>
      </c>
      <c r="I74" s="229">
        <v>0.1518157160817033</v>
      </c>
      <c r="J74" s="229">
        <v>7.5839049928929536E-2</v>
      </c>
      <c r="K74" s="229">
        <v>0.1133832579191227</v>
      </c>
      <c r="L74" s="229">
        <v>0.11598747751675639</v>
      </c>
      <c r="M74" s="229">
        <v>0</v>
      </c>
      <c r="N74" s="229">
        <v>3.7800674589258419E-2</v>
      </c>
      <c r="O74" s="229">
        <v>3.7800674589265233E-2</v>
      </c>
      <c r="P74" s="229">
        <v>0</v>
      </c>
      <c r="Q74" s="229">
        <v>0</v>
      </c>
      <c r="R74" s="229">
        <v>7.560134917856981E-2</v>
      </c>
      <c r="S74" s="229">
        <v>8.7236175380116979E-2</v>
      </c>
      <c r="T74" s="229">
        <v>2.298055994536272E-2</v>
      </c>
      <c r="U74" s="229">
        <v>5.3614029770705257E-2</v>
      </c>
      <c r="V74" s="229">
        <v>2.4248766652482059E-2</v>
      </c>
      <c r="W74" s="229">
        <v>2.476779265863889E-2</v>
      </c>
      <c r="X74" s="229">
        <v>4.3105154491925111E-2</v>
      </c>
      <c r="Y74" s="229">
        <v>5.6150546988581032E-2</v>
      </c>
      <c r="DA74" s="73" t="s">
        <v>2365</v>
      </c>
    </row>
    <row r="75" spans="1:105" ht="12" customHeight="1" x14ac:dyDescent="0.25">
      <c r="A75" s="64" t="s">
        <v>35</v>
      </c>
      <c r="B75" s="229">
        <v>5.9310956689512011</v>
      </c>
      <c r="C75" s="229">
        <v>9.5206622650711701</v>
      </c>
      <c r="D75" s="229">
        <v>5.5938882788557702</v>
      </c>
      <c r="E75" s="229">
        <v>7.0932525530731301</v>
      </c>
      <c r="F75" s="229">
        <v>7.4213303051863653</v>
      </c>
      <c r="G75" s="229">
        <v>13.03847104158166</v>
      </c>
      <c r="H75" s="229">
        <v>5.8182311758633336</v>
      </c>
      <c r="I75" s="229">
        <v>7.2872176220868763</v>
      </c>
      <c r="J75" s="229">
        <v>7.201398746213548</v>
      </c>
      <c r="K75" s="229">
        <v>6.5078494677420267</v>
      </c>
      <c r="L75" s="229">
        <v>6.7228836747704417</v>
      </c>
      <c r="M75" s="229">
        <v>7.106371087618963</v>
      </c>
      <c r="N75" s="229">
        <v>6.7209159114444246</v>
      </c>
      <c r="O75" s="229">
        <v>5.7977787554940674</v>
      </c>
      <c r="P75" s="229">
        <v>6.2364802224600924</v>
      </c>
      <c r="Q75" s="229">
        <v>6.2977930274615144</v>
      </c>
      <c r="R75" s="229">
        <v>6.4666288019505114</v>
      </c>
      <c r="S75" s="229">
        <v>6.5806916900833086</v>
      </c>
      <c r="T75" s="229">
        <v>6.3544438855697036</v>
      </c>
      <c r="U75" s="229">
        <v>6.8361655564528316</v>
      </c>
      <c r="V75" s="229">
        <v>6.7717185818764234</v>
      </c>
      <c r="W75" s="229">
        <v>6.7839750305854416</v>
      </c>
      <c r="X75" s="229">
        <v>7.7376424390354641</v>
      </c>
      <c r="Y75" s="229">
        <v>6.414590629570438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0.18823983127130259</v>
      </c>
      <c r="C77" s="229">
        <v>0.17031099898578639</v>
      </c>
      <c r="D77" s="229">
        <v>5.3760681403308471E-3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7.3503049279958918E-2</v>
      </c>
      <c r="L77" s="229">
        <v>0.72785379679420714</v>
      </c>
      <c r="M77" s="229">
        <v>0.3872317988229389</v>
      </c>
      <c r="N77" s="229">
        <v>0.57905352423329548</v>
      </c>
      <c r="O77" s="229">
        <v>1.061299098761032</v>
      </c>
      <c r="P77" s="229">
        <v>0.7456404786034605</v>
      </c>
      <c r="Q77" s="229">
        <v>0.50196858081458662</v>
      </c>
      <c r="R77" s="229">
        <v>0.3119345755420912</v>
      </c>
      <c r="S77" s="229">
        <v>0.49654088176766142</v>
      </c>
      <c r="T77" s="229">
        <v>0.4452649377395444</v>
      </c>
      <c r="U77" s="229">
        <v>0.49774775420684308</v>
      </c>
      <c r="V77" s="229">
        <v>0.50615068424150023</v>
      </c>
      <c r="W77" s="229">
        <v>0.54323458284211745</v>
      </c>
      <c r="X77" s="229">
        <v>0.96056720016080543</v>
      </c>
      <c r="Y77" s="229">
        <v>0.76558308172976108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</v>
      </c>
      <c r="C84" s="232">
        <f t="shared" si="4"/>
        <v>1.0000000000000004</v>
      </c>
      <c r="D84" s="232">
        <f t="shared" si="4"/>
        <v>1</v>
      </c>
      <c r="E84" s="232">
        <f t="shared" si="4"/>
        <v>1</v>
      </c>
      <c r="F84" s="232">
        <f t="shared" si="4"/>
        <v>0.99999999999999978</v>
      </c>
      <c r="G84" s="232">
        <f t="shared" si="4"/>
        <v>1</v>
      </c>
      <c r="H84" s="232">
        <f t="shared" si="4"/>
        <v>1</v>
      </c>
      <c r="I84" s="232">
        <f t="shared" si="4"/>
        <v>1.0000000000000007</v>
      </c>
      <c r="J84" s="232">
        <f t="shared" si="4"/>
        <v>0.99999999999999989</v>
      </c>
      <c r="K84" s="232">
        <f t="shared" si="4"/>
        <v>0.99999999999999989</v>
      </c>
      <c r="L84" s="232">
        <f t="shared" si="4"/>
        <v>0.99999999999999978</v>
      </c>
      <c r="M84" s="232">
        <f t="shared" si="4"/>
        <v>0.99999999999999989</v>
      </c>
      <c r="N84" s="232">
        <f t="shared" si="4"/>
        <v>0.99999999999999967</v>
      </c>
      <c r="O84" s="232">
        <f t="shared" si="4"/>
        <v>1</v>
      </c>
      <c r="P84" s="232">
        <f t="shared" si="4"/>
        <v>1.0000000000000002</v>
      </c>
      <c r="Q84" s="232">
        <f t="shared" si="4"/>
        <v>0.99999999999999989</v>
      </c>
      <c r="R84" s="232">
        <f t="shared" si="4"/>
        <v>1.0000000000000002</v>
      </c>
      <c r="S84" s="232">
        <f t="shared" si="4"/>
        <v>0.99999999999999989</v>
      </c>
      <c r="T84" s="232">
        <f t="shared" si="4"/>
        <v>1.0000000000000002</v>
      </c>
      <c r="U84" s="232">
        <f t="shared" si="4"/>
        <v>0.99999999999999989</v>
      </c>
      <c r="V84" s="232">
        <f t="shared" si="4"/>
        <v>1</v>
      </c>
      <c r="W84" s="232">
        <f t="shared" si="4"/>
        <v>1</v>
      </c>
      <c r="X84" s="232">
        <f t="shared" si="4"/>
        <v>1.0000000000000002</v>
      </c>
      <c r="Y84" s="232">
        <f t="shared" si="4"/>
        <v>0.99999999999999989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2.627560003531389E-2</v>
      </c>
      <c r="C89" s="300">
        <f t="shared" si="9"/>
        <v>2.6232825015537347E-2</v>
      </c>
      <c r="D89" s="300">
        <f t="shared" si="9"/>
        <v>2.8778271957866974E-2</v>
      </c>
      <c r="E89" s="300">
        <f t="shared" si="9"/>
        <v>1.9732360052988011E-2</v>
      </c>
      <c r="F89" s="300">
        <f t="shared" si="9"/>
        <v>2.1024790201334971E-2</v>
      </c>
      <c r="G89" s="300">
        <f t="shared" si="9"/>
        <v>2.2927363585960165E-2</v>
      </c>
      <c r="H89" s="300">
        <f t="shared" si="9"/>
        <v>2.477376404873001E-2</v>
      </c>
      <c r="I89" s="300">
        <f t="shared" si="9"/>
        <v>2.5860468067862366E-2</v>
      </c>
      <c r="J89" s="300">
        <f t="shared" si="9"/>
        <v>2.5044503781624858E-2</v>
      </c>
      <c r="K89" s="300">
        <f t="shared" si="9"/>
        <v>2.3083917332573547E-2</v>
      </c>
      <c r="L89" s="300">
        <f t="shared" si="9"/>
        <v>2.2853607508429231E-2</v>
      </c>
      <c r="M89" s="300">
        <f t="shared" si="9"/>
        <v>2.3218014752538523E-2</v>
      </c>
      <c r="N89" s="300">
        <f t="shared" si="9"/>
        <v>2.2280271614429255E-2</v>
      </c>
      <c r="O89" s="300">
        <f t="shared" si="9"/>
        <v>2.1186350905662024E-2</v>
      </c>
      <c r="P89" s="300">
        <f t="shared" si="9"/>
        <v>2.1452445055539341E-2</v>
      </c>
      <c r="Q89" s="300">
        <f t="shared" si="9"/>
        <v>2.1574398002319122E-2</v>
      </c>
      <c r="R89" s="300">
        <f t="shared" si="9"/>
        <v>2.0920340397137346E-2</v>
      </c>
      <c r="S89" s="300">
        <f t="shared" si="9"/>
        <v>2.1258033322436348E-2</v>
      </c>
      <c r="T89" s="300">
        <f t="shared" si="9"/>
        <v>2.0482553686710731E-2</v>
      </c>
      <c r="U89" s="300">
        <f t="shared" si="9"/>
        <v>2.1212276082080043E-2</v>
      </c>
      <c r="V89" s="300">
        <f t="shared" si="9"/>
        <v>2.0990418382825626E-2</v>
      </c>
      <c r="W89" s="300">
        <f t="shared" si="9"/>
        <v>2.1066784353890901E-2</v>
      </c>
      <c r="X89" s="300">
        <f t="shared" si="9"/>
        <v>2.0822642587771788E-2</v>
      </c>
      <c r="Y89" s="300">
        <f t="shared" si="9"/>
        <v>1.8767387499465091E-2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8.4110351425015731E-2</v>
      </c>
      <c r="C90" s="301">
        <f t="shared" si="10"/>
        <v>8.1008395833262248E-2</v>
      </c>
      <c r="D90" s="301">
        <f t="shared" si="10"/>
        <v>9.0083189124246871E-2</v>
      </c>
      <c r="E90" s="301">
        <f t="shared" si="10"/>
        <v>6.37177725252214E-2</v>
      </c>
      <c r="F90" s="301">
        <f t="shared" si="10"/>
        <v>6.7688068347816183E-2</v>
      </c>
      <c r="G90" s="301">
        <f t="shared" si="10"/>
        <v>7.0941979793620033E-2</v>
      </c>
      <c r="H90" s="301">
        <f t="shared" si="10"/>
        <v>7.9336341603325686E-2</v>
      </c>
      <c r="I90" s="301">
        <f t="shared" si="10"/>
        <v>7.9026422518941264E-2</v>
      </c>
      <c r="J90" s="301">
        <f t="shared" si="10"/>
        <v>7.6492975315465186E-2</v>
      </c>
      <c r="K90" s="301">
        <f t="shared" si="10"/>
        <v>7.1309283375130927E-2</v>
      </c>
      <c r="L90" s="301">
        <f t="shared" si="10"/>
        <v>7.098182639194775E-2</v>
      </c>
      <c r="M90" s="301">
        <f t="shared" si="10"/>
        <v>7.2658855676250231E-2</v>
      </c>
      <c r="N90" s="301">
        <f t="shared" si="10"/>
        <v>7.2406958722703585E-2</v>
      </c>
      <c r="O90" s="301">
        <f t="shared" si="10"/>
        <v>6.6400265736189443E-2</v>
      </c>
      <c r="P90" s="301">
        <f t="shared" si="10"/>
        <v>6.8123803655586054E-2</v>
      </c>
      <c r="Q90" s="301">
        <f t="shared" si="10"/>
        <v>6.8408787741788948E-2</v>
      </c>
      <c r="R90" s="301">
        <f t="shared" si="10"/>
        <v>6.7458000607780413E-2</v>
      </c>
      <c r="S90" s="301">
        <f t="shared" si="10"/>
        <v>6.7873733259657912E-2</v>
      </c>
      <c r="T90" s="301">
        <f t="shared" si="10"/>
        <v>6.2950070006561096E-2</v>
      </c>
      <c r="U90" s="301">
        <f t="shared" si="10"/>
        <v>6.5755121509413983E-2</v>
      </c>
      <c r="V90" s="301">
        <f t="shared" si="10"/>
        <v>6.4683996087583476E-2</v>
      </c>
      <c r="W90" s="301">
        <f t="shared" si="10"/>
        <v>6.5243851860981333E-2</v>
      </c>
      <c r="X90" s="301">
        <f t="shared" si="10"/>
        <v>6.3855224357899504E-2</v>
      </c>
      <c r="Y90" s="301">
        <f t="shared" si="10"/>
        <v>5.8103067070242362E-2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8.4110351425015731E-2</v>
      </c>
      <c r="C91" s="302">
        <f t="shared" si="11"/>
        <v>8.1008395833262248E-2</v>
      </c>
      <c r="D91" s="302">
        <f t="shared" si="11"/>
        <v>9.0083189124246871E-2</v>
      </c>
      <c r="E91" s="302">
        <f t="shared" si="11"/>
        <v>6.37177725252214E-2</v>
      </c>
      <c r="F91" s="302">
        <f t="shared" si="11"/>
        <v>6.7688068347816183E-2</v>
      </c>
      <c r="G91" s="302">
        <f t="shared" si="11"/>
        <v>7.0941979793620033E-2</v>
      </c>
      <c r="H91" s="302">
        <f t="shared" si="11"/>
        <v>7.9336341603325686E-2</v>
      </c>
      <c r="I91" s="302">
        <f t="shared" si="11"/>
        <v>7.9026422518941264E-2</v>
      </c>
      <c r="J91" s="302">
        <f t="shared" si="11"/>
        <v>7.6492975315465186E-2</v>
      </c>
      <c r="K91" s="302">
        <f t="shared" si="11"/>
        <v>7.1309283375130927E-2</v>
      </c>
      <c r="L91" s="302">
        <f t="shared" si="11"/>
        <v>7.098182639194775E-2</v>
      </c>
      <c r="M91" s="302">
        <f t="shared" si="11"/>
        <v>7.2658855676250231E-2</v>
      </c>
      <c r="N91" s="302">
        <f t="shared" si="11"/>
        <v>7.2406958722703585E-2</v>
      </c>
      <c r="O91" s="302">
        <f t="shared" si="11"/>
        <v>6.6400265736189443E-2</v>
      </c>
      <c r="P91" s="302">
        <f t="shared" si="11"/>
        <v>6.8123803655586054E-2</v>
      </c>
      <c r="Q91" s="302">
        <f t="shared" si="11"/>
        <v>6.8408787741788948E-2</v>
      </c>
      <c r="R91" s="302">
        <f t="shared" si="11"/>
        <v>6.7458000607780413E-2</v>
      </c>
      <c r="S91" s="302">
        <f t="shared" si="11"/>
        <v>6.7873733259657912E-2</v>
      </c>
      <c r="T91" s="302">
        <f t="shared" si="11"/>
        <v>6.2950070006561096E-2</v>
      </c>
      <c r="U91" s="302">
        <f t="shared" si="11"/>
        <v>6.5755121509413983E-2</v>
      </c>
      <c r="V91" s="302">
        <f t="shared" si="11"/>
        <v>6.4683996087583476E-2</v>
      </c>
      <c r="W91" s="302">
        <f t="shared" si="11"/>
        <v>6.5243851860981333E-2</v>
      </c>
      <c r="X91" s="302">
        <f t="shared" si="11"/>
        <v>6.3855224357899504E-2</v>
      </c>
      <c r="Y91" s="302">
        <f t="shared" si="11"/>
        <v>5.8103067070242362E-2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7.0091959520846431E-2</v>
      </c>
      <c r="C94" s="301">
        <f t="shared" si="14"/>
        <v>6.7506996527718535E-2</v>
      </c>
      <c r="D94" s="301">
        <f t="shared" si="14"/>
        <v>7.5069324270205712E-2</v>
      </c>
      <c r="E94" s="301">
        <f t="shared" si="14"/>
        <v>5.3098143771017833E-2</v>
      </c>
      <c r="F94" s="301">
        <f t="shared" si="14"/>
        <v>5.6406723623180159E-2</v>
      </c>
      <c r="G94" s="301">
        <f t="shared" si="14"/>
        <v>5.9118316494683375E-2</v>
      </c>
      <c r="H94" s="301">
        <f t="shared" si="14"/>
        <v>6.6113618002771449E-2</v>
      </c>
      <c r="I94" s="301">
        <f t="shared" si="14"/>
        <v>6.5855352099117734E-2</v>
      </c>
      <c r="J94" s="301">
        <f t="shared" si="14"/>
        <v>6.3744146096220991E-2</v>
      </c>
      <c r="K94" s="301">
        <f t="shared" si="14"/>
        <v>5.942440281260912E-2</v>
      </c>
      <c r="L94" s="301">
        <f t="shared" si="14"/>
        <v>5.9151521993289803E-2</v>
      </c>
      <c r="M94" s="301">
        <f t="shared" si="14"/>
        <v>6.0549046396875215E-2</v>
      </c>
      <c r="N94" s="301">
        <f t="shared" si="14"/>
        <v>6.0339132268919668E-2</v>
      </c>
      <c r="O94" s="301">
        <f t="shared" si="14"/>
        <v>5.5333554780157883E-2</v>
      </c>
      <c r="P94" s="301">
        <f t="shared" si="14"/>
        <v>5.6769836379655055E-2</v>
      </c>
      <c r="Q94" s="301">
        <f t="shared" si="14"/>
        <v>5.7007323118157448E-2</v>
      </c>
      <c r="R94" s="301">
        <f t="shared" si="14"/>
        <v>5.6215000506483703E-2</v>
      </c>
      <c r="S94" s="301">
        <f t="shared" si="14"/>
        <v>5.6561444383048255E-2</v>
      </c>
      <c r="T94" s="301">
        <f t="shared" si="14"/>
        <v>5.2458391672134258E-2</v>
      </c>
      <c r="U94" s="301">
        <f t="shared" si="14"/>
        <v>5.4795934591178319E-2</v>
      </c>
      <c r="V94" s="301">
        <f t="shared" si="14"/>
        <v>5.3903330072986234E-2</v>
      </c>
      <c r="W94" s="301">
        <f t="shared" si="14"/>
        <v>5.4369876550817792E-2</v>
      </c>
      <c r="X94" s="301">
        <f t="shared" si="14"/>
        <v>5.3212686964916246E-2</v>
      </c>
      <c r="Y94" s="301">
        <f t="shared" si="14"/>
        <v>4.8419222558535306E-2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7.0091959520846431E-2</v>
      </c>
      <c r="C95" s="302">
        <f t="shared" si="15"/>
        <v>6.7506996527718535E-2</v>
      </c>
      <c r="D95" s="302">
        <f t="shared" si="15"/>
        <v>7.5069324270205712E-2</v>
      </c>
      <c r="E95" s="302">
        <f t="shared" si="15"/>
        <v>5.3098143771017833E-2</v>
      </c>
      <c r="F95" s="302">
        <f t="shared" si="15"/>
        <v>5.6406723623180159E-2</v>
      </c>
      <c r="G95" s="302">
        <f t="shared" si="15"/>
        <v>5.9118316494683375E-2</v>
      </c>
      <c r="H95" s="302">
        <f t="shared" si="15"/>
        <v>6.6113618002771449E-2</v>
      </c>
      <c r="I95" s="302">
        <f t="shared" si="15"/>
        <v>6.5855352099117734E-2</v>
      </c>
      <c r="J95" s="302">
        <f t="shared" si="15"/>
        <v>6.3744146096220991E-2</v>
      </c>
      <c r="K95" s="302">
        <f t="shared" si="15"/>
        <v>5.942440281260912E-2</v>
      </c>
      <c r="L95" s="302">
        <f t="shared" si="15"/>
        <v>5.9151521993289803E-2</v>
      </c>
      <c r="M95" s="302">
        <f t="shared" si="15"/>
        <v>6.0549046396875215E-2</v>
      </c>
      <c r="N95" s="302">
        <f t="shared" si="15"/>
        <v>6.0339132268919668E-2</v>
      </c>
      <c r="O95" s="302">
        <f t="shared" si="15"/>
        <v>5.5333554780157883E-2</v>
      </c>
      <c r="P95" s="302">
        <f t="shared" si="15"/>
        <v>5.6769836379655055E-2</v>
      </c>
      <c r="Q95" s="302">
        <f t="shared" si="15"/>
        <v>5.7007323118157448E-2</v>
      </c>
      <c r="R95" s="302">
        <f t="shared" si="15"/>
        <v>5.6215000506483703E-2</v>
      </c>
      <c r="S95" s="302">
        <f t="shared" si="15"/>
        <v>5.6561444383048255E-2</v>
      </c>
      <c r="T95" s="302">
        <f t="shared" si="15"/>
        <v>5.2458391672134258E-2</v>
      </c>
      <c r="U95" s="302">
        <f t="shared" si="15"/>
        <v>5.4795934591178319E-2</v>
      </c>
      <c r="V95" s="302">
        <f t="shared" si="15"/>
        <v>5.3903330072986234E-2</v>
      </c>
      <c r="W95" s="302">
        <f t="shared" si="15"/>
        <v>5.4369876550817792E-2</v>
      </c>
      <c r="X95" s="302">
        <f t="shared" si="15"/>
        <v>5.3212686964916246E-2</v>
      </c>
      <c r="Y95" s="302">
        <f t="shared" si="15"/>
        <v>4.8419222558535306E-2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0.66753935294977162</v>
      </c>
      <c r="C98" s="301">
        <f t="shared" si="18"/>
        <v>0.6786532409267575</v>
      </c>
      <c r="D98" s="301">
        <f t="shared" si="18"/>
        <v>0.64781723344770625</v>
      </c>
      <c r="E98" s="301">
        <f t="shared" si="18"/>
        <v>0.70677487647696569</v>
      </c>
      <c r="F98" s="301">
        <f t="shared" si="18"/>
        <v>0.68522483910491661</v>
      </c>
      <c r="G98" s="301">
        <f t="shared" si="18"/>
        <v>0.69533400731974682</v>
      </c>
      <c r="H98" s="301">
        <f t="shared" si="18"/>
        <v>0.67599914690640184</v>
      </c>
      <c r="I98" s="301">
        <f t="shared" si="18"/>
        <v>0.68274195770601376</v>
      </c>
      <c r="J98" s="301">
        <f t="shared" si="18"/>
        <v>0.68595177782504813</v>
      </c>
      <c r="K98" s="301">
        <f t="shared" si="18"/>
        <v>0.69360224352330646</v>
      </c>
      <c r="L98" s="301">
        <f t="shared" si="18"/>
        <v>0.69642568833811769</v>
      </c>
      <c r="M98" s="301">
        <f t="shared" si="18"/>
        <v>0.69148699322463247</v>
      </c>
      <c r="N98" s="301">
        <f t="shared" si="18"/>
        <v>0.69297450173526443</v>
      </c>
      <c r="O98" s="301">
        <f t="shared" si="18"/>
        <v>0.70487198835310272</v>
      </c>
      <c r="P98" s="301">
        <f t="shared" si="18"/>
        <v>0.69956556121386226</v>
      </c>
      <c r="Q98" s="301">
        <f t="shared" si="18"/>
        <v>0.69714145017000062</v>
      </c>
      <c r="R98" s="301">
        <f t="shared" si="18"/>
        <v>0.70182565467460656</v>
      </c>
      <c r="S98" s="301">
        <f t="shared" si="18"/>
        <v>0.70037413257351733</v>
      </c>
      <c r="T98" s="301">
        <f t="shared" si="18"/>
        <v>0.70923555819913797</v>
      </c>
      <c r="U98" s="301">
        <f t="shared" si="18"/>
        <v>0.70511159568694459</v>
      </c>
      <c r="V98" s="301">
        <f t="shared" si="18"/>
        <v>0.70807588224171303</v>
      </c>
      <c r="W98" s="301">
        <f t="shared" si="18"/>
        <v>0.70578741476204165</v>
      </c>
      <c r="X98" s="301">
        <f t="shared" si="18"/>
        <v>0.71300023960763326</v>
      </c>
      <c r="Y98" s="301">
        <f t="shared" si="18"/>
        <v>0.72285479737149827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0.11805312795908419</v>
      </c>
      <c r="C99" s="301">
        <f t="shared" si="19"/>
        <v>0.11353322406913112</v>
      </c>
      <c r="D99" s="301">
        <f t="shared" si="19"/>
        <v>0.12278634933970559</v>
      </c>
      <c r="E99" s="301">
        <f t="shared" si="19"/>
        <v>0.12102512716861939</v>
      </c>
      <c r="F99" s="301">
        <f t="shared" si="19"/>
        <v>0.13039842124279735</v>
      </c>
      <c r="G99" s="301">
        <f t="shared" si="19"/>
        <v>0.11653707236629528</v>
      </c>
      <c r="H99" s="301">
        <f t="shared" si="19"/>
        <v>0.11874822085100958</v>
      </c>
      <c r="I99" s="301">
        <f t="shared" si="19"/>
        <v>0.11405253361944281</v>
      </c>
      <c r="J99" s="301">
        <f t="shared" si="19"/>
        <v>0.11556525575027096</v>
      </c>
      <c r="K99" s="301">
        <f t="shared" si="19"/>
        <v>0.11733004270538881</v>
      </c>
      <c r="L99" s="301">
        <f t="shared" si="19"/>
        <v>0.11587676001492725</v>
      </c>
      <c r="M99" s="301">
        <f t="shared" si="19"/>
        <v>0.11686596182106457</v>
      </c>
      <c r="N99" s="301">
        <f t="shared" si="19"/>
        <v>0.11732413617233756</v>
      </c>
      <c r="O99" s="301">
        <f t="shared" si="19"/>
        <v>0.11735650307849593</v>
      </c>
      <c r="P99" s="301">
        <f t="shared" si="19"/>
        <v>0.118627006419406</v>
      </c>
      <c r="Q99" s="301">
        <f t="shared" si="19"/>
        <v>0.11988035290163594</v>
      </c>
      <c r="R99" s="301">
        <f t="shared" si="19"/>
        <v>0.11855811007481236</v>
      </c>
      <c r="S99" s="301">
        <f t="shared" si="19"/>
        <v>0.11864655482104033</v>
      </c>
      <c r="T99" s="301">
        <f t="shared" si="19"/>
        <v>0.11894027360484875</v>
      </c>
      <c r="U99" s="301">
        <f t="shared" si="19"/>
        <v>0.11769490515508464</v>
      </c>
      <c r="V99" s="301">
        <f t="shared" si="19"/>
        <v>0.11714148578559008</v>
      </c>
      <c r="W99" s="301">
        <f t="shared" si="19"/>
        <v>0.11799576153734807</v>
      </c>
      <c r="X99" s="301">
        <f t="shared" si="19"/>
        <v>0.11476103183395049</v>
      </c>
      <c r="Y99" s="301">
        <f t="shared" si="19"/>
        <v>0.11679607745233252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6.9809507928480716E-2</v>
      </c>
      <c r="C100" s="302">
        <f t="shared" si="20"/>
        <v>6.448639418092883E-2</v>
      </c>
      <c r="D100" s="302">
        <f t="shared" si="20"/>
        <v>7.5968063164329316E-2</v>
      </c>
      <c r="E100" s="302">
        <f t="shared" si="20"/>
        <v>6.9945923467355231E-2</v>
      </c>
      <c r="F100" s="302">
        <f t="shared" si="20"/>
        <v>8.0876656530003851E-2</v>
      </c>
      <c r="G100" s="302">
        <f t="shared" si="20"/>
        <v>6.6284709722418553E-2</v>
      </c>
      <c r="H100" s="302">
        <f t="shared" si="20"/>
        <v>6.9893204528371181E-2</v>
      </c>
      <c r="I100" s="302">
        <f t="shared" si="20"/>
        <v>6.4710208794740404E-2</v>
      </c>
      <c r="J100" s="302">
        <f t="shared" si="20"/>
        <v>6.5990954576151867E-2</v>
      </c>
      <c r="K100" s="302">
        <f t="shared" si="20"/>
        <v>6.7202836060494084E-2</v>
      </c>
      <c r="L100" s="302">
        <f t="shared" si="20"/>
        <v>6.5545500682769625E-2</v>
      </c>
      <c r="M100" s="302">
        <f t="shared" si="20"/>
        <v>6.6891626061201456E-2</v>
      </c>
      <c r="N100" s="302">
        <f t="shared" si="20"/>
        <v>6.7242296944608287E-2</v>
      </c>
      <c r="O100" s="302">
        <f t="shared" si="20"/>
        <v>6.6414822672604124E-2</v>
      </c>
      <c r="P100" s="302">
        <f t="shared" si="20"/>
        <v>6.8068825882839329E-2</v>
      </c>
      <c r="Q100" s="302">
        <f t="shared" si="20"/>
        <v>6.9497364871091954E-2</v>
      </c>
      <c r="R100" s="302">
        <f t="shared" si="20"/>
        <v>6.7836590718336448E-2</v>
      </c>
      <c r="S100" s="302">
        <f t="shared" si="20"/>
        <v>6.8029938164909376E-2</v>
      </c>
      <c r="T100" s="302">
        <f t="shared" si="20"/>
        <v>6.7683234404454631E-2</v>
      </c>
      <c r="U100" s="302">
        <f t="shared" si="20"/>
        <v>6.6735908129402055E-2</v>
      </c>
      <c r="V100" s="302">
        <f t="shared" si="20"/>
        <v>6.5968257323845883E-2</v>
      </c>
      <c r="W100" s="302">
        <f t="shared" si="20"/>
        <v>6.6987922509281164E-2</v>
      </c>
      <c r="X100" s="302">
        <f t="shared" si="20"/>
        <v>6.3231916000762806E-2</v>
      </c>
      <c r="Y100" s="302">
        <f t="shared" si="20"/>
        <v>6.4554764595510655E-2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4.8243620030603472E-2</v>
      </c>
      <c r="C101" s="302">
        <f t="shared" si="21"/>
        <v>4.904682988820229E-2</v>
      </c>
      <c r="D101" s="302">
        <f t="shared" si="21"/>
        <v>4.6818286175376263E-2</v>
      </c>
      <c r="E101" s="302">
        <f t="shared" si="21"/>
        <v>5.1079203701264168E-2</v>
      </c>
      <c r="F101" s="302">
        <f t="shared" si="21"/>
        <v>4.9521764712793508E-2</v>
      </c>
      <c r="G101" s="302">
        <f t="shared" si="21"/>
        <v>5.0252362643876725E-2</v>
      </c>
      <c r="H101" s="302">
        <f t="shared" si="21"/>
        <v>4.8855016322638403E-2</v>
      </c>
      <c r="I101" s="302">
        <f t="shared" si="21"/>
        <v>4.9342324824702403E-2</v>
      </c>
      <c r="J101" s="302">
        <f t="shared" si="21"/>
        <v>4.9574301174119088E-2</v>
      </c>
      <c r="K101" s="302">
        <f t="shared" si="21"/>
        <v>5.0127206644894735E-2</v>
      </c>
      <c r="L101" s="302">
        <f t="shared" si="21"/>
        <v>5.0331259332157617E-2</v>
      </c>
      <c r="M101" s="302">
        <f t="shared" si="21"/>
        <v>4.9974335759863125E-2</v>
      </c>
      <c r="N101" s="302">
        <f t="shared" si="21"/>
        <v>5.0081839227729269E-2</v>
      </c>
      <c r="O101" s="302">
        <f t="shared" si="21"/>
        <v>5.0941680405891802E-2</v>
      </c>
      <c r="P101" s="302">
        <f t="shared" si="21"/>
        <v>5.0558180536566674E-2</v>
      </c>
      <c r="Q101" s="302">
        <f t="shared" si="21"/>
        <v>5.0382988030543988E-2</v>
      </c>
      <c r="R101" s="302">
        <f t="shared" si="21"/>
        <v>5.0721519356475925E-2</v>
      </c>
      <c r="S101" s="302">
        <f t="shared" si="21"/>
        <v>5.0616616656130951E-2</v>
      </c>
      <c r="T101" s="302">
        <f t="shared" si="21"/>
        <v>5.1257039200394122E-2</v>
      </c>
      <c r="U101" s="302">
        <f t="shared" si="21"/>
        <v>5.095899702568258E-2</v>
      </c>
      <c r="V101" s="302">
        <f t="shared" si="21"/>
        <v>5.1173228461744207E-2</v>
      </c>
      <c r="W101" s="302">
        <f t="shared" si="21"/>
        <v>5.1007839028066923E-2</v>
      </c>
      <c r="X101" s="302">
        <f t="shared" si="21"/>
        <v>5.1529115833187686E-2</v>
      </c>
      <c r="Y101" s="302">
        <f t="shared" si="21"/>
        <v>5.2241312856821862E-2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3.3929608109968229E-2</v>
      </c>
      <c r="C105" s="301">
        <f t="shared" si="25"/>
        <v>3.306531762759371E-2</v>
      </c>
      <c r="D105" s="301">
        <f t="shared" si="25"/>
        <v>3.5465631860268583E-2</v>
      </c>
      <c r="E105" s="301">
        <f t="shared" si="25"/>
        <v>3.5651720005187765E-2</v>
      </c>
      <c r="F105" s="301">
        <f t="shared" si="25"/>
        <v>3.925715747995441E-2</v>
      </c>
      <c r="G105" s="301">
        <f t="shared" si="25"/>
        <v>3.5141260439694448E-2</v>
      </c>
      <c r="H105" s="301">
        <f t="shared" si="25"/>
        <v>3.5028908587761406E-2</v>
      </c>
      <c r="I105" s="301">
        <f t="shared" si="25"/>
        <v>3.2463265988622619E-2</v>
      </c>
      <c r="J105" s="301">
        <f t="shared" si="25"/>
        <v>3.3201341231369717E-2</v>
      </c>
      <c r="K105" s="301">
        <f t="shared" si="25"/>
        <v>3.5250110250991014E-2</v>
      </c>
      <c r="L105" s="301">
        <f t="shared" si="25"/>
        <v>3.4710595753288116E-2</v>
      </c>
      <c r="M105" s="301">
        <f t="shared" si="25"/>
        <v>3.5221128128638972E-2</v>
      </c>
      <c r="N105" s="301">
        <f t="shared" si="25"/>
        <v>3.4674999486345261E-2</v>
      </c>
      <c r="O105" s="301">
        <f t="shared" si="25"/>
        <v>3.4851337146391985E-2</v>
      </c>
      <c r="P105" s="301">
        <f t="shared" si="25"/>
        <v>3.5461347275951481E-2</v>
      </c>
      <c r="Q105" s="301">
        <f t="shared" si="25"/>
        <v>3.5987688066097943E-2</v>
      </c>
      <c r="R105" s="301">
        <f t="shared" si="25"/>
        <v>3.5022893739179738E-2</v>
      </c>
      <c r="S105" s="301">
        <f t="shared" si="25"/>
        <v>3.5286101640299702E-2</v>
      </c>
      <c r="T105" s="301">
        <f t="shared" si="25"/>
        <v>3.5933152830607246E-2</v>
      </c>
      <c r="U105" s="301">
        <f t="shared" si="25"/>
        <v>3.5430166975298313E-2</v>
      </c>
      <c r="V105" s="301">
        <f t="shared" si="25"/>
        <v>3.5204887429301494E-2</v>
      </c>
      <c r="W105" s="301">
        <f t="shared" si="25"/>
        <v>3.5536310934920233E-2</v>
      </c>
      <c r="X105" s="301">
        <f t="shared" si="25"/>
        <v>3.4348174647828821E-2</v>
      </c>
      <c r="Y105" s="301">
        <f t="shared" si="25"/>
        <v>3.5059448047926274E-2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2.4842167217776996E-2</v>
      </c>
      <c r="C106" s="302">
        <f t="shared" si="26"/>
        <v>2.3826579587710724E-2</v>
      </c>
      <c r="D106" s="302">
        <f t="shared" si="26"/>
        <v>2.6646674907566125E-2</v>
      </c>
      <c r="E106" s="302">
        <f t="shared" si="26"/>
        <v>2.6030152548993962E-2</v>
      </c>
      <c r="F106" s="302">
        <f t="shared" si="26"/>
        <v>2.992895803266921E-2</v>
      </c>
      <c r="G106" s="302">
        <f t="shared" si="26"/>
        <v>2.5675441437523764E-2</v>
      </c>
      <c r="H106" s="302">
        <f t="shared" si="26"/>
        <v>2.5826301635020657E-2</v>
      </c>
      <c r="I106" s="302">
        <f t="shared" si="26"/>
        <v>2.3168866852667603E-2</v>
      </c>
      <c r="J106" s="302">
        <f t="shared" si="26"/>
        <v>2.3863245719347288E-2</v>
      </c>
      <c r="K106" s="302">
        <f t="shared" si="26"/>
        <v>2.5807866340041317E-2</v>
      </c>
      <c r="L106" s="302">
        <f t="shared" si="26"/>
        <v>2.5229915325070056E-2</v>
      </c>
      <c r="M106" s="302">
        <f t="shared" si="26"/>
        <v>2.5807679841462535E-2</v>
      </c>
      <c r="N106" s="302">
        <f t="shared" si="26"/>
        <v>2.5241301238462736E-2</v>
      </c>
      <c r="O106" s="302">
        <f t="shared" si="26"/>
        <v>2.525567435525447E-2</v>
      </c>
      <c r="P106" s="302">
        <f t="shared" si="26"/>
        <v>2.5937922687346127E-2</v>
      </c>
      <c r="Q106" s="302">
        <f t="shared" si="26"/>
        <v>2.6497263727934532E-2</v>
      </c>
      <c r="R106" s="302">
        <f t="shared" si="26"/>
        <v>2.5468701727433578E-2</v>
      </c>
      <c r="S106" s="302">
        <f t="shared" si="26"/>
        <v>2.575166969399249E-2</v>
      </c>
      <c r="T106" s="302">
        <f t="shared" si="26"/>
        <v>2.6278087274854336E-2</v>
      </c>
      <c r="U106" s="302">
        <f t="shared" si="26"/>
        <v>2.5831242327801318E-2</v>
      </c>
      <c r="V106" s="302">
        <f t="shared" si="26"/>
        <v>2.5565608937892614E-2</v>
      </c>
      <c r="W106" s="302">
        <f t="shared" si="26"/>
        <v>2.5928186131849457E-2</v>
      </c>
      <c r="X106" s="302">
        <f t="shared" si="26"/>
        <v>2.4641859200026157E-2</v>
      </c>
      <c r="Y106" s="302">
        <f t="shared" si="26"/>
        <v>2.5218979144148199E-2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9.0874408921912363E-3</v>
      </c>
      <c r="C107" s="302">
        <f t="shared" si="27"/>
        <v>9.2387380398829839E-3</v>
      </c>
      <c r="D107" s="302">
        <f t="shared" si="27"/>
        <v>8.8189569527024544E-3</v>
      </c>
      <c r="E107" s="302">
        <f t="shared" si="27"/>
        <v>9.6215674561938008E-3</v>
      </c>
      <c r="F107" s="302">
        <f t="shared" si="27"/>
        <v>9.3281994472852042E-3</v>
      </c>
      <c r="G107" s="302">
        <f t="shared" si="27"/>
        <v>9.4658190021706824E-3</v>
      </c>
      <c r="H107" s="302">
        <f t="shared" si="27"/>
        <v>9.2026069527407495E-3</v>
      </c>
      <c r="I107" s="302">
        <f t="shared" si="27"/>
        <v>9.2943991359550164E-3</v>
      </c>
      <c r="J107" s="302">
        <f t="shared" si="27"/>
        <v>9.3380955120224342E-3</v>
      </c>
      <c r="K107" s="302">
        <f t="shared" si="27"/>
        <v>9.4422439109496988E-3</v>
      </c>
      <c r="L107" s="302">
        <f t="shared" si="27"/>
        <v>9.4806804282180548E-3</v>
      </c>
      <c r="M107" s="302">
        <f t="shared" si="27"/>
        <v>9.4134482871764368E-3</v>
      </c>
      <c r="N107" s="302">
        <f t="shared" si="27"/>
        <v>9.4336982478825208E-3</v>
      </c>
      <c r="O107" s="302">
        <f t="shared" si="27"/>
        <v>9.5956627911375145E-3</v>
      </c>
      <c r="P107" s="302">
        <f t="shared" si="27"/>
        <v>9.5234245886053528E-3</v>
      </c>
      <c r="Q107" s="302">
        <f t="shared" si="27"/>
        <v>9.4904243381634078E-3</v>
      </c>
      <c r="R107" s="302">
        <f t="shared" si="27"/>
        <v>9.5541920117461591E-3</v>
      </c>
      <c r="S107" s="302">
        <f t="shared" si="27"/>
        <v>9.5344319463072195E-3</v>
      </c>
      <c r="T107" s="302">
        <f t="shared" si="27"/>
        <v>9.6550655557529133E-3</v>
      </c>
      <c r="U107" s="302">
        <f t="shared" si="27"/>
        <v>9.5989246474969918E-3</v>
      </c>
      <c r="V107" s="302">
        <f t="shared" si="27"/>
        <v>9.6392784914088817E-3</v>
      </c>
      <c r="W107" s="302">
        <f t="shared" si="27"/>
        <v>9.6081248030707757E-3</v>
      </c>
      <c r="X107" s="302">
        <f t="shared" si="27"/>
        <v>9.7063154478026648E-3</v>
      </c>
      <c r="Y107" s="302">
        <f t="shared" si="27"/>
        <v>9.8404689037780747E-3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1.8131805261769434</v>
      </c>
      <c r="C113" s="320">
        <f>IF(C$5=0,0,C$5/FBT_fec!C$5)</f>
        <v>1.9654453633163218</v>
      </c>
      <c r="D113" s="320">
        <f>IF(D$5=0,0,D$5/FBT_fec!D$5)</f>
        <v>1.6648211766283443</v>
      </c>
      <c r="E113" s="320">
        <f>IF(E$5=0,0,E$5/FBT_fec!E$5)</f>
        <v>1.5176585883328555</v>
      </c>
      <c r="F113" s="320">
        <f>IF(F$5=0,0,F$5/FBT_fec!F$5)</f>
        <v>1.2897951954075855</v>
      </c>
      <c r="G113" s="320">
        <f>IF(G$5=0,0,G$5/FBT_fec!G$5)</f>
        <v>1.6492297251567876</v>
      </c>
      <c r="H113" s="320">
        <f>IF(H$5=0,0,H$5/FBT_fec!H$5)</f>
        <v>1.6854266658507402</v>
      </c>
      <c r="I113" s="320">
        <f>IF(I$5=0,0,I$5/FBT_fec!I$5)</f>
        <v>1.968292355382669</v>
      </c>
      <c r="J113" s="320">
        <f>IF(J$5=0,0,J$5/FBT_fec!J$5)</f>
        <v>1.8462646664978977</v>
      </c>
      <c r="K113" s="320">
        <f>IF(K$5=0,0,K$5/FBT_fec!K$5)</f>
        <v>1.6343129039514546</v>
      </c>
      <c r="L113" s="320">
        <f>IF(L$5=0,0,L$5/FBT_fec!L$5)</f>
        <v>1.6864989882913592</v>
      </c>
      <c r="M113" s="320">
        <f>IF(M$5=0,0,M$5/FBT_fec!M$5)</f>
        <v>1.6496690016637479</v>
      </c>
      <c r="N113" s="320">
        <f>IF(N$5=0,0,N$5/FBT_fec!N$5)</f>
        <v>1.674856935288096</v>
      </c>
      <c r="O113" s="320">
        <f>IF(O$5=0,0,O$5/FBT_fec!O$5)</f>
        <v>1.6219120478402063</v>
      </c>
      <c r="P113" s="320">
        <f>IF(P$5=0,0,P$5/FBT_fec!P$5)</f>
        <v>1.5803069889497949</v>
      </c>
      <c r="Q113" s="320">
        <f>IF(Q$5=0,0,Q$5/FBT_fec!Q$5)</f>
        <v>1.5368794935603323</v>
      </c>
      <c r="R113" s="320">
        <f>IF(R$5=0,0,R$5/FBT_fec!R$5)</f>
        <v>1.5946919091202685</v>
      </c>
      <c r="S113" s="320">
        <f>IF(S$5=0,0,S$5/FBT_fec!S$5)</f>
        <v>1.5828042483727607</v>
      </c>
      <c r="T113" s="320">
        <f>IF(T$5=0,0,T$5/FBT_fec!T$5)</f>
        <v>1.5092207087522005</v>
      </c>
      <c r="U113" s="320">
        <f>IF(U$5=0,0,U$5/FBT_fec!U$5)</f>
        <v>1.5716911076487519</v>
      </c>
      <c r="V113" s="320">
        <f>IF(V$5=0,0,V$5/FBT_fec!V$5)</f>
        <v>1.5843182671793954</v>
      </c>
      <c r="W113" s="320">
        <f>IF(W$5=0,0,W$5/FBT_fec!W$5)</f>
        <v>1.5644408853792693</v>
      </c>
      <c r="X113" s="320">
        <f>IF(X$5=0,0,X$5/FBT_fec!X$5)</f>
        <v>1.6702318377876149</v>
      </c>
      <c r="Y113" s="320">
        <f>IF(Y$5=0,0,Y$5/FBT_fec!Y$5)</f>
        <v>1.5596386455733291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2.3210784010513614</v>
      </c>
      <c r="C118" s="332">
        <f>IF(C$10=0,0,C$10/FBT_fec!C$10)</f>
        <v>2.3872456812224523</v>
      </c>
      <c r="D118" s="332">
        <f>IF(D$10=0,0,D$10/FBT_fec!D$10)</f>
        <v>2.3681032899652203</v>
      </c>
      <c r="E118" s="332">
        <f>IF(E$10=0,0,E$10/FBT_fec!E$10)</f>
        <v>1.5165698683419553</v>
      </c>
      <c r="F118" s="332">
        <f>IF(F$10=0,0,F$10/FBT_fec!F$10)</f>
        <v>1.3831284514369258</v>
      </c>
      <c r="G118" s="332">
        <f>IF(G$10=0,0,G$10/FBT_fec!G$10)</f>
        <v>1.8957625158228273</v>
      </c>
      <c r="H118" s="332">
        <f>IF(H$10=0,0,H$10/FBT_fec!H$10)</f>
        <v>2.0919541593681239</v>
      </c>
      <c r="I118" s="332">
        <f>IF(I$10=0,0,I$10/FBT_fec!I$10)</f>
        <v>2.4116828263940695</v>
      </c>
      <c r="J118" s="332">
        <f>IF(J$10=0,0,J$10/FBT_fec!J$10)</f>
        <v>2.2622666076408855</v>
      </c>
      <c r="K118" s="332">
        <f>IF(K$10=0,0,K$10/FBT_fec!K$10)</f>
        <v>1.8984394250123096</v>
      </c>
      <c r="L118" s="332">
        <f>IF(L$10=0,0,L$10/FBT_fec!L$10)</f>
        <v>1.9410504769723242</v>
      </c>
      <c r="M118" s="332">
        <f>IF(M$10=0,0,M$10/FBT_fec!M$10)</f>
        <v>1.9247702084627671</v>
      </c>
      <c r="N118" s="332">
        <f>IF(N$10=0,0,N$10/FBT_fec!N$10)</f>
        <v>1.8885399389517419</v>
      </c>
      <c r="O118" s="332">
        <f>IF(O$10=0,0,O$10/FBT_fec!O$10)</f>
        <v>1.7533511014243111</v>
      </c>
      <c r="P118" s="332">
        <f>IF(P$10=0,0,P$10/FBT_fec!P$10)</f>
        <v>1.7034625978829439</v>
      </c>
      <c r="Q118" s="332">
        <f>IF(Q$10=0,0,Q$10/FBT_fec!Q$10)</f>
        <v>1.6657670558463307</v>
      </c>
      <c r="R118" s="332">
        <f>IF(R$10=0,0,R$10/FBT_fec!R$10)</f>
        <v>1.6686650444688647</v>
      </c>
      <c r="S118" s="332">
        <f>IF(S$10=0,0,S$10/FBT_fec!S$10)</f>
        <v>1.6873761285122411</v>
      </c>
      <c r="T118" s="332">
        <f>IF(T$10=0,0,T$10/FBT_fec!T$10)</f>
        <v>1.5416803797653331</v>
      </c>
      <c r="U118" s="332">
        <f>IF(U$10=0,0,U$10/FBT_fec!U$10)</f>
        <v>1.666120783499927</v>
      </c>
      <c r="V118" s="332">
        <f>IF(V$10=0,0,V$10/FBT_fec!V$10)</f>
        <v>1.6532599826135792</v>
      </c>
      <c r="W118" s="332">
        <f>IF(W$10=0,0,W$10/FBT_fec!W$10)</f>
        <v>1.6403355753542497</v>
      </c>
      <c r="X118" s="332">
        <f>IF(X$10=0,0,X$10/FBT_fec!X$10)</f>
        <v>1.7359582804411713</v>
      </c>
      <c r="Y118" s="332">
        <f>IF(Y$10=0,0,Y$10/FBT_fec!Y$10)</f>
        <v>1.455410732543142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2.4137429087315589</v>
      </c>
      <c r="C119" s="348">
        <f>IF(C$16=0,0,C$16/FBT_fec!C$16)</f>
        <v>2.4170326366197701</v>
      </c>
      <c r="D119" s="348">
        <f>IF(D$16=0,0,D$16/FBT_fec!D$16)</f>
        <v>2.4151791140330579</v>
      </c>
      <c r="E119" s="348">
        <f>IF(E$16=0,0,E$16/FBT_fec!E$16)</f>
        <v>1.5976405694683011</v>
      </c>
      <c r="F119" s="348">
        <f>IF(F$16=0,0,F$16/FBT_fec!F$16)</f>
        <v>1.4536718685576342</v>
      </c>
      <c r="G119" s="348">
        <f>IF(G$16=0,0,G$16/FBT_fec!G$16)</f>
        <v>1.9164528854811755</v>
      </c>
      <c r="H119" s="348">
        <f>IF(H$16=0,0,H$16/FBT_fec!H$16)</f>
        <v>2.1736362242498766</v>
      </c>
      <c r="I119" s="348">
        <f>IF(I$16=0,0,I$16/FBT_fec!I$16)</f>
        <v>2.4172135819288383</v>
      </c>
      <c r="J119" s="348">
        <f>IF(J$16=0,0,J$16/FBT_fec!J$16)</f>
        <v>2.2632154617039526</v>
      </c>
      <c r="K119" s="348">
        <f>IF(K$16=0,0,K$16/FBT_fec!K$16)</f>
        <v>1.9161188510313996</v>
      </c>
      <c r="L119" s="348">
        <f>IF(L$16=0,0,L$16/FBT_fec!L$16)</f>
        <v>1.968775994613549</v>
      </c>
      <c r="M119" s="348">
        <f>IF(M$16=0,0,M$16/FBT_fec!M$16)</f>
        <v>1.9658423771765883</v>
      </c>
      <c r="N119" s="348">
        <f>IF(N$16=0,0,N$16/FBT_fec!N$16)</f>
        <v>1.996412797450773</v>
      </c>
      <c r="O119" s="348">
        <f>IF(O$16=0,0,O$16/FBT_fec!O$16)</f>
        <v>1.7939453268686145</v>
      </c>
      <c r="P119" s="348">
        <f>IF(P$16=0,0,P$16/FBT_fec!P$16)</f>
        <v>1.7907370612218569</v>
      </c>
      <c r="Q119" s="348">
        <f>IF(Q$16=0,0,Q$16/FBT_fec!Q$16)</f>
        <v>1.7487112085967793</v>
      </c>
      <c r="R119" s="348">
        <f>IF(R$16=0,0,R$16/FBT_fec!R$16)</f>
        <v>1.7811723289397561</v>
      </c>
      <c r="S119" s="348">
        <f>IF(S$16=0,0,S$16/FBT_fec!S$16)</f>
        <v>1.7829150423742981</v>
      </c>
      <c r="T119" s="348">
        <f>IF(T$16=0,0,T$16/FBT_fec!T$16)</f>
        <v>1.571659087519452</v>
      </c>
      <c r="U119" s="348">
        <f>IF(U$16=0,0,U$16/FBT_fec!U$16)</f>
        <v>1.7113864698381045</v>
      </c>
      <c r="V119" s="348">
        <f>IF(V$16=0,0,V$16/FBT_fec!V$16)</f>
        <v>1.6948401965613245</v>
      </c>
      <c r="W119" s="348">
        <f>IF(W$16=0,0,W$16/FBT_fec!W$16)</f>
        <v>1.6913364539008153</v>
      </c>
      <c r="X119" s="348">
        <f>IF(X$16=0,0,X$16/FBT_fec!X$16)</f>
        <v>1.761383462067333</v>
      </c>
      <c r="Y119" s="348">
        <f>IF(Y$16=0,0,Y$16/FBT_fec!Y$16)</f>
        <v>1.4925839515179045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2.4137429087315576</v>
      </c>
      <c r="C120" s="348">
        <f>IF(C$25=0,0,C$25/FBT_fec!C$25)</f>
        <v>2.4170326366197705</v>
      </c>
      <c r="D120" s="348">
        <f>IF(D$25=0,0,D$25/FBT_fec!D$25)</f>
        <v>2.4151791140330565</v>
      </c>
      <c r="E120" s="348">
        <f>IF(E$25=0,0,E$25/FBT_fec!E$25)</f>
        <v>1.5976405694683014</v>
      </c>
      <c r="F120" s="348">
        <f>IF(F$25=0,0,F$25/FBT_fec!F$25)</f>
        <v>1.453671868557634</v>
      </c>
      <c r="G120" s="348">
        <f>IF(G$25=0,0,G$25/FBT_fec!G$25)</f>
        <v>1.9164528854811762</v>
      </c>
      <c r="H120" s="348">
        <f>IF(H$25=0,0,H$25/FBT_fec!H$25)</f>
        <v>2.1736362242498775</v>
      </c>
      <c r="I120" s="348">
        <f>IF(I$25=0,0,I$25/FBT_fec!I$25)</f>
        <v>2.4172135819288383</v>
      </c>
      <c r="J120" s="348">
        <f>IF(J$25=0,0,J$25/FBT_fec!J$25)</f>
        <v>2.2632154617039513</v>
      </c>
      <c r="K120" s="348">
        <f>IF(K$25=0,0,K$25/FBT_fec!K$25)</f>
        <v>1.9161188510313991</v>
      </c>
      <c r="L120" s="348">
        <f>IF(L$25=0,0,L$25/FBT_fec!L$25)</f>
        <v>1.9687759946135486</v>
      </c>
      <c r="M120" s="348">
        <f>IF(M$25=0,0,M$25/FBT_fec!M$25)</f>
        <v>1.9658423771765883</v>
      </c>
      <c r="N120" s="348">
        <f>IF(N$25=0,0,N$25/FBT_fec!N$25)</f>
        <v>1.9964127974507724</v>
      </c>
      <c r="O120" s="348">
        <f>IF(O$25=0,0,O$25/FBT_fec!O$25)</f>
        <v>1.7939453268686152</v>
      </c>
      <c r="P120" s="348">
        <f>IF(P$25=0,0,P$25/FBT_fec!P$25)</f>
        <v>1.7907370612218569</v>
      </c>
      <c r="Q120" s="348">
        <f>IF(Q$25=0,0,Q$25/FBT_fec!Q$25)</f>
        <v>1.7487112085967789</v>
      </c>
      <c r="R120" s="348">
        <f>IF(R$25=0,0,R$25/FBT_fec!R$25)</f>
        <v>1.7811723289397561</v>
      </c>
      <c r="S120" s="348">
        <f>IF(S$25=0,0,S$25/FBT_fec!S$25)</f>
        <v>1.7829150423742972</v>
      </c>
      <c r="T120" s="348">
        <f>IF(T$25=0,0,T$25/FBT_fec!T$25)</f>
        <v>1.5716590875194527</v>
      </c>
      <c r="U120" s="348">
        <f>IF(U$25=0,0,U$25/FBT_fec!U$25)</f>
        <v>1.7113864698381038</v>
      </c>
      <c r="V120" s="348">
        <f>IF(V$25=0,0,V$25/FBT_fec!V$25)</f>
        <v>1.6948401965613247</v>
      </c>
      <c r="W120" s="348">
        <f>IF(W$25=0,0,W$25/FBT_fec!W$25)</f>
        <v>1.6913364539008156</v>
      </c>
      <c r="X120" s="348">
        <f>IF(X$25=0,0,X$25/FBT_fec!X$25)</f>
        <v>1.7613834620673325</v>
      </c>
      <c r="Y120" s="348">
        <f>IF(Y$25=0,0,Y$25/FBT_fec!Y$25)</f>
        <v>1.4925839515179047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2.0738627675742149</v>
      </c>
      <c r="C121" s="348">
        <f>IF(C$34=0,0,C$34/FBT_fec!C$34)</f>
        <v>2.2445793539943937</v>
      </c>
      <c r="D121" s="348">
        <f>IF(D$34=0,0,D$34/FBT_fec!D$34)</f>
        <v>1.8437679265414768</v>
      </c>
      <c r="E121" s="348">
        <f>IF(E$34=0,0,E$34/FBT_fec!E$34)</f>
        <v>2.1360344076641251</v>
      </c>
      <c r="F121" s="348">
        <f>IF(F$34=0,0,F$34/FBT_fec!F$34)</f>
        <v>1.7621180757177985</v>
      </c>
      <c r="G121" s="348">
        <f>IF(G$34=0,0,G$34/FBT_fec!G$34)</f>
        <v>2.1517729610845517</v>
      </c>
      <c r="H121" s="348">
        <f>IF(H$34=0,0,H$34/FBT_fec!H$34)</f>
        <v>2.0392124901975501</v>
      </c>
      <c r="I121" s="348">
        <f>IF(I$34=0,0,I$34/FBT_fec!I$34)</f>
        <v>2.3242557479659709</v>
      </c>
      <c r="J121" s="348">
        <f>IF(J$34=0,0,J$34/FBT_fec!J$34)</f>
        <v>2.2694147381428573</v>
      </c>
      <c r="K121" s="348">
        <f>IF(K$34=0,0,K$34/FBT_fec!K$34)</f>
        <v>2.1249171604622532</v>
      </c>
      <c r="L121" s="348">
        <f>IF(L$34=0,0,L$34/FBT_fec!L$34)</f>
        <v>2.1627773810635822</v>
      </c>
      <c r="M121" s="348">
        <f>IF(M$34=0,0,M$34/FBT_fec!M$34)</f>
        <v>2.10630530532287</v>
      </c>
      <c r="N121" s="348">
        <f>IF(N$34=0,0,N$34/FBT_fec!N$34)</f>
        <v>2.142656990516437</v>
      </c>
      <c r="O121" s="348">
        <f>IF(O$34=0,0,O$34/FBT_fec!O$34)</f>
        <v>2.1686714758740049</v>
      </c>
      <c r="P121" s="348">
        <f>IF(P$34=0,0,P$34/FBT_fec!P$34)</f>
        <v>2.10318135959192</v>
      </c>
      <c r="Q121" s="348">
        <f>IF(Q$34=0,0,Q$34/FBT_fec!Q$34)</f>
        <v>2.0547191584889828</v>
      </c>
      <c r="R121" s="348">
        <f>IF(R$34=0,0,R$34/FBT_fec!R$34)</f>
        <v>2.1547272166806266</v>
      </c>
      <c r="S121" s="348">
        <f>IF(S$34=0,0,S$34/FBT_fec!S$34)</f>
        <v>2.1212277097760222</v>
      </c>
      <c r="T121" s="348">
        <f>IF(T$34=0,0,T$34/FBT_fec!T$34)</f>
        <v>2.1178219102670361</v>
      </c>
      <c r="U121" s="348">
        <f>IF(U$34=0,0,U$34/FBT_fec!U$34)</f>
        <v>2.1427533106825885</v>
      </c>
      <c r="V121" s="348">
        <f>IF(V$34=0,0,V$34/FBT_fec!V$34)</f>
        <v>2.1800749701639313</v>
      </c>
      <c r="W121" s="348">
        <f>IF(W$34=0,0,W$34/FBT_fec!W$34)</f>
        <v>2.1435601558730326</v>
      </c>
      <c r="X121" s="348">
        <f>IF(X$34=0,0,X$34/FBT_fec!X$34)</f>
        <v>2.2871773579556671</v>
      </c>
      <c r="Y121" s="348">
        <f>IF(Y$34=0,0,Y$34/FBT_fec!Y$34)</f>
        <v>2.2677380733907224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2.1362905705660484</v>
      </c>
      <c r="C122" s="348">
        <f>IF(C$45=0,0,C$45/FBT_fec!C$45)</f>
        <v>2.1994819673773742</v>
      </c>
      <c r="D122" s="348">
        <f>IF(D$45=0,0,D$45/FBT_fec!D$45)</f>
        <v>2.0485062646169232</v>
      </c>
      <c r="E122" s="348">
        <f>IF(E$45=0,0,E$45/FBT_fec!E$45)</f>
        <v>1.9443568825778357</v>
      </c>
      <c r="F122" s="348">
        <f>IF(F$45=0,0,F$45/FBT_fec!F$45)</f>
        <v>1.7957201341175211</v>
      </c>
      <c r="G122" s="348">
        <f>IF(G$45=0,0,G$45/FBT_fec!G$45)</f>
        <v>1.9771394776805125</v>
      </c>
      <c r="H122" s="348">
        <f>IF(H$45=0,0,H$45/FBT_fec!H$45)</f>
        <v>2.0281803419929423</v>
      </c>
      <c r="I122" s="348">
        <f>IF(I$45=0,0,I$45/FBT_fec!I$45)</f>
        <v>2.2336446348534715</v>
      </c>
      <c r="J122" s="348">
        <f>IF(J$45=0,0,J$45/FBT_fec!J$45)</f>
        <v>2.1541860353987774</v>
      </c>
      <c r="K122" s="348">
        <f>IF(K$45=0,0,K$45/FBT_fec!K$45)</f>
        <v>1.9747754716542274</v>
      </c>
      <c r="L122" s="348">
        <f>IF(L$45=0,0,L$45/FBT_fec!L$45)</f>
        <v>2.0021724813888548</v>
      </c>
      <c r="M122" s="348">
        <f>IF(M$45=0,0,M$45/FBT_fec!M$45)</f>
        <v>1.9748023819367346</v>
      </c>
      <c r="N122" s="348">
        <f>IF(N$45=0,0,N$45/FBT_fec!N$45)</f>
        <v>2.015206145923929</v>
      </c>
      <c r="O122" s="348">
        <f>IF(O$45=0,0,O$45/FBT_fec!O$45)</f>
        <v>1.978965711215029</v>
      </c>
      <c r="P122" s="348">
        <f>IF(P$45=0,0,P$45/FBT_fec!P$45)</f>
        <v>1.9500286029431528</v>
      </c>
      <c r="Q122" s="348">
        <f>IF(Q$45=0,0,Q$45/FBT_fec!Q$45)</f>
        <v>1.9225793369403485</v>
      </c>
      <c r="R122" s="348">
        <f>IF(R$45=0,0,R$45/FBT_fec!R$45)</f>
        <v>1.9715292202846779</v>
      </c>
      <c r="S122" s="348">
        <f>IF(S$45=0,0,S$45/FBT_fec!S$45)</f>
        <v>1.9557474740860867</v>
      </c>
      <c r="T122" s="348">
        <f>IF(T$45=0,0,T$45/FBT_fec!T$45)</f>
        <v>1.894799282845139</v>
      </c>
      <c r="U122" s="348">
        <f>IF(U$45=0,0,U$45/FBT_fec!U$45)</f>
        <v>1.9325069976055469</v>
      </c>
      <c r="V122" s="348">
        <f>IF(V$45=0,0,V$45/FBT_fec!V$45)</f>
        <v>1.9417299006091793</v>
      </c>
      <c r="W122" s="348">
        <f>IF(W$45=0,0,W$45/FBT_fec!W$45)</f>
        <v>1.9325519363398309</v>
      </c>
      <c r="X122" s="348">
        <f>IF(X$45=0,0,X$45/FBT_fec!X$45)</f>
        <v>1.994428498625048</v>
      </c>
      <c r="Y122" s="348">
        <f>IF(Y$45=0,0,Y$45/FBT_fec!Y$45)</f>
        <v>1.9350176298399879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0.94577264422502128</v>
      </c>
      <c r="C123" s="348">
        <f>IF(C$66=0,0,C$66/FBT_fec!C$66)</f>
        <v>1.0604077084958998</v>
      </c>
      <c r="D123" s="348">
        <f>IF(D$66=0,0,D$66/FBT_fec!D$66)</f>
        <v>0.90576289566986812</v>
      </c>
      <c r="E123" s="348">
        <f>IF(E$66=0,0,E$66/FBT_fec!E$66)</f>
        <v>0.63280896980848689</v>
      </c>
      <c r="F123" s="348">
        <f>IF(F$66=0,0,F$66/FBT_fec!F$66)</f>
        <v>0.59007554869081702</v>
      </c>
      <c r="G123" s="348">
        <f>IF(G$66=0,0,G$66/FBT_fec!G$66)</f>
        <v>0.74194071661904859</v>
      </c>
      <c r="H123" s="348">
        <f>IF(H$66=0,0,H$66/FBT_fec!H$66)</f>
        <v>0.82258592176285894</v>
      </c>
      <c r="I123" s="348">
        <f>IF(I$66=0,0,I$66/FBT_fec!I$66)</f>
        <v>0.97127022688353715</v>
      </c>
      <c r="J123" s="348">
        <f>IF(J$66=0,0,J$66/FBT_fec!J$66)</f>
        <v>0.85746271921822115</v>
      </c>
      <c r="K123" s="348">
        <f>IF(K$66=0,0,K$66/FBT_fec!K$66)</f>
        <v>0.73777887205959736</v>
      </c>
      <c r="L123" s="348">
        <f>IF(L$66=0,0,L$66/FBT_fec!L$66)</f>
        <v>0.77198705900089104</v>
      </c>
      <c r="M123" s="348">
        <f>IF(M$66=0,0,M$66/FBT_fec!M$66)</f>
        <v>0.76341195066339518</v>
      </c>
      <c r="N123" s="348">
        <f>IF(N$66=0,0,N$66/FBT_fec!N$66)</f>
        <v>0.76233251187480289</v>
      </c>
      <c r="O123" s="348">
        <f>IF(O$66=0,0,O$66/FBT_fec!O$66)</f>
        <v>0.70735110226403031</v>
      </c>
      <c r="P123" s="348">
        <f>IF(P$66=0,0,P$66/FBT_fec!P$66)</f>
        <v>0.69902491631733388</v>
      </c>
      <c r="Q123" s="348">
        <f>IF(Q$66=0,0,Q$66/FBT_fec!Q$66)</f>
        <v>0.68153512656953485</v>
      </c>
      <c r="R123" s="348">
        <f>IF(R$66=0,0,R$66/FBT_fec!R$66)</f>
        <v>0.68528001785435289</v>
      </c>
      <c r="S123" s="348">
        <f>IF(S$66=0,0,S$66/FBT_fec!S$66)</f>
        <v>0.69105363570514777</v>
      </c>
      <c r="T123" s="348">
        <f>IF(T$66=0,0,T$66/FBT_fec!T$66)</f>
        <v>0.63984491316911996</v>
      </c>
      <c r="U123" s="348">
        <f>IF(U$66=0,0,U$66/FBT_fec!U$66)</f>
        <v>0.67879293456324652</v>
      </c>
      <c r="V123" s="348">
        <f>IF(V$66=0,0,V$66/FBT_fec!V$66)</f>
        <v>0.67522655671262544</v>
      </c>
      <c r="W123" s="348">
        <f>IF(W$66=0,0,W$66/FBT_fec!W$66)</f>
        <v>0.67369102686183835</v>
      </c>
      <c r="X123" s="348">
        <f>IF(X$66=0,0,X$66/FBT_fec!X$66)</f>
        <v>0.70680676255693187</v>
      </c>
      <c r="Y123" s="348">
        <f>IF(Y$66=0,0,Y$66/FBT_fec!Y$66)</f>
        <v>0.63160890576836581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RO: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1553.504465282429</v>
      </c>
      <c r="C3" s="203">
        <v>2053.697015808606</v>
      </c>
      <c r="D3" s="203">
        <v>2396.1998180615278</v>
      </c>
      <c r="E3" s="203">
        <v>2759.6834869870281</v>
      </c>
      <c r="F3" s="203">
        <v>3406.844660894661</v>
      </c>
      <c r="G3" s="203">
        <v>4089.9254630193732</v>
      </c>
      <c r="H3" s="203">
        <v>4766.0510419739849</v>
      </c>
      <c r="I3" s="203">
        <v>4853.5726733581623</v>
      </c>
      <c r="J3" s="203">
        <v>5837.5294958670002</v>
      </c>
      <c r="K3" s="203">
        <v>7947.6589746517466</v>
      </c>
      <c r="L3" s="203">
        <v>7123.9599806742544</v>
      </c>
      <c r="M3" s="203">
        <v>8575.683387861247</v>
      </c>
      <c r="N3" s="203">
        <v>5160.1462606473597</v>
      </c>
      <c r="O3" s="203">
        <v>4901.71581389516</v>
      </c>
      <c r="P3" s="203">
        <v>5436.819802612602</v>
      </c>
      <c r="Q3" s="203">
        <v>6354.0345900000002</v>
      </c>
      <c r="R3" s="203">
        <v>7478.9178344563943</v>
      </c>
      <c r="S3" s="203">
        <v>8961.8621187726276</v>
      </c>
      <c r="T3" s="203">
        <v>8799.5718019893593</v>
      </c>
      <c r="U3" s="203">
        <v>8323.7319666511503</v>
      </c>
      <c r="V3" s="203">
        <v>7180.2547806617467</v>
      </c>
      <c r="W3" s="203">
        <v>6328.0133491891211</v>
      </c>
      <c r="X3" s="203">
        <v>6087.2876638262014</v>
      </c>
      <c r="Y3" s="203">
        <v>6812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4234.0965321642589</v>
      </c>
      <c r="C5" s="203">
        <v>6618.5558327545514</v>
      </c>
      <c r="D5" s="203">
        <v>3896.6814583686601</v>
      </c>
      <c r="E5" s="203">
        <v>4290.6820620007138</v>
      </c>
      <c r="F5" s="203">
        <v>3524.3102062681392</v>
      </c>
      <c r="G5" s="203">
        <v>2516.9927736580039</v>
      </c>
      <c r="H5" s="203">
        <v>5440.909875940054</v>
      </c>
      <c r="I5" s="203">
        <v>6326.1259240669624</v>
      </c>
      <c r="J5" s="203">
        <v>5191.2011650669247</v>
      </c>
      <c r="K5" s="203">
        <v>4773.8675634109122</v>
      </c>
      <c r="L5" s="203">
        <v>4121.7225262709508</v>
      </c>
      <c r="M5" s="203">
        <v>6612.8843519270786</v>
      </c>
      <c r="N5" s="203">
        <v>6476.5050104124348</v>
      </c>
      <c r="O5" s="203">
        <v>8000.1810210804497</v>
      </c>
      <c r="P5" s="203">
        <v>9230.9727042920003</v>
      </c>
      <c r="Q5" s="203">
        <v>10590.089821025589</v>
      </c>
      <c r="R5" s="203">
        <v>9980.9294706006331</v>
      </c>
      <c r="S5" s="203">
        <v>11106.888284417089</v>
      </c>
      <c r="T5" s="203">
        <v>14062.581066562099</v>
      </c>
      <c r="U5" s="203">
        <v>13860.933055761951</v>
      </c>
      <c r="V5" s="203">
        <v>13565.02678455451</v>
      </c>
      <c r="W5" s="203">
        <v>13072.52925339898</v>
      </c>
      <c r="X5" s="203">
        <v>17819.477231867091</v>
      </c>
      <c r="Y5" s="203">
        <v>15764.374269352549</v>
      </c>
      <c r="DA5" s="112" t="s">
        <v>2373</v>
      </c>
    </row>
    <row r="6" spans="1:105" ht="12" customHeight="1" x14ac:dyDescent="0.25">
      <c r="A6" s="154" t="s">
        <v>2112</v>
      </c>
      <c r="B6" s="338">
        <v>5292.6206652053233</v>
      </c>
      <c r="C6" s="338">
        <v>7145.0378980271871</v>
      </c>
      <c r="D6" s="338">
        <v>6880.406864766921</v>
      </c>
      <c r="E6" s="338">
        <v>6880.406864766921</v>
      </c>
      <c r="F6" s="338">
        <v>6615.7758315066549</v>
      </c>
      <c r="G6" s="338">
        <v>6351.1447982463887</v>
      </c>
      <c r="H6" s="338">
        <v>6351.1447982463887</v>
      </c>
      <c r="I6" s="338">
        <v>6880.406864766921</v>
      </c>
      <c r="J6" s="338">
        <v>6615.7758315066549</v>
      </c>
      <c r="K6" s="338">
        <v>6615.7758315066549</v>
      </c>
      <c r="L6" s="338">
        <v>6351.1447982463887</v>
      </c>
      <c r="M6" s="338">
        <v>7145.0378980271871</v>
      </c>
      <c r="N6" s="338">
        <v>6880.406864766921</v>
      </c>
      <c r="O6" s="338">
        <v>8468.1930643285177</v>
      </c>
      <c r="P6" s="338">
        <v>9791.3482306298483</v>
      </c>
      <c r="Q6" s="338">
        <v>11379.134430191451</v>
      </c>
      <c r="R6" s="338">
        <v>11114.503396931181</v>
      </c>
      <c r="S6" s="338">
        <v>11908.396496711979</v>
      </c>
      <c r="T6" s="338">
        <v>14819.337862574899</v>
      </c>
      <c r="U6" s="338">
        <v>14819.337862574899</v>
      </c>
      <c r="V6" s="338">
        <v>14819.337862574899</v>
      </c>
      <c r="W6" s="338">
        <v>14554.70682931464</v>
      </c>
      <c r="X6" s="338">
        <v>18788.803361478898</v>
      </c>
      <c r="Y6" s="338">
        <v>18524.172328218629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2117.048266082129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793.89309978079859</v>
      </c>
      <c r="J7" s="340">
        <v>0</v>
      </c>
      <c r="K7" s="340">
        <v>0</v>
      </c>
      <c r="L7" s="340">
        <v>0</v>
      </c>
      <c r="M7" s="340">
        <v>793.89309978079859</v>
      </c>
      <c r="N7" s="340">
        <v>0</v>
      </c>
      <c r="O7" s="340">
        <v>1852.4172328218631</v>
      </c>
      <c r="P7" s="340">
        <v>1323.1551663013311</v>
      </c>
      <c r="Q7" s="340">
        <v>1852.4172328218631</v>
      </c>
      <c r="R7" s="340">
        <v>0</v>
      </c>
      <c r="S7" s="340">
        <v>793.89309978079859</v>
      </c>
      <c r="T7" s="340">
        <v>3175.5723991231939</v>
      </c>
      <c r="U7" s="340">
        <v>264.63103326026618</v>
      </c>
      <c r="V7" s="340">
        <v>0</v>
      </c>
      <c r="W7" s="340">
        <v>0</v>
      </c>
      <c r="X7" s="340">
        <v>4498.727565424525</v>
      </c>
      <c r="Y7" s="340">
        <v>0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264.63103326026521</v>
      </c>
      <c r="D8" s="342">
        <f t="shared" si="0"/>
        <v>264.63103326026612</v>
      </c>
      <c r="E8" s="342">
        <f t="shared" si="0"/>
        <v>0</v>
      </c>
      <c r="F8" s="342">
        <f t="shared" si="0"/>
        <v>264.63103326026612</v>
      </c>
      <c r="G8" s="342">
        <f t="shared" si="0"/>
        <v>264.63103326026612</v>
      </c>
      <c r="H8" s="342">
        <f t="shared" si="0"/>
        <v>0</v>
      </c>
      <c r="I8" s="342">
        <f t="shared" si="0"/>
        <v>264.63103326026612</v>
      </c>
      <c r="J8" s="342">
        <f t="shared" si="0"/>
        <v>264.63103326026612</v>
      </c>
      <c r="K8" s="342">
        <f t="shared" si="0"/>
        <v>0</v>
      </c>
      <c r="L8" s="342">
        <f t="shared" si="0"/>
        <v>264.63103326026612</v>
      </c>
      <c r="M8" s="342">
        <f t="shared" si="0"/>
        <v>0</v>
      </c>
      <c r="N8" s="342">
        <f t="shared" si="0"/>
        <v>264.63103326026612</v>
      </c>
      <c r="O8" s="342">
        <f t="shared" si="0"/>
        <v>264.63103326026612</v>
      </c>
      <c r="P8" s="342">
        <f t="shared" si="0"/>
        <v>0</v>
      </c>
      <c r="Q8" s="342">
        <f t="shared" si="0"/>
        <v>264.63103326026066</v>
      </c>
      <c r="R8" s="342">
        <f t="shared" si="0"/>
        <v>264.63103326026976</v>
      </c>
      <c r="S8" s="342">
        <f t="shared" si="0"/>
        <v>0</v>
      </c>
      <c r="T8" s="342">
        <f t="shared" si="0"/>
        <v>264.6310332602734</v>
      </c>
      <c r="U8" s="342">
        <f t="shared" si="0"/>
        <v>264.63103326026612</v>
      </c>
      <c r="V8" s="342">
        <f t="shared" si="0"/>
        <v>0</v>
      </c>
      <c r="W8" s="342">
        <f t="shared" si="0"/>
        <v>264.63103326025885</v>
      </c>
      <c r="X8" s="342">
        <f t="shared" si="0"/>
        <v>264.63103326026612</v>
      </c>
      <c r="Y8" s="342">
        <f t="shared" si="0"/>
        <v>264.63103326026976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1058.5241330410645</v>
      </c>
      <c r="C9" s="343">
        <f t="shared" si="1"/>
        <v>526.48206527263574</v>
      </c>
      <c r="D9" s="343">
        <f t="shared" si="1"/>
        <v>2983.7254063982609</v>
      </c>
      <c r="E9" s="343">
        <f t="shared" si="1"/>
        <v>2589.7248027662072</v>
      </c>
      <c r="F9" s="343">
        <f t="shared" si="1"/>
        <v>3091.4656252385157</v>
      </c>
      <c r="G9" s="343">
        <f t="shared" si="1"/>
        <v>3834.1520245883848</v>
      </c>
      <c r="H9" s="343">
        <f t="shared" si="1"/>
        <v>910.23492230633474</v>
      </c>
      <c r="I9" s="343">
        <f t="shared" si="1"/>
        <v>554.28094069995859</v>
      </c>
      <c r="J9" s="343">
        <f t="shared" si="1"/>
        <v>1424.5746664397302</v>
      </c>
      <c r="K9" s="343">
        <f t="shared" si="1"/>
        <v>1841.9082680957426</v>
      </c>
      <c r="L9" s="343">
        <f t="shared" si="1"/>
        <v>2229.422271975438</v>
      </c>
      <c r="M9" s="343">
        <f t="shared" si="1"/>
        <v>532.15354610010854</v>
      </c>
      <c r="N9" s="343">
        <f t="shared" si="1"/>
        <v>403.9018543544862</v>
      </c>
      <c r="O9" s="343">
        <f t="shared" si="1"/>
        <v>468.01204324806804</v>
      </c>
      <c r="P9" s="343">
        <f t="shared" si="1"/>
        <v>560.37552633784799</v>
      </c>
      <c r="Q9" s="343">
        <f t="shared" si="1"/>
        <v>789.0446091658614</v>
      </c>
      <c r="R9" s="343">
        <f t="shared" si="1"/>
        <v>1133.5739263305477</v>
      </c>
      <c r="S9" s="343">
        <f t="shared" si="1"/>
        <v>801.50821229488974</v>
      </c>
      <c r="T9" s="343">
        <f t="shared" si="1"/>
        <v>756.7567960127999</v>
      </c>
      <c r="U9" s="343">
        <f t="shared" si="1"/>
        <v>958.40480681294866</v>
      </c>
      <c r="V9" s="343">
        <f t="shared" si="1"/>
        <v>1254.3110780203897</v>
      </c>
      <c r="W9" s="343">
        <f t="shared" si="1"/>
        <v>1482.1775759156608</v>
      </c>
      <c r="X9" s="343">
        <f t="shared" si="1"/>
        <v>969.32612961180712</v>
      </c>
      <c r="Y9" s="343">
        <f t="shared" si="1"/>
        <v>2759.7980588660794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146.6920894239037</v>
      </c>
      <c r="C12" s="210">
        <v>224.10086388500861</v>
      </c>
      <c r="D12" s="210">
        <v>126.86302665520211</v>
      </c>
      <c r="E12" s="210">
        <v>147.64496990541701</v>
      </c>
      <c r="F12" s="210">
        <v>123.37110920034389</v>
      </c>
      <c r="G12" s="210">
        <v>83.748925193465169</v>
      </c>
      <c r="H12" s="210">
        <v>164.7511607910576</v>
      </c>
      <c r="I12" s="210">
        <v>184.86913155631979</v>
      </c>
      <c r="J12" s="210">
        <v>153.32949269131561</v>
      </c>
      <c r="K12" s="210">
        <v>149.61547721410139</v>
      </c>
      <c r="L12" s="210">
        <v>114.180309544282</v>
      </c>
      <c r="M12" s="210">
        <v>164.82278589853831</v>
      </c>
      <c r="N12" s="210">
        <v>166.17463456577809</v>
      </c>
      <c r="O12" s="210">
        <v>205.31195184866721</v>
      </c>
      <c r="P12" s="210">
        <v>207.12003439380911</v>
      </c>
      <c r="Q12" s="210">
        <v>226.09389509888209</v>
      </c>
      <c r="R12" s="210">
        <v>211.92553740326741</v>
      </c>
      <c r="S12" s="210">
        <v>231.7170249355116</v>
      </c>
      <c r="T12" s="210">
        <v>297.50257953568359</v>
      </c>
      <c r="U12" s="210">
        <v>291.21057609630259</v>
      </c>
      <c r="V12" s="210">
        <v>313.74686156491828</v>
      </c>
      <c r="W12" s="210">
        <v>284.45623387790198</v>
      </c>
      <c r="X12" s="210">
        <v>355.32906276870159</v>
      </c>
      <c r="Y12" s="210">
        <v>303.05735167669809</v>
      </c>
      <c r="DA12" s="109" t="s">
        <v>2376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3.3963886500429918E-2</v>
      </c>
      <c r="U13" s="213">
        <v>1.9948409286328461E-2</v>
      </c>
      <c r="V13" s="213">
        <v>7.3946689595872734E-3</v>
      </c>
      <c r="W13" s="213">
        <v>5.5889939810834051E-3</v>
      </c>
      <c r="X13" s="213">
        <v>0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27.023129836629408</v>
      </c>
      <c r="C14" s="204">
        <f t="shared" si="2"/>
        <v>0</v>
      </c>
      <c r="D14" s="204">
        <f t="shared" si="2"/>
        <v>4.1081685296646597</v>
      </c>
      <c r="E14" s="204">
        <f t="shared" si="2"/>
        <v>3.0810834049871021</v>
      </c>
      <c r="F14" s="204">
        <f t="shared" si="2"/>
        <v>2.0540842648323299</v>
      </c>
      <c r="G14" s="204">
        <f t="shared" si="2"/>
        <v>0</v>
      </c>
      <c r="H14" s="204">
        <f t="shared" si="2"/>
        <v>0</v>
      </c>
      <c r="I14" s="204">
        <f t="shared" si="2"/>
        <v>9.2433361994840926</v>
      </c>
      <c r="J14" s="204">
        <f t="shared" si="2"/>
        <v>0</v>
      </c>
      <c r="K14" s="204">
        <f t="shared" si="2"/>
        <v>0</v>
      </c>
      <c r="L14" s="204">
        <f t="shared" si="2"/>
        <v>0</v>
      </c>
      <c r="M14" s="204">
        <f t="shared" si="2"/>
        <v>0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1.031814273430782E-3</v>
      </c>
      <c r="T14" s="204">
        <f t="shared" si="2"/>
        <v>6.5041272570937219</v>
      </c>
      <c r="U14" s="204">
        <f t="shared" si="2"/>
        <v>7.3883061049011172</v>
      </c>
      <c r="V14" s="204">
        <f t="shared" si="2"/>
        <v>7.0184866723989687</v>
      </c>
      <c r="W14" s="204">
        <f t="shared" si="2"/>
        <v>4.6055889939810832</v>
      </c>
      <c r="X14" s="204">
        <f t="shared" si="2"/>
        <v>5.1116079105760956</v>
      </c>
      <c r="Y14" s="204">
        <f t="shared" si="2"/>
        <v>3.6312123817712809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2.259501289767841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2.881341358555459</v>
      </c>
      <c r="U16" s="204">
        <v>2.541014617368873</v>
      </c>
      <c r="V16" s="204">
        <v>2.4006878761822872</v>
      </c>
      <c r="W16" s="204">
        <v>2.2949269131556318</v>
      </c>
      <c r="X16" s="204">
        <v>2.4352536543422181</v>
      </c>
      <c r="Y16" s="204">
        <v>2.121324161650902</v>
      </c>
      <c r="DA16" s="71" t="s">
        <v>2379</v>
      </c>
    </row>
    <row r="17" spans="1:105" ht="12" customHeight="1" x14ac:dyDescent="0.25">
      <c r="A17" s="18" t="s">
        <v>71</v>
      </c>
      <c r="B17" s="204">
        <v>6.1622527944969896</v>
      </c>
      <c r="C17" s="204">
        <v>0</v>
      </c>
      <c r="D17" s="204">
        <v>4.1081685296646597</v>
      </c>
      <c r="E17" s="204">
        <v>3.0810834049871021</v>
      </c>
      <c r="F17" s="204">
        <v>2.0540842648323299</v>
      </c>
      <c r="G17" s="204">
        <v>0</v>
      </c>
      <c r="H17" s="204">
        <v>0</v>
      </c>
      <c r="I17" s="204">
        <v>9.2433361994840926</v>
      </c>
      <c r="J17" s="204">
        <v>0</v>
      </c>
      <c r="K17" s="204">
        <v>0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</v>
      </c>
      <c r="T17" s="204">
        <v>2.8065348237317278</v>
      </c>
      <c r="U17" s="204">
        <v>2.6878761822871882</v>
      </c>
      <c r="V17" s="204">
        <v>2.3307824591573509</v>
      </c>
      <c r="W17" s="204">
        <v>1.50524505588994</v>
      </c>
      <c r="X17" s="204">
        <v>1.839982803095443</v>
      </c>
      <c r="Y17" s="204">
        <v>1.180739466895959</v>
      </c>
      <c r="DA17" s="71" t="s">
        <v>2380</v>
      </c>
    </row>
    <row r="18" spans="1:105" ht="12" customHeight="1" x14ac:dyDescent="0.25">
      <c r="A18" s="18" t="s">
        <v>32</v>
      </c>
      <c r="B18" s="204">
        <v>15.4390369733448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2381</v>
      </c>
    </row>
    <row r="19" spans="1:105" ht="12" customHeight="1" x14ac:dyDescent="0.25">
      <c r="A19" s="18" t="s">
        <v>33</v>
      </c>
      <c r="B19" s="204">
        <v>3.1623387790197759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1.031814273430782E-3</v>
      </c>
      <c r="T19" s="204">
        <v>0.8162510748065348</v>
      </c>
      <c r="U19" s="204">
        <v>2.159415305245056</v>
      </c>
      <c r="V19" s="204">
        <v>2.2870163370593302</v>
      </c>
      <c r="W19" s="204">
        <v>0.80541702493551159</v>
      </c>
      <c r="X19" s="204">
        <v>0.83637145313843497</v>
      </c>
      <c r="Y19" s="204">
        <v>0.32914875322441972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73.456939527860598</v>
      </c>
      <c r="C20" s="204">
        <f t="shared" si="3"/>
        <v>170.29234737747211</v>
      </c>
      <c r="D20" s="204">
        <f t="shared" si="3"/>
        <v>71.302665520206361</v>
      </c>
      <c r="E20" s="204">
        <f t="shared" si="3"/>
        <v>96.904557179707652</v>
      </c>
      <c r="F20" s="204">
        <f t="shared" si="3"/>
        <v>59.221840068787607</v>
      </c>
      <c r="G20" s="204">
        <f t="shared" si="3"/>
        <v>31.384350816852969</v>
      </c>
      <c r="H20" s="204">
        <f t="shared" si="3"/>
        <v>88.607050730868437</v>
      </c>
      <c r="I20" s="204">
        <f t="shared" si="3"/>
        <v>81.964746345657773</v>
      </c>
      <c r="J20" s="204">
        <f t="shared" si="3"/>
        <v>73.731728288907988</v>
      </c>
      <c r="K20" s="204">
        <f t="shared" si="3"/>
        <v>65.41272570937231</v>
      </c>
      <c r="L20" s="204">
        <f t="shared" si="3"/>
        <v>66.444539982803093</v>
      </c>
      <c r="M20" s="204">
        <f t="shared" si="3"/>
        <v>70.808254514187439</v>
      </c>
      <c r="N20" s="204">
        <f t="shared" si="3"/>
        <v>64.746345657781589</v>
      </c>
      <c r="O20" s="204">
        <f t="shared" si="3"/>
        <v>87.618228718830608</v>
      </c>
      <c r="P20" s="204">
        <f t="shared" si="3"/>
        <v>76.203783319002568</v>
      </c>
      <c r="Q20" s="204">
        <f t="shared" si="3"/>
        <v>92.153912295786753</v>
      </c>
      <c r="R20" s="204">
        <f t="shared" si="3"/>
        <v>83.297506448839201</v>
      </c>
      <c r="S20" s="204">
        <f t="shared" si="3"/>
        <v>97.065520206362848</v>
      </c>
      <c r="T20" s="204">
        <f t="shared" si="3"/>
        <v>136.42613929492691</v>
      </c>
      <c r="U20" s="204">
        <f t="shared" si="3"/>
        <v>115.063456577816</v>
      </c>
      <c r="V20" s="204">
        <f t="shared" si="3"/>
        <v>135.1615649183147</v>
      </c>
      <c r="W20" s="204">
        <f t="shared" si="3"/>
        <v>109.3872742906277</v>
      </c>
      <c r="X20" s="204">
        <f t="shared" si="3"/>
        <v>144.52441960447121</v>
      </c>
      <c r="Y20" s="204">
        <f t="shared" si="3"/>
        <v>100.6002579535683</v>
      </c>
      <c r="DA20" s="71"/>
    </row>
    <row r="21" spans="1:105" ht="12" customHeight="1" x14ac:dyDescent="0.25">
      <c r="A21" s="18" t="s">
        <v>73</v>
      </c>
      <c r="B21" s="204">
        <v>73.456939527860598</v>
      </c>
      <c r="C21" s="204">
        <v>170.29234737747211</v>
      </c>
      <c r="D21" s="204">
        <v>71.302665520206361</v>
      </c>
      <c r="E21" s="204">
        <v>96.904557179707652</v>
      </c>
      <c r="F21" s="204">
        <v>59.221840068787607</v>
      </c>
      <c r="G21" s="204">
        <v>31.384350816852969</v>
      </c>
      <c r="H21" s="204">
        <v>88.607050730868437</v>
      </c>
      <c r="I21" s="204">
        <v>81.964746345657773</v>
      </c>
      <c r="J21" s="204">
        <v>73.731728288907988</v>
      </c>
      <c r="K21" s="204">
        <v>65.41272570937231</v>
      </c>
      <c r="L21" s="204">
        <v>66.444539982803093</v>
      </c>
      <c r="M21" s="204">
        <v>70.808254514187439</v>
      </c>
      <c r="N21" s="204">
        <v>64.746345657781589</v>
      </c>
      <c r="O21" s="204">
        <v>87.618228718830608</v>
      </c>
      <c r="P21" s="204">
        <v>76.203783319002568</v>
      </c>
      <c r="Q21" s="204">
        <v>92.153912295786753</v>
      </c>
      <c r="R21" s="204">
        <v>83.297506448839201</v>
      </c>
      <c r="S21" s="204">
        <v>97.065520206362848</v>
      </c>
      <c r="T21" s="204">
        <v>136.42613929492691</v>
      </c>
      <c r="U21" s="204">
        <v>115.063456577816</v>
      </c>
      <c r="V21" s="204">
        <v>135.1615649183147</v>
      </c>
      <c r="W21" s="204">
        <v>109.3872742906277</v>
      </c>
      <c r="X21" s="204">
        <v>144.52441960447121</v>
      </c>
      <c r="Y21" s="204">
        <v>100.6002579535683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</v>
      </c>
      <c r="Q23" s="204">
        <f t="shared" si="4"/>
        <v>0</v>
      </c>
      <c r="R23" s="204">
        <f t="shared" si="4"/>
        <v>0</v>
      </c>
      <c r="S23" s="204">
        <f t="shared" si="4"/>
        <v>0</v>
      </c>
      <c r="T23" s="204">
        <f t="shared" si="4"/>
        <v>3.0782459157351678E-2</v>
      </c>
      <c r="U23" s="204">
        <f t="shared" si="4"/>
        <v>1.8916595012897681E-2</v>
      </c>
      <c r="V23" s="204">
        <f t="shared" si="4"/>
        <v>2.407566638005159E-3</v>
      </c>
      <c r="W23" s="204">
        <f t="shared" si="4"/>
        <v>4.875322441960446E-2</v>
      </c>
      <c r="X23" s="204">
        <f t="shared" si="4"/>
        <v>1.0693035253654337</v>
      </c>
      <c r="Y23" s="204">
        <f t="shared" si="4"/>
        <v>1.88950988822012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1.002149613069647</v>
      </c>
      <c r="Y24" s="204">
        <v>1.7684436801375749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1.1865864144453999E-2</v>
      </c>
      <c r="U27" s="204">
        <v>0</v>
      </c>
      <c r="V27" s="204">
        <v>0</v>
      </c>
      <c r="W27" s="204">
        <v>0</v>
      </c>
      <c r="X27" s="204">
        <v>1.7540842648323299E-2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1.8916595012897681E-2</v>
      </c>
      <c r="U28" s="204">
        <v>1.8916595012897681E-2</v>
      </c>
      <c r="V28" s="204">
        <v>2.407566638005159E-3</v>
      </c>
      <c r="W28" s="204">
        <v>4.875322441960446E-2</v>
      </c>
      <c r="X28" s="204">
        <v>4.9613069647463447E-2</v>
      </c>
      <c r="Y28" s="204">
        <v>0.1210662080825451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2390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11.297420464316421</v>
      </c>
      <c r="E30" s="204">
        <v>13.351504729148751</v>
      </c>
      <c r="F30" s="204">
        <v>18.415047291487529</v>
      </c>
      <c r="G30" s="204">
        <v>11.17798796216681</v>
      </c>
      <c r="H30" s="204">
        <v>4.3470335339638861</v>
      </c>
      <c r="I30" s="204">
        <v>15.07119518486672</v>
      </c>
      <c r="J30" s="204">
        <v>2.9855546001719691</v>
      </c>
      <c r="K30" s="204">
        <v>11.201891659501291</v>
      </c>
      <c r="L30" s="204">
        <v>6.8071367153912297</v>
      </c>
      <c r="M30" s="204">
        <v>10.437575236457439</v>
      </c>
      <c r="N30" s="204">
        <v>14.49793637145314</v>
      </c>
      <c r="O30" s="204">
        <v>12.27669819432502</v>
      </c>
      <c r="P30" s="204">
        <v>10.79587274290628</v>
      </c>
      <c r="Q30" s="204">
        <v>13.73361994840929</v>
      </c>
      <c r="R30" s="204">
        <v>9.6254514187446247</v>
      </c>
      <c r="S30" s="204">
        <v>11.59742046431642</v>
      </c>
      <c r="T30" s="204">
        <v>11.977386070507309</v>
      </c>
      <c r="U30" s="204">
        <v>14.029234737747201</v>
      </c>
      <c r="V30" s="204">
        <v>15.442218400687871</v>
      </c>
      <c r="W30" s="204">
        <v>16.79982803095443</v>
      </c>
      <c r="X30" s="204">
        <v>46.076010318142743</v>
      </c>
      <c r="Y30" s="204">
        <v>45.664574376612201</v>
      </c>
      <c r="DA30" s="71" t="s">
        <v>2391</v>
      </c>
    </row>
    <row r="31" spans="1:105" ht="12" customHeight="1" x14ac:dyDescent="0.25">
      <c r="A31" s="21" t="s">
        <v>40</v>
      </c>
      <c r="B31" s="207">
        <v>46.212020059413703</v>
      </c>
      <c r="C31" s="207">
        <v>53.80851650753651</v>
      </c>
      <c r="D31" s="207">
        <v>40.154772141014618</v>
      </c>
      <c r="E31" s="207">
        <v>34.307824591573507</v>
      </c>
      <c r="F31" s="207">
        <v>43.680137575236458</v>
      </c>
      <c r="G31" s="207">
        <v>41.186586414445387</v>
      </c>
      <c r="H31" s="207">
        <v>71.797076526225268</v>
      </c>
      <c r="I31" s="207">
        <v>78.589853826311256</v>
      </c>
      <c r="J31" s="207">
        <v>76.612209802235597</v>
      </c>
      <c r="K31" s="207">
        <v>73.000859845227851</v>
      </c>
      <c r="L31" s="207">
        <v>40.928632846087702</v>
      </c>
      <c r="M31" s="207">
        <v>83.57695614789337</v>
      </c>
      <c r="N31" s="207">
        <v>86.93035253654341</v>
      </c>
      <c r="O31" s="207">
        <v>105.41702493551161</v>
      </c>
      <c r="P31" s="207">
        <v>120.1203783319003</v>
      </c>
      <c r="Q31" s="207">
        <v>120.20636285468611</v>
      </c>
      <c r="R31" s="207">
        <v>119.00257953568359</v>
      </c>
      <c r="S31" s="207">
        <v>123.05305245055889</v>
      </c>
      <c r="T31" s="207">
        <v>142.53018056749781</v>
      </c>
      <c r="U31" s="207">
        <v>154.6907136715391</v>
      </c>
      <c r="V31" s="207">
        <v>156.11478933791921</v>
      </c>
      <c r="W31" s="207">
        <v>153.60920034393811</v>
      </c>
      <c r="X31" s="207">
        <v>158.54772141014621</v>
      </c>
      <c r="Y31" s="207">
        <v>151.27179707652621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256.94321938544351</v>
      </c>
      <c r="C33" s="203">
        <f>TRE_emi!C5</f>
        <v>399.98177999849258</v>
      </c>
      <c r="D33" s="203">
        <f>TRE_emi!D5</f>
        <v>180.22058927916439</v>
      </c>
      <c r="E33" s="203">
        <f>TRE_emi!E5</f>
        <v>237.1677310781603</v>
      </c>
      <c r="F33" s="203">
        <f>TRE_emi!F5</f>
        <v>145.47257963910539</v>
      </c>
      <c r="G33" s="203">
        <f>TRE_emi!G5</f>
        <v>73.715399999545639</v>
      </c>
      <c r="H33" s="203">
        <f>TRE_emi!H5</f>
        <v>208.1197799986262</v>
      </c>
      <c r="I33" s="203">
        <f>TRE_emi!I5</f>
        <v>221.19506999880431</v>
      </c>
      <c r="J33" s="203">
        <f>TRE_emi!J5</f>
        <v>173.18069999918831</v>
      </c>
      <c r="K33" s="203">
        <f>TRE_emi!K5</f>
        <v>153.6410699989643</v>
      </c>
      <c r="L33" s="203">
        <f>TRE_emi!L5</f>
        <v>156.06458999867289</v>
      </c>
      <c r="M33" s="203">
        <f>TRE_emi!M5</f>
        <v>166.31405999932781</v>
      </c>
      <c r="N33" s="203">
        <f>TRE_emi!N5</f>
        <v>152.07587999952781</v>
      </c>
      <c r="O33" s="203">
        <f>TRE_emi!O5</f>
        <v>205.79723999929331</v>
      </c>
      <c r="P33" s="203">
        <f>TRE_emi!P5</f>
        <v>178.98704999862079</v>
      </c>
      <c r="Q33" s="203">
        <f>TRE_emi!Q5</f>
        <v>216.45062999928871</v>
      </c>
      <c r="R33" s="203">
        <f>TRE_emi!R5</f>
        <v>195.64874999890441</v>
      </c>
      <c r="S33" s="203">
        <f>TRE_emi!S5</f>
        <v>227.99001311830139</v>
      </c>
      <c r="T33" s="203">
        <f>TRE_emi!T5</f>
        <v>339.3304157678931</v>
      </c>
      <c r="U33" s="203">
        <f>TRE_emi!U5</f>
        <v>291.96837227123859</v>
      </c>
      <c r="V33" s="203">
        <f>TRE_emi!V5</f>
        <v>338.02314443413962</v>
      </c>
      <c r="W33" s="203">
        <f>TRE_emi!W5</f>
        <v>270.08766804800928</v>
      </c>
      <c r="X33" s="203">
        <f>TRE_emi!X5</f>
        <v>360.06520535919122</v>
      </c>
      <c r="Y33" s="203">
        <f>TRE_emi!Y5</f>
        <v>246.52408391982439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94.426564391776566</v>
      </c>
      <c r="C35" s="284">
        <f t="shared" si="5"/>
        <v>109.12070386233334</v>
      </c>
      <c r="D35" s="284">
        <f t="shared" si="5"/>
        <v>52.943425543630774</v>
      </c>
      <c r="E35" s="284">
        <f t="shared" si="5"/>
        <v>53.500689699242685</v>
      </c>
      <c r="F35" s="284">
        <f t="shared" si="5"/>
        <v>36.212719240314811</v>
      </c>
      <c r="G35" s="284">
        <f t="shared" si="5"/>
        <v>20.476883002077454</v>
      </c>
      <c r="H35" s="284">
        <f t="shared" si="5"/>
        <v>34.567645067187868</v>
      </c>
      <c r="I35" s="284">
        <f t="shared" si="5"/>
        <v>38.089288859542258</v>
      </c>
      <c r="J35" s="284">
        <f t="shared" si="5"/>
        <v>26.266161532866541</v>
      </c>
      <c r="K35" s="284">
        <f t="shared" si="5"/>
        <v>18.82510028315065</v>
      </c>
      <c r="L35" s="284">
        <f t="shared" si="5"/>
        <v>16.027646120139391</v>
      </c>
      <c r="M35" s="284">
        <f t="shared" si="5"/>
        <v>19.219784411798894</v>
      </c>
      <c r="N35" s="284">
        <f t="shared" si="5"/>
        <v>32.203473733500509</v>
      </c>
      <c r="O35" s="284">
        <f t="shared" si="5"/>
        <v>41.885731373217979</v>
      </c>
      <c r="P35" s="284">
        <f t="shared" si="5"/>
        <v>38.095806356186372</v>
      </c>
      <c r="Q35" s="284">
        <f t="shared" si="5"/>
        <v>35.582729665134238</v>
      </c>
      <c r="R35" s="284">
        <f t="shared" si="5"/>
        <v>28.33639065091711</v>
      </c>
      <c r="S35" s="284">
        <f t="shared" si="5"/>
        <v>25.855901582119678</v>
      </c>
      <c r="T35" s="284">
        <f t="shared" si="5"/>
        <v>33.808756406581722</v>
      </c>
      <c r="U35" s="284">
        <f t="shared" si="5"/>
        <v>34.985578255406509</v>
      </c>
      <c r="V35" s="284">
        <f t="shared" si="5"/>
        <v>43.695783944870371</v>
      </c>
      <c r="W35" s="284">
        <f t="shared" si="5"/>
        <v>44.951901676116492</v>
      </c>
      <c r="X35" s="284">
        <f t="shared" si="5"/>
        <v>58.372313317842668</v>
      </c>
      <c r="Y35" s="284">
        <f t="shared" si="5"/>
        <v>44.488748044142405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34.645428678717913</v>
      </c>
      <c r="C36" s="344">
        <f t="shared" si="6"/>
        <v>33.859480761038007</v>
      </c>
      <c r="D36" s="344">
        <f t="shared" si="6"/>
        <v>32.556683940060402</v>
      </c>
      <c r="E36" s="344">
        <f t="shared" si="6"/>
        <v>34.41060599968371</v>
      </c>
      <c r="F36" s="344">
        <f t="shared" si="6"/>
        <v>35.00574636730984</v>
      </c>
      <c r="G36" s="344">
        <f t="shared" si="6"/>
        <v>33.273407087200695</v>
      </c>
      <c r="H36" s="344">
        <f t="shared" si="6"/>
        <v>30.280075308652801</v>
      </c>
      <c r="I36" s="344">
        <f t="shared" si="6"/>
        <v>29.223119137260305</v>
      </c>
      <c r="J36" s="344">
        <f t="shared" si="6"/>
        <v>29.536418993568109</v>
      </c>
      <c r="K36" s="344">
        <f t="shared" si="6"/>
        <v>31.340516934491919</v>
      </c>
      <c r="L36" s="344">
        <f t="shared" si="6"/>
        <v>27.702085430671733</v>
      </c>
      <c r="M36" s="344">
        <f t="shared" si="6"/>
        <v>24.924492419182691</v>
      </c>
      <c r="N36" s="344">
        <f t="shared" si="6"/>
        <v>25.658072416930903</v>
      </c>
      <c r="O36" s="344">
        <f t="shared" si="6"/>
        <v>25.663413278733433</v>
      </c>
      <c r="P36" s="344">
        <f t="shared" si="6"/>
        <v>22.437509136768142</v>
      </c>
      <c r="Q36" s="344">
        <f t="shared" si="6"/>
        <v>21.349572942242162</v>
      </c>
      <c r="R36" s="344">
        <f t="shared" si="6"/>
        <v>21.233046283665818</v>
      </c>
      <c r="S36" s="344">
        <f t="shared" si="6"/>
        <v>20.862461114388758</v>
      </c>
      <c r="T36" s="344">
        <f t="shared" si="6"/>
        <v>21.155617032714073</v>
      </c>
      <c r="U36" s="344">
        <f t="shared" si="6"/>
        <v>21.009449719205389</v>
      </c>
      <c r="V36" s="344">
        <f t="shared" si="6"/>
        <v>23.129100041450606</v>
      </c>
      <c r="W36" s="344">
        <f t="shared" si="6"/>
        <v>21.759846802709639</v>
      </c>
      <c r="X36" s="344">
        <f t="shared" si="6"/>
        <v>19.940487487099578</v>
      </c>
      <c r="Y36" s="344">
        <f t="shared" si="6"/>
        <v>19.224191617035544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18.522453442634927</v>
      </c>
      <c r="C37" s="344">
        <f>IF(TRE_ued!C$5=0,"",TRE_ued!C$5/C$5*1000)</f>
        <v>18.286195344331809</v>
      </c>
      <c r="D37" s="344">
        <f>IF(TRE_ued!D$5=0,"",TRE_ued!D$5/D$5*1000)</f>
        <v>18.091121187930813</v>
      </c>
      <c r="E37" s="344">
        <f>IF(TRE_ued!E$5=0,"",TRE_ued!E$5/E$5*1000)</f>
        <v>18.949494291423083</v>
      </c>
      <c r="F37" s="344">
        <f>IF(TRE_ued!F$5=0,"",TRE_ued!F$5/F$5*1000)</f>
        <v>19.908793434088395</v>
      </c>
      <c r="G37" s="344">
        <f>IF(TRE_ued!G$5=0,"",TRE_ued!G$5/G$5*1000)</f>
        <v>19.229515147507787</v>
      </c>
      <c r="H37" s="344">
        <f>IF(TRE_ued!H$5=0,"",TRE_ued!H$5/H$5*1000)</f>
        <v>16.876850548842569</v>
      </c>
      <c r="I37" s="344">
        <f>IF(TRE_ued!I$5=0,"",TRE_ued!I$5/I$5*1000)</f>
        <v>16.43163987059161</v>
      </c>
      <c r="J37" s="344">
        <f>IF(TRE_ued!J$5=0,"",TRE_ued!J$5/J$5*1000)</f>
        <v>16.589764814466609</v>
      </c>
      <c r="K37" s="344">
        <f>IF(TRE_ued!K$5=0,"",TRE_ued!K$5/K$5*1000)</f>
        <v>17.81121926848672</v>
      </c>
      <c r="L37" s="344">
        <f>IF(TRE_ued!L$5=0,"",TRE_ued!L$5/L$5*1000)</f>
        <v>15.396419750122075</v>
      </c>
      <c r="M37" s="344">
        <f>IF(TRE_ued!M$5=0,"",TRE_ued!M$5/M$5*1000)</f>
        <v>14.162452810734393</v>
      </c>
      <c r="N37" s="344">
        <f>IF(TRE_ued!N$5=0,"",TRE_ued!N$5/N$5*1000)</f>
        <v>14.703669888843232</v>
      </c>
      <c r="O37" s="344">
        <f>IF(TRE_ued!O$5=0,"",TRE_ued!O$5/O$5*1000)</f>
        <v>14.582888079330376</v>
      </c>
      <c r="P37" s="344">
        <f>IF(TRE_ued!P$5=0,"",TRE_ued!P$5/P$5*1000)</f>
        <v>12.847587767248804</v>
      </c>
      <c r="Q37" s="344">
        <f>IF(TRE_ued!Q$5=0,"",TRE_ued!Q$5/Q$5*1000)</f>
        <v>12.166442771735756</v>
      </c>
      <c r="R37" s="344">
        <f>IF(TRE_ued!R$5=0,"",TRE_ued!R$5/R$5*1000)</f>
        <v>12.106658842560245</v>
      </c>
      <c r="S37" s="344">
        <f>IF(TRE_ued!S$5=0,"",TRE_ued!S$5/S$5*1000)</f>
        <v>11.856556716137495</v>
      </c>
      <c r="T37" s="344">
        <f>IF(TRE_ued!T$5=0,"",TRE_ued!T$5/T$5*1000)</f>
        <v>11.893449349004031</v>
      </c>
      <c r="U37" s="344">
        <f>IF(TRE_ued!U$5=0,"",TRE_ued!U$5/U$5*1000)</f>
        <v>11.924493449481176</v>
      </c>
      <c r="V37" s="344">
        <f>IF(TRE_ued!V$5=0,"",TRE_ued!V$5/V$5*1000)</f>
        <v>13.068763411817267</v>
      </c>
      <c r="W37" s="344">
        <f>IF(TRE_ued!W$5=0,"",TRE_ued!W$5/W$5*1000)</f>
        <v>12.403489581504589</v>
      </c>
      <c r="X37" s="344">
        <f>IF(TRE_ued!X$5=0,"",TRE_ued!X$5/X$5*1000)</f>
        <v>11.432228805968871</v>
      </c>
      <c r="Y37" s="344">
        <f>IF(TRE_ued!Y$5=0,"",TRE_ued!Y$5/Y$5*1000)</f>
        <v>11.179136331110618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1.751581972787513</v>
      </c>
      <c r="C38" s="345">
        <f t="shared" si="7"/>
        <v>1.7848292642179755</v>
      </c>
      <c r="D38" s="345">
        <f t="shared" si="7"/>
        <v>1.4205919094850346</v>
      </c>
      <c r="E38" s="345">
        <f t="shared" si="7"/>
        <v>1.6063380366435278</v>
      </c>
      <c r="F38" s="345">
        <f t="shared" si="7"/>
        <v>1.1791462408177804</v>
      </c>
      <c r="G38" s="345">
        <f t="shared" si="7"/>
        <v>0.88019517658595059</v>
      </c>
      <c r="H38" s="345">
        <f t="shared" si="7"/>
        <v>1.2632371086147915</v>
      </c>
      <c r="I38" s="345">
        <f t="shared" si="7"/>
        <v>1.1964954242856816</v>
      </c>
      <c r="J38" s="345">
        <f t="shared" si="7"/>
        <v>1.1294676383482032</v>
      </c>
      <c r="K38" s="345">
        <f t="shared" si="7"/>
        <v>1.0269062590302889</v>
      </c>
      <c r="L38" s="345">
        <f t="shared" si="7"/>
        <v>1.3668257742649323</v>
      </c>
      <c r="M38" s="345">
        <f t="shared" si="7"/>
        <v>1.0090477423534601</v>
      </c>
      <c r="N38" s="345">
        <f t="shared" si="7"/>
        <v>0.91515699972447073</v>
      </c>
      <c r="O38" s="345">
        <f t="shared" si="7"/>
        <v>1.00236366244759</v>
      </c>
      <c r="P38" s="345">
        <f t="shared" si="7"/>
        <v>0.86417062705919856</v>
      </c>
      <c r="Q38" s="345">
        <f t="shared" si="7"/>
        <v>0.95734840564635371</v>
      </c>
      <c r="R38" s="345">
        <f t="shared" si="7"/>
        <v>0.92319572429163954</v>
      </c>
      <c r="S38" s="345">
        <f t="shared" si="7"/>
        <v>0.98391567551737957</v>
      </c>
      <c r="T38" s="345">
        <f t="shared" si="7"/>
        <v>1.1405965497761088</v>
      </c>
      <c r="U38" s="345">
        <f t="shared" si="7"/>
        <v>1.0026022275189805</v>
      </c>
      <c r="V38" s="345">
        <f t="shared" si="7"/>
        <v>1.0773753807389026</v>
      </c>
      <c r="W38" s="345">
        <f t="shared" si="7"/>
        <v>0.94948760435301216</v>
      </c>
      <c r="X38" s="345">
        <f t="shared" si="7"/>
        <v>1.0133288916858809</v>
      </c>
      <c r="Y38" s="345">
        <f t="shared" si="7"/>
        <v>0.81345686734178468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RO: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146.6920894239037</v>
      </c>
      <c r="C5" s="223">
        <v>224.10086388500869</v>
      </c>
      <c r="D5" s="223">
        <v>126.86302665520211</v>
      </c>
      <c r="E5" s="223">
        <v>147.64496990541701</v>
      </c>
      <c r="F5" s="223">
        <v>123.37110920034389</v>
      </c>
      <c r="G5" s="223">
        <v>83.748925193465197</v>
      </c>
      <c r="H5" s="223">
        <v>164.7511607910576</v>
      </c>
      <c r="I5" s="223">
        <v>184.8691315563199</v>
      </c>
      <c r="J5" s="223">
        <v>153.32949269131561</v>
      </c>
      <c r="K5" s="223">
        <v>149.6154772141015</v>
      </c>
      <c r="L5" s="223">
        <v>114.180309544282</v>
      </c>
      <c r="M5" s="223">
        <v>164.82278589853831</v>
      </c>
      <c r="N5" s="223">
        <v>166.17463456577809</v>
      </c>
      <c r="O5" s="223">
        <v>205.31195184866729</v>
      </c>
      <c r="P5" s="223">
        <v>207.12003439380919</v>
      </c>
      <c r="Q5" s="223">
        <v>226.09389509888209</v>
      </c>
      <c r="R5" s="223">
        <v>211.92553740326741</v>
      </c>
      <c r="S5" s="223">
        <v>231.7170249355116</v>
      </c>
      <c r="T5" s="223">
        <v>297.50257953568348</v>
      </c>
      <c r="U5" s="223">
        <v>291.21057609630282</v>
      </c>
      <c r="V5" s="223">
        <v>313.74686156491828</v>
      </c>
      <c r="W5" s="223">
        <v>284.45623387790198</v>
      </c>
      <c r="X5" s="223">
        <v>355.3290627687017</v>
      </c>
      <c r="Y5" s="223">
        <v>303.05735167669809</v>
      </c>
      <c r="DA5" s="89" t="s">
        <v>2376</v>
      </c>
    </row>
    <row r="6" spans="1:105" ht="12" customHeight="1" x14ac:dyDescent="0.25">
      <c r="A6" s="55" t="s">
        <v>91</v>
      </c>
      <c r="B6" s="259">
        <v>2.5833859712835561</v>
      </c>
      <c r="C6" s="259">
        <v>3.2995123388327521</v>
      </c>
      <c r="D6" s="259">
        <v>2.1995101787981262</v>
      </c>
      <c r="E6" s="259">
        <v>2.0852673208852939</v>
      </c>
      <c r="F6" s="259">
        <v>2.225163258541178</v>
      </c>
      <c r="G6" s="259">
        <v>1.7694910610083521</v>
      </c>
      <c r="H6" s="259">
        <v>3.4616333504739081</v>
      </c>
      <c r="I6" s="259">
        <v>3.7583764827518582</v>
      </c>
      <c r="J6" s="259">
        <v>3.435494913005503</v>
      </c>
      <c r="K6" s="259">
        <v>3.242726896830848</v>
      </c>
      <c r="L6" s="259">
        <v>2.145970872422136</v>
      </c>
      <c r="M6" s="259">
        <v>3.6489467371303408</v>
      </c>
      <c r="N6" s="259">
        <v>3.6847469925969771</v>
      </c>
      <c r="O6" s="259">
        <v>4.5759121066457276</v>
      </c>
      <c r="P6" s="259">
        <v>4.8609530706646682</v>
      </c>
      <c r="Q6" s="259">
        <v>5.1086808345513477</v>
      </c>
      <c r="R6" s="259">
        <v>4.926779872159873</v>
      </c>
      <c r="S6" s="259">
        <v>5.2581634110900026</v>
      </c>
      <c r="T6" s="259">
        <v>6.4843868463027272</v>
      </c>
      <c r="U6" s="259">
        <v>6.592354679725215</v>
      </c>
      <c r="V6" s="259">
        <v>6.9114935978683008</v>
      </c>
      <c r="W6" s="259">
        <v>6.4634066527881382</v>
      </c>
      <c r="X6" s="259">
        <v>7.2024426850945016</v>
      </c>
      <c r="Y6" s="259">
        <v>6.3542220366879647</v>
      </c>
      <c r="DA6" s="67" t="s">
        <v>2393</v>
      </c>
    </row>
    <row r="7" spans="1:105" ht="12" customHeight="1" x14ac:dyDescent="0.25">
      <c r="A7" s="173" t="s">
        <v>92</v>
      </c>
      <c r="B7" s="224">
        <v>3.5134049209456362</v>
      </c>
      <c r="C7" s="224">
        <v>4.4873367808125444</v>
      </c>
      <c r="D7" s="224">
        <v>2.9913338431654508</v>
      </c>
      <c r="E7" s="224">
        <v>2.8359635564040002</v>
      </c>
      <c r="F7" s="224">
        <v>3.026222031616002</v>
      </c>
      <c r="G7" s="224">
        <v>2.4065078429713589</v>
      </c>
      <c r="H7" s="224">
        <v>4.7078213566445157</v>
      </c>
      <c r="I7" s="224">
        <v>5.1113920165425277</v>
      </c>
      <c r="J7" s="224">
        <v>4.6722730816874849</v>
      </c>
      <c r="K7" s="224">
        <v>4.4101085796899504</v>
      </c>
      <c r="L7" s="224">
        <v>2.9185203864941061</v>
      </c>
      <c r="M7" s="224">
        <v>4.9625675624972638</v>
      </c>
      <c r="N7" s="224">
        <v>5.0112559099318892</v>
      </c>
      <c r="O7" s="224">
        <v>6.2232404650381916</v>
      </c>
      <c r="P7" s="224">
        <v>6.6108961761039513</v>
      </c>
      <c r="Q7" s="224">
        <v>6.9478059349898329</v>
      </c>
      <c r="R7" s="224">
        <v>6.7004206261374266</v>
      </c>
      <c r="S7" s="224">
        <v>7.1511022390824026</v>
      </c>
      <c r="T7" s="224">
        <v>8.8187661109717101</v>
      </c>
      <c r="U7" s="224">
        <v>8.9656023644262923</v>
      </c>
      <c r="V7" s="224">
        <v>9.3996312931008905</v>
      </c>
      <c r="W7" s="224">
        <v>8.7902330477918653</v>
      </c>
      <c r="X7" s="224">
        <v>9.7953220517285242</v>
      </c>
      <c r="Y7" s="224">
        <v>8.6417419698956319</v>
      </c>
      <c r="DA7" s="177" t="s">
        <v>2394</v>
      </c>
    </row>
    <row r="8" spans="1:105" ht="12" customHeight="1" x14ac:dyDescent="0.25">
      <c r="A8" s="173" t="s">
        <v>93</v>
      </c>
      <c r="B8" s="224">
        <v>4.3400884317563726</v>
      </c>
      <c r="C8" s="224">
        <v>5.5431807292390234</v>
      </c>
      <c r="D8" s="224">
        <v>3.6951771003808509</v>
      </c>
      <c r="E8" s="224">
        <v>3.5032490990872951</v>
      </c>
      <c r="F8" s="224">
        <v>3.738274274349179</v>
      </c>
      <c r="G8" s="224">
        <v>2.972744982494032</v>
      </c>
      <c r="H8" s="224">
        <v>5.8155440287961646</v>
      </c>
      <c r="I8" s="224">
        <v>6.3140724910231212</v>
      </c>
      <c r="J8" s="224">
        <v>5.7716314538492464</v>
      </c>
      <c r="K8" s="224">
        <v>5.4477811866758223</v>
      </c>
      <c r="L8" s="224">
        <v>3.6052310656691891</v>
      </c>
      <c r="M8" s="224">
        <v>6.1302305183789727</v>
      </c>
      <c r="N8" s="224">
        <v>6.1903749475629208</v>
      </c>
      <c r="O8" s="224">
        <v>7.6875323391648243</v>
      </c>
      <c r="P8" s="224">
        <v>8.1664011587166438</v>
      </c>
      <c r="Q8" s="224">
        <v>8.5825838020462655</v>
      </c>
      <c r="R8" s="224">
        <v>8.2769901852285859</v>
      </c>
      <c r="S8" s="224">
        <v>8.8337145306312035</v>
      </c>
      <c r="T8" s="224">
        <v>10.893769901788581</v>
      </c>
      <c r="U8" s="224">
        <v>11.075155861938359</v>
      </c>
      <c r="V8" s="224">
        <v>11.61130924441874</v>
      </c>
      <c r="W8" s="224">
        <v>10.85852317668407</v>
      </c>
      <c r="X8" s="224">
        <v>12.100103710958759</v>
      </c>
      <c r="Y8" s="224">
        <v>10.67509302163578</v>
      </c>
      <c r="DA8" s="177" t="s">
        <v>2395</v>
      </c>
    </row>
    <row r="9" spans="1:105" ht="12" customHeight="1" x14ac:dyDescent="0.25">
      <c r="A9" s="173" t="s">
        <v>94</v>
      </c>
      <c r="B9" s="224">
        <v>2.686721410134898</v>
      </c>
      <c r="C9" s="224">
        <v>3.431492832386061</v>
      </c>
      <c r="D9" s="224">
        <v>2.2874905859500512</v>
      </c>
      <c r="E9" s="224">
        <v>2.1686780137207071</v>
      </c>
      <c r="F9" s="224">
        <v>2.314169788882825</v>
      </c>
      <c r="G9" s="224">
        <v>1.840270703448686</v>
      </c>
      <c r="H9" s="224">
        <v>3.6000986844928642</v>
      </c>
      <c r="I9" s="224">
        <v>3.9087115420619321</v>
      </c>
      <c r="J9" s="224">
        <v>3.572914709525723</v>
      </c>
      <c r="K9" s="224">
        <v>3.3724359727040811</v>
      </c>
      <c r="L9" s="224">
        <v>2.2318097073190222</v>
      </c>
      <c r="M9" s="224">
        <v>3.794904606615555</v>
      </c>
      <c r="N9" s="224">
        <v>3.8321368723008562</v>
      </c>
      <c r="O9" s="224">
        <v>4.7589485909115572</v>
      </c>
      <c r="P9" s="224">
        <v>5.0553911934912552</v>
      </c>
      <c r="Q9" s="224">
        <v>5.3130280679333994</v>
      </c>
      <c r="R9" s="224">
        <v>5.1238510670462674</v>
      </c>
      <c r="S9" s="224">
        <v>5.4684899475336017</v>
      </c>
      <c r="T9" s="224">
        <v>6.7437623201548362</v>
      </c>
      <c r="U9" s="224">
        <v>6.8560488669142234</v>
      </c>
      <c r="V9" s="224">
        <v>7.1879533417830332</v>
      </c>
      <c r="W9" s="224">
        <v>6.7219429188996633</v>
      </c>
      <c r="X9" s="224">
        <v>7.4905403924982794</v>
      </c>
      <c r="Y9" s="224">
        <v>6.6083909181554832</v>
      </c>
      <c r="DA9" s="177" t="s">
        <v>2396</v>
      </c>
    </row>
    <row r="10" spans="1:105" ht="12" customHeight="1" x14ac:dyDescent="0.25">
      <c r="A10" s="56" t="s">
        <v>95</v>
      </c>
      <c r="B10" s="260">
        <v>4.2344047129113651</v>
      </c>
      <c r="C10" s="260">
        <v>7.1695789563118222</v>
      </c>
      <c r="D10" s="260">
        <v>3.6345426954076752</v>
      </c>
      <c r="E10" s="260">
        <v>4.5184693831379512</v>
      </c>
      <c r="F10" s="260">
        <v>3.2999015609425171</v>
      </c>
      <c r="G10" s="260">
        <v>2.148829893914602</v>
      </c>
      <c r="H10" s="260">
        <v>4.5906969069760946</v>
      </c>
      <c r="I10" s="260">
        <v>5.0245192912197441</v>
      </c>
      <c r="J10" s="260">
        <v>4.1944402530030462</v>
      </c>
      <c r="K10" s="260">
        <v>3.993743823546458</v>
      </c>
      <c r="L10" s="260">
        <v>3.2451791555722318</v>
      </c>
      <c r="M10" s="260">
        <v>4.4061687296746612</v>
      </c>
      <c r="N10" s="260">
        <v>4.3675399344349577</v>
      </c>
      <c r="O10" s="260">
        <v>5.4905672151197322</v>
      </c>
      <c r="P10" s="260">
        <v>5.4990063728155647</v>
      </c>
      <c r="Q10" s="260">
        <v>6.0201387627665044</v>
      </c>
      <c r="R10" s="260">
        <v>5.6568805558831059</v>
      </c>
      <c r="S10" s="260">
        <v>6.2038193046007617</v>
      </c>
      <c r="T10" s="260">
        <v>8.0945548590994356</v>
      </c>
      <c r="U10" s="260">
        <v>7.7695541042449658</v>
      </c>
      <c r="V10" s="260">
        <v>8.4238834327028442</v>
      </c>
      <c r="W10" s="260">
        <v>7.5677331191412858</v>
      </c>
      <c r="X10" s="260">
        <v>9.2402577751730135</v>
      </c>
      <c r="Y10" s="260">
        <v>7.6573451945809143</v>
      </c>
      <c r="DA10" s="68" t="s">
        <v>2397</v>
      </c>
    </row>
    <row r="11" spans="1:105" ht="12" customHeight="1" x14ac:dyDescent="0.25">
      <c r="A11" s="37" t="s">
        <v>159</v>
      </c>
      <c r="B11" s="226">
        <v>0.31817313674493292</v>
      </c>
      <c r="C11" s="226">
        <v>0</v>
      </c>
      <c r="D11" s="226">
        <v>0.1917893986988588</v>
      </c>
      <c r="E11" s="226">
        <v>0.14676072259376599</v>
      </c>
      <c r="F11" s="226">
        <v>9.9856551672895963E-2</v>
      </c>
      <c r="G11" s="226">
        <v>0</v>
      </c>
      <c r="H11" s="226">
        <v>0</v>
      </c>
      <c r="I11" s="226">
        <v>0.41187442865427759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0.1175832285156161</v>
      </c>
      <c r="U11" s="226">
        <v>0.10986529233728271</v>
      </c>
      <c r="V11" s="226">
        <v>9.7853048221284142E-2</v>
      </c>
      <c r="W11" s="226">
        <v>6.1376866347780439E-2</v>
      </c>
      <c r="X11" s="226">
        <v>8.6181483853428692E-2</v>
      </c>
      <c r="Y11" s="226">
        <v>5.4994241632956117E-2</v>
      </c>
      <c r="DA11" s="69" t="s">
        <v>2398</v>
      </c>
    </row>
    <row r="12" spans="1:105" ht="12" customHeight="1" x14ac:dyDescent="0.25">
      <c r="A12" s="37" t="s">
        <v>35</v>
      </c>
      <c r="B12" s="226">
        <v>3.2410815131878619</v>
      </c>
      <c r="C12" s="226">
        <v>6.7443127619430374</v>
      </c>
      <c r="D12" s="226">
        <v>2.9032945334106892</v>
      </c>
      <c r="E12" s="226">
        <v>4.0849490759965219</v>
      </c>
      <c r="F12" s="226">
        <v>2.4716838851446949</v>
      </c>
      <c r="G12" s="226">
        <v>1.184256481777805</v>
      </c>
      <c r="H12" s="226">
        <v>3.2279279074490592</v>
      </c>
      <c r="I12" s="226">
        <v>3.0949389358234232</v>
      </c>
      <c r="J12" s="226">
        <v>2.5219477279039579</v>
      </c>
      <c r="K12" s="226">
        <v>2.374033645404567</v>
      </c>
      <c r="L12" s="226">
        <v>2.6142393457299109</v>
      </c>
      <c r="M12" s="226">
        <v>2.4980636369554658</v>
      </c>
      <c r="N12" s="226">
        <v>2.289382011579137</v>
      </c>
      <c r="O12" s="226">
        <v>3.061386798395366</v>
      </c>
      <c r="P12" s="226">
        <v>2.4324631932269449</v>
      </c>
      <c r="Q12" s="226">
        <v>3.157854726601284</v>
      </c>
      <c r="R12" s="226">
        <v>2.7127495758925431</v>
      </c>
      <c r="S12" s="226">
        <v>3.29784190746085</v>
      </c>
      <c r="T12" s="226">
        <v>4.8816299012219782</v>
      </c>
      <c r="U12" s="226">
        <v>3.9365886422531</v>
      </c>
      <c r="V12" s="226">
        <v>4.8067807888843852</v>
      </c>
      <c r="W12" s="226">
        <v>3.718965587546081</v>
      </c>
      <c r="X12" s="226">
        <v>5.6827407837748183</v>
      </c>
      <c r="Y12" s="226">
        <v>3.8064893786563712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3.0782459157324041E-2</v>
      </c>
      <c r="U13" s="226">
        <v>1.8916595012895759E-2</v>
      </c>
      <c r="V13" s="226">
        <v>2.4075666380038892E-3</v>
      </c>
      <c r="W13" s="226">
        <v>4.875322441960947E-2</v>
      </c>
      <c r="X13" s="226">
        <v>6.7153912295866341E-2</v>
      </c>
      <c r="Y13" s="226">
        <v>0.12106620808272379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2401</v>
      </c>
    </row>
    <row r="15" spans="1:105" ht="12" customHeight="1" x14ac:dyDescent="0.25">
      <c r="A15" s="37" t="s">
        <v>40</v>
      </c>
      <c r="B15" s="226">
        <v>0.67515006297857016</v>
      </c>
      <c r="C15" s="226">
        <v>0.42526619436878599</v>
      </c>
      <c r="D15" s="226">
        <v>0.53945876329812703</v>
      </c>
      <c r="E15" s="226">
        <v>0.28675958454766332</v>
      </c>
      <c r="F15" s="226">
        <v>0.72836112412492648</v>
      </c>
      <c r="G15" s="226">
        <v>0.96457341213679781</v>
      </c>
      <c r="H15" s="226">
        <v>1.362768999527036</v>
      </c>
      <c r="I15" s="226">
        <v>1.5177059267420441</v>
      </c>
      <c r="J15" s="226">
        <v>1.6724925250990881</v>
      </c>
      <c r="K15" s="226">
        <v>1.619710178141891</v>
      </c>
      <c r="L15" s="226">
        <v>0.63093980984232101</v>
      </c>
      <c r="M15" s="226">
        <v>1.9081050927191949</v>
      </c>
      <c r="N15" s="226">
        <v>2.0781579228558211</v>
      </c>
      <c r="O15" s="226">
        <v>2.4291804167243658</v>
      </c>
      <c r="P15" s="226">
        <v>3.0665431795886202</v>
      </c>
      <c r="Q15" s="226">
        <v>2.86228403616522</v>
      </c>
      <c r="R15" s="226">
        <v>2.9441309799905628</v>
      </c>
      <c r="S15" s="226">
        <v>2.9059773971399121</v>
      </c>
      <c r="T15" s="226">
        <v>3.0645592702045179</v>
      </c>
      <c r="U15" s="226">
        <v>3.7041835746416871</v>
      </c>
      <c r="V15" s="226">
        <v>3.5168420289591702</v>
      </c>
      <c r="W15" s="226">
        <v>3.738637440827814</v>
      </c>
      <c r="X15" s="226">
        <v>3.404181595248899</v>
      </c>
      <c r="Y15" s="226">
        <v>3.6747953662088628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28.471537048603601</v>
      </c>
      <c r="C16" s="261">
        <f t="shared" si="0"/>
        <v>46.469493235354427</v>
      </c>
      <c r="D16" s="261">
        <f t="shared" si="0"/>
        <v>23.557221173938633</v>
      </c>
      <c r="E16" s="261">
        <f t="shared" si="0"/>
        <v>29.286375631449683</v>
      </c>
      <c r="F16" s="261">
        <f t="shared" si="0"/>
        <v>21.388250857960763</v>
      </c>
      <c r="G16" s="261">
        <f t="shared" si="0"/>
        <v>13.92760116426131</v>
      </c>
      <c r="H16" s="261">
        <f t="shared" si="0"/>
        <v>29.754516989659869</v>
      </c>
      <c r="I16" s="261">
        <f t="shared" si="0"/>
        <v>32.566328739387231</v>
      </c>
      <c r="J16" s="261">
        <f t="shared" si="0"/>
        <v>27.186186825019739</v>
      </c>
      <c r="K16" s="261">
        <f t="shared" si="0"/>
        <v>25.885376634097398</v>
      </c>
      <c r="L16" s="261">
        <f t="shared" si="0"/>
        <v>21.033568600931126</v>
      </c>
      <c r="M16" s="261">
        <f t="shared" si="0"/>
        <v>28.558501025669088</v>
      </c>
      <c r="N16" s="261">
        <f t="shared" si="0"/>
        <v>28.308129204671019</v>
      </c>
      <c r="O16" s="261">
        <f t="shared" si="0"/>
        <v>35.587009727627901</v>
      </c>
      <c r="P16" s="261">
        <f t="shared" si="0"/>
        <v>35.641707971952727</v>
      </c>
      <c r="Q16" s="261">
        <f t="shared" si="0"/>
        <v>39.019417906819932</v>
      </c>
      <c r="R16" s="261">
        <f t="shared" si="0"/>
        <v>36.664966565908998</v>
      </c>
      <c r="S16" s="261">
        <f t="shared" si="0"/>
        <v>40.209939937227162</v>
      </c>
      <c r="T16" s="261">
        <f t="shared" si="0"/>
        <v>52.509087877903298</v>
      </c>
      <c r="U16" s="261">
        <f t="shared" si="0"/>
        <v>50.415124610083865</v>
      </c>
      <c r="V16" s="261">
        <f t="shared" si="0"/>
        <v>54.708747452916839</v>
      </c>
      <c r="W16" s="261">
        <f t="shared" si="0"/>
        <v>49.000690090531705</v>
      </c>
      <c r="X16" s="261">
        <f t="shared" si="0"/>
        <v>59.82867350151966</v>
      </c>
      <c r="Y16" s="261">
        <f t="shared" si="0"/>
        <v>49.37971750057082</v>
      </c>
      <c r="DA16" s="70"/>
    </row>
    <row r="17" spans="1:105" ht="12" customHeight="1" x14ac:dyDescent="0.25">
      <c r="A17" s="60" t="s">
        <v>2404</v>
      </c>
      <c r="B17" s="329">
        <v>24.773452950284629</v>
      </c>
      <c r="C17" s="329">
        <v>43.713138271853033</v>
      </c>
      <c r="D17" s="329">
        <v>20.06072918959892</v>
      </c>
      <c r="E17" s="329">
        <v>27.427748694566681</v>
      </c>
      <c r="F17" s="329">
        <v>16.667391720114018</v>
      </c>
      <c r="G17" s="329">
        <v>7.6757364559672503</v>
      </c>
      <c r="H17" s="329">
        <v>20.921754955688339</v>
      </c>
      <c r="I17" s="329">
        <v>22.729345880873989</v>
      </c>
      <c r="J17" s="329">
        <v>16.345957495673801</v>
      </c>
      <c r="K17" s="329">
        <v>15.38725510910367</v>
      </c>
      <c r="L17" s="329">
        <v>16.944143907508678</v>
      </c>
      <c r="M17" s="329">
        <v>16.191153202489129</v>
      </c>
      <c r="N17" s="329">
        <v>14.838587112087</v>
      </c>
      <c r="O17" s="329">
        <v>19.842321841451451</v>
      </c>
      <c r="P17" s="329">
        <v>15.765965141285751</v>
      </c>
      <c r="Q17" s="329">
        <v>20.467576931674991</v>
      </c>
      <c r="R17" s="329">
        <v>17.582636140044251</v>
      </c>
      <c r="S17" s="329">
        <v>21.374901252061068</v>
      </c>
      <c r="T17" s="329">
        <v>32.864083800510592</v>
      </c>
      <c r="U17" s="329">
        <v>26.655303753797799</v>
      </c>
      <c r="V17" s="329">
        <v>32.144901016541979</v>
      </c>
      <c r="W17" s="329">
        <v>24.94905481265025</v>
      </c>
      <c r="X17" s="329">
        <v>37.911889818279192</v>
      </c>
      <c r="Y17" s="329">
        <v>25.62807791168462</v>
      </c>
      <c r="DA17" s="72" t="s">
        <v>2405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9.520590268093012E-3</v>
      </c>
      <c r="U18" s="230">
        <v>5.4529899650847709E-3</v>
      </c>
      <c r="V18" s="230">
        <v>2.0791143496064648E-3</v>
      </c>
      <c r="W18" s="230">
        <v>1.5284177177699121E-3</v>
      </c>
      <c r="X18" s="230">
        <v>0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0.67380844046988908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0.80768349337670076</v>
      </c>
      <c r="U19" s="230">
        <v>0.6945981010697635</v>
      </c>
      <c r="V19" s="230">
        <v>0.67498689117456356</v>
      </c>
      <c r="W19" s="230">
        <v>0.62759182903506039</v>
      </c>
      <c r="X19" s="230">
        <v>0.77044542486018419</v>
      </c>
      <c r="Y19" s="230">
        <v>0.66979912673017616</v>
      </c>
      <c r="DA19" s="71" t="s">
        <v>2407</v>
      </c>
    </row>
    <row r="20" spans="1:105" ht="12" customHeight="1" x14ac:dyDescent="0.25">
      <c r="A20" s="59" t="s">
        <v>159</v>
      </c>
      <c r="B20" s="230">
        <v>1.742769618235305</v>
      </c>
      <c r="C20" s="230">
        <v>0</v>
      </c>
      <c r="D20" s="230">
        <v>1.243079436011121</v>
      </c>
      <c r="E20" s="230">
        <v>0.95122690570033552</v>
      </c>
      <c r="F20" s="230">
        <v>0.64721839047247398</v>
      </c>
      <c r="G20" s="230">
        <v>0</v>
      </c>
      <c r="H20" s="230">
        <v>0</v>
      </c>
      <c r="I20" s="230">
        <v>2.6695564820184661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0.75375373747237773</v>
      </c>
      <c r="U20" s="230">
        <v>0.7047112033344195</v>
      </c>
      <c r="V20" s="230">
        <v>0.62781925807730754</v>
      </c>
      <c r="W20" s="230">
        <v>0.394853479980457</v>
      </c>
      <c r="X20" s="230">
        <v>0.55485316698511078</v>
      </c>
      <c r="Y20" s="230">
        <v>0.35544929079347648</v>
      </c>
      <c r="DA20" s="71" t="s">
        <v>2408</v>
      </c>
    </row>
    <row r="21" spans="1:105" ht="12" customHeight="1" x14ac:dyDescent="0.25">
      <c r="A21" s="59" t="s">
        <v>32</v>
      </c>
      <c r="B21" s="230">
        <v>4.6040927139436576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2409</v>
      </c>
    </row>
    <row r="22" spans="1:105" ht="12" customHeight="1" x14ac:dyDescent="0.25">
      <c r="A22" s="59" t="s">
        <v>35</v>
      </c>
      <c r="B22" s="230">
        <v>17.752782177635769</v>
      </c>
      <c r="C22" s="230">
        <v>43.713138271853033</v>
      </c>
      <c r="D22" s="230">
        <v>18.817649753587801</v>
      </c>
      <c r="E22" s="230">
        <v>26.47652178886635</v>
      </c>
      <c r="F22" s="230">
        <v>16.020173329641541</v>
      </c>
      <c r="G22" s="230">
        <v>7.6757364559672503</v>
      </c>
      <c r="H22" s="230">
        <v>20.921754955688339</v>
      </c>
      <c r="I22" s="230">
        <v>20.059789398855521</v>
      </c>
      <c r="J22" s="230">
        <v>16.345957495673801</v>
      </c>
      <c r="K22" s="230">
        <v>15.38725510910367</v>
      </c>
      <c r="L22" s="230">
        <v>16.944143907508678</v>
      </c>
      <c r="M22" s="230">
        <v>16.191153202489129</v>
      </c>
      <c r="N22" s="230">
        <v>14.838587112087</v>
      </c>
      <c r="O22" s="230">
        <v>19.842321841451451</v>
      </c>
      <c r="P22" s="230">
        <v>15.765965141285751</v>
      </c>
      <c r="Q22" s="230">
        <v>20.467576931674991</v>
      </c>
      <c r="R22" s="230">
        <v>17.582636140044251</v>
      </c>
      <c r="S22" s="230">
        <v>21.374901252061068</v>
      </c>
      <c r="T22" s="230">
        <v>31.29312597939342</v>
      </c>
      <c r="U22" s="230">
        <v>25.250541459428529</v>
      </c>
      <c r="V22" s="230">
        <v>30.840015752940499</v>
      </c>
      <c r="W22" s="230">
        <v>23.925081085916961</v>
      </c>
      <c r="X22" s="230">
        <v>36.586591226433903</v>
      </c>
      <c r="Y22" s="230">
        <v>24.602829494160972</v>
      </c>
      <c r="DA22" s="71" t="s">
        <v>2410</v>
      </c>
    </row>
    <row r="23" spans="1:105" ht="12" customHeight="1" x14ac:dyDescent="0.25">
      <c r="A23" s="60" t="s">
        <v>2411</v>
      </c>
      <c r="B23" s="329">
        <v>3.698084098318974</v>
      </c>
      <c r="C23" s="329">
        <v>2.7563549635013911</v>
      </c>
      <c r="D23" s="329">
        <v>3.4964919843397122</v>
      </c>
      <c r="E23" s="329">
        <v>1.8586269368830031</v>
      </c>
      <c r="F23" s="329">
        <v>4.7208591378467464</v>
      </c>
      <c r="G23" s="329">
        <v>6.2518647082940593</v>
      </c>
      <c r="H23" s="329">
        <v>8.8327620339715285</v>
      </c>
      <c r="I23" s="329">
        <v>9.8369828585132435</v>
      </c>
      <c r="J23" s="329">
        <v>10.84022932934594</v>
      </c>
      <c r="K23" s="329">
        <v>10.49812152499373</v>
      </c>
      <c r="L23" s="329">
        <v>4.0894246934224494</v>
      </c>
      <c r="M23" s="329">
        <v>12.36734782317996</v>
      </c>
      <c r="N23" s="329">
        <v>13.469542092584019</v>
      </c>
      <c r="O23" s="329">
        <v>15.74468788617645</v>
      </c>
      <c r="P23" s="329">
        <v>19.875742830666979</v>
      </c>
      <c r="Q23" s="329">
        <v>18.551840975144941</v>
      </c>
      <c r="R23" s="329">
        <v>19.08233042586475</v>
      </c>
      <c r="S23" s="329">
        <v>18.83503868516609</v>
      </c>
      <c r="T23" s="329">
        <v>19.645004077392709</v>
      </c>
      <c r="U23" s="329">
        <v>23.759820856286069</v>
      </c>
      <c r="V23" s="329">
        <v>22.56384643637486</v>
      </c>
      <c r="W23" s="329">
        <v>24.051635277881459</v>
      </c>
      <c r="X23" s="329">
        <v>21.916783683240471</v>
      </c>
      <c r="Y23" s="329">
        <v>23.751639588886199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13.319994877702268</v>
      </c>
      <c r="C24" s="261">
        <f t="shared" si="1"/>
        <v>20.944458537121385</v>
      </c>
      <c r="D24" s="261">
        <f t="shared" si="1"/>
        <v>11.35699739048709</v>
      </c>
      <c r="E24" s="261">
        <f t="shared" si="1"/>
        <v>13.27242083033032</v>
      </c>
      <c r="F24" s="261">
        <f t="shared" si="1"/>
        <v>10.648102819118787</v>
      </c>
      <c r="G24" s="261">
        <f t="shared" si="1"/>
        <v>7.1505478191656593</v>
      </c>
      <c r="H24" s="261">
        <f t="shared" si="1"/>
        <v>14.944608075314337</v>
      </c>
      <c r="I24" s="261">
        <f t="shared" si="1"/>
        <v>16.341293005246897</v>
      </c>
      <c r="J24" s="261">
        <f t="shared" si="1"/>
        <v>13.738878536374354</v>
      </c>
      <c r="K24" s="261">
        <f t="shared" si="1"/>
        <v>13.178213751887006</v>
      </c>
      <c r="L24" s="261">
        <f t="shared" si="1"/>
        <v>10.34838861414452</v>
      </c>
      <c r="M24" s="261">
        <f t="shared" si="1"/>
        <v>14.51751649207435</v>
      </c>
      <c r="N24" s="261">
        <f t="shared" si="1"/>
        <v>14.423975311776477</v>
      </c>
      <c r="O24" s="261">
        <f t="shared" si="1"/>
        <v>18.077838346907665</v>
      </c>
      <c r="P24" s="261">
        <f t="shared" si="1"/>
        <v>17.894680115553484</v>
      </c>
      <c r="Q24" s="261">
        <f t="shared" si="1"/>
        <v>19.796722381672545</v>
      </c>
      <c r="R24" s="261">
        <f t="shared" si="1"/>
        <v>18.47860817700327</v>
      </c>
      <c r="S24" s="261">
        <f t="shared" si="1"/>
        <v>20.373770677417774</v>
      </c>
      <c r="T24" s="261">
        <f t="shared" si="1"/>
        <v>26.523049931235626</v>
      </c>
      <c r="U24" s="261">
        <f t="shared" si="1"/>
        <v>25.478235913153284</v>
      </c>
      <c r="V24" s="261">
        <f t="shared" si="1"/>
        <v>27.717559767417519</v>
      </c>
      <c r="W24" s="261">
        <f t="shared" si="1"/>
        <v>24.773686900016081</v>
      </c>
      <c r="X24" s="261">
        <f t="shared" si="1"/>
        <v>30.543859796789981</v>
      </c>
      <c r="Y24" s="261">
        <f t="shared" si="1"/>
        <v>25.355330806423925</v>
      </c>
      <c r="DA24" s="70"/>
    </row>
    <row r="25" spans="1:105" ht="12" customHeight="1" x14ac:dyDescent="0.25">
      <c r="A25" s="60" t="s">
        <v>2414</v>
      </c>
      <c r="B25" s="262">
        <v>10.68494118699304</v>
      </c>
      <c r="C25" s="262">
        <v>17.578955951511979</v>
      </c>
      <c r="D25" s="262">
        <v>9.1134970081130007</v>
      </c>
      <c r="E25" s="262">
        <v>11.14544816302732</v>
      </c>
      <c r="F25" s="262">
        <v>8.3784362954067841</v>
      </c>
      <c r="G25" s="262">
        <v>5.345666936937139</v>
      </c>
      <c r="H25" s="262">
        <v>11.41374205783095</v>
      </c>
      <c r="I25" s="262">
        <v>12.50774899284</v>
      </c>
      <c r="J25" s="262">
        <v>10.23467372510874</v>
      </c>
      <c r="K25" s="262">
        <v>9.87063231711954</v>
      </c>
      <c r="L25" s="262">
        <v>8.1594983242739403</v>
      </c>
      <c r="M25" s="262">
        <v>10.795590820201401</v>
      </c>
      <c r="N25" s="262">
        <v>10.66553337932756</v>
      </c>
      <c r="O25" s="262">
        <v>13.410407998129021</v>
      </c>
      <c r="P25" s="262">
        <v>12.93650798347552</v>
      </c>
      <c r="Q25" s="262">
        <v>14.585867930430171</v>
      </c>
      <c r="R25" s="262">
        <v>13.4532927074002</v>
      </c>
      <c r="S25" s="262">
        <v>15.01044399810597</v>
      </c>
      <c r="T25" s="262">
        <v>19.908975348006841</v>
      </c>
      <c r="U25" s="262">
        <v>18.754034139833561</v>
      </c>
      <c r="V25" s="262">
        <v>20.667836297591851</v>
      </c>
      <c r="W25" s="262">
        <v>18.18101211417218</v>
      </c>
      <c r="X25" s="262">
        <v>23.197368257993588</v>
      </c>
      <c r="Y25" s="262">
        <v>18.8740243290022</v>
      </c>
      <c r="DA25" s="72" t="s">
        <v>2415</v>
      </c>
    </row>
    <row r="26" spans="1:105" ht="12" customHeight="1" x14ac:dyDescent="0.25">
      <c r="A26" s="60" t="s">
        <v>2416</v>
      </c>
      <c r="B26" s="262">
        <v>2.6350536907092281</v>
      </c>
      <c r="C26" s="262">
        <v>3.365502585609407</v>
      </c>
      <c r="D26" s="262">
        <v>2.2435003823740889</v>
      </c>
      <c r="E26" s="262">
        <v>2.1269726673030012</v>
      </c>
      <c r="F26" s="262">
        <v>2.2696665237120022</v>
      </c>
      <c r="G26" s="262">
        <v>1.8048808822285201</v>
      </c>
      <c r="H26" s="262">
        <v>3.5308660174833868</v>
      </c>
      <c r="I26" s="262">
        <v>3.8335440124068949</v>
      </c>
      <c r="J26" s="262">
        <v>3.5042048112656148</v>
      </c>
      <c r="K26" s="262">
        <v>3.307581434767465</v>
      </c>
      <c r="L26" s="262">
        <v>2.1888902898705802</v>
      </c>
      <c r="M26" s="262">
        <v>3.721925671872949</v>
      </c>
      <c r="N26" s="262">
        <v>3.758441932448918</v>
      </c>
      <c r="O26" s="262">
        <v>4.6674303487786437</v>
      </c>
      <c r="P26" s="262">
        <v>4.9581721320779657</v>
      </c>
      <c r="Q26" s="262">
        <v>5.2108544512423762</v>
      </c>
      <c r="R26" s="262">
        <v>5.0253154696030711</v>
      </c>
      <c r="S26" s="262">
        <v>5.363326679311804</v>
      </c>
      <c r="T26" s="262">
        <v>6.6140745832287839</v>
      </c>
      <c r="U26" s="262">
        <v>6.7242017733197228</v>
      </c>
      <c r="V26" s="262">
        <v>7.0497234698256701</v>
      </c>
      <c r="W26" s="262">
        <v>6.5926747858439017</v>
      </c>
      <c r="X26" s="262">
        <v>7.3464915387963927</v>
      </c>
      <c r="Y26" s="262">
        <v>6.4813064774217262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40.673624355148007</v>
      </c>
      <c r="C27" s="261">
        <f t="shared" si="2"/>
        <v>66.384990336220596</v>
      </c>
      <c r="D27" s="261">
        <f t="shared" si="2"/>
        <v>33.653173105626621</v>
      </c>
      <c r="E27" s="261">
        <f t="shared" si="2"/>
        <v>41.837679473499541</v>
      </c>
      <c r="F27" s="261">
        <f t="shared" si="2"/>
        <v>30.55464408280109</v>
      </c>
      <c r="G27" s="261">
        <f t="shared" si="2"/>
        <v>19.896573091801869</v>
      </c>
      <c r="H27" s="261">
        <f t="shared" si="2"/>
        <v>42.506452842371253</v>
      </c>
      <c r="I27" s="261">
        <f t="shared" si="2"/>
        <v>46.52332677055319</v>
      </c>
      <c r="J27" s="261">
        <f t="shared" si="2"/>
        <v>38.837409750028208</v>
      </c>
      <c r="K27" s="261">
        <f t="shared" si="2"/>
        <v>36.979109477282009</v>
      </c>
      <c r="L27" s="261">
        <f t="shared" si="2"/>
        <v>30.047955144187334</v>
      </c>
      <c r="M27" s="261">
        <f t="shared" si="2"/>
        <v>40.797858608098707</v>
      </c>
      <c r="N27" s="261">
        <f t="shared" si="2"/>
        <v>40.440184578101452</v>
      </c>
      <c r="O27" s="261">
        <f t="shared" si="2"/>
        <v>50.838585325182706</v>
      </c>
      <c r="P27" s="261">
        <f t="shared" si="2"/>
        <v>50.916725674218213</v>
      </c>
      <c r="Q27" s="261">
        <f t="shared" si="2"/>
        <v>55.742025581171333</v>
      </c>
      <c r="R27" s="261">
        <f t="shared" si="2"/>
        <v>52.378523665584297</v>
      </c>
      <c r="S27" s="261">
        <f t="shared" si="2"/>
        <v>57.442771338895938</v>
      </c>
      <c r="T27" s="261">
        <f t="shared" si="2"/>
        <v>75.012982682719013</v>
      </c>
      <c r="U27" s="261">
        <f t="shared" si="2"/>
        <v>72.021606585834093</v>
      </c>
      <c r="V27" s="261">
        <f t="shared" si="2"/>
        <v>78.155353504166897</v>
      </c>
      <c r="W27" s="261">
        <f t="shared" si="2"/>
        <v>70.000985843616746</v>
      </c>
      <c r="X27" s="261">
        <f t="shared" si="2"/>
        <v>85.46953357359952</v>
      </c>
      <c r="Y27" s="261">
        <f t="shared" si="2"/>
        <v>70.542453572244028</v>
      </c>
      <c r="DA27" s="70"/>
    </row>
    <row r="28" spans="1:105" ht="12" customHeight="1" x14ac:dyDescent="0.25">
      <c r="A28" s="60" t="s">
        <v>2419</v>
      </c>
      <c r="B28" s="329">
        <v>35.39064707183519</v>
      </c>
      <c r="C28" s="329">
        <v>62.447340388361468</v>
      </c>
      <c r="D28" s="329">
        <v>28.658184556569889</v>
      </c>
      <c r="E28" s="329">
        <v>39.182498135095251</v>
      </c>
      <c r="F28" s="329">
        <v>23.810559600162879</v>
      </c>
      <c r="G28" s="329">
        <v>10.965337794238931</v>
      </c>
      <c r="H28" s="329">
        <v>29.888221365269061</v>
      </c>
      <c r="I28" s="329">
        <v>32.470494115534272</v>
      </c>
      <c r="J28" s="329">
        <v>23.351367850962578</v>
      </c>
      <c r="K28" s="329">
        <v>21.981793013005252</v>
      </c>
      <c r="L28" s="329">
        <v>24.20591986786955</v>
      </c>
      <c r="M28" s="329">
        <v>23.130218860698761</v>
      </c>
      <c r="N28" s="329">
        <v>21.197981588695711</v>
      </c>
      <c r="O28" s="329">
        <v>28.346174059216359</v>
      </c>
      <c r="P28" s="329">
        <v>22.522807344693948</v>
      </c>
      <c r="Q28" s="329">
        <v>29.239395616678561</v>
      </c>
      <c r="R28" s="329">
        <v>25.11805162863465</v>
      </c>
      <c r="S28" s="329">
        <v>30.535573217230091</v>
      </c>
      <c r="T28" s="329">
        <v>46.948691143586572</v>
      </c>
      <c r="U28" s="329">
        <v>38.079005362568267</v>
      </c>
      <c r="V28" s="329">
        <v>45.92128716648854</v>
      </c>
      <c r="W28" s="329">
        <v>35.641506875214652</v>
      </c>
      <c r="X28" s="329">
        <v>54.159842597541697</v>
      </c>
      <c r="Y28" s="329">
        <v>36.611539873835177</v>
      </c>
      <c r="DA28" s="72" t="s">
        <v>2420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1.360084324013287E-2</v>
      </c>
      <c r="U29" s="230">
        <v>7.7899856644068144E-3</v>
      </c>
      <c r="V29" s="230">
        <v>2.9701633565806631E-3</v>
      </c>
      <c r="W29" s="230">
        <v>2.183453882528445E-3</v>
      </c>
      <c r="X29" s="230">
        <v>0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0.96258348638555569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1.153833561966715</v>
      </c>
      <c r="U30" s="230">
        <v>0.99228300152823334</v>
      </c>
      <c r="V30" s="230">
        <v>0.9642669873922336</v>
      </c>
      <c r="W30" s="230">
        <v>0.89655975576437197</v>
      </c>
      <c r="X30" s="230">
        <v>1.1006363212288339</v>
      </c>
      <c r="Y30" s="230">
        <v>0.9568558953288232</v>
      </c>
      <c r="DA30" s="71" t="s">
        <v>2422</v>
      </c>
    </row>
    <row r="31" spans="1:105" ht="12" customHeight="1" x14ac:dyDescent="0.25">
      <c r="A31" s="59" t="s">
        <v>159</v>
      </c>
      <c r="B31" s="230">
        <v>2.489670883193293</v>
      </c>
      <c r="C31" s="230">
        <v>0</v>
      </c>
      <c r="D31" s="230">
        <v>1.775827765730174</v>
      </c>
      <c r="E31" s="230">
        <v>1.3588955795719071</v>
      </c>
      <c r="F31" s="230">
        <v>0.92459770067496272</v>
      </c>
      <c r="G31" s="230">
        <v>0</v>
      </c>
      <c r="H31" s="230">
        <v>0</v>
      </c>
      <c r="I31" s="230">
        <v>3.813652117169239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1.076791053531968</v>
      </c>
      <c r="U31" s="230">
        <v>1.006730290477742</v>
      </c>
      <c r="V31" s="230">
        <v>0.89688465439615372</v>
      </c>
      <c r="W31" s="230">
        <v>0.56407639997208148</v>
      </c>
      <c r="X31" s="230">
        <v>0.79264738140730107</v>
      </c>
      <c r="Y31" s="230">
        <v>0.5077847011335378</v>
      </c>
      <c r="DA31" s="71" t="s">
        <v>2423</v>
      </c>
    </row>
    <row r="32" spans="1:105" ht="12" customHeight="1" x14ac:dyDescent="0.25">
      <c r="A32" s="59" t="s">
        <v>32</v>
      </c>
      <c r="B32" s="230">
        <v>6.5772753056337994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2424</v>
      </c>
    </row>
    <row r="33" spans="1:105" ht="12" customHeight="1" x14ac:dyDescent="0.25">
      <c r="A33" s="59" t="s">
        <v>35</v>
      </c>
      <c r="B33" s="230">
        <v>25.361117396622539</v>
      </c>
      <c r="C33" s="230">
        <v>62.447340388361468</v>
      </c>
      <c r="D33" s="230">
        <v>26.882356790839712</v>
      </c>
      <c r="E33" s="230">
        <v>37.823602555523337</v>
      </c>
      <c r="F33" s="230">
        <v>22.885961899487921</v>
      </c>
      <c r="G33" s="230">
        <v>10.965337794238931</v>
      </c>
      <c r="H33" s="230">
        <v>29.888221365269061</v>
      </c>
      <c r="I33" s="230">
        <v>28.656841998365032</v>
      </c>
      <c r="J33" s="230">
        <v>23.351367850962578</v>
      </c>
      <c r="K33" s="230">
        <v>21.981793013005252</v>
      </c>
      <c r="L33" s="230">
        <v>24.20591986786955</v>
      </c>
      <c r="M33" s="230">
        <v>23.130218860698761</v>
      </c>
      <c r="N33" s="230">
        <v>21.197981588695711</v>
      </c>
      <c r="O33" s="230">
        <v>28.346174059216359</v>
      </c>
      <c r="P33" s="230">
        <v>22.522807344693948</v>
      </c>
      <c r="Q33" s="230">
        <v>29.239395616678561</v>
      </c>
      <c r="R33" s="230">
        <v>25.11805162863465</v>
      </c>
      <c r="S33" s="230">
        <v>30.535573217230091</v>
      </c>
      <c r="T33" s="230">
        <v>44.704465684847747</v>
      </c>
      <c r="U33" s="230">
        <v>36.072202084897889</v>
      </c>
      <c r="V33" s="230">
        <v>44.057165361343571</v>
      </c>
      <c r="W33" s="230">
        <v>34.178687265595663</v>
      </c>
      <c r="X33" s="230">
        <v>52.266558894905558</v>
      </c>
      <c r="Y33" s="230">
        <v>35.146899277372817</v>
      </c>
      <c r="DA33" s="71" t="s">
        <v>2425</v>
      </c>
    </row>
    <row r="34" spans="1:105" ht="12" customHeight="1" x14ac:dyDescent="0.25">
      <c r="A34" s="60" t="s">
        <v>2426</v>
      </c>
      <c r="B34" s="329">
        <v>5.282977283312821</v>
      </c>
      <c r="C34" s="329">
        <v>3.9376499478591298</v>
      </c>
      <c r="D34" s="329">
        <v>4.9949885490567318</v>
      </c>
      <c r="E34" s="329">
        <v>2.6551813384042902</v>
      </c>
      <c r="F34" s="329">
        <v>6.7440844826382094</v>
      </c>
      <c r="G34" s="329">
        <v>8.9312352975629405</v>
      </c>
      <c r="H34" s="329">
        <v>12.61823147710219</v>
      </c>
      <c r="I34" s="329">
        <v>14.05283265501892</v>
      </c>
      <c r="J34" s="329">
        <v>15.486041899065629</v>
      </c>
      <c r="K34" s="329">
        <v>14.997316464276761</v>
      </c>
      <c r="L34" s="329">
        <v>5.8420352763177856</v>
      </c>
      <c r="M34" s="329">
        <v>17.667639747399949</v>
      </c>
      <c r="N34" s="329">
        <v>19.24220298940574</v>
      </c>
      <c r="O34" s="329">
        <v>22.49241126596635</v>
      </c>
      <c r="P34" s="329">
        <v>28.393918329524269</v>
      </c>
      <c r="Q34" s="329">
        <v>26.502629964492769</v>
      </c>
      <c r="R34" s="329">
        <v>27.26047203694965</v>
      </c>
      <c r="S34" s="329">
        <v>26.90719812166585</v>
      </c>
      <c r="T34" s="329">
        <v>28.064291539132441</v>
      </c>
      <c r="U34" s="329">
        <v>33.942601223265818</v>
      </c>
      <c r="V34" s="329">
        <v>32.234066337678357</v>
      </c>
      <c r="W34" s="329">
        <v>34.359478968402087</v>
      </c>
      <c r="X34" s="329">
        <v>31.309690976057819</v>
      </c>
      <c r="Y34" s="329">
        <v>33.930913698408851</v>
      </c>
      <c r="DA34" s="72" t="s">
        <v>2427</v>
      </c>
    </row>
    <row r="35" spans="1:105" ht="12" customHeight="1" x14ac:dyDescent="0.25">
      <c r="A35" s="57" t="s">
        <v>2428</v>
      </c>
      <c r="B35" s="261">
        <v>26.071773504853379</v>
      </c>
      <c r="C35" s="261">
        <v>39.808600003160727</v>
      </c>
      <c r="D35" s="261">
        <v>25.78075982734503</v>
      </c>
      <c r="E35" s="261">
        <v>31.349740521641429</v>
      </c>
      <c r="F35" s="261">
        <v>28.263043571658852</v>
      </c>
      <c r="G35" s="261">
        <v>17.391341109460051</v>
      </c>
      <c r="H35" s="261">
        <v>27.50243797795666</v>
      </c>
      <c r="I35" s="261">
        <v>35.064875375567077</v>
      </c>
      <c r="J35" s="261">
        <v>24.263336089057791</v>
      </c>
      <c r="K35" s="261">
        <v>27.00090328357884</v>
      </c>
      <c r="L35" s="261">
        <v>21.327875252139389</v>
      </c>
      <c r="M35" s="261">
        <v>28.63080322990022</v>
      </c>
      <c r="N35" s="261">
        <v>30.252797937189779</v>
      </c>
      <c r="O35" s="261">
        <v>35.234636215551497</v>
      </c>
      <c r="P35" s="261">
        <v>33.341912398429329</v>
      </c>
      <c r="Q35" s="261">
        <v>38.436837038386763</v>
      </c>
      <c r="R35" s="261">
        <v>34.056227815015497</v>
      </c>
      <c r="S35" s="261">
        <v>38.445212109157957</v>
      </c>
      <c r="T35" s="261">
        <v>50.220653086644283</v>
      </c>
      <c r="U35" s="261">
        <v>48.966148638525723</v>
      </c>
      <c r="V35" s="261">
        <v>53.991006341986107</v>
      </c>
      <c r="W35" s="261">
        <v>48.246364053065683</v>
      </c>
      <c r="X35" s="261">
        <v>75.676164503928547</v>
      </c>
      <c r="Y35" s="261">
        <v>66.689362656832003</v>
      </c>
      <c r="DA35" s="70" t="s">
        <v>2429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1.084245299210547E-2</v>
      </c>
      <c r="U36" s="229">
        <v>6.7054336567884303E-3</v>
      </c>
      <c r="V36" s="229">
        <v>2.3453912533764878E-3</v>
      </c>
      <c r="W36" s="229">
        <v>1.8771223807678089E-3</v>
      </c>
      <c r="X36" s="229">
        <v>0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0.62310936289973007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0.9198243032036818</v>
      </c>
      <c r="U38" s="229">
        <v>0.854133514764705</v>
      </c>
      <c r="V38" s="229">
        <v>0.76143399760780839</v>
      </c>
      <c r="W38" s="229">
        <v>0.77077532834911988</v>
      </c>
      <c r="X38" s="229">
        <v>0.56417190824836383</v>
      </c>
      <c r="Y38" s="229">
        <v>0.49466913959035219</v>
      </c>
      <c r="DA38" s="73" t="s">
        <v>2432</v>
      </c>
    </row>
    <row r="39" spans="1:105" ht="12" customHeight="1" x14ac:dyDescent="0.25">
      <c r="A39" s="46" t="s">
        <v>159</v>
      </c>
      <c r="B39" s="229">
        <v>1.611639156289457</v>
      </c>
      <c r="C39" s="229">
        <v>0</v>
      </c>
      <c r="D39" s="229">
        <v>0.89747192920642416</v>
      </c>
      <c r="E39" s="229">
        <v>0.62420019709779884</v>
      </c>
      <c r="F39" s="229">
        <v>0.38241162200013962</v>
      </c>
      <c r="G39" s="229">
        <v>0</v>
      </c>
      <c r="H39" s="229">
        <v>0</v>
      </c>
      <c r="I39" s="229">
        <v>2.348253171596602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0.85840680420385695</v>
      </c>
      <c r="U39" s="229">
        <v>0.86656939613147232</v>
      </c>
      <c r="V39" s="229">
        <v>0.70822549845540983</v>
      </c>
      <c r="W39" s="229">
        <v>0.48493830958517331</v>
      </c>
      <c r="X39" s="229">
        <v>0.40630077084622218</v>
      </c>
      <c r="Y39" s="229">
        <v>0.26251123333524701</v>
      </c>
      <c r="DA39" s="73" t="s">
        <v>2433</v>
      </c>
    </row>
    <row r="40" spans="1:105" ht="12" customHeight="1" x14ac:dyDescent="0.25">
      <c r="A40" s="46" t="s">
        <v>32</v>
      </c>
      <c r="B40" s="229">
        <v>4.2576689536807972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2434</v>
      </c>
    </row>
    <row r="41" spans="1:105" ht="12" customHeight="1" x14ac:dyDescent="0.25">
      <c r="A41" s="46" t="s">
        <v>33</v>
      </c>
      <c r="B41" s="229">
        <v>3.162338778993607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1.0318142734117789E-3</v>
      </c>
      <c r="T41" s="229">
        <v>0.81625107480078218</v>
      </c>
      <c r="U41" s="229">
        <v>2.159415305230123</v>
      </c>
      <c r="V41" s="229">
        <v>2.287016337039153</v>
      </c>
      <c r="W41" s="229">
        <v>0.805417024928059</v>
      </c>
      <c r="X41" s="229">
        <v>0.83637145312813388</v>
      </c>
      <c r="Y41" s="229">
        <v>0.32914875322183529</v>
      </c>
      <c r="DA41" s="73" t="s">
        <v>2435</v>
      </c>
    </row>
    <row r="42" spans="1:105" ht="12" customHeight="1" x14ac:dyDescent="0.25">
      <c r="A42" s="46" t="s">
        <v>35</v>
      </c>
      <c r="B42" s="229">
        <v>16.41701725298978</v>
      </c>
      <c r="C42" s="229">
        <v>39.808600003160727</v>
      </c>
      <c r="D42" s="229">
        <v>13.585867433923299</v>
      </c>
      <c r="E42" s="229">
        <v>17.374035595541621</v>
      </c>
      <c r="F42" s="229">
        <v>9.4655846587414771</v>
      </c>
      <c r="G42" s="229">
        <v>6.2133531477384008</v>
      </c>
      <c r="H42" s="229">
        <v>23.155404444046152</v>
      </c>
      <c r="I42" s="229">
        <v>17.645427019324821</v>
      </c>
      <c r="J42" s="229">
        <v>21.277781488913352</v>
      </c>
      <c r="K42" s="229">
        <v>15.799011624298331</v>
      </c>
      <c r="L42" s="229">
        <v>14.520738536855999</v>
      </c>
      <c r="M42" s="229">
        <v>18.193227993556508</v>
      </c>
      <c r="N42" s="229">
        <v>15.754861565891151</v>
      </c>
      <c r="O42" s="229">
        <v>22.957938021337501</v>
      </c>
      <c r="P42" s="229">
        <v>22.546039655733189</v>
      </c>
      <c r="Q42" s="229">
        <v>24.703217090098889</v>
      </c>
      <c r="R42" s="229">
        <v>24.43077639640109</v>
      </c>
      <c r="S42" s="229">
        <v>26.846759830781721</v>
      </c>
      <c r="T42" s="229">
        <v>35.637942381020949</v>
      </c>
      <c r="U42" s="229">
        <v>31.050090251092449</v>
      </c>
      <c r="V42" s="229">
        <v>34.78976671707872</v>
      </c>
      <c r="W42" s="229">
        <v>29.383528237023569</v>
      </c>
      <c r="X42" s="229">
        <v>26.79116044107327</v>
      </c>
      <c r="Y42" s="229">
        <v>18.170015474307199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1.002149613057304</v>
      </c>
      <c r="Y44" s="229">
        <v>1.76844368012369</v>
      </c>
      <c r="DA44" s="73" t="s">
        <v>2438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11.29742046421531</v>
      </c>
      <c r="E45" s="229">
        <v>13.351504729002009</v>
      </c>
      <c r="F45" s="229">
        <v>18.415047290917229</v>
      </c>
      <c r="G45" s="229">
        <v>11.17798796172165</v>
      </c>
      <c r="H45" s="229">
        <v>4.3470335339105111</v>
      </c>
      <c r="I45" s="229">
        <v>15.07119518464566</v>
      </c>
      <c r="J45" s="229">
        <v>2.9855546001444382</v>
      </c>
      <c r="K45" s="229">
        <v>11.201891659280509</v>
      </c>
      <c r="L45" s="229">
        <v>6.8071367152833808</v>
      </c>
      <c r="M45" s="229">
        <v>10.43757523634372</v>
      </c>
      <c r="N45" s="229">
        <v>14.49793637129863</v>
      </c>
      <c r="O45" s="229">
        <v>12.27669819421399</v>
      </c>
      <c r="P45" s="229">
        <v>10.79587274269614</v>
      </c>
      <c r="Q45" s="229">
        <v>13.73361994828787</v>
      </c>
      <c r="R45" s="229">
        <v>9.6254514186144018</v>
      </c>
      <c r="S45" s="229">
        <v>11.59742046410283</v>
      </c>
      <c r="T45" s="229">
        <v>11.9773860704229</v>
      </c>
      <c r="U45" s="229">
        <v>14.02923473765019</v>
      </c>
      <c r="V45" s="229">
        <v>15.44221840055164</v>
      </c>
      <c r="W45" s="229">
        <v>16.799828030798981</v>
      </c>
      <c r="X45" s="229">
        <v>46.076010317575253</v>
      </c>
      <c r="Y45" s="229">
        <v>45.664574376253668</v>
      </c>
      <c r="DA45" s="73" t="s">
        <v>2439</v>
      </c>
    </row>
    <row r="46" spans="1:105" ht="12" customHeight="1" x14ac:dyDescent="0.25">
      <c r="A46" s="57" t="s">
        <v>2440</v>
      </c>
      <c r="B46" s="261">
        <v>12.400252662161069</v>
      </c>
      <c r="C46" s="261">
        <v>15.837659226397211</v>
      </c>
      <c r="D46" s="261">
        <v>10.557648858231</v>
      </c>
      <c r="E46" s="261">
        <v>10.00928314024941</v>
      </c>
      <c r="F46" s="261">
        <v>10.68078364099765</v>
      </c>
      <c r="G46" s="261">
        <v>8.4935570928400885</v>
      </c>
      <c r="H46" s="261">
        <v>16.615840082274751</v>
      </c>
      <c r="I46" s="261">
        <v>18.040207117208912</v>
      </c>
      <c r="J46" s="261">
        <v>16.49037558242641</v>
      </c>
      <c r="K46" s="261">
        <v>15.56508910478806</v>
      </c>
      <c r="L46" s="261">
        <v>10.30066018762626</v>
      </c>
      <c r="M46" s="261">
        <v>17.514944338225639</v>
      </c>
      <c r="N46" s="261">
        <v>17.686785564465481</v>
      </c>
      <c r="O46" s="261">
        <v>21.964378111899489</v>
      </c>
      <c r="P46" s="261">
        <v>23.332574739190409</v>
      </c>
      <c r="Q46" s="261">
        <v>24.521668005846472</v>
      </c>
      <c r="R46" s="261">
        <v>23.64854338636739</v>
      </c>
      <c r="S46" s="261">
        <v>25.23918437323201</v>
      </c>
      <c r="T46" s="261">
        <v>31.125056862253079</v>
      </c>
      <c r="U46" s="261">
        <v>31.643302462681032</v>
      </c>
      <c r="V46" s="261">
        <v>33.175169269767842</v>
      </c>
      <c r="W46" s="261">
        <v>31.024351933383048</v>
      </c>
      <c r="X46" s="261">
        <v>34.571724888453623</v>
      </c>
      <c r="Y46" s="261">
        <v>30.500265776102228</v>
      </c>
      <c r="DA46" s="70" t="s">
        <v>2441</v>
      </c>
    </row>
    <row r="47" spans="1:105" ht="12" customHeight="1" x14ac:dyDescent="0.25">
      <c r="A47" s="41" t="s">
        <v>2442</v>
      </c>
      <c r="B47" s="350">
        <v>8.3969015284035837</v>
      </c>
      <c r="C47" s="350">
        <v>10.7245609091721</v>
      </c>
      <c r="D47" s="350">
        <v>7.1491718958715484</v>
      </c>
      <c r="E47" s="350">
        <v>6.7778429350113862</v>
      </c>
      <c r="F47" s="350">
        <v>7.2325533134750781</v>
      </c>
      <c r="G47" s="350">
        <v>5.7514604320991918</v>
      </c>
      <c r="H47" s="350">
        <v>11.25151049609719</v>
      </c>
      <c r="I47" s="350">
        <v>12.216028724757381</v>
      </c>
      <c r="J47" s="350">
        <v>11.1665514973381</v>
      </c>
      <c r="K47" s="350">
        <v>10.53998850302097</v>
      </c>
      <c r="L47" s="350">
        <v>6.9751505577767068</v>
      </c>
      <c r="M47" s="350">
        <v>11.860344050273531</v>
      </c>
      <c r="N47" s="350">
        <v>11.97670731274634</v>
      </c>
      <c r="O47" s="350">
        <v>14.87330340461796</v>
      </c>
      <c r="P47" s="350">
        <v>15.799785522672931</v>
      </c>
      <c r="Q47" s="350">
        <v>16.604986782697779</v>
      </c>
      <c r="R47" s="350">
        <v>16.013745486932681</v>
      </c>
      <c r="S47" s="350">
        <v>17.090857066642801</v>
      </c>
      <c r="T47" s="350">
        <v>21.07650905661092</v>
      </c>
      <c r="U47" s="350">
        <v>21.427442008775731</v>
      </c>
      <c r="V47" s="350">
        <v>22.464754318789279</v>
      </c>
      <c r="W47" s="350">
        <v>21.00831614198372</v>
      </c>
      <c r="X47" s="350">
        <v>23.410439888957281</v>
      </c>
      <c r="Y47" s="350">
        <v>20.65342822356935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1.0000000000000002</v>
      </c>
      <c r="C51" s="232">
        <f t="shared" si="3"/>
        <v>0.99999999999999978</v>
      </c>
      <c r="D51" s="232">
        <f t="shared" si="3"/>
        <v>0.99999999999999978</v>
      </c>
      <c r="E51" s="232">
        <f t="shared" si="3"/>
        <v>1</v>
      </c>
      <c r="F51" s="232">
        <f t="shared" si="3"/>
        <v>1</v>
      </c>
      <c r="G51" s="232">
        <f t="shared" si="3"/>
        <v>1</v>
      </c>
      <c r="H51" s="232">
        <f t="shared" si="3"/>
        <v>0.99999999999999989</v>
      </c>
      <c r="I51" s="232">
        <f t="shared" si="3"/>
        <v>0.99999999999999978</v>
      </c>
      <c r="J51" s="232">
        <f t="shared" si="3"/>
        <v>1</v>
      </c>
      <c r="K51" s="232">
        <f t="shared" si="3"/>
        <v>0.99999999999999967</v>
      </c>
      <c r="L51" s="232">
        <f t="shared" si="3"/>
        <v>1.0000000000000002</v>
      </c>
      <c r="M51" s="232">
        <f t="shared" si="3"/>
        <v>1.0000000000000002</v>
      </c>
      <c r="N51" s="232">
        <f t="shared" si="3"/>
        <v>1.0000000000000004</v>
      </c>
      <c r="O51" s="232">
        <f t="shared" si="3"/>
        <v>0.99999999999999978</v>
      </c>
      <c r="P51" s="232">
        <f t="shared" si="3"/>
        <v>1</v>
      </c>
      <c r="Q51" s="232">
        <f t="shared" si="3"/>
        <v>1.0000000000000004</v>
      </c>
      <c r="R51" s="232">
        <f t="shared" si="3"/>
        <v>1</v>
      </c>
      <c r="S51" s="232">
        <f t="shared" si="3"/>
        <v>1</v>
      </c>
      <c r="T51" s="232">
        <f t="shared" si="3"/>
        <v>1.0000000000000002</v>
      </c>
      <c r="U51" s="232">
        <f t="shared" si="3"/>
        <v>1</v>
      </c>
      <c r="V51" s="232">
        <f t="shared" si="3"/>
        <v>1</v>
      </c>
      <c r="W51" s="232">
        <f t="shared" si="3"/>
        <v>1</v>
      </c>
      <c r="X51" s="232">
        <f t="shared" si="3"/>
        <v>0.99999999999999989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1.7610942631120431E-2</v>
      </c>
      <c r="C52" s="299">
        <f t="shared" si="4"/>
        <v>1.4723336098007224E-2</v>
      </c>
      <c r="D52" s="299">
        <f t="shared" si="4"/>
        <v>1.7337676995332302E-2</v>
      </c>
      <c r="E52" s="299">
        <f t="shared" si="4"/>
        <v>1.4123524304425265E-2</v>
      </c>
      <c r="F52" s="299">
        <f t="shared" si="4"/>
        <v>1.8036339893221738E-2</v>
      </c>
      <c r="G52" s="299">
        <f t="shared" si="4"/>
        <v>2.1128522627851261E-2</v>
      </c>
      <c r="H52" s="299">
        <f t="shared" si="4"/>
        <v>2.1011283525122205E-2</v>
      </c>
      <c r="I52" s="299">
        <f t="shared" si="4"/>
        <v>2.0329929886682453E-2</v>
      </c>
      <c r="J52" s="299">
        <f t="shared" si="4"/>
        <v>2.2405962823615899E-2</v>
      </c>
      <c r="K52" s="299">
        <f t="shared" si="4"/>
        <v>2.1673739623812232E-2</v>
      </c>
      <c r="L52" s="299">
        <f t="shared" si="4"/>
        <v>1.8794579214114624E-2</v>
      </c>
      <c r="M52" s="299">
        <f t="shared" si="4"/>
        <v>2.2138606123164071E-2</v>
      </c>
      <c r="N52" s="299">
        <f t="shared" si="4"/>
        <v>2.2173943708228332E-2</v>
      </c>
      <c r="O52" s="299">
        <f t="shared" si="4"/>
        <v>2.2287607055718663E-2</v>
      </c>
      <c r="P52" s="299">
        <f t="shared" si="4"/>
        <v>2.3469255810484559E-2</v>
      </c>
      <c r="Q52" s="299">
        <f t="shared" si="4"/>
        <v>2.2595394857154671E-2</v>
      </c>
      <c r="R52" s="299">
        <f t="shared" si="4"/>
        <v>2.3247693187559721E-2</v>
      </c>
      <c r="S52" s="299">
        <f t="shared" si="4"/>
        <v>2.2692175564369449E-2</v>
      </c>
      <c r="T52" s="299">
        <f t="shared" si="4"/>
        <v>2.1796069319543386E-2</v>
      </c>
      <c r="U52" s="299">
        <f t="shared" si="4"/>
        <v>2.2637758449903053E-2</v>
      </c>
      <c r="V52" s="299">
        <f t="shared" si="4"/>
        <v>2.2028885208269164E-2</v>
      </c>
      <c r="W52" s="299">
        <f t="shared" si="4"/>
        <v>2.2721972250966543E-2</v>
      </c>
      <c r="X52" s="299">
        <f t="shared" si="4"/>
        <v>2.0269782125260233E-2</v>
      </c>
      <c r="Y52" s="299">
        <f t="shared" si="4"/>
        <v>2.0967061190010846E-2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2.3950881978323787E-2</v>
      </c>
      <c r="C53" s="233">
        <f t="shared" si="5"/>
        <v>2.0023737093289834E-2</v>
      </c>
      <c r="D53" s="233">
        <f t="shared" si="5"/>
        <v>2.3579240713651924E-2</v>
      </c>
      <c r="E53" s="233">
        <f t="shared" si="5"/>
        <v>1.9207993054018362E-2</v>
      </c>
      <c r="F53" s="233">
        <f t="shared" si="5"/>
        <v>2.4529422254781563E-2</v>
      </c>
      <c r="G53" s="233">
        <f t="shared" si="5"/>
        <v>2.8734790773877718E-2</v>
      </c>
      <c r="H53" s="233">
        <f t="shared" si="5"/>
        <v>2.8575345594166204E-2</v>
      </c>
      <c r="I53" s="233">
        <f t="shared" si="5"/>
        <v>2.7648704645888141E-2</v>
      </c>
      <c r="J53" s="233">
        <f t="shared" si="5"/>
        <v>3.0472109440117627E-2</v>
      </c>
      <c r="K53" s="233">
        <f t="shared" si="5"/>
        <v>2.9476285888384617E-2</v>
      </c>
      <c r="L53" s="233">
        <f t="shared" si="5"/>
        <v>2.5560627731195898E-2</v>
      </c>
      <c r="M53" s="233">
        <f t="shared" si="5"/>
        <v>3.0108504327503137E-2</v>
      </c>
      <c r="N53" s="233">
        <f t="shared" si="5"/>
        <v>3.015656344319053E-2</v>
      </c>
      <c r="O53" s="233">
        <f t="shared" si="5"/>
        <v>3.0311145595777394E-2</v>
      </c>
      <c r="P53" s="233">
        <f t="shared" si="5"/>
        <v>3.1918187902259011E-2</v>
      </c>
      <c r="Q53" s="233">
        <f t="shared" si="5"/>
        <v>3.072973700573035E-2</v>
      </c>
      <c r="R53" s="233">
        <f t="shared" si="5"/>
        <v>3.1616862735081221E-2</v>
      </c>
      <c r="S53" s="233">
        <f t="shared" si="5"/>
        <v>3.0861358767542445E-2</v>
      </c>
      <c r="T53" s="233">
        <f t="shared" si="5"/>
        <v>2.964265427457901E-2</v>
      </c>
      <c r="U53" s="233">
        <f t="shared" si="5"/>
        <v>3.0787351491868151E-2</v>
      </c>
      <c r="V53" s="233">
        <f t="shared" si="5"/>
        <v>2.9959283883246066E-2</v>
      </c>
      <c r="W53" s="233">
        <f t="shared" si="5"/>
        <v>3.0901882261314489E-2</v>
      </c>
      <c r="X53" s="233">
        <f t="shared" si="5"/>
        <v>2.7566903690353924E-2</v>
      </c>
      <c r="Y53" s="233">
        <f t="shared" si="5"/>
        <v>2.8515203218414751E-2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2.9586383620282312E-2</v>
      </c>
      <c r="C54" s="233">
        <f t="shared" si="6"/>
        <v>2.4735204644652137E-2</v>
      </c>
      <c r="D54" s="233">
        <f t="shared" si="6"/>
        <v>2.9127297352158257E-2</v>
      </c>
      <c r="E54" s="233">
        <f t="shared" si="6"/>
        <v>2.3727520831434454E-2</v>
      </c>
      <c r="F54" s="233">
        <f t="shared" si="6"/>
        <v>3.0301051020612521E-2</v>
      </c>
      <c r="G54" s="233">
        <f t="shared" si="6"/>
        <v>3.5495918014790129E-2</v>
      </c>
      <c r="H54" s="233">
        <f t="shared" si="6"/>
        <v>3.5298956322205297E-2</v>
      </c>
      <c r="I54" s="233">
        <f t="shared" si="6"/>
        <v>3.4154282209626519E-2</v>
      </c>
      <c r="J54" s="233">
        <f t="shared" si="6"/>
        <v>3.7642017543674716E-2</v>
      </c>
      <c r="K54" s="233">
        <f t="shared" si="6"/>
        <v>3.6411882568004539E-2</v>
      </c>
      <c r="L54" s="233">
        <f t="shared" si="6"/>
        <v>3.157489307971257E-2</v>
      </c>
      <c r="M54" s="233">
        <f t="shared" si="6"/>
        <v>3.7192858286915639E-2</v>
      </c>
      <c r="N54" s="233">
        <f t="shared" si="6"/>
        <v>3.7252225429823593E-2</v>
      </c>
      <c r="O54" s="233">
        <f t="shared" si="6"/>
        <v>3.7443179853607365E-2</v>
      </c>
      <c r="P54" s="233">
        <f t="shared" si="6"/>
        <v>3.9428349761614065E-2</v>
      </c>
      <c r="Q54" s="233">
        <f t="shared" si="6"/>
        <v>3.7960263360019848E-2</v>
      </c>
      <c r="R54" s="233">
        <f t="shared" si="6"/>
        <v>3.9056124555100331E-2</v>
      </c>
      <c r="S54" s="233">
        <f t="shared" si="6"/>
        <v>3.8122854948140668E-2</v>
      </c>
      <c r="T54" s="233">
        <f t="shared" si="6"/>
        <v>3.6617396456832887E-2</v>
      </c>
      <c r="U54" s="233">
        <f t="shared" si="6"/>
        <v>3.803143419583712E-2</v>
      </c>
      <c r="V54" s="233">
        <f t="shared" si="6"/>
        <v>3.7008527149892174E-2</v>
      </c>
      <c r="W54" s="233">
        <f t="shared" si="6"/>
        <v>3.8172913381623784E-2</v>
      </c>
      <c r="X54" s="233">
        <f t="shared" si="6"/>
        <v>3.4053233970437184E-2</v>
      </c>
      <c r="Y54" s="233">
        <f t="shared" si="6"/>
        <v>3.5224662799218216E-2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1.8315380336365247E-2</v>
      </c>
      <c r="C55" s="233">
        <f t="shared" si="7"/>
        <v>1.5312269541927508E-2</v>
      </c>
      <c r="D55" s="233">
        <f t="shared" si="7"/>
        <v>1.8031184075145593E-2</v>
      </c>
      <c r="E55" s="233">
        <f t="shared" si="7"/>
        <v>1.4688465276602284E-2</v>
      </c>
      <c r="F55" s="233">
        <f t="shared" si="7"/>
        <v>1.8757793488950607E-2</v>
      </c>
      <c r="G55" s="233">
        <f t="shared" si="7"/>
        <v>2.1973663532965312E-2</v>
      </c>
      <c r="H55" s="233">
        <f t="shared" si="7"/>
        <v>2.1851734866127091E-2</v>
      </c>
      <c r="I55" s="233">
        <f t="shared" si="7"/>
        <v>2.114312708214975E-2</v>
      </c>
      <c r="J55" s="233">
        <f t="shared" si="7"/>
        <v>2.3302201336560534E-2</v>
      </c>
      <c r="K55" s="233">
        <f t="shared" si="7"/>
        <v>2.2540689208764716E-2</v>
      </c>
      <c r="L55" s="233">
        <f t="shared" si="7"/>
        <v>1.9546362382679216E-2</v>
      </c>
      <c r="M55" s="233">
        <f t="shared" si="7"/>
        <v>2.3024150368090635E-2</v>
      </c>
      <c r="N55" s="233">
        <f t="shared" si="7"/>
        <v>2.3060901456557464E-2</v>
      </c>
      <c r="O55" s="233">
        <f t="shared" si="7"/>
        <v>2.3179111337947412E-2</v>
      </c>
      <c r="P55" s="233">
        <f t="shared" si="7"/>
        <v>2.4408026042903944E-2</v>
      </c>
      <c r="Q55" s="233">
        <f t="shared" si="7"/>
        <v>2.3499210651440845E-2</v>
      </c>
      <c r="R55" s="233">
        <f t="shared" si="7"/>
        <v>2.417760091506211E-2</v>
      </c>
      <c r="S55" s="233">
        <f t="shared" si="7"/>
        <v>2.3599862586944222E-2</v>
      </c>
      <c r="T55" s="233">
        <f t="shared" si="7"/>
        <v>2.2667912092325122E-2</v>
      </c>
      <c r="U55" s="233">
        <f t="shared" si="7"/>
        <v>2.3543268787899176E-2</v>
      </c>
      <c r="V55" s="233">
        <f t="shared" si="7"/>
        <v>2.291004061659993E-2</v>
      </c>
      <c r="W55" s="233">
        <f t="shared" si="7"/>
        <v>2.3630851141005205E-2</v>
      </c>
      <c r="X55" s="233">
        <f t="shared" si="7"/>
        <v>2.1080573410270639E-2</v>
      </c>
      <c r="Y55" s="233">
        <f t="shared" si="7"/>
        <v>2.1805743637611279E-2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2.8865937689898105E-2</v>
      </c>
      <c r="C56" s="300">
        <f t="shared" si="8"/>
        <v>3.1992643098380458E-2</v>
      </c>
      <c r="D56" s="300">
        <f t="shared" si="8"/>
        <v>2.8649345607100397E-2</v>
      </c>
      <c r="E56" s="300">
        <f t="shared" si="8"/>
        <v>3.0603612070445287E-2</v>
      </c>
      <c r="F56" s="300">
        <f t="shared" si="8"/>
        <v>2.6747766007224314E-2</v>
      </c>
      <c r="G56" s="300">
        <f t="shared" si="8"/>
        <v>2.5657999657317059E-2</v>
      </c>
      <c r="H56" s="300">
        <f t="shared" si="8"/>
        <v>2.786442829861548E-2</v>
      </c>
      <c r="I56" s="300">
        <f t="shared" si="8"/>
        <v>2.7178789930589562E-2</v>
      </c>
      <c r="J56" s="300">
        <f t="shared" si="8"/>
        <v>2.7355730325458866E-2</v>
      </c>
      <c r="K56" s="300">
        <f t="shared" si="8"/>
        <v>2.669338692701801E-2</v>
      </c>
      <c r="L56" s="300">
        <f t="shared" si="8"/>
        <v>2.842153054694312E-2</v>
      </c>
      <c r="M56" s="300">
        <f t="shared" si="8"/>
        <v>2.6732764560762932E-2</v>
      </c>
      <c r="N56" s="300">
        <f t="shared" si="8"/>
        <v>2.6282831587670037E-2</v>
      </c>
      <c r="O56" s="300">
        <f t="shared" si="8"/>
        <v>2.6742560117331875E-2</v>
      </c>
      <c r="P56" s="300">
        <f t="shared" si="8"/>
        <v>2.6549852547629402E-2</v>
      </c>
      <c r="Q56" s="300">
        <f t="shared" si="8"/>
        <v>2.662671966500289E-2</v>
      </c>
      <c r="R56" s="300">
        <f t="shared" si="8"/>
        <v>2.6692774382913467E-2</v>
      </c>
      <c r="S56" s="300">
        <f t="shared" si="8"/>
        <v>2.677325632990207E-2</v>
      </c>
      <c r="T56" s="300">
        <f t="shared" si="8"/>
        <v>2.7208351845999866E-2</v>
      </c>
      <c r="U56" s="300">
        <f t="shared" si="8"/>
        <v>2.6680192074052929E-2</v>
      </c>
      <c r="V56" s="300">
        <f t="shared" si="8"/>
        <v>2.6849299434218672E-2</v>
      </c>
      <c r="W56" s="300">
        <f t="shared" si="8"/>
        <v>2.6604209076288365E-2</v>
      </c>
      <c r="X56" s="300">
        <f t="shared" si="8"/>
        <v>2.6004790329205007E-2</v>
      </c>
      <c r="Y56" s="300">
        <f t="shared" si="8"/>
        <v>2.5266983797673316E-2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0.19409047318378519</v>
      </c>
      <c r="C57" s="301">
        <f t="shared" si="9"/>
        <v>0.20735972378579939</v>
      </c>
      <c r="D57" s="301">
        <f t="shared" si="9"/>
        <v>0.18569020300898403</v>
      </c>
      <c r="E57" s="301">
        <f t="shared" si="9"/>
        <v>0.19835674490103425</v>
      </c>
      <c r="F57" s="301">
        <f t="shared" si="9"/>
        <v>0.17336515004682429</v>
      </c>
      <c r="G57" s="301">
        <f t="shared" si="9"/>
        <v>0.16630184963075872</v>
      </c>
      <c r="H57" s="301">
        <f t="shared" si="9"/>
        <v>0.18060277600954477</v>
      </c>
      <c r="I57" s="301">
        <f t="shared" si="9"/>
        <v>0.17615882362419161</v>
      </c>
      <c r="J57" s="301">
        <f t="shared" si="9"/>
        <v>0.177305659516863</v>
      </c>
      <c r="K57" s="301">
        <f t="shared" si="9"/>
        <v>0.173012693045487</v>
      </c>
      <c r="L57" s="301">
        <f t="shared" si="9"/>
        <v>0.18421362391537202</v>
      </c>
      <c r="M57" s="301">
        <f t="shared" si="9"/>
        <v>0.1732679184493893</v>
      </c>
      <c r="N57" s="301">
        <f t="shared" si="9"/>
        <v>0.17035168621637986</v>
      </c>
      <c r="O57" s="301">
        <f t="shared" si="9"/>
        <v>0.1733314081678918</v>
      </c>
      <c r="P57" s="301">
        <f t="shared" si="9"/>
        <v>0.17208237762352388</v>
      </c>
      <c r="Q57" s="301">
        <f t="shared" si="9"/>
        <v>0.17258059042131502</v>
      </c>
      <c r="R57" s="301">
        <f t="shared" si="9"/>
        <v>0.1730087228522168</v>
      </c>
      <c r="S57" s="301">
        <f t="shared" si="9"/>
        <v>0.17353036510121714</v>
      </c>
      <c r="T57" s="301">
        <f t="shared" si="9"/>
        <v>0.17649960534747289</v>
      </c>
      <c r="U57" s="301">
        <f t="shared" si="9"/>
        <v>0.17312257434431802</v>
      </c>
      <c r="V57" s="301">
        <f t="shared" si="9"/>
        <v>0.17437225405232265</v>
      </c>
      <c r="W57" s="301">
        <f t="shared" si="9"/>
        <v>0.17226091136242921</v>
      </c>
      <c r="X57" s="301">
        <f t="shared" si="9"/>
        <v>0.1683754011994921</v>
      </c>
      <c r="Y57" s="301">
        <f t="shared" si="9"/>
        <v>0.16293852377238865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0.16888063322007435</v>
      </c>
      <c r="C58" s="302">
        <f t="shared" si="10"/>
        <v>0.19506010603459006</v>
      </c>
      <c r="D58" s="302">
        <f t="shared" si="10"/>
        <v>0.15812904451760781</v>
      </c>
      <c r="E58" s="302">
        <f t="shared" si="10"/>
        <v>0.18576825686738396</v>
      </c>
      <c r="F58" s="302">
        <f t="shared" si="10"/>
        <v>0.13509963417000354</v>
      </c>
      <c r="G58" s="302">
        <f t="shared" si="10"/>
        <v>9.1651760762730086E-2</v>
      </c>
      <c r="H58" s="302">
        <f t="shared" si="10"/>
        <v>0.12699003063305841</v>
      </c>
      <c r="I58" s="302">
        <f t="shared" si="10"/>
        <v>0.12294830234516223</v>
      </c>
      <c r="J58" s="302">
        <f t="shared" si="10"/>
        <v>0.10660674087392723</v>
      </c>
      <c r="K58" s="302">
        <f t="shared" si="10"/>
        <v>0.10284534324670386</v>
      </c>
      <c r="L58" s="302">
        <f t="shared" si="10"/>
        <v>0.14839812551863255</v>
      </c>
      <c r="M58" s="302">
        <f t="shared" si="10"/>
        <v>9.8233706669999421E-2</v>
      </c>
      <c r="N58" s="302">
        <f t="shared" si="10"/>
        <v>8.9295139121929795E-2</v>
      </c>
      <c r="O58" s="302">
        <f t="shared" si="10"/>
        <v>9.6644747969065928E-2</v>
      </c>
      <c r="P58" s="302">
        <f t="shared" si="10"/>
        <v>7.6119942657546194E-2</v>
      </c>
      <c r="Q58" s="302">
        <f t="shared" si="10"/>
        <v>9.052688894020558E-2</v>
      </c>
      <c r="R58" s="302">
        <f t="shared" si="10"/>
        <v>8.2966103828189072E-2</v>
      </c>
      <c r="S58" s="302">
        <f t="shared" si="10"/>
        <v>9.2245708997903131E-2</v>
      </c>
      <c r="T58" s="302">
        <f t="shared" si="10"/>
        <v>0.11046655074991966</v>
      </c>
      <c r="U58" s="302">
        <f t="shared" si="10"/>
        <v>9.1532746204186416E-2</v>
      </c>
      <c r="V58" s="302">
        <f t="shared" si="10"/>
        <v>0.1024548926360839</v>
      </c>
      <c r="W58" s="302">
        <f t="shared" si="10"/>
        <v>8.7707885577080411E-2</v>
      </c>
      <c r="X58" s="302">
        <f t="shared" si="10"/>
        <v>0.1066951560980465</v>
      </c>
      <c r="Y58" s="302">
        <f t="shared" si="10"/>
        <v>8.4565108781867404E-2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2.5209839963710855E-2</v>
      </c>
      <c r="C59" s="302">
        <f t="shared" si="11"/>
        <v>1.2299617751209295E-2</v>
      </c>
      <c r="D59" s="302">
        <f t="shared" si="11"/>
        <v>2.7561158491376227E-2</v>
      </c>
      <c r="E59" s="302">
        <f t="shared" si="11"/>
        <v>1.2588488033650315E-2</v>
      </c>
      <c r="F59" s="302">
        <f t="shared" si="11"/>
        <v>3.8265515876820755E-2</v>
      </c>
      <c r="G59" s="302">
        <f t="shared" si="11"/>
        <v>7.4650088868028638E-2</v>
      </c>
      <c r="H59" s="302">
        <f t="shared" si="11"/>
        <v>5.3612745376486325E-2</v>
      </c>
      <c r="I59" s="302">
        <f t="shared" si="11"/>
        <v>5.3210521279029387E-2</v>
      </c>
      <c r="J59" s="302">
        <f t="shared" si="11"/>
        <v>7.0698918642935787E-2</v>
      </c>
      <c r="K59" s="302">
        <f t="shared" si="11"/>
        <v>7.0167349798783141E-2</v>
      </c>
      <c r="L59" s="302">
        <f t="shared" si="11"/>
        <v>3.5815498396739483E-2</v>
      </c>
      <c r="M59" s="302">
        <f t="shared" si="11"/>
        <v>7.5034211779389889E-2</v>
      </c>
      <c r="N59" s="302">
        <f t="shared" si="11"/>
        <v>8.1056547094450052E-2</v>
      </c>
      <c r="O59" s="302">
        <f t="shared" si="11"/>
        <v>7.668666019882589E-2</v>
      </c>
      <c r="P59" s="302">
        <f t="shared" si="11"/>
        <v>9.59624349659777E-2</v>
      </c>
      <c r="Q59" s="302">
        <f t="shared" si="11"/>
        <v>8.2053701481109437E-2</v>
      </c>
      <c r="R59" s="302">
        <f t="shared" si="11"/>
        <v>9.0042619024027742E-2</v>
      </c>
      <c r="S59" s="302">
        <f t="shared" si="11"/>
        <v>8.1284656103313979E-2</v>
      </c>
      <c r="T59" s="302">
        <f t="shared" si="11"/>
        <v>6.6033054597553223E-2</v>
      </c>
      <c r="U59" s="302">
        <f t="shared" si="11"/>
        <v>8.1589828140131618E-2</v>
      </c>
      <c r="V59" s="302">
        <f t="shared" si="11"/>
        <v>7.1917361416238765E-2</v>
      </c>
      <c r="W59" s="302">
        <f t="shared" si="11"/>
        <v>8.4553025785348818E-2</v>
      </c>
      <c r="X59" s="302">
        <f t="shared" si="11"/>
        <v>6.1680245101445604E-2</v>
      </c>
      <c r="Y59" s="302">
        <f t="shared" si="11"/>
        <v>7.8373414990521251E-2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9.0802407478230068E-2</v>
      </c>
      <c r="C60" s="301">
        <f t="shared" si="12"/>
        <v>9.3459963402320781E-2</v>
      </c>
      <c r="D60" s="301">
        <f t="shared" si="12"/>
        <v>8.9521728197089229E-2</v>
      </c>
      <c r="E60" s="301">
        <f t="shared" si="12"/>
        <v>8.9894161913086357E-2</v>
      </c>
      <c r="F60" s="301">
        <f t="shared" si="12"/>
        <v>8.6309532986586016E-2</v>
      </c>
      <c r="G60" s="301">
        <f t="shared" si="12"/>
        <v>8.5380771187778842E-2</v>
      </c>
      <c r="H60" s="301">
        <f t="shared" si="12"/>
        <v>9.0710183792073795E-2</v>
      </c>
      <c r="I60" s="301">
        <f t="shared" si="12"/>
        <v>8.8393843080658188E-2</v>
      </c>
      <c r="J60" s="301">
        <f t="shared" si="12"/>
        <v>8.9603626120602867E-2</v>
      </c>
      <c r="K60" s="301">
        <f t="shared" si="12"/>
        <v>8.8080551539656743E-2</v>
      </c>
      <c r="L60" s="301">
        <f t="shared" si="12"/>
        <v>9.0631989486165784E-2</v>
      </c>
      <c r="M60" s="301">
        <f t="shared" si="12"/>
        <v>8.807954806085519E-2</v>
      </c>
      <c r="N60" s="301">
        <f t="shared" si="12"/>
        <v>8.6800102491375916E-2</v>
      </c>
      <c r="O60" s="301">
        <f t="shared" si="12"/>
        <v>8.8050589281975164E-2</v>
      </c>
      <c r="P60" s="301">
        <f t="shared" si="12"/>
        <v>8.6397630088885097E-2</v>
      </c>
      <c r="Q60" s="301">
        <f t="shared" si="12"/>
        <v>8.7559738722774699E-2</v>
      </c>
      <c r="R60" s="301">
        <f t="shared" si="12"/>
        <v>8.719387197702759E-2</v>
      </c>
      <c r="S60" s="301">
        <f t="shared" si="12"/>
        <v>8.7925221217939983E-2</v>
      </c>
      <c r="T60" s="301">
        <f t="shared" si="12"/>
        <v>8.9152335998667731E-2</v>
      </c>
      <c r="U60" s="301">
        <f t="shared" si="12"/>
        <v>8.7490764431329165E-2</v>
      </c>
      <c r="V60" s="301">
        <f t="shared" si="12"/>
        <v>8.8343703676163773E-2</v>
      </c>
      <c r="W60" s="301">
        <f t="shared" si="12"/>
        <v>8.709138331153525E-2</v>
      </c>
      <c r="X60" s="301">
        <f t="shared" si="12"/>
        <v>8.5959362734908729E-2</v>
      </c>
      <c r="Y60" s="301">
        <f t="shared" si="12"/>
        <v>8.3665123667658187E-2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7.2839245994487226E-2</v>
      </c>
      <c r="C61" s="302">
        <f t="shared" si="13"/>
        <v>7.8442160582353426E-2</v>
      </c>
      <c r="D61" s="302">
        <f t="shared" si="13"/>
        <v>7.1837297661850291E-2</v>
      </c>
      <c r="E61" s="302">
        <f t="shared" si="13"/>
        <v>7.5488167122572586E-2</v>
      </c>
      <c r="F61" s="302">
        <f t="shared" si="13"/>
        <v>6.7912466295499838E-2</v>
      </c>
      <c r="G61" s="302">
        <f t="shared" si="13"/>
        <v>6.3829678107370544E-2</v>
      </c>
      <c r="H61" s="302">
        <f t="shared" si="13"/>
        <v>6.9278674596449139E-2</v>
      </c>
      <c r="I61" s="302">
        <f t="shared" si="13"/>
        <v>6.765731459624208E-2</v>
      </c>
      <c r="J61" s="302">
        <f t="shared" si="13"/>
        <v>6.6749544040514655E-2</v>
      </c>
      <c r="K61" s="302">
        <f t="shared" si="13"/>
        <v>6.5973337123368253E-2</v>
      </c>
      <c r="L61" s="302">
        <f t="shared" si="13"/>
        <v>7.1461518687768857E-2</v>
      </c>
      <c r="M61" s="302">
        <f t="shared" si="13"/>
        <v>6.5498169815227825E-2</v>
      </c>
      <c r="N61" s="302">
        <f t="shared" si="13"/>
        <v>6.4182679908983006E-2</v>
      </c>
      <c r="O61" s="302">
        <f t="shared" si="13"/>
        <v>6.5317230085142119E-2</v>
      </c>
      <c r="P61" s="302">
        <f t="shared" si="13"/>
        <v>6.245898916219083E-2</v>
      </c>
      <c r="Q61" s="302">
        <f t="shared" si="13"/>
        <v>6.4512435968476931E-2</v>
      </c>
      <c r="R61" s="302">
        <f t="shared" si="13"/>
        <v>6.3481224925716673E-2</v>
      </c>
      <c r="S61" s="302">
        <f t="shared" si="13"/>
        <v>6.4779202142283138E-2</v>
      </c>
      <c r="T61" s="302">
        <f t="shared" si="13"/>
        <v>6.6920345292733469E-2</v>
      </c>
      <c r="U61" s="302">
        <f t="shared" si="13"/>
        <v>6.4400250812428034E-2</v>
      </c>
      <c r="V61" s="302">
        <f t="shared" si="13"/>
        <v>6.5874240763729233E-2</v>
      </c>
      <c r="W61" s="302">
        <f t="shared" si="13"/>
        <v>6.3914971615549376E-2</v>
      </c>
      <c r="X61" s="302">
        <f t="shared" si="13"/>
        <v>6.5284184967143291E-2</v>
      </c>
      <c r="Y61" s="302">
        <f t="shared" si="13"/>
        <v>6.2278721253847126E-2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1.7963161483742846E-2</v>
      </c>
      <c r="C62" s="302">
        <f t="shared" si="14"/>
        <v>1.5017802819967369E-2</v>
      </c>
      <c r="D62" s="302">
        <f t="shared" si="14"/>
        <v>1.7684430535238948E-2</v>
      </c>
      <c r="E62" s="302">
        <f t="shared" si="14"/>
        <v>1.440599479051378E-2</v>
      </c>
      <c r="F62" s="302">
        <f t="shared" si="14"/>
        <v>1.8397066691086178E-2</v>
      </c>
      <c r="G62" s="302">
        <f t="shared" si="14"/>
        <v>2.1551093080408298E-2</v>
      </c>
      <c r="H62" s="302">
        <f t="shared" si="14"/>
        <v>2.1431509195624653E-2</v>
      </c>
      <c r="I62" s="302">
        <f t="shared" si="14"/>
        <v>2.0736528484416102E-2</v>
      </c>
      <c r="J62" s="302">
        <f t="shared" si="14"/>
        <v>2.2854082080088226E-2</v>
      </c>
      <c r="K62" s="302">
        <f t="shared" si="14"/>
        <v>2.2107214416288479E-2</v>
      </c>
      <c r="L62" s="302">
        <f t="shared" si="14"/>
        <v>1.917047079839693E-2</v>
      </c>
      <c r="M62" s="302">
        <f t="shared" si="14"/>
        <v>2.2581378245627358E-2</v>
      </c>
      <c r="N62" s="302">
        <f t="shared" si="14"/>
        <v>2.2617422582392906E-2</v>
      </c>
      <c r="O62" s="302">
        <f t="shared" si="14"/>
        <v>2.2733359196833045E-2</v>
      </c>
      <c r="P62" s="302">
        <f t="shared" si="14"/>
        <v>2.3938640926694271E-2</v>
      </c>
      <c r="Q62" s="302">
        <f t="shared" si="14"/>
        <v>2.3047302754297769E-2</v>
      </c>
      <c r="R62" s="302">
        <f t="shared" si="14"/>
        <v>2.3712647051310921E-2</v>
      </c>
      <c r="S62" s="302">
        <f t="shared" si="14"/>
        <v>2.3146019075656842E-2</v>
      </c>
      <c r="T62" s="302">
        <f t="shared" si="14"/>
        <v>2.2231990705934263E-2</v>
      </c>
      <c r="U62" s="302">
        <f t="shared" si="14"/>
        <v>2.3090513618901125E-2</v>
      </c>
      <c r="V62" s="302">
        <f t="shared" si="14"/>
        <v>2.2469462912434558E-2</v>
      </c>
      <c r="W62" s="302">
        <f t="shared" si="14"/>
        <v>2.3176411695985877E-2</v>
      </c>
      <c r="X62" s="302">
        <f t="shared" si="14"/>
        <v>2.0675177767765441E-2</v>
      </c>
      <c r="Y62" s="302">
        <f t="shared" si="14"/>
        <v>2.1386402413811071E-2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0.27727210454826462</v>
      </c>
      <c r="C63" s="301">
        <f t="shared" si="15"/>
        <v>0.29622817683685621</v>
      </c>
      <c r="D63" s="301">
        <f t="shared" si="15"/>
        <v>0.26527171858426296</v>
      </c>
      <c r="E63" s="301">
        <f t="shared" si="15"/>
        <v>0.28336677843004893</v>
      </c>
      <c r="F63" s="301">
        <f t="shared" si="15"/>
        <v>0.24766450006689184</v>
      </c>
      <c r="G63" s="301">
        <f t="shared" si="15"/>
        <v>0.23757407090108387</v>
      </c>
      <c r="H63" s="301">
        <f t="shared" si="15"/>
        <v>0.25800396572792117</v>
      </c>
      <c r="I63" s="301">
        <f t="shared" si="15"/>
        <v>0.25165546232027375</v>
      </c>
      <c r="J63" s="301">
        <f t="shared" si="15"/>
        <v>0.25329379930980433</v>
      </c>
      <c r="K63" s="301">
        <f t="shared" si="15"/>
        <v>0.24716099006498152</v>
      </c>
      <c r="L63" s="301">
        <f t="shared" si="15"/>
        <v>0.26316231987910299</v>
      </c>
      <c r="M63" s="301">
        <f t="shared" si="15"/>
        <v>0.2475255977848419</v>
      </c>
      <c r="N63" s="301">
        <f t="shared" si="15"/>
        <v>0.24335955173768548</v>
      </c>
      <c r="O63" s="301">
        <f t="shared" si="15"/>
        <v>0.24761629738270255</v>
      </c>
      <c r="P63" s="301">
        <f t="shared" si="15"/>
        <v>0.24583196803360569</v>
      </c>
      <c r="Q63" s="301">
        <f t="shared" si="15"/>
        <v>0.24654370060187861</v>
      </c>
      <c r="R63" s="301">
        <f t="shared" si="15"/>
        <v>0.24715531836030979</v>
      </c>
      <c r="S63" s="301">
        <f t="shared" si="15"/>
        <v>0.2479005215731673</v>
      </c>
      <c r="T63" s="301">
        <f t="shared" si="15"/>
        <v>0.25214229335353278</v>
      </c>
      <c r="U63" s="301">
        <f t="shared" si="15"/>
        <v>0.24731796334902575</v>
      </c>
      <c r="V63" s="301">
        <f t="shared" si="15"/>
        <v>0.24910322007474661</v>
      </c>
      <c r="W63" s="301">
        <f t="shared" si="15"/>
        <v>0.24608701623204182</v>
      </c>
      <c r="X63" s="301">
        <f t="shared" si="15"/>
        <v>0.24053628742784589</v>
      </c>
      <c r="Y63" s="301">
        <f t="shared" si="15"/>
        <v>0.23276931967484094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0.24125804745724913</v>
      </c>
      <c r="C64" s="302">
        <f t="shared" si="16"/>
        <v>0.27865729433512865</v>
      </c>
      <c r="D64" s="302">
        <f t="shared" si="16"/>
        <v>0.22589863502515403</v>
      </c>
      <c r="E64" s="302">
        <f t="shared" si="16"/>
        <v>0.26538322409626275</v>
      </c>
      <c r="F64" s="302">
        <f t="shared" si="16"/>
        <v>0.19299947738571932</v>
      </c>
      <c r="G64" s="302">
        <f t="shared" si="16"/>
        <v>0.13093108680390014</v>
      </c>
      <c r="H64" s="302">
        <f t="shared" si="16"/>
        <v>0.18141432947579778</v>
      </c>
      <c r="I64" s="302">
        <f t="shared" si="16"/>
        <v>0.17564043192166032</v>
      </c>
      <c r="J64" s="302">
        <f t="shared" si="16"/>
        <v>0.15229534410561035</v>
      </c>
      <c r="K64" s="302">
        <f t="shared" si="16"/>
        <v>0.14692191892386272</v>
      </c>
      <c r="L64" s="302">
        <f t="shared" si="16"/>
        <v>0.21199732216947517</v>
      </c>
      <c r="M64" s="302">
        <f t="shared" si="16"/>
        <v>0.14033386667142778</v>
      </c>
      <c r="N64" s="302">
        <f t="shared" si="16"/>
        <v>0.12756448445989971</v>
      </c>
      <c r="O64" s="302">
        <f t="shared" si="16"/>
        <v>0.13806392567009421</v>
      </c>
      <c r="P64" s="302">
        <f t="shared" si="16"/>
        <v>0.10874277522506608</v>
      </c>
      <c r="Q64" s="302">
        <f t="shared" si="16"/>
        <v>0.12932412705743657</v>
      </c>
      <c r="R64" s="302">
        <f t="shared" si="16"/>
        <v>0.11852300546884156</v>
      </c>
      <c r="S64" s="302">
        <f t="shared" si="16"/>
        <v>0.13177958428271874</v>
      </c>
      <c r="T64" s="302">
        <f t="shared" si="16"/>
        <v>0.157809358214171</v>
      </c>
      <c r="U64" s="302">
        <f t="shared" si="16"/>
        <v>0.13076106600598053</v>
      </c>
      <c r="V64" s="302">
        <f t="shared" si="16"/>
        <v>0.1463641323372627</v>
      </c>
      <c r="W64" s="302">
        <f t="shared" si="16"/>
        <v>0.12529697939582918</v>
      </c>
      <c r="X64" s="302">
        <f t="shared" si="16"/>
        <v>0.15242165156863785</v>
      </c>
      <c r="Y64" s="302">
        <f t="shared" si="16"/>
        <v>0.1208072982598106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3.6014057091015517E-2</v>
      </c>
      <c r="C65" s="302">
        <f t="shared" si="17"/>
        <v>1.7570882501727565E-2</v>
      </c>
      <c r="D65" s="302">
        <f t="shared" si="17"/>
        <v>3.9373083559108894E-2</v>
      </c>
      <c r="E65" s="302">
        <f t="shared" si="17"/>
        <v>1.7983554333786164E-2</v>
      </c>
      <c r="F65" s="302">
        <f t="shared" si="17"/>
        <v>5.4665022681172508E-2</v>
      </c>
      <c r="G65" s="302">
        <f t="shared" si="17"/>
        <v>0.10664298409718374</v>
      </c>
      <c r="H65" s="302">
        <f t="shared" si="17"/>
        <v>7.6589636252123366E-2</v>
      </c>
      <c r="I65" s="302">
        <f t="shared" si="17"/>
        <v>7.6015030398613417E-2</v>
      </c>
      <c r="J65" s="302">
        <f t="shared" si="17"/>
        <v>0.100998455204194</v>
      </c>
      <c r="K65" s="302">
        <f t="shared" si="17"/>
        <v>0.10023907114111881</v>
      </c>
      <c r="L65" s="302">
        <f t="shared" si="17"/>
        <v>5.1164997709627832E-2</v>
      </c>
      <c r="M65" s="302">
        <f t="shared" si="17"/>
        <v>0.10719173111341415</v>
      </c>
      <c r="N65" s="302">
        <f t="shared" si="17"/>
        <v>0.11579506727778578</v>
      </c>
      <c r="O65" s="302">
        <f t="shared" si="17"/>
        <v>0.10955237171260837</v>
      </c>
      <c r="P65" s="302">
        <f t="shared" si="17"/>
        <v>0.13708919280853962</v>
      </c>
      <c r="Q65" s="302">
        <f t="shared" si="17"/>
        <v>0.11721957354444203</v>
      </c>
      <c r="R65" s="302">
        <f t="shared" si="17"/>
        <v>0.12863231289146823</v>
      </c>
      <c r="S65" s="302">
        <f t="shared" si="17"/>
        <v>0.11612093729044856</v>
      </c>
      <c r="T65" s="302">
        <f t="shared" si="17"/>
        <v>9.4332935139361751E-2</v>
      </c>
      <c r="U65" s="302">
        <f t="shared" si="17"/>
        <v>0.1165568973430452</v>
      </c>
      <c r="V65" s="302">
        <f t="shared" si="17"/>
        <v>0.10273908773748391</v>
      </c>
      <c r="W65" s="302">
        <f t="shared" si="17"/>
        <v>0.1207900368362126</v>
      </c>
      <c r="X65" s="302">
        <f t="shared" si="17"/>
        <v>8.8114635859208021E-2</v>
      </c>
      <c r="Y65" s="302">
        <f t="shared" si="17"/>
        <v>0.11196202141503034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0.17773128467420238</v>
      </c>
      <c r="C66" s="301">
        <f t="shared" si="18"/>
        <v>0.17763697699794426</v>
      </c>
      <c r="D66" s="301">
        <f t="shared" si="18"/>
        <v>0.20321728487066545</v>
      </c>
      <c r="E66" s="301">
        <f t="shared" si="18"/>
        <v>0.21233192395057154</v>
      </c>
      <c r="F66" s="301">
        <f t="shared" si="18"/>
        <v>0.22908964468952078</v>
      </c>
      <c r="G66" s="301">
        <f t="shared" si="18"/>
        <v>0.207660469304949</v>
      </c>
      <c r="H66" s="301">
        <f t="shared" si="18"/>
        <v>0.16693319698570186</v>
      </c>
      <c r="I66" s="301">
        <f t="shared" si="18"/>
        <v>0.18967404174170988</v>
      </c>
      <c r="J66" s="301">
        <f t="shared" si="18"/>
        <v>0.15824311202740995</v>
      </c>
      <c r="K66" s="301">
        <f t="shared" si="18"/>
        <v>0.18046865061253142</v>
      </c>
      <c r="L66" s="301">
        <f t="shared" si="18"/>
        <v>0.18679118437551531</v>
      </c>
      <c r="M66" s="301">
        <f t="shared" si="18"/>
        <v>0.17370658476507481</v>
      </c>
      <c r="N66" s="301">
        <f t="shared" si="18"/>
        <v>0.18205424682438281</v>
      </c>
      <c r="O66" s="301">
        <f t="shared" si="18"/>
        <v>0.1716151246836447</v>
      </c>
      <c r="P66" s="301">
        <f t="shared" si="18"/>
        <v>0.16097869284356356</v>
      </c>
      <c r="Q66" s="301">
        <f t="shared" si="18"/>
        <v>0.17000386950552746</v>
      </c>
      <c r="R66" s="301">
        <f t="shared" si="18"/>
        <v>0.16069902774487632</v>
      </c>
      <c r="S66" s="301">
        <f t="shared" si="18"/>
        <v>0.16591449039990702</v>
      </c>
      <c r="T66" s="301">
        <f t="shared" si="18"/>
        <v>0.16880745425812568</v>
      </c>
      <c r="U66" s="301">
        <f t="shared" si="18"/>
        <v>0.16814687603355691</v>
      </c>
      <c r="V66" s="301">
        <f t="shared" si="18"/>
        <v>0.17208461009836962</v>
      </c>
      <c r="W66" s="301">
        <f t="shared" si="18"/>
        <v>0.16960909379744729</v>
      </c>
      <c r="X66" s="301">
        <f t="shared" si="18"/>
        <v>0.21297488000070874</v>
      </c>
      <c r="Y66" s="301">
        <f t="shared" si="18"/>
        <v>0.22005525451821503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8.4532524629378061E-2</v>
      </c>
      <c r="C67" s="301">
        <f t="shared" si="19"/>
        <v>7.067201327043468E-2</v>
      </c>
      <c r="D67" s="301">
        <f t="shared" si="19"/>
        <v>8.3220849577594999E-2</v>
      </c>
      <c r="E67" s="301">
        <f t="shared" si="19"/>
        <v>6.7792916661241265E-2</v>
      </c>
      <c r="F67" s="301">
        <f t="shared" si="19"/>
        <v>8.6574431487464298E-2</v>
      </c>
      <c r="G67" s="301">
        <f t="shared" si="19"/>
        <v>0.10141690861368605</v>
      </c>
      <c r="H67" s="301">
        <f t="shared" si="19"/>
        <v>0.10085416092058654</v>
      </c>
      <c r="I67" s="301">
        <f t="shared" si="19"/>
        <v>9.7583663456075734E-2</v>
      </c>
      <c r="J67" s="301">
        <f t="shared" si="19"/>
        <v>0.10754862155335627</v>
      </c>
      <c r="K67" s="301">
        <f t="shared" si="19"/>
        <v>0.10403395019429865</v>
      </c>
      <c r="L67" s="301">
        <f t="shared" si="19"/>
        <v>9.0213980227750262E-2</v>
      </c>
      <c r="M67" s="301">
        <f t="shared" si="19"/>
        <v>0.10626530939118756</v>
      </c>
      <c r="N67" s="301">
        <f t="shared" si="19"/>
        <v>0.10643492979949593</v>
      </c>
      <c r="O67" s="301">
        <f t="shared" si="19"/>
        <v>0.10698051386744957</v>
      </c>
      <c r="P67" s="301">
        <f t="shared" si="19"/>
        <v>0.1126524278903259</v>
      </c>
      <c r="Q67" s="301">
        <f t="shared" si="19"/>
        <v>0.10845789531434243</v>
      </c>
      <c r="R67" s="301">
        <f t="shared" si="19"/>
        <v>0.11158892730028666</v>
      </c>
      <c r="S67" s="301">
        <f t="shared" si="19"/>
        <v>0.10892244270897335</v>
      </c>
      <c r="T67" s="301">
        <f t="shared" si="19"/>
        <v>0.10462113273380821</v>
      </c>
      <c r="U67" s="301">
        <f t="shared" si="19"/>
        <v>0.10866124055953465</v>
      </c>
      <c r="V67" s="301">
        <f t="shared" si="19"/>
        <v>0.10573864899969197</v>
      </c>
      <c r="W67" s="301">
        <f t="shared" si="19"/>
        <v>0.10906546680463935</v>
      </c>
      <c r="X67" s="301">
        <f t="shared" si="19"/>
        <v>9.7294954201249173E-2</v>
      </c>
      <c r="Y67" s="301">
        <f t="shared" si="19"/>
        <v>0.10064189371205205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5.7241679230150062E-2</v>
      </c>
      <c r="C68" s="235">
        <f t="shared" si="20"/>
        <v>4.7855955230387326E-2</v>
      </c>
      <c r="D68" s="235">
        <f t="shared" si="20"/>
        <v>5.635347101801462E-2</v>
      </c>
      <c r="E68" s="235">
        <f t="shared" si="20"/>
        <v>4.5906358607092045E-2</v>
      </c>
      <c r="F68" s="235">
        <f t="shared" si="20"/>
        <v>5.8624368057922246E-2</v>
      </c>
      <c r="G68" s="235">
        <f t="shared" si="20"/>
        <v>6.8675035754942076E-2</v>
      </c>
      <c r="H68" s="235">
        <f t="shared" si="20"/>
        <v>6.8293967957935631E-2</v>
      </c>
      <c r="I68" s="235">
        <f t="shared" si="20"/>
        <v>6.6079332022154269E-2</v>
      </c>
      <c r="J68" s="235">
        <f t="shared" si="20"/>
        <v>7.282716000253589E-2</v>
      </c>
      <c r="K68" s="235">
        <f t="shared" si="20"/>
        <v>7.0447180327060169E-2</v>
      </c>
      <c r="L68" s="235">
        <f t="shared" si="20"/>
        <v>6.1088909161448435E-2</v>
      </c>
      <c r="M68" s="235">
        <f t="shared" si="20"/>
        <v>7.1958157882214949E-2</v>
      </c>
      <c r="N68" s="235">
        <f t="shared" si="20"/>
        <v>7.2073017305210402E-2</v>
      </c>
      <c r="O68" s="235">
        <f t="shared" si="20"/>
        <v>7.2442462655953291E-2</v>
      </c>
      <c r="P68" s="235">
        <f t="shared" si="20"/>
        <v>7.6283231455204825E-2</v>
      </c>
      <c r="Q68" s="235">
        <f t="shared" si="20"/>
        <v>7.3442879894813587E-2</v>
      </c>
      <c r="R68" s="235">
        <f t="shared" si="20"/>
        <v>7.5563075989565881E-2</v>
      </c>
      <c r="S68" s="235">
        <f t="shared" si="20"/>
        <v>7.3757450801896413E-2</v>
      </c>
      <c r="T68" s="235">
        <f t="shared" si="20"/>
        <v>7.0844794319112558E-2</v>
      </c>
      <c r="U68" s="235">
        <f t="shared" si="20"/>
        <v>7.3580576282674962E-2</v>
      </c>
      <c r="V68" s="235">
        <f t="shared" si="20"/>
        <v>7.160152680647941E-2</v>
      </c>
      <c r="W68" s="235">
        <f t="shared" si="20"/>
        <v>7.3854300380708768E-2</v>
      </c>
      <c r="X68" s="235">
        <f t="shared" si="20"/>
        <v>6.5883830910268379E-2</v>
      </c>
      <c r="Y68" s="235">
        <f t="shared" si="20"/>
        <v>6.8150230011916849E-2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34.645428678717927</v>
      </c>
      <c r="C72" s="320">
        <f t="shared" si="21"/>
        <v>33.859480761038014</v>
      </c>
      <c r="D72" s="320">
        <f t="shared" si="21"/>
        <v>32.556683940060388</v>
      </c>
      <c r="E72" s="320">
        <f t="shared" si="21"/>
        <v>34.410605999683703</v>
      </c>
      <c r="F72" s="320">
        <f t="shared" si="21"/>
        <v>35.005746367309847</v>
      </c>
      <c r="G72" s="320">
        <f t="shared" si="21"/>
        <v>33.273407087200709</v>
      </c>
      <c r="H72" s="320">
        <f t="shared" si="21"/>
        <v>30.280075308652794</v>
      </c>
      <c r="I72" s="320">
        <f t="shared" si="21"/>
        <v>29.223119137260319</v>
      </c>
      <c r="J72" s="320">
        <f t="shared" si="21"/>
        <v>29.536418993568109</v>
      </c>
      <c r="K72" s="320">
        <f t="shared" si="21"/>
        <v>31.340516934491934</v>
      </c>
      <c r="L72" s="320">
        <f t="shared" si="21"/>
        <v>27.70208543067174</v>
      </c>
      <c r="M72" s="320">
        <f t="shared" si="21"/>
        <v>24.924492419182695</v>
      </c>
      <c r="N72" s="320">
        <f t="shared" si="21"/>
        <v>25.658072416930914</v>
      </c>
      <c r="O72" s="320">
        <f t="shared" si="21"/>
        <v>25.663413278733437</v>
      </c>
      <c r="P72" s="320">
        <f t="shared" si="21"/>
        <v>22.437509136768153</v>
      </c>
      <c r="Q72" s="320">
        <f t="shared" si="21"/>
        <v>21.349572942242173</v>
      </c>
      <c r="R72" s="320">
        <f t="shared" si="21"/>
        <v>21.233046283665814</v>
      </c>
      <c r="S72" s="320">
        <f t="shared" si="21"/>
        <v>20.862461114388761</v>
      </c>
      <c r="T72" s="320">
        <f t="shared" si="21"/>
        <v>21.155617032714066</v>
      </c>
      <c r="U72" s="320">
        <f t="shared" si="21"/>
        <v>21.009449719205399</v>
      </c>
      <c r="V72" s="320">
        <f t="shared" si="21"/>
        <v>23.129100041450606</v>
      </c>
      <c r="W72" s="320">
        <f t="shared" si="21"/>
        <v>21.759846802709639</v>
      </c>
      <c r="X72" s="320">
        <f t="shared" si="21"/>
        <v>19.940487487099585</v>
      </c>
      <c r="Y72" s="320">
        <f t="shared" si="21"/>
        <v>19.224191617035544</v>
      </c>
      <c r="DA72" s="95"/>
    </row>
    <row r="73" spans="1:105" ht="12" customHeight="1" x14ac:dyDescent="0.25">
      <c r="A73" s="55" t="s">
        <v>91</v>
      </c>
      <c r="B73" s="330">
        <f>IF(B$6=0,0,B$6/TRE!B$5*1000)</f>
        <v>0.61013865689147573</v>
      </c>
      <c r="C73" s="330">
        <f>IF(C$6=0,0,C$6/TRE!C$5*1000)</f>
        <v>0.49852451534877218</v>
      </c>
      <c r="D73" s="330">
        <f>IF(D$6=0,0,D$6/TRE!D$5*1000)</f>
        <v>0.56445727019188985</v>
      </c>
      <c r="E73" s="330">
        <f>IF(E$6=0,0,E$6/TRE!E$5*1000)</f>
        <v>0.48599903016653462</v>
      </c>
      <c r="F73" s="330">
        <f>IF(F$6=0,0,F$6/TRE!F$5*1000)</f>
        <v>0.63137553969671234</v>
      </c>
      <c r="G73" s="330">
        <f>IF(G$6=0,0,G$6/TRE!G$5*1000)</f>
        <v>0.70301793454762684</v>
      </c>
      <c r="H73" s="330">
        <f>IF(H$6=0,0,H$6/TRE!H$5*1000)</f>
        <v>0.63622324747215631</v>
      </c>
      <c r="I73" s="330">
        <f>IF(I$6=0,0,I$6/TRE!I$5*1000)</f>
        <v>0.5941039631306706</v>
      </c>
      <c r="J73" s="330">
        <f>IF(J$6=0,0,J$6/TRE!J$5*1000)</f>
        <v>0.66179190591262949</v>
      </c>
      <c r="K73" s="330">
        <f>IF(K$6=0,0,K$6/TRE!K$5*1000)</f>
        <v>0.67926620371385638</v>
      </c>
      <c r="L73" s="330">
        <f>IF(L$6=0,0,L$6/TRE!L$5*1000)</f>
        <v>0.52064903902293047</v>
      </c>
      <c r="M73" s="330">
        <f>IF(M$6=0,0,M$6/TRE!M$5*1000)</f>
        <v>0.5517935204880744</v>
      </c>
      <c r="N73" s="330">
        <f>IF(N$6=0,0,N$6/TRE!N$5*1000)</f>
        <v>0.56894065343467193</v>
      </c>
      <c r="O73" s="330">
        <f>IF(O$6=0,0,O$6/TRE!O$5*1000)</f>
        <v>0.57197607086492352</v>
      </c>
      <c r="P73" s="330">
        <f>IF(P$6=0,0,P$6/TRE!P$5*1000)</f>
        <v>0.52659164168089645</v>
      </c>
      <c r="Q73" s="330">
        <f>IF(Q$6=0,0,Q$6/TRE!Q$5*1000)</f>
        <v>0.4824020306615871</v>
      </c>
      <c r="R73" s="330">
        <f>IF(R$6=0,0,R$6/TRE!R$5*1000)</f>
        <v>0.49361934543991814</v>
      </c>
      <c r="S73" s="330">
        <f>IF(S$6=0,0,S$6/TRE!S$5*1000)</f>
        <v>0.47341463031254039</v>
      </c>
      <c r="T73" s="330">
        <f>IF(T$6=0,0,T$6/TRE!T$5*1000)</f>
        <v>0.46110929534274858</v>
      </c>
      <c r="U73" s="330">
        <f>IF(U$6=0,0,U$6/TRE!U$5*1000)</f>
        <v>0.47560684790875546</v>
      </c>
      <c r="V73" s="330">
        <f>IF(V$6=0,0,V$6/TRE!V$5*1000)</f>
        <v>0.50950828978368889</v>
      </c>
      <c r="W73" s="330">
        <f>IF(W$6=0,0,W$6/TRE!W$5*1000)</f>
        <v>0.49442663523645142</v>
      </c>
      <c r="X73" s="330">
        <f>IF(X$6=0,0,X$6/TRE!X$5*1000)</f>
        <v>0.40418933683498653</v>
      </c>
      <c r="Y73" s="330">
        <f>IF(Y$6=0,0,Y$6/TRE!Y$5*1000)</f>
        <v>0.40307480196287782</v>
      </c>
      <c r="DA73" s="67"/>
    </row>
    <row r="74" spans="1:105" ht="12" customHeight="1" x14ac:dyDescent="0.25">
      <c r="A74" s="173" t="s">
        <v>92</v>
      </c>
      <c r="B74" s="331">
        <f>IF(B$7=0,0,B$7/TRE!B$5*1000)</f>
        <v>0.82978857337240697</v>
      </c>
      <c r="C74" s="331">
        <f>IF(C$7=0,0,C$7/TRE!C$5*1000)</f>
        <v>0.67799334087433039</v>
      </c>
      <c r="D74" s="331">
        <f>IF(D$7=0,0,D$7/TRE!D$5*1000)</f>
        <v>0.76766188746097008</v>
      </c>
      <c r="E74" s="331">
        <f>IF(E$7=0,0,E$7/TRE!E$5*1000)</f>
        <v>0.66095868102648714</v>
      </c>
      <c r="F74" s="331">
        <f>IF(F$7=0,0,F$7/TRE!F$5*1000)</f>
        <v>0.8586707339875288</v>
      </c>
      <c r="G74" s="331">
        <f>IF(G$7=0,0,G$7/TRE!G$5*1000)</f>
        <v>0.9561043909847724</v>
      </c>
      <c r="H74" s="331">
        <f>IF(H$7=0,0,H$7/TRE!H$5*1000)</f>
        <v>0.86526361656213269</v>
      </c>
      <c r="I74" s="331">
        <f>IF(I$7=0,0,I$7/TRE!I$5*1000)</f>
        <v>0.80798138985771217</v>
      </c>
      <c r="J74" s="331">
        <f>IF(J$7=0,0,J$7/TRE!J$5*1000)</f>
        <v>0.90003699204117626</v>
      </c>
      <c r="K74" s="331">
        <f>IF(K$7=0,0,K$7/TRE!K$5*1000)</f>
        <v>0.92380203705084407</v>
      </c>
      <c r="L74" s="331">
        <f>IF(L$7=0,0,L$7/TRE!L$5*1000)</f>
        <v>0.70808269307118576</v>
      </c>
      <c r="M74" s="331">
        <f>IF(M$7=0,0,M$7/TRE!M$5*1000)</f>
        <v>0.75043918786378117</v>
      </c>
      <c r="N74" s="331">
        <f>IF(N$7=0,0,N$7/TRE!N$5*1000)</f>
        <v>0.77375928867115373</v>
      </c>
      <c r="O74" s="331">
        <f>IF(O$7=0,0,O$7/TRE!O$5*1000)</f>
        <v>0.77788745637629619</v>
      </c>
      <c r="P74" s="331">
        <f>IF(P$7=0,0,P$7/TRE!P$5*1000)</f>
        <v>0.71616463268601938</v>
      </c>
      <c r="Q74" s="331">
        <f>IF(Q$7=0,0,Q$7/TRE!Q$5*1000)</f>
        <v>0.65606676169975842</v>
      </c>
      <c r="R74" s="331">
        <f>IF(R$7=0,0,R$7/TRE!R$5*1000)</f>
        <v>0.67132230979828855</v>
      </c>
      <c r="S74" s="331">
        <f>IF(S$7=0,0,S$7/TRE!S$5*1000)</f>
        <v>0.64384389722505486</v>
      </c>
      <c r="T74" s="331">
        <f>IF(T$7=0,0,T$7/TRE!T$5*1000)</f>
        <v>0.62710864166613811</v>
      </c>
      <c r="U74" s="331">
        <f>IF(U$7=0,0,U$7/TRE!U$5*1000)</f>
        <v>0.64682531315590741</v>
      </c>
      <c r="V74" s="331">
        <f>IF(V$7=0,0,V$7/TRE!V$5*1000)</f>
        <v>0.69293127410581712</v>
      </c>
      <c r="W74" s="331">
        <f>IF(W$7=0,0,W$7/TRE!W$5*1000)</f>
        <v>0.67242022392157375</v>
      </c>
      <c r="X74" s="331">
        <f>IF(X$7=0,0,X$7/TRE!X$5*1000)</f>
        <v>0.54969749809558188</v>
      </c>
      <c r="Y74" s="331">
        <f>IF(Y$7=0,0,Y$7/TRE!Y$5*1000)</f>
        <v>0.5481817306695137</v>
      </c>
      <c r="DA74" s="177"/>
    </row>
    <row r="75" spans="1:105" ht="12" customHeight="1" x14ac:dyDescent="0.25">
      <c r="A75" s="173" t="s">
        <v>93</v>
      </c>
      <c r="B75" s="331">
        <f>IF(B$8=0,0,B$8/TRE!B$5*1000)</f>
        <v>1.0250329435776788</v>
      </c>
      <c r="C75" s="331">
        <f>IF(C$8=0,0,C$8/TRE!C$5*1000)</f>
        <v>0.83752118578593726</v>
      </c>
      <c r="D75" s="331">
        <f>IF(D$8=0,0,D$8/TRE!D$5*1000)</f>
        <v>0.94828821392237461</v>
      </c>
      <c r="E75" s="331">
        <f>IF(E$8=0,0,E$8/TRE!E$5*1000)</f>
        <v>0.81647837067977846</v>
      </c>
      <c r="F75" s="331">
        <f>IF(F$8=0,0,F$8/TRE!F$5*1000)</f>
        <v>1.0607109066904767</v>
      </c>
      <c r="G75" s="331">
        <f>IF(G$8=0,0,G$8/TRE!G$5*1000)</f>
        <v>1.181070130040013</v>
      </c>
      <c r="H75" s="331">
        <f>IF(H$8=0,0,H$8/TRE!H$5*1000)</f>
        <v>1.0688550557532224</v>
      </c>
      <c r="I75" s="331">
        <f>IF(I$8=0,0,I$8/TRE!I$5*1000)</f>
        <v>0.99809465805952646</v>
      </c>
      <c r="J75" s="331">
        <f>IF(J$8=0,0,J$8/TRE!J$5*1000)</f>
        <v>1.1118104019332178</v>
      </c>
      <c r="K75" s="331">
        <f>IF(K$8=0,0,K$8/TRE!K$5*1000)</f>
        <v>1.1411672222392781</v>
      </c>
      <c r="L75" s="331">
        <f>IF(L$8=0,0,L$8/TRE!L$5*1000)</f>
        <v>0.87469038555852341</v>
      </c>
      <c r="M75" s="331">
        <f>IF(M$8=0,0,M$8/TRE!M$5*1000)</f>
        <v>0.92701311441996503</v>
      </c>
      <c r="N75" s="331">
        <f>IF(N$8=0,0,N$8/TRE!N$5*1000)</f>
        <v>0.95582029777024868</v>
      </c>
      <c r="O75" s="331">
        <f>IF(O$8=0,0,O$8/TRE!O$5*1000)</f>
        <v>0.96091979905307168</v>
      </c>
      <c r="P75" s="331">
        <f>IF(P$8=0,0,P$8/TRE!P$5*1000)</f>
        <v>0.88467395802390603</v>
      </c>
      <c r="Q75" s="331">
        <f>IF(Q$8=0,0,Q$8/TRE!Q$5*1000)</f>
        <v>0.81043541151146647</v>
      </c>
      <c r="R75" s="331">
        <f>IF(R$8=0,0,R$8/TRE!R$5*1000)</f>
        <v>0.82928050033906231</v>
      </c>
      <c r="S75" s="331">
        <f>IF(S$8=0,0,S$8/TRE!S$5*1000)</f>
        <v>0.79533657892506782</v>
      </c>
      <c r="T75" s="331">
        <f>IF(T$8=0,0,T$8/TRE!T$5*1000)</f>
        <v>0.77466361617581747</v>
      </c>
      <c r="U75" s="331">
        <f>IF(U$8=0,0,U$8/TRE!U$5*1000)</f>
        <v>0.799019504486709</v>
      </c>
      <c r="V75" s="331">
        <f>IF(V$8=0,0,V$8/TRE!V$5*1000)</f>
        <v>0.8559739268365969</v>
      </c>
      <c r="W75" s="331">
        <f>IF(W$8=0,0,W$8/TRE!W$5*1000)</f>
        <v>0.83063674719723823</v>
      </c>
      <c r="X75" s="331">
        <f>IF(X$8=0,0,X$8/TRE!X$5*1000)</f>
        <v>0.67903808588277725</v>
      </c>
      <c r="Y75" s="331">
        <f>IF(Y$8=0,0,Y$8/TRE!Y$5*1000)</f>
        <v>0.6771656672976345</v>
      </c>
      <c r="DA75" s="177"/>
    </row>
    <row r="76" spans="1:105" ht="12" customHeight="1" x14ac:dyDescent="0.25">
      <c r="A76" s="173" t="s">
        <v>94</v>
      </c>
      <c r="B76" s="331">
        <f>IF(B$9=0,0,B$9/TRE!B$5*1000)</f>
        <v>0.63454420316713467</v>
      </c>
      <c r="C76" s="331">
        <f>IF(C$9=0,0,C$9/TRE!C$5*1000)</f>
        <v>0.51846549596272284</v>
      </c>
      <c r="D76" s="331">
        <f>IF(D$9=0,0,D$9/TRE!D$5*1000)</f>
        <v>0.58703556099956544</v>
      </c>
      <c r="E76" s="331">
        <f>IF(E$9=0,0,E$9/TRE!E$5*1000)</f>
        <v>0.50543899137319626</v>
      </c>
      <c r="F76" s="331">
        <f>IF(F$9=0,0,F$9/TRE!F$5*1000)</f>
        <v>0.65663056128458086</v>
      </c>
      <c r="G76" s="331">
        <f>IF(G$9=0,0,G$9/TRE!G$5*1000)</f>
        <v>0.73113865192953176</v>
      </c>
      <c r="H76" s="331">
        <f>IF(H$9=0,0,H$9/TRE!H$5*1000)</f>
        <v>0.66167217737104256</v>
      </c>
      <c r="I76" s="331">
        <f>IF(I$9=0,0,I$9/TRE!I$5*1000)</f>
        <v>0.61786812165589733</v>
      </c>
      <c r="J76" s="331">
        <f>IF(J$9=0,0,J$9/TRE!J$5*1000)</f>
        <v>0.68826358214913474</v>
      </c>
      <c r="K76" s="331">
        <f>IF(K$9=0,0,K$9/TRE!K$5*1000)</f>
        <v>0.70643685186241056</v>
      </c>
      <c r="L76" s="331">
        <f>IF(L$9=0,0,L$9/TRE!L$5*1000)</f>
        <v>0.5414750005838479</v>
      </c>
      <c r="M76" s="331">
        <f>IF(M$9=0,0,M$9/TRE!M$5*1000)</f>
        <v>0.57386526130759741</v>
      </c>
      <c r="N76" s="331">
        <f>IF(N$9=0,0,N$9/TRE!N$5*1000)</f>
        <v>0.59169827957205878</v>
      </c>
      <c r="O76" s="331">
        <f>IF(O$9=0,0,O$9/TRE!O$5*1000)</f>
        <v>0.59485511369952049</v>
      </c>
      <c r="P76" s="331">
        <f>IF(P$9=0,0,P$9/TRE!P$5*1000)</f>
        <v>0.54765530734813228</v>
      </c>
      <c r="Q76" s="331">
        <f>IF(Q$9=0,0,Q$9/TRE!Q$5*1000)</f>
        <v>0.50169811188805036</v>
      </c>
      <c r="R76" s="331">
        <f>IF(R$9=0,0,R$9/TRE!R$5*1000)</f>
        <v>0.51336411925751479</v>
      </c>
      <c r="S76" s="331">
        <f>IF(S$9=0,0,S$9/TRE!S$5*1000)</f>
        <v>0.49235121552504196</v>
      </c>
      <c r="T76" s="331">
        <f>IF(T$9=0,0,T$9/TRE!T$5*1000)</f>
        <v>0.47955366715645853</v>
      </c>
      <c r="U76" s="331">
        <f>IF(U$9=0,0,U$9/TRE!U$5*1000)</f>
        <v>0.49463112182510571</v>
      </c>
      <c r="V76" s="331">
        <f>IF(V$9=0,0,V$9/TRE!V$5*1000)</f>
        <v>0.52988862137503645</v>
      </c>
      <c r="W76" s="331">
        <f>IF(W$9=0,0,W$9/TRE!W$5*1000)</f>
        <v>0.51420370064590948</v>
      </c>
      <c r="X76" s="331">
        <f>IF(X$9=0,0,X$9/TRE!X$5*1000)</f>
        <v>0.4203569103083859</v>
      </c>
      <c r="Y76" s="331">
        <f>IF(Y$9=0,0,Y$9/TRE!Y$5*1000)</f>
        <v>0.41919779404139285</v>
      </c>
      <c r="DA76" s="177"/>
    </row>
    <row r="77" spans="1:105" ht="12" customHeight="1" x14ac:dyDescent="0.25">
      <c r="A77" s="56" t="s">
        <v>95</v>
      </c>
      <c r="B77" s="332">
        <f>IF(B$10=0,0,B$10/TRE!B$5*1000)</f>
        <v>1.0000727854796803</v>
      </c>
      <c r="C77" s="332">
        <f>IF(C$10=0,0,C$10/TRE!C$5*1000)</f>
        <v>1.0832542834843688</v>
      </c>
      <c r="D77" s="332">
        <f>IF(D$10=0,0,D$10/TRE!D$5*1000)</f>
        <v>0.93272769001992561</v>
      </c>
      <c r="E77" s="332">
        <f>IF(E$10=0,0,E$10/TRE!E$5*1000)</f>
        <v>1.0530888371232572</v>
      </c>
      <c r="F77" s="332">
        <f>IF(F$10=0,0,F$10/TRE!F$5*1000)</f>
        <v>0.93632551274104603</v>
      </c>
      <c r="G77" s="332">
        <f>IF(G$10=0,0,G$10/TRE!G$5*1000)</f>
        <v>0.85372906764116674</v>
      </c>
      <c r="H77" s="332">
        <f>IF(H$10=0,0,H$10/TRE!H$5*1000)</f>
        <v>0.84373698731463287</v>
      </c>
      <c r="I77" s="332">
        <f>IF(I$10=0,0,I$10/TRE!I$5*1000)</f>
        <v>0.79424901614818999</v>
      </c>
      <c r="J77" s="332">
        <f>IF(J$10=0,0,J$10/TRE!J$5*1000)</f>
        <v>0.80799031276781041</v>
      </c>
      <c r="K77" s="332">
        <f>IF(K$10=0,0,K$10/TRE!K$5*1000)</f>
        <v>0.83658454502515378</v>
      </c>
      <c r="L77" s="332">
        <f>IF(L$10=0,0,L$10/TRE!L$5*1000)</f>
        <v>0.78733566728186466</v>
      </c>
      <c r="M77" s="332">
        <f>IF(M$10=0,0,M$10/TRE!M$5*1000)</f>
        <v>0.66630058763853139</v>
      </c>
      <c r="N77" s="332">
        <f>IF(N$10=0,0,N$10/TRE!N$5*1000)</f>
        <v>0.67436679619843687</v>
      </c>
      <c r="O77" s="332">
        <f>IF(O$10=0,0,O$10/TRE!O$5*1000)</f>
        <v>0.68630537242246226</v>
      </c>
      <c r="P77" s="332">
        <f>IF(P$10=0,0,P$10/TRE!P$5*1000)</f>
        <v>0.59571255911728194</v>
      </c>
      <c r="Q77" s="332">
        <f>IF(Q$10=0,0,Q$10/TRE!Q$5*1000)</f>
        <v>0.56846909370061305</v>
      </c>
      <c r="R77" s="332">
        <f>IF(R$10=0,0,R$10/TRE!R$5*1000)</f>
        <v>0.56676891391185091</v>
      </c>
      <c r="S77" s="332">
        <f>IF(S$10=0,0,S$10/TRE!S$5*1000)</f>
        <v>0.55855601908814467</v>
      </c>
      <c r="T77" s="332">
        <f>IF(T$10=0,0,T$10/TRE!T$5*1000)</f>
        <v>0.57560947174531185</v>
      </c>
      <c r="U77" s="332">
        <f>IF(U$10=0,0,U$10/TRE!U$5*1000)</f>
        <v>0.5605361538785576</v>
      </c>
      <c r="V77" s="332">
        <f>IF(V$10=0,0,V$10/TRE!V$5*1000)</f>
        <v>0.62100013265690679</v>
      </c>
      <c r="W77" s="332">
        <f>IF(W$10=0,0,W$10/TRE!W$5*1000)</f>
        <v>0.57890351380729199</v>
      </c>
      <c r="X77" s="332">
        <f>IF(X$10=0,0,X$10/TRE!X$5*1000)</f>
        <v>0.51854819616416081</v>
      </c>
      <c r="Y77" s="332">
        <f>IF(Y$10=0,0,Y$10/TRE!Y$5*1000)</f>
        <v>0.48573733811100422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6.7243476459074421</v>
      </c>
      <c r="C78" s="348">
        <f>IF(C$16=0,0,C$16/TRE!C$5*1000)</f>
        <v>7.0210925781394318</v>
      </c>
      <c r="D78" s="348">
        <f>IF(D$16=0,0,D$16/TRE!D$5*1000)</f>
        <v>6.0454572501291466</v>
      </c>
      <c r="E78" s="348">
        <f>IF(E$16=0,0,E$16/TRE!E$5*1000)</f>
        <v>6.8255757961692591</v>
      </c>
      <c r="F78" s="348">
        <f>IF(F$16=0,0,F$16/TRE!F$5*1000)</f>
        <v>6.0687764714697439</v>
      </c>
      <c r="G78" s="348">
        <f>IF(G$16=0,0,G$16/TRE!G$5*1000)</f>
        <v>5.5334291421186741</v>
      </c>
      <c r="H78" s="348">
        <f>IF(H$16=0,0,H$16/TRE!H$5*1000)</f>
        <v>5.4686656585207682</v>
      </c>
      <c r="I78" s="348">
        <f>IF(I$16=0,0,I$16/TRE!I$5*1000)</f>
        <v>5.1479102898493796</v>
      </c>
      <c r="J78" s="348">
        <f>IF(J$16=0,0,J$16/TRE!J$5*1000)</f>
        <v>5.2369742494209923</v>
      </c>
      <c r="K78" s="348">
        <f>IF(K$16=0,0,K$16/TRE!K$5*1000)</f>
        <v>5.4223072362741425</v>
      </c>
      <c r="L78" s="348">
        <f>IF(L$16=0,0,L$16/TRE!L$5*1000)</f>
        <v>5.1031015471972685</v>
      </c>
      <c r="M78" s="348">
        <f>IF(M$16=0,0,M$16/TRE!M$5*1000)</f>
        <v>4.3186149198793684</v>
      </c>
      <c r="N78" s="348">
        <f>IF(N$16=0,0,N$16/TRE!N$5*1000)</f>
        <v>4.3708959012861639</v>
      </c>
      <c r="O78" s="348">
        <f>IF(O$16=0,0,O$16/TRE!O$5*1000)</f>
        <v>4.4482755619974412</v>
      </c>
      <c r="P78" s="348">
        <f>IF(P$16=0,0,P$16/TRE!P$5*1000)</f>
        <v>3.8610999202046044</v>
      </c>
      <c r="Q78" s="348">
        <f>IF(Q$16=0,0,Q$16/TRE!Q$5*1000)</f>
        <v>3.6845219036150842</v>
      </c>
      <c r="R78" s="348">
        <f>IF(R$16=0,0,R$16/TRE!R$5*1000)</f>
        <v>3.6735022197990315</v>
      </c>
      <c r="S78" s="348">
        <f>IF(S$16=0,0,S$16/TRE!S$5*1000)</f>
        <v>3.6202704940898265</v>
      </c>
      <c r="T78" s="348">
        <f>IF(T$16=0,0,T$16/TRE!T$5*1000)</f>
        <v>3.7339580571563076</v>
      </c>
      <c r="U78" s="348">
        <f>IF(U$16=0,0,U$16/TRE!U$5*1000)</f>
        <v>3.6372100209463487</v>
      </c>
      <c r="V78" s="348">
        <f>IF(V$16=0,0,V$16/TRE!V$5*1000)</f>
        <v>4.0330733084294108</v>
      </c>
      <c r="W78" s="348">
        <f>IF(W$16=0,0,W$16/TRE!W$5*1000)</f>
        <v>3.7483710413416031</v>
      </c>
      <c r="X78" s="348">
        <f>IF(X$16=0,0,X$16/TRE!X$5*1000)</f>
        <v>3.3574875807538449</v>
      </c>
      <c r="Y78" s="348">
        <f>IF(Y$16=0,0,Y$16/TRE!Y$5*1000)</f>
        <v>3.1323614027973004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3.1458883321429023</v>
      </c>
      <c r="C79" s="348">
        <f>IF(C$24=0,0,C$24/TRE!C$5*1000)</f>
        <v>3.1645058327481976</v>
      </c>
      <c r="D79" s="348">
        <f>IF(D$24=0,0,D$24/TRE!D$5*1000)</f>
        <v>2.9145306106806279</v>
      </c>
      <c r="E79" s="348">
        <f>IF(E$24=0,0,E$24/TRE!E$5*1000)</f>
        <v>3.0933125872629881</v>
      </c>
      <c r="F79" s="348">
        <f>IF(F$24=0,0,F$24/TRE!F$5*1000)</f>
        <v>3.021329620809392</v>
      </c>
      <c r="G79" s="348">
        <f>IF(G$24=0,0,G$24/TRE!G$5*1000)</f>
        <v>2.8409091571501026</v>
      </c>
      <c r="H79" s="348">
        <f>IF(H$24=0,0,H$24/TRE!H$5*1000)</f>
        <v>2.7467111964857311</v>
      </c>
      <c r="I79" s="348">
        <f>IF(I$24=0,0,I$24/TRE!I$5*1000)</f>
        <v>2.5831438073463686</v>
      </c>
      <c r="J79" s="348">
        <f>IF(J$24=0,0,J$24/TRE!J$5*1000)</f>
        <v>2.6465702444411501</v>
      </c>
      <c r="K79" s="348">
        <f>IF(K$24=0,0,K$24/TRE!K$5*1000)</f>
        <v>2.7604900171280025</v>
      </c>
      <c r="L79" s="348">
        <f>IF(L$24=0,0,L$24/TRE!L$5*1000)</f>
        <v>2.5106951154975068</v>
      </c>
      <c r="M79" s="348">
        <f>IF(M$24=0,0,M$24/TRE!M$5*1000)</f>
        <v>2.1953380279278227</v>
      </c>
      <c r="N79" s="348">
        <f>IF(N$24=0,0,N$24/TRE!N$5*1000)</f>
        <v>2.2271233155207475</v>
      </c>
      <c r="O79" s="348">
        <f>IF(O$24=0,0,O$24/TRE!O$5*1000)</f>
        <v>2.2596786621793457</v>
      </c>
      <c r="P79" s="348">
        <f>IF(P$24=0,0,P$24/TRE!P$5*1000)</f>
        <v>1.9385476145144744</v>
      </c>
      <c r="Q79" s="348">
        <f>IF(Q$24=0,0,Q$24/TRE!Q$5*1000)</f>
        <v>1.869363028665544</v>
      </c>
      <c r="R79" s="348">
        <f>IF(R$24=0,0,R$24/TRE!R$5*1000)</f>
        <v>1.8513915193402588</v>
      </c>
      <c r="S79" s="348">
        <f>IF(S$24=0,0,S$24/TRE!S$5*1000)</f>
        <v>1.8343365086333023</v>
      </c>
      <c r="T79" s="348">
        <f>IF(T$24=0,0,T$24/TRE!T$5*1000)</f>
        <v>1.8860726779596626</v>
      </c>
      <c r="U79" s="348">
        <f>IF(U$24=0,0,U$24/TRE!U$5*1000)</f>
        <v>1.8381328162148545</v>
      </c>
      <c r="V79" s="348">
        <f>IF(V$24=0,0,V$24/TRE!V$5*1000)</f>
        <v>2.0433103603582596</v>
      </c>
      <c r="W79" s="348">
        <f>IF(W$24=0,0,W$24/TRE!W$5*1000)</f>
        <v>1.8950951586950697</v>
      </c>
      <c r="X79" s="348">
        <f>IF(X$24=0,0,X$24/TRE!X$5*1000)</f>
        <v>1.714071597014502</v>
      </c>
      <c r="Y79" s="348">
        <f>IF(Y$24=0,0,Y$24/TRE!Y$5*1000)</f>
        <v>1.6083943690500366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9.6062109227249195</v>
      </c>
      <c r="C80" s="348">
        <f>IF(C$27=0,0,C$27/TRE!C$5*1000)</f>
        <v>10.030132254484901</v>
      </c>
      <c r="D80" s="348">
        <f>IF(D$27=0,0,D$27/TRE!D$5*1000)</f>
        <v>8.6363675001844946</v>
      </c>
      <c r="E80" s="348">
        <f>IF(E$27=0,0,E$27/TRE!E$5*1000)</f>
        <v>9.7508225659560832</v>
      </c>
      <c r="F80" s="348">
        <f>IF(F$27=0,0,F$27/TRE!F$5*1000)</f>
        <v>8.669680673528207</v>
      </c>
      <c r="G80" s="348">
        <f>IF(G$27=0,0,G$27/TRE!G$5*1000)</f>
        <v>7.9048987744552468</v>
      </c>
      <c r="H80" s="348">
        <f>IF(H$27=0,0,H$27/TRE!H$5*1000)</f>
        <v>7.8123795121725284</v>
      </c>
      <c r="I80" s="348">
        <f>IF(I$27=0,0,I$27/TRE!I$5*1000)</f>
        <v>7.3541575569276851</v>
      </c>
      <c r="J80" s="348">
        <f>IF(J$27=0,0,J$27/TRE!J$5*1000)</f>
        <v>7.4813917848871343</v>
      </c>
      <c r="K80" s="348">
        <f>IF(K$27=0,0,K$27/TRE!K$5*1000)</f>
        <v>7.7461531946773485</v>
      </c>
      <c r="L80" s="348">
        <f>IF(L$27=0,0,L$27/TRE!L$5*1000)</f>
        <v>7.2901450674246728</v>
      </c>
      <c r="M80" s="348">
        <f>IF(M$27=0,0,M$27/TRE!M$5*1000)</f>
        <v>6.1694498855419564</v>
      </c>
      <c r="N80" s="348">
        <f>IF(N$27=0,0,N$27/TRE!N$5*1000)</f>
        <v>6.2441370018373767</v>
      </c>
      <c r="O80" s="348">
        <f>IF(O$27=0,0,O$27/TRE!O$5*1000)</f>
        <v>6.3546793742820578</v>
      </c>
      <c r="P80" s="348">
        <f>IF(P$27=0,0,P$27/TRE!P$5*1000)</f>
        <v>5.5158570288637243</v>
      </c>
      <c r="Q80" s="348">
        <f>IF(Q$27=0,0,Q$27/TRE!Q$5*1000)</f>
        <v>5.2636027194501214</v>
      </c>
      <c r="R80" s="348">
        <f>IF(R$27=0,0,R$27/TRE!R$5*1000)</f>
        <v>5.2478603139986175</v>
      </c>
      <c r="S80" s="348">
        <f>IF(S$27=0,0,S$27/TRE!S$5*1000)</f>
        <v>5.1718149915568938</v>
      </c>
      <c r="T80" s="348">
        <f>IF(T$27=0,0,T$27/TRE!T$5*1000)</f>
        <v>5.3342257959375834</v>
      </c>
      <c r="U80" s="348">
        <f>IF(U$27=0,0,U$27/TRE!U$5*1000)</f>
        <v>5.1960143156376413</v>
      </c>
      <c r="V80" s="348">
        <f>IF(V$27=0,0,V$27/TRE!V$5*1000)</f>
        <v>5.7615332977563014</v>
      </c>
      <c r="W80" s="348">
        <f>IF(W$27=0,0,W$27/TRE!W$5*1000)</f>
        <v>5.35481577334515</v>
      </c>
      <c r="X80" s="348">
        <f>IF(X$27=0,0,X$27/TRE!X$5*1000)</f>
        <v>4.7964108296483499</v>
      </c>
      <c r="Y80" s="348">
        <f>IF(Y$27=0,0,Y$27/TRE!Y$5*1000)</f>
        <v>4.4748020039961434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6.1575765471569897</v>
      </c>
      <c r="C81" s="348">
        <f>IF(C$35=0,0,C$35/TRE!C$5*1000)</f>
        <v>6.0146958051108461</v>
      </c>
      <c r="D81" s="348">
        <f>IF(D$35=0,0,D$35/TRE!D$5*1000)</f>
        <v>6.6160809146914739</v>
      </c>
      <c r="E81" s="348">
        <f>IF(E$35=0,0,E$35/TRE!E$5*1000)</f>
        <v>7.3064701762179212</v>
      </c>
      <c r="F81" s="348">
        <f>IF(F$35=0,0,F$35/TRE!F$5*1000)</f>
        <v>8.0194539973784931</v>
      </c>
      <c r="G81" s="348">
        <f>IF(G$35=0,0,G$35/TRE!G$5*1000)</f>
        <v>6.9095713311027156</v>
      </c>
      <c r="H81" s="348">
        <f>IF(H$35=0,0,H$35/TRE!H$5*1000)</f>
        <v>5.0547497762412252</v>
      </c>
      <c r="I81" s="348">
        <f>IF(I$35=0,0,I$35/TRE!I$5*1000)</f>
        <v>5.5428671190636756</v>
      </c>
      <c r="J81" s="348">
        <f>IF(J$35=0,0,J$35/TRE!J$5*1000)</f>
        <v>4.6739348596877175</v>
      </c>
      <c r="K81" s="348">
        <f>IF(K$35=0,0,K$35/TRE!K$5*1000)</f>
        <v>5.6559808006669519</v>
      </c>
      <c r="L81" s="348">
        <f>IF(L$35=0,0,L$35/TRE!L$5*1000)</f>
        <v>5.1745053472668801</v>
      </c>
      <c r="M81" s="348">
        <f>IF(M$35=0,0,M$35/TRE!M$5*1000)</f>
        <v>4.3295484551392223</v>
      </c>
      <c r="N81" s="348">
        <f>IF(N$35=0,0,N$35/TRE!N$5*1000)</f>
        <v>4.671161048829827</v>
      </c>
      <c r="O81" s="348">
        <f>IF(O$35=0,0,O$35/TRE!O$5*1000)</f>
        <v>4.4042298696377431</v>
      </c>
      <c r="P81" s="348">
        <f>IF(P$35=0,0,P$35/TRE!P$5*1000)</f>
        <v>3.6119608915024517</v>
      </c>
      <c r="Q81" s="348">
        <f>IF(Q$35=0,0,Q$35/TRE!Q$5*1000)</f>
        <v>3.6295100124716768</v>
      </c>
      <c r="R81" s="348">
        <f>IF(R$35=0,0,R$35/TRE!R$5*1000)</f>
        <v>3.4121298938470566</v>
      </c>
      <c r="S81" s="348">
        <f>IF(S$35=0,0,S$35/TRE!S$5*1000)</f>
        <v>3.4613846042816871</v>
      </c>
      <c r="T81" s="348">
        <f>IF(T$35=0,0,T$35/TRE!T$5*1000)</f>
        <v>3.5712258545523037</v>
      </c>
      <c r="U81" s="348">
        <f>IF(U$35=0,0,U$35/TRE!U$5*1000)</f>
        <v>3.532673337468478</v>
      </c>
      <c r="V81" s="348">
        <f>IF(V$35=0,0,V$35/TRE!V$5*1000)</f>
        <v>3.9801621625592114</v>
      </c>
      <c r="W81" s="348">
        <f>IF(W$35=0,0,W$35/TRE!W$5*1000)</f>
        <v>3.6906678973788627</v>
      </c>
      <c r="X81" s="348">
        <f>IF(X$35=0,0,X$35/TRE!X$5*1000)</f>
        <v>4.2468229297206683</v>
      </c>
      <c r="Y81" s="348">
        <f>IF(Y$35=0,0,Y$35/TRE!Y$5*1000)</f>
        <v>4.2303843791936924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2.9286655530790839</v>
      </c>
      <c r="C82" s="348">
        <f>IF(C$46=0,0,C$46/TRE!C$5*1000)</f>
        <v>2.3929176736741065</v>
      </c>
      <c r="D82" s="348">
        <f>IF(D$46=0,0,D$46/TRE!D$5*1000)</f>
        <v>2.7093948969210699</v>
      </c>
      <c r="E82" s="348">
        <f>IF(E$46=0,0,E$46/TRE!E$5*1000)</f>
        <v>2.3327953447993659</v>
      </c>
      <c r="F82" s="348">
        <f>IF(F$46=0,0,F$46/TRE!F$5*1000)</f>
        <v>3.030602590544218</v>
      </c>
      <c r="G82" s="348">
        <f>IF(G$46=0,0,G$46/TRE!G$5*1000)</f>
        <v>3.3744860858286079</v>
      </c>
      <c r="H82" s="348">
        <f>IF(H$46=0,0,H$46/TRE!H$5*1000)</f>
        <v>3.0538715878663485</v>
      </c>
      <c r="I82" s="348">
        <f>IF(I$46=0,0,I$46/TRE!I$5*1000)</f>
        <v>2.8516990230272179</v>
      </c>
      <c r="J82" s="348">
        <f>IF(J$46=0,0,J$46/TRE!J$5*1000)</f>
        <v>3.1766011483806209</v>
      </c>
      <c r="K82" s="348">
        <f>IF(K$46=0,0,K$46/TRE!K$5*1000)</f>
        <v>3.2604777778265084</v>
      </c>
      <c r="L82" s="348">
        <f>IF(L$46=0,0,L$46/TRE!L$5*1000)</f>
        <v>2.4991153873100682</v>
      </c>
      <c r="M82" s="348">
        <f>IF(M$46=0,0,M$46/TRE!M$5*1000)</f>
        <v>2.6486088983427578</v>
      </c>
      <c r="N82" s="348">
        <f>IF(N$46=0,0,N$46/TRE!N$5*1000)</f>
        <v>2.7309151364864239</v>
      </c>
      <c r="O82" s="348">
        <f>IF(O$46=0,0,O$46/TRE!O$5*1000)</f>
        <v>2.7454851401516325</v>
      </c>
      <c r="P82" s="348">
        <f>IF(P$46=0,0,P$46/TRE!P$5*1000)</f>
        <v>2.5276398800683029</v>
      </c>
      <c r="Q82" s="348">
        <f>IF(Q$46=0,0,Q$46/TRE!Q$5*1000)</f>
        <v>2.3155297471756184</v>
      </c>
      <c r="R82" s="348">
        <f>IF(R$46=0,0,R$46/TRE!R$5*1000)</f>
        <v>2.3693728581116069</v>
      </c>
      <c r="S82" s="348">
        <f>IF(S$46=0,0,S$46/TRE!S$5*1000)</f>
        <v>2.2723902255001938</v>
      </c>
      <c r="T82" s="348">
        <f>IF(T$46=0,0,T$46/TRE!T$5*1000)</f>
        <v>2.2133246176451924</v>
      </c>
      <c r="U82" s="348">
        <f>IF(U$46=0,0,U$46/TRE!U$5*1000)</f>
        <v>2.2829128699620265</v>
      </c>
      <c r="V82" s="348">
        <f>IF(V$46=0,0,V$46/TRE!V$5*1000)</f>
        <v>2.4456397909617067</v>
      </c>
      <c r="W82" s="348">
        <f>IF(W$46=0,0,W$46/TRE!W$5*1000)</f>
        <v>2.3732478491349656</v>
      </c>
      <c r="X82" s="348">
        <f>IF(X$46=0,0,X$46/TRE!X$5*1000)</f>
        <v>1.9401088168079366</v>
      </c>
      <c r="Y82" s="348">
        <f>IF(Y$46=0,0,Y$46/TRE!Y$5*1000)</f>
        <v>1.934759049421813</v>
      </c>
      <c r="DA82" s="178"/>
    </row>
    <row r="83" spans="1:105" ht="12" customHeight="1" x14ac:dyDescent="0.25">
      <c r="A83" s="41" t="s">
        <v>2442</v>
      </c>
      <c r="B83" s="333">
        <f>IF(B$47=0,0,B$47/TRE!B$5*1000)</f>
        <v>1.9831625152182129</v>
      </c>
      <c r="C83" s="333">
        <f>IF(C$47=0,0,C$47/TRE!C$5*1000)</f>
        <v>1.6203777954243963</v>
      </c>
      <c r="D83" s="333">
        <f>IF(D$47=0,0,D$47/TRE!D$5*1000)</f>
        <v>1.8346821448588559</v>
      </c>
      <c r="E83" s="333">
        <f>IF(E$47=0,0,E$47/TRE!E$5*1000)</f>
        <v>1.5796656189088332</v>
      </c>
      <c r="F83" s="333">
        <f>IF(F$47=0,0,F$47/TRE!F$5*1000)</f>
        <v>2.0521897591794467</v>
      </c>
      <c r="G83" s="333">
        <f>IF(G$47=0,0,G$47/TRE!G$5*1000)</f>
        <v>2.2850524214022516</v>
      </c>
      <c r="H83" s="333">
        <f>IF(H$47=0,0,H$47/TRE!H$5*1000)</f>
        <v>2.0679464928930122</v>
      </c>
      <c r="I83" s="333">
        <f>IF(I$47=0,0,I$47/TRE!I$5*1000)</f>
        <v>1.9310441921939956</v>
      </c>
      <c r="J83" s="333">
        <f>IF(J$47=0,0,J$47/TRE!J$5*1000)</f>
        <v>2.1510535119465248</v>
      </c>
      <c r="K83" s="333">
        <f>IF(K$47=0,0,K$47/TRE!K$5*1000)</f>
        <v>2.2078510480274369</v>
      </c>
      <c r="L83" s="333">
        <f>IF(L$47=0,0,L$47/TRE!L$5*1000)</f>
        <v>1.6922901804569899</v>
      </c>
      <c r="M83" s="333">
        <f>IF(M$47=0,0,M$47/TRE!M$5*1000)</f>
        <v>1.7935205606336175</v>
      </c>
      <c r="N83" s="333">
        <f>IF(N$47=0,0,N$47/TRE!N$5*1000)</f>
        <v>1.8492546973238029</v>
      </c>
      <c r="O83" s="333">
        <f>IF(O$47=0,0,O$47/TRE!O$5*1000)</f>
        <v>1.8591208580689433</v>
      </c>
      <c r="P83" s="333">
        <f>IF(P$47=0,0,P$47/TRE!P$5*1000)</f>
        <v>1.7116057027583582</v>
      </c>
      <c r="Q83" s="333">
        <f>IF(Q$47=0,0,Q$47/TRE!Q$5*1000)</f>
        <v>1.567974121402653</v>
      </c>
      <c r="R83" s="333">
        <f>IF(R$47=0,0,R$47/TRE!R$5*1000)</f>
        <v>1.6044342898226096</v>
      </c>
      <c r="S83" s="333">
        <f>IF(S$47=0,0,S$47/TRE!S$5*1000)</f>
        <v>1.5387619492510061</v>
      </c>
      <c r="T83" s="333">
        <f>IF(T$47=0,0,T$47/TRE!T$5*1000)</f>
        <v>1.4987653373765424</v>
      </c>
      <c r="U83" s="333">
        <f>IF(U$47=0,0,U$47/TRE!U$5*1000)</f>
        <v>1.5458874177210173</v>
      </c>
      <c r="V83" s="333">
        <f>IF(V$47=0,0,V$47/TRE!V$5*1000)</f>
        <v>1.6560788766276693</v>
      </c>
      <c r="W83" s="333">
        <f>IF(W$47=0,0,W$47/TRE!W$5*1000)</f>
        <v>1.6070582620055229</v>
      </c>
      <c r="X83" s="333">
        <f>IF(X$47=0,0,X$47/TRE!X$5*1000)</f>
        <v>1.3137557058683915</v>
      </c>
      <c r="Y83" s="333">
        <f>IF(Y$47=0,0,Y$47/TRE!Y$5*1000)</f>
        <v>1.310133080494136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RO: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78.425855888634473</v>
      </c>
      <c r="C5" s="223">
        <v>121.0282048551164</v>
      </c>
      <c r="D5" s="223">
        <v>70.495336494110418</v>
      </c>
      <c r="E5" s="223">
        <v>81.306255240193948</v>
      </c>
      <c r="F5" s="223">
        <v>70.164763894241844</v>
      </c>
      <c r="G5" s="223">
        <v>48.400550667224223</v>
      </c>
      <c r="H5" s="223">
        <v>91.825422825961851</v>
      </c>
      <c r="I5" s="223">
        <v>103.9486229602819</v>
      </c>
      <c r="J5" s="223">
        <v>86.120806433045331</v>
      </c>
      <c r="K5" s="223">
        <v>85.028401930628178</v>
      </c>
      <c r="L5" s="223">
        <v>63.459770108001123</v>
      </c>
      <c r="M5" s="223">
        <v>93.654662577011138</v>
      </c>
      <c r="N5" s="223">
        <v>95.228391706543633</v>
      </c>
      <c r="O5" s="223">
        <v>116.6657444447992</v>
      </c>
      <c r="P5" s="223">
        <v>118.59573199546951</v>
      </c>
      <c r="Q5" s="223">
        <v>128.84372175504919</v>
      </c>
      <c r="R5" s="223">
        <v>120.8357080322173</v>
      </c>
      <c r="S5" s="223">
        <v>131.68945088399431</v>
      </c>
      <c r="T5" s="223">
        <v>167.25259563141941</v>
      </c>
      <c r="U5" s="223">
        <v>165.28460542713049</v>
      </c>
      <c r="V5" s="223">
        <v>177.27812572230721</v>
      </c>
      <c r="W5" s="223">
        <v>162.14498039844821</v>
      </c>
      <c r="X5" s="223">
        <v>203.71634091745739</v>
      </c>
      <c r="Y5" s="223">
        <v>176.23208913174449</v>
      </c>
      <c r="DA5" s="89" t="s">
        <v>2444</v>
      </c>
    </row>
    <row r="6" spans="1:105" ht="12" customHeight="1" x14ac:dyDescent="0.25">
      <c r="A6" s="55" t="s">
        <v>91</v>
      </c>
      <c r="B6" s="259">
        <v>1.2556520533606981</v>
      </c>
      <c r="C6" s="259">
        <v>1.6037245264151661</v>
      </c>
      <c r="D6" s="259">
        <v>1.0690696253271881</v>
      </c>
      <c r="E6" s="259">
        <v>1.0135420035491809</v>
      </c>
      <c r="F6" s="259">
        <v>1.08153827794528</v>
      </c>
      <c r="G6" s="259">
        <v>0.86005928221968464</v>
      </c>
      <c r="H6" s="259">
        <v>1.682523274810857</v>
      </c>
      <c r="I6" s="259">
        <v>1.8267549643482759</v>
      </c>
      <c r="J6" s="259">
        <v>1.669818714577245</v>
      </c>
      <c r="K6" s="259">
        <v>1.576124021634512</v>
      </c>
      <c r="L6" s="259">
        <v>1.0430469013773791</v>
      </c>
      <c r="M6" s="259">
        <v>1.7735667507728481</v>
      </c>
      <c r="N6" s="259">
        <v>1.790967427554097</v>
      </c>
      <c r="O6" s="259">
        <v>2.2241173005414319</v>
      </c>
      <c r="P6" s="259">
        <v>2.3626611634178212</v>
      </c>
      <c r="Q6" s="259">
        <v>2.4830689843382898</v>
      </c>
      <c r="R6" s="259">
        <v>2.3946562115377712</v>
      </c>
      <c r="S6" s="259">
        <v>2.5557248345514698</v>
      </c>
      <c r="T6" s="259">
        <v>3.151729454619475</v>
      </c>
      <c r="U6" s="259">
        <v>3.2042071072973259</v>
      </c>
      <c r="V6" s="259">
        <v>3.3593242451652601</v>
      </c>
      <c r="W6" s="259">
        <v>3.1415320534725559</v>
      </c>
      <c r="X6" s="259">
        <v>3.5007397451563369</v>
      </c>
      <c r="Y6" s="259">
        <v>3.0884629848449729</v>
      </c>
      <c r="DA6" s="67" t="s">
        <v>2445</v>
      </c>
    </row>
    <row r="7" spans="1:105" ht="12" customHeight="1" x14ac:dyDescent="0.25">
      <c r="A7" s="173" t="s">
        <v>92</v>
      </c>
      <c r="B7" s="224">
        <v>0.44280628914547138</v>
      </c>
      <c r="C7" s="224">
        <v>0.56555421101954273</v>
      </c>
      <c r="D7" s="224">
        <v>0.3770079078533432</v>
      </c>
      <c r="E7" s="224">
        <v>0.35742606583048048</v>
      </c>
      <c r="F7" s="224">
        <v>0.38140498408292789</v>
      </c>
      <c r="G7" s="224">
        <v>0.30330031172689548</v>
      </c>
      <c r="H7" s="224">
        <v>0.59334262682551009</v>
      </c>
      <c r="I7" s="224">
        <v>0.6442060002021629</v>
      </c>
      <c r="J7" s="224">
        <v>0.58886235766398987</v>
      </c>
      <c r="K7" s="224">
        <v>0.55582087998428265</v>
      </c>
      <c r="L7" s="224">
        <v>0.3678309819726181</v>
      </c>
      <c r="M7" s="224">
        <v>0.6254491515858791</v>
      </c>
      <c r="N7" s="224">
        <v>0.63158550846396677</v>
      </c>
      <c r="O7" s="224">
        <v>0.78433601557141408</v>
      </c>
      <c r="P7" s="224">
        <v>0.83319357419203466</v>
      </c>
      <c r="Q7" s="224">
        <v>0.8756554490587094</v>
      </c>
      <c r="R7" s="224">
        <v>0.84447664300963132</v>
      </c>
      <c r="S7" s="224">
        <v>0.90127756892185118</v>
      </c>
      <c r="T7" s="224">
        <v>1.1114588794365861</v>
      </c>
      <c r="U7" s="224">
        <v>1.129965148417033</v>
      </c>
      <c r="V7" s="224">
        <v>1.1846672802841609</v>
      </c>
      <c r="W7" s="224">
        <v>1.107862761110088</v>
      </c>
      <c r="X7" s="224">
        <v>1.2345375230883691</v>
      </c>
      <c r="Y7" s="224">
        <v>1.0891479290158861</v>
      </c>
      <c r="DA7" s="177" t="s">
        <v>2446</v>
      </c>
    </row>
    <row r="8" spans="1:105" ht="12" customHeight="1" x14ac:dyDescent="0.25">
      <c r="A8" s="173" t="s">
        <v>93</v>
      </c>
      <c r="B8" s="224">
        <v>2.9564438645575621</v>
      </c>
      <c r="C8" s="224">
        <v>3.7759835806986981</v>
      </c>
      <c r="D8" s="224">
        <v>2.5171338876276179</v>
      </c>
      <c r="E8" s="224">
        <v>2.3863936110679762</v>
      </c>
      <c r="F8" s="224">
        <v>2.5464914404890169</v>
      </c>
      <c r="G8" s="224">
        <v>2.0250171863046749</v>
      </c>
      <c r="H8" s="224">
        <v>3.961515930688281</v>
      </c>
      <c r="I8" s="224">
        <v>4.3011107192815041</v>
      </c>
      <c r="J8" s="224">
        <v>3.9316029312597869</v>
      </c>
      <c r="K8" s="224">
        <v>3.7109979480952551</v>
      </c>
      <c r="L8" s="224">
        <v>2.455863153944212</v>
      </c>
      <c r="M8" s="224">
        <v>4.1758786000244328</v>
      </c>
      <c r="N8" s="224">
        <v>4.2168486473965423</v>
      </c>
      <c r="O8" s="224">
        <v>5.2367038540996012</v>
      </c>
      <c r="P8" s="224">
        <v>5.5629066045165931</v>
      </c>
      <c r="Q8" s="224">
        <v>5.8464078837541864</v>
      </c>
      <c r="R8" s="224">
        <v>5.6382392282775129</v>
      </c>
      <c r="S8" s="224">
        <v>6.017476725645583</v>
      </c>
      <c r="T8" s="224">
        <v>7.4207748746287718</v>
      </c>
      <c r="U8" s="224">
        <v>7.5443339719683378</v>
      </c>
      <c r="V8" s="224">
        <v>7.9095586449260793</v>
      </c>
      <c r="W8" s="224">
        <v>7.3967650034430834</v>
      </c>
      <c r="X8" s="224">
        <v>8.242522690326215</v>
      </c>
      <c r="Y8" s="224">
        <v>7.2718134120194282</v>
      </c>
      <c r="DA8" s="177" t="s">
        <v>2447</v>
      </c>
    </row>
    <row r="9" spans="1:105" ht="12" customHeight="1" x14ac:dyDescent="0.25">
      <c r="A9" s="173" t="s">
        <v>94</v>
      </c>
      <c r="B9" s="224">
        <v>1.2939575749998471</v>
      </c>
      <c r="C9" s="224">
        <v>1.652648513267583</v>
      </c>
      <c r="D9" s="224">
        <v>1.1016831742455551</v>
      </c>
      <c r="E9" s="224">
        <v>1.044461600299911</v>
      </c>
      <c r="F9" s="224">
        <v>1.1145322015394139</v>
      </c>
      <c r="G9" s="224">
        <v>0.88629666172130772</v>
      </c>
      <c r="H9" s="224">
        <v>1.7338511339412119</v>
      </c>
      <c r="I9" s="224">
        <v>1.88248282433065</v>
      </c>
      <c r="J9" s="224">
        <v>1.720759002321369</v>
      </c>
      <c r="K9" s="224">
        <v>1.6242060142973</v>
      </c>
      <c r="L9" s="224">
        <v>1.0748665886421931</v>
      </c>
      <c r="M9" s="224">
        <v>1.827672025692259</v>
      </c>
      <c r="N9" s="224">
        <v>1.8456035358355021</v>
      </c>
      <c r="O9" s="224">
        <v>2.2919672858585201</v>
      </c>
      <c r="P9" s="224">
        <v>2.434737634028489</v>
      </c>
      <c r="Q9" s="224">
        <v>2.558818673479081</v>
      </c>
      <c r="R9" s="224">
        <v>2.4677087383774108</v>
      </c>
      <c r="S9" s="224">
        <v>2.633690997782439</v>
      </c>
      <c r="T9" s="224">
        <v>3.2478776196318631</v>
      </c>
      <c r="U9" s="224">
        <v>3.3019561806623452</v>
      </c>
      <c r="V9" s="224">
        <v>3.4618053960714259</v>
      </c>
      <c r="W9" s="224">
        <v>3.2373691316920299</v>
      </c>
      <c r="X9" s="224">
        <v>3.6075349848903122</v>
      </c>
      <c r="Y9" s="224">
        <v>3.1826811126942061</v>
      </c>
      <c r="DA9" s="177" t="s">
        <v>2448</v>
      </c>
    </row>
    <row r="10" spans="1:105" ht="12" customHeight="1" x14ac:dyDescent="0.25">
      <c r="A10" s="56" t="s">
        <v>95</v>
      </c>
      <c r="B10" s="260">
        <v>2.95083854567129</v>
      </c>
      <c r="C10" s="260">
        <v>4.9128865558870674</v>
      </c>
      <c r="D10" s="260">
        <v>2.5315736499133261</v>
      </c>
      <c r="E10" s="260">
        <v>3.0895773277266669</v>
      </c>
      <c r="F10" s="260">
        <v>2.3430723817841148</v>
      </c>
      <c r="G10" s="260">
        <v>1.611554520025801</v>
      </c>
      <c r="H10" s="260">
        <v>3.3269166520716298</v>
      </c>
      <c r="I10" s="260">
        <v>3.6182217969028638</v>
      </c>
      <c r="J10" s="260">
        <v>3.110752241911912</v>
      </c>
      <c r="K10" s="260">
        <v>2.966434908857428</v>
      </c>
      <c r="L10" s="260">
        <v>2.2965783710054488</v>
      </c>
      <c r="M10" s="260">
        <v>3.2928982262869049</v>
      </c>
      <c r="N10" s="260">
        <v>3.2950636803659248</v>
      </c>
      <c r="O10" s="260">
        <v>4.1118630613031142</v>
      </c>
      <c r="P10" s="260">
        <v>4.2234624105183638</v>
      </c>
      <c r="Q10" s="260">
        <v>4.5414892538804796</v>
      </c>
      <c r="R10" s="260">
        <v>4.3097491523255922</v>
      </c>
      <c r="S10" s="260">
        <v>4.6728041473544604</v>
      </c>
      <c r="T10" s="260">
        <v>5.9713096591114354</v>
      </c>
      <c r="U10" s="260">
        <v>5.8574365873895218</v>
      </c>
      <c r="V10" s="260">
        <v>6.2674171561087899</v>
      </c>
      <c r="W10" s="260">
        <v>5.7330057527901506</v>
      </c>
      <c r="X10" s="260">
        <v>6.807182847550056</v>
      </c>
      <c r="Y10" s="260">
        <v>5.7904269193419609</v>
      </c>
      <c r="DA10" s="68" t="s">
        <v>2449</v>
      </c>
    </row>
    <row r="11" spans="1:105" ht="12" customHeight="1" x14ac:dyDescent="0.25">
      <c r="A11" s="37" t="s">
        <v>159</v>
      </c>
      <c r="B11" s="226">
        <v>0.19369565581632411</v>
      </c>
      <c r="C11" s="226">
        <v>0</v>
      </c>
      <c r="D11" s="226">
        <v>0.11675647334543721</v>
      </c>
      <c r="E11" s="226">
        <v>8.9344168718008016E-2</v>
      </c>
      <c r="F11" s="226">
        <v>6.0790110886525889E-2</v>
      </c>
      <c r="G11" s="226">
        <v>0</v>
      </c>
      <c r="H11" s="226">
        <v>0</v>
      </c>
      <c r="I11" s="226">
        <v>0.25073860222247252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7.1581657689068476E-2</v>
      </c>
      <c r="U11" s="226">
        <v>6.6883175834488592E-2</v>
      </c>
      <c r="V11" s="226">
        <v>5.9570429303849343E-2</v>
      </c>
      <c r="W11" s="226">
        <v>3.7364664097065813E-2</v>
      </c>
      <c r="X11" s="226">
        <v>5.2465079877550849E-2</v>
      </c>
      <c r="Y11" s="226">
        <v>3.3479085658184408E-2</v>
      </c>
      <c r="DA11" s="69" t="s">
        <v>2450</v>
      </c>
    </row>
    <row r="12" spans="1:105" ht="12" customHeight="1" x14ac:dyDescent="0.25">
      <c r="A12" s="37" t="s">
        <v>35</v>
      </c>
      <c r="B12" s="226">
        <v>2.1889784091030151</v>
      </c>
      <c r="C12" s="226">
        <v>4.5550088635723611</v>
      </c>
      <c r="D12" s="226">
        <v>1.9608420902231241</v>
      </c>
      <c r="E12" s="226">
        <v>2.7589140517625119</v>
      </c>
      <c r="F12" s="226">
        <v>1.669338656462229</v>
      </c>
      <c r="G12" s="226">
        <v>0.799829272699213</v>
      </c>
      <c r="H12" s="226">
        <v>2.1800946587724739</v>
      </c>
      <c r="I12" s="226">
        <v>2.0902758787285869</v>
      </c>
      <c r="J12" s="226">
        <v>1.7032861107644071</v>
      </c>
      <c r="K12" s="226">
        <v>1.603387132082138</v>
      </c>
      <c r="L12" s="226">
        <v>1.7656185013384069</v>
      </c>
      <c r="M12" s="226">
        <v>1.6871551497890129</v>
      </c>
      <c r="N12" s="226">
        <v>1.5462146734490609</v>
      </c>
      <c r="O12" s="226">
        <v>2.067615262477366</v>
      </c>
      <c r="P12" s="226">
        <v>1.6428495825377689</v>
      </c>
      <c r="Q12" s="226">
        <v>2.1327682711735152</v>
      </c>
      <c r="R12" s="226">
        <v>1.8321508505015951</v>
      </c>
      <c r="S12" s="226">
        <v>2.2273135379944629</v>
      </c>
      <c r="T12" s="226">
        <v>3.2969804713415791</v>
      </c>
      <c r="U12" s="226">
        <v>2.6587136140666132</v>
      </c>
      <c r="V12" s="226">
        <v>3.2464284904114962</v>
      </c>
      <c r="W12" s="226">
        <v>2.5117342289020121</v>
      </c>
      <c r="X12" s="226">
        <v>3.8380388859696049</v>
      </c>
      <c r="Y12" s="226">
        <v>2.57084649998921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2.380423737373389E-2</v>
      </c>
      <c r="U13" s="226">
        <v>1.4628302296719631E-2</v>
      </c>
      <c r="V13" s="226">
        <v>1.861783928672614E-3</v>
      </c>
      <c r="W13" s="226">
        <v>3.7701124555644193E-2</v>
      </c>
      <c r="X13" s="226">
        <v>5.1930473153421502E-2</v>
      </c>
      <c r="Y13" s="226">
        <v>9.3621134699153286E-2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2453</v>
      </c>
    </row>
    <row r="15" spans="1:105" ht="12" customHeight="1" x14ac:dyDescent="0.25">
      <c r="A15" s="37" t="s">
        <v>40</v>
      </c>
      <c r="B15" s="226">
        <v>0.56816448075195092</v>
      </c>
      <c r="C15" s="226">
        <v>0.35787769231470662</v>
      </c>
      <c r="D15" s="226">
        <v>0.45397508634476508</v>
      </c>
      <c r="E15" s="226">
        <v>0.24131910724614669</v>
      </c>
      <c r="F15" s="226">
        <v>0.6129436144353605</v>
      </c>
      <c r="G15" s="226">
        <v>0.81172524732658791</v>
      </c>
      <c r="H15" s="226">
        <v>1.146821993299155</v>
      </c>
      <c r="I15" s="226">
        <v>1.2772073159518049</v>
      </c>
      <c r="J15" s="226">
        <v>1.407466131147505</v>
      </c>
      <c r="K15" s="226">
        <v>1.36304777677529</v>
      </c>
      <c r="L15" s="226">
        <v>0.53095986966704223</v>
      </c>
      <c r="M15" s="226">
        <v>1.6057430764978911</v>
      </c>
      <c r="N15" s="226">
        <v>1.7488490069168641</v>
      </c>
      <c r="O15" s="226">
        <v>2.0442477988257481</v>
      </c>
      <c r="P15" s="226">
        <v>2.5806128279805951</v>
      </c>
      <c r="Q15" s="226">
        <v>2.408720982706964</v>
      </c>
      <c r="R15" s="226">
        <v>2.4775983018239982</v>
      </c>
      <c r="S15" s="226">
        <v>2.4454906093599971</v>
      </c>
      <c r="T15" s="226">
        <v>2.578943292707053</v>
      </c>
      <c r="U15" s="226">
        <v>3.1172114951917012</v>
      </c>
      <c r="V15" s="226">
        <v>2.9595564524647719</v>
      </c>
      <c r="W15" s="226">
        <v>3.1462057352354278</v>
      </c>
      <c r="X15" s="226">
        <v>2.8647484085494779</v>
      </c>
      <c r="Y15" s="226">
        <v>3.0924801989954132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14.872307510075519</v>
      </c>
      <c r="C16" s="261">
        <f t="shared" si="0"/>
        <v>24.538603004764639</v>
      </c>
      <c r="D16" s="261">
        <f t="shared" si="0"/>
        <v>12.653861496388746</v>
      </c>
      <c r="E16" s="261">
        <f t="shared" si="0"/>
        <v>15.442291615159071</v>
      </c>
      <c r="F16" s="261">
        <f t="shared" si="0"/>
        <v>11.702278555824071</v>
      </c>
      <c r="G16" s="261">
        <f t="shared" si="0"/>
        <v>8.0364020158819116</v>
      </c>
      <c r="H16" s="261">
        <f t="shared" si="0"/>
        <v>16.600290521643039</v>
      </c>
      <c r="I16" s="261">
        <f t="shared" si="0"/>
        <v>18.083989122957171</v>
      </c>
      <c r="J16" s="261">
        <f t="shared" si="0"/>
        <v>15.515470802069196</v>
      </c>
      <c r="K16" s="261">
        <f t="shared" si="0"/>
        <v>14.795272715603584</v>
      </c>
      <c r="L16" s="261">
        <f t="shared" si="0"/>
        <v>11.464062087348633</v>
      </c>
      <c r="M16" s="261">
        <f t="shared" si="0"/>
        <v>16.421806406106946</v>
      </c>
      <c r="N16" s="261">
        <f t="shared" si="0"/>
        <v>16.429966920076492</v>
      </c>
      <c r="O16" s="261">
        <f t="shared" si="0"/>
        <v>20.505287447529639</v>
      </c>
      <c r="P16" s="261">
        <f t="shared" si="0"/>
        <v>21.052885075221688</v>
      </c>
      <c r="Q16" s="261">
        <f t="shared" si="0"/>
        <v>22.644970606688439</v>
      </c>
      <c r="R16" s="261">
        <f t="shared" si="0"/>
        <v>21.485895458676993</v>
      </c>
      <c r="S16" s="261">
        <f t="shared" si="0"/>
        <v>23.300349343048858</v>
      </c>
      <c r="T16" s="261">
        <f t="shared" si="0"/>
        <v>29.760003463393431</v>
      </c>
      <c r="U16" s="261">
        <f t="shared" si="0"/>
        <v>29.19126348459044</v>
      </c>
      <c r="V16" s="261">
        <f t="shared" si="0"/>
        <v>31.279956939050791</v>
      </c>
      <c r="W16" s="261">
        <f t="shared" si="0"/>
        <v>28.505441410636969</v>
      </c>
      <c r="X16" s="261">
        <f t="shared" si="0"/>
        <v>33.865503760174519</v>
      </c>
      <c r="Y16" s="261">
        <f t="shared" si="0"/>
        <v>28.666023894435529</v>
      </c>
      <c r="DA16" s="70"/>
    </row>
    <row r="17" spans="1:105" ht="12" customHeight="1" x14ac:dyDescent="0.25">
      <c r="A17" s="60" t="s">
        <v>2404</v>
      </c>
      <c r="B17" s="329">
        <v>12.482355034992359</v>
      </c>
      <c r="C17" s="329">
        <v>22.7572596950702</v>
      </c>
      <c r="D17" s="329">
        <v>10.394191502437099</v>
      </c>
      <c r="E17" s="329">
        <v>14.24112097383186</v>
      </c>
      <c r="F17" s="329">
        <v>8.6513395611850665</v>
      </c>
      <c r="G17" s="329">
        <v>3.996023501974014</v>
      </c>
      <c r="H17" s="329">
        <v>10.891961310171981</v>
      </c>
      <c r="I17" s="329">
        <v>11.72666438262983</v>
      </c>
      <c r="J17" s="329">
        <v>8.5097802262610021</v>
      </c>
      <c r="K17" s="329">
        <v>8.0106753794349341</v>
      </c>
      <c r="L17" s="329">
        <v>8.8211988079132375</v>
      </c>
      <c r="M17" s="329">
        <v>8.429188403271624</v>
      </c>
      <c r="N17" s="329">
        <v>7.725036310996729</v>
      </c>
      <c r="O17" s="329">
        <v>10.330003494391811</v>
      </c>
      <c r="P17" s="329">
        <v>8.2078335541214074</v>
      </c>
      <c r="Q17" s="329">
        <v>10.65551415380479</v>
      </c>
      <c r="R17" s="329">
        <v>9.1536007841505125</v>
      </c>
      <c r="S17" s="329">
        <v>11.12787134441113</v>
      </c>
      <c r="T17" s="329">
        <v>17.064070956308029</v>
      </c>
      <c r="U17" s="329">
        <v>13.836057612223749</v>
      </c>
      <c r="V17" s="329">
        <v>16.697670759425069</v>
      </c>
      <c r="W17" s="329">
        <v>12.961645289748381</v>
      </c>
      <c r="X17" s="329">
        <v>19.701393367597721</v>
      </c>
      <c r="Y17" s="329">
        <v>13.316105311311549</v>
      </c>
      <c r="DA17" s="72" t="s">
        <v>2455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4.1255298596865834E-3</v>
      </c>
      <c r="U18" s="230">
        <v>2.3629283786030012E-3</v>
      </c>
      <c r="V18" s="230">
        <v>9.0093661101565276E-4</v>
      </c>
      <c r="W18" s="230">
        <v>6.6230483144159098E-4</v>
      </c>
      <c r="X18" s="230">
        <v>0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0.33888637645408393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0.40621772591825789</v>
      </c>
      <c r="U19" s="230">
        <v>0.34934236412839759</v>
      </c>
      <c r="V19" s="230">
        <v>0.33947906847922149</v>
      </c>
      <c r="W19" s="230">
        <v>0.31564211437536432</v>
      </c>
      <c r="X19" s="230">
        <v>0.38748914766401282</v>
      </c>
      <c r="Y19" s="230">
        <v>0.33686992530311383</v>
      </c>
      <c r="DA19" s="71" t="s">
        <v>2457</v>
      </c>
    </row>
    <row r="20" spans="1:105" ht="12" customHeight="1" x14ac:dyDescent="0.25">
      <c r="A20" s="59" t="s">
        <v>159</v>
      </c>
      <c r="B20" s="230">
        <v>0.83787370833936781</v>
      </c>
      <c r="C20" s="230">
        <v>0</v>
      </c>
      <c r="D20" s="230">
        <v>0.59763698306015622</v>
      </c>
      <c r="E20" s="230">
        <v>0.45732264701650988</v>
      </c>
      <c r="F20" s="230">
        <v>0.31116406165016708</v>
      </c>
      <c r="G20" s="230">
        <v>0</v>
      </c>
      <c r="H20" s="230">
        <v>0</v>
      </c>
      <c r="I20" s="230">
        <v>1.2834462833217739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0.3623832046315652</v>
      </c>
      <c r="U20" s="230">
        <v>0.3388049591110015</v>
      </c>
      <c r="V20" s="230">
        <v>0.30183751451023988</v>
      </c>
      <c r="W20" s="230">
        <v>0.18983424203649429</v>
      </c>
      <c r="X20" s="230">
        <v>0.26675750813030741</v>
      </c>
      <c r="Y20" s="230">
        <v>0.1708898366642958</v>
      </c>
      <c r="DA20" s="71" t="s">
        <v>2458</v>
      </c>
    </row>
    <row r="21" spans="1:105" ht="12" customHeight="1" x14ac:dyDescent="0.25">
      <c r="A21" s="59" t="s">
        <v>32</v>
      </c>
      <c r="B21" s="230">
        <v>2.06341536075931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2459</v>
      </c>
    </row>
    <row r="22" spans="1:105" ht="12" customHeight="1" x14ac:dyDescent="0.25">
      <c r="A22" s="59" t="s">
        <v>35</v>
      </c>
      <c r="B22" s="230">
        <v>9.2421795894395995</v>
      </c>
      <c r="C22" s="230">
        <v>22.7572596950702</v>
      </c>
      <c r="D22" s="230">
        <v>9.796554519376949</v>
      </c>
      <c r="E22" s="230">
        <v>13.783798326815351</v>
      </c>
      <c r="F22" s="230">
        <v>8.3401754995348991</v>
      </c>
      <c r="G22" s="230">
        <v>3.996023501974014</v>
      </c>
      <c r="H22" s="230">
        <v>10.891961310171981</v>
      </c>
      <c r="I22" s="230">
        <v>10.44321809930805</v>
      </c>
      <c r="J22" s="230">
        <v>8.5097802262610021</v>
      </c>
      <c r="K22" s="230">
        <v>8.0106753794349341</v>
      </c>
      <c r="L22" s="230">
        <v>8.8211988079132375</v>
      </c>
      <c r="M22" s="230">
        <v>8.429188403271624</v>
      </c>
      <c r="N22" s="230">
        <v>7.725036310996729</v>
      </c>
      <c r="O22" s="230">
        <v>10.330003494391811</v>
      </c>
      <c r="P22" s="230">
        <v>8.2078335541214074</v>
      </c>
      <c r="Q22" s="230">
        <v>10.65551415380479</v>
      </c>
      <c r="R22" s="230">
        <v>9.1536007841505125</v>
      </c>
      <c r="S22" s="230">
        <v>11.12787134441113</v>
      </c>
      <c r="T22" s="230">
        <v>16.291344495898521</v>
      </c>
      <c r="U22" s="230">
        <v>13.14554736060575</v>
      </c>
      <c r="V22" s="230">
        <v>16.05545323982459</v>
      </c>
      <c r="W22" s="230">
        <v>12.455506628505081</v>
      </c>
      <c r="X22" s="230">
        <v>19.0471467118034</v>
      </c>
      <c r="Y22" s="230">
        <v>12.808345549344139</v>
      </c>
      <c r="DA22" s="71" t="s">
        <v>2460</v>
      </c>
    </row>
    <row r="23" spans="1:105" ht="12" customHeight="1" x14ac:dyDescent="0.25">
      <c r="A23" s="60" t="s">
        <v>2411</v>
      </c>
      <c r="B23" s="329">
        <v>2.38995247508316</v>
      </c>
      <c r="C23" s="329">
        <v>1.78134330969444</v>
      </c>
      <c r="D23" s="329">
        <v>2.2596699939516478</v>
      </c>
      <c r="E23" s="329">
        <v>1.201170641327211</v>
      </c>
      <c r="F23" s="329">
        <v>3.050938994639004</v>
      </c>
      <c r="G23" s="329">
        <v>4.0403785139078972</v>
      </c>
      <c r="H23" s="329">
        <v>5.7083292114710593</v>
      </c>
      <c r="I23" s="329">
        <v>6.3573247403273401</v>
      </c>
      <c r="J23" s="329">
        <v>7.0056905758081944</v>
      </c>
      <c r="K23" s="329">
        <v>6.7845973361686509</v>
      </c>
      <c r="L23" s="329">
        <v>2.6428632794353959</v>
      </c>
      <c r="M23" s="329">
        <v>7.9926180028353233</v>
      </c>
      <c r="N23" s="329">
        <v>8.7049306090797636</v>
      </c>
      <c r="O23" s="329">
        <v>10.17528395313783</v>
      </c>
      <c r="P23" s="329">
        <v>12.845051521100279</v>
      </c>
      <c r="Q23" s="329">
        <v>11.989456452883649</v>
      </c>
      <c r="R23" s="329">
        <v>12.33229467452648</v>
      </c>
      <c r="S23" s="329">
        <v>12.17247799863773</v>
      </c>
      <c r="T23" s="329">
        <v>12.6959325070854</v>
      </c>
      <c r="U23" s="329">
        <v>15.355205872366691</v>
      </c>
      <c r="V23" s="329">
        <v>14.58228617962572</v>
      </c>
      <c r="W23" s="329">
        <v>15.54379612088859</v>
      </c>
      <c r="X23" s="329">
        <v>14.1641103925768</v>
      </c>
      <c r="Y23" s="329">
        <v>15.34991858312398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6.2276395339673192</v>
      </c>
      <c r="C24" s="261">
        <f t="shared" si="1"/>
        <v>9.7086005414077281</v>
      </c>
      <c r="D24" s="261">
        <f t="shared" si="1"/>
        <v>5.3095115623913989</v>
      </c>
      <c r="E24" s="261">
        <f t="shared" si="1"/>
        <v>6.1516843853133665</v>
      </c>
      <c r="F24" s="261">
        <f t="shared" si="1"/>
        <v>4.9959981605696555</v>
      </c>
      <c r="G24" s="261">
        <f t="shared" si="1"/>
        <v>3.3852128178173904</v>
      </c>
      <c r="H24" s="261">
        <f t="shared" si="1"/>
        <v>7.0490838308422354</v>
      </c>
      <c r="I24" s="261">
        <f t="shared" si="1"/>
        <v>7.7049318643521882</v>
      </c>
      <c r="J24" s="261">
        <f t="shared" si="1"/>
        <v>6.5081764218450555</v>
      </c>
      <c r="K24" s="261">
        <f t="shared" si="1"/>
        <v>6.2368110205246312</v>
      </c>
      <c r="L24" s="261">
        <f t="shared" si="1"/>
        <v>4.8535554317605847</v>
      </c>
      <c r="M24" s="261">
        <f t="shared" si="1"/>
        <v>6.8790809716537327</v>
      </c>
      <c r="N24" s="261">
        <f t="shared" si="1"/>
        <v>6.8412730712952907</v>
      </c>
      <c r="O24" s="261">
        <f t="shared" si="1"/>
        <v>8.5696537923544405</v>
      </c>
      <c r="P24" s="261">
        <f t="shared" si="1"/>
        <v>8.5192388112973383</v>
      </c>
      <c r="Q24" s="261">
        <f t="shared" si="1"/>
        <v>9.3952086091745652</v>
      </c>
      <c r="R24" s="261">
        <f t="shared" si="1"/>
        <v>8.7870385804951479</v>
      </c>
      <c r="S24" s="261">
        <f t="shared" si="1"/>
        <v>9.66912928834358</v>
      </c>
      <c r="T24" s="261">
        <f t="shared" si="1"/>
        <v>12.547857161247206</v>
      </c>
      <c r="U24" s="261">
        <f t="shared" si="1"/>
        <v>12.093489140781564</v>
      </c>
      <c r="V24" s="261">
        <f t="shared" si="1"/>
        <v>13.127810565393512</v>
      </c>
      <c r="W24" s="261">
        <f t="shared" si="1"/>
        <v>11.764929537746793</v>
      </c>
      <c r="X24" s="261">
        <f t="shared" si="1"/>
        <v>14.420962740643876</v>
      </c>
      <c r="Y24" s="261">
        <f t="shared" si="1"/>
        <v>12.012482322903322</v>
      </c>
      <c r="DA24" s="70"/>
    </row>
    <row r="25" spans="1:105" ht="12" customHeight="1" x14ac:dyDescent="0.25">
      <c r="A25" s="60" t="s">
        <v>2414</v>
      </c>
      <c r="B25" s="262">
        <v>4.7679679257997503</v>
      </c>
      <c r="C25" s="262">
        <v>7.8443013095744742</v>
      </c>
      <c r="D25" s="262">
        <v>4.0667384748407107</v>
      </c>
      <c r="E25" s="262">
        <v>4.9734611009995637</v>
      </c>
      <c r="F25" s="262">
        <v>3.738730501716335</v>
      </c>
      <c r="G25" s="262">
        <v>2.385410275196592</v>
      </c>
      <c r="H25" s="262">
        <v>5.093182554091773</v>
      </c>
      <c r="I25" s="262">
        <v>5.5813639942549997</v>
      </c>
      <c r="J25" s="262">
        <v>4.567043954509292</v>
      </c>
      <c r="K25" s="262">
        <v>4.4045968500677244</v>
      </c>
      <c r="L25" s="262">
        <v>3.6410332654066191</v>
      </c>
      <c r="M25" s="262">
        <v>4.8173433872932767</v>
      </c>
      <c r="N25" s="262">
        <v>4.7593075314335387</v>
      </c>
      <c r="O25" s="262">
        <v>5.984159771024598</v>
      </c>
      <c r="P25" s="262">
        <v>5.7726901868349874</v>
      </c>
      <c r="Q25" s="262">
        <v>6.5086881850974008</v>
      </c>
      <c r="R25" s="262">
        <v>6.0032963216834991</v>
      </c>
      <c r="S25" s="262">
        <v>6.6981478215439463</v>
      </c>
      <c r="T25" s="262">
        <v>8.8840316697661148</v>
      </c>
      <c r="U25" s="262">
        <v>8.3686593770802151</v>
      </c>
      <c r="V25" s="262">
        <v>9.2226600818876339</v>
      </c>
      <c r="W25" s="262">
        <v>8.1129583309709368</v>
      </c>
      <c r="X25" s="262">
        <v>10.351419430527059</v>
      </c>
      <c r="Y25" s="262">
        <v>8.4222028981304913</v>
      </c>
      <c r="DA25" s="72" t="s">
        <v>2462</v>
      </c>
    </row>
    <row r="26" spans="1:105" ht="12" customHeight="1" x14ac:dyDescent="0.25">
      <c r="A26" s="60" t="s">
        <v>2416</v>
      </c>
      <c r="B26" s="262">
        <v>1.4596716081675689</v>
      </c>
      <c r="C26" s="262">
        <v>1.8642992318332541</v>
      </c>
      <c r="D26" s="262">
        <v>1.2427730875506879</v>
      </c>
      <c r="E26" s="262">
        <v>1.178223284313803</v>
      </c>
      <c r="F26" s="262">
        <v>1.2572676588533209</v>
      </c>
      <c r="G26" s="262">
        <v>0.99980254262079837</v>
      </c>
      <c r="H26" s="262">
        <v>1.955901276750462</v>
      </c>
      <c r="I26" s="262">
        <v>2.1235678700971881</v>
      </c>
      <c r="J26" s="262">
        <v>1.9411324673357639</v>
      </c>
      <c r="K26" s="262">
        <v>1.832214170456907</v>
      </c>
      <c r="L26" s="262">
        <v>1.212522166353966</v>
      </c>
      <c r="M26" s="262">
        <v>2.061737584360456</v>
      </c>
      <c r="N26" s="262">
        <v>2.081965539861752</v>
      </c>
      <c r="O26" s="262">
        <v>2.5854940213298421</v>
      </c>
      <c r="P26" s="262">
        <v>2.74654862446235</v>
      </c>
      <c r="Q26" s="262">
        <v>2.886520424077164</v>
      </c>
      <c r="R26" s="262">
        <v>2.7837422588116492</v>
      </c>
      <c r="S26" s="262">
        <v>2.9709814667996328</v>
      </c>
      <c r="T26" s="262">
        <v>3.6638254914810919</v>
      </c>
      <c r="U26" s="262">
        <v>3.724829763701349</v>
      </c>
      <c r="V26" s="262">
        <v>3.9051504835058779</v>
      </c>
      <c r="W26" s="262">
        <v>3.6519712067758561</v>
      </c>
      <c r="X26" s="262">
        <v>4.0695433101168179</v>
      </c>
      <c r="Y26" s="262">
        <v>3.5902794247728309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18.210988787847576</v>
      </c>
      <c r="C27" s="261">
        <f t="shared" si="2"/>
        <v>30.047268985426083</v>
      </c>
      <c r="D27" s="261">
        <f t="shared" si="2"/>
        <v>15.494524281292351</v>
      </c>
      <c r="E27" s="261">
        <f t="shared" si="2"/>
        <v>18.908928508358041</v>
      </c>
      <c r="F27" s="261">
        <f t="shared" si="2"/>
        <v>14.329320680600905</v>
      </c>
      <c r="G27" s="261">
        <f t="shared" si="2"/>
        <v>9.8404922643451957</v>
      </c>
      <c r="H27" s="261">
        <f t="shared" si="2"/>
        <v>20.326886353032297</v>
      </c>
      <c r="I27" s="261">
        <f t="shared" si="2"/>
        <v>22.143660150559796</v>
      </c>
      <c r="J27" s="261">
        <f t="shared" si="2"/>
        <v>18.998535676003108</v>
      </c>
      <c r="K27" s="261">
        <f t="shared" si="2"/>
        <v>18.116660468086025</v>
      </c>
      <c r="L27" s="261">
        <f t="shared" si="2"/>
        <v>14.037627045733025</v>
      </c>
      <c r="M27" s="261">
        <f t="shared" si="2"/>
        <v>20.108334374824839</v>
      </c>
      <c r="N27" s="261">
        <f t="shared" si="2"/>
        <v>20.118326840909994</v>
      </c>
      <c r="O27" s="261">
        <f t="shared" si="2"/>
        <v>25.108515241873029</v>
      </c>
      <c r="P27" s="261">
        <f t="shared" si="2"/>
        <v>25.779042949251071</v>
      </c>
      <c r="Q27" s="261">
        <f t="shared" si="2"/>
        <v>27.728535436761348</v>
      </c>
      <c r="R27" s="261">
        <f t="shared" si="2"/>
        <v>26.309259745318769</v>
      </c>
      <c r="S27" s="261">
        <f t="shared" si="2"/>
        <v>28.531040011896561</v>
      </c>
      <c r="T27" s="261">
        <f t="shared" si="2"/>
        <v>36.440820567420538</v>
      </c>
      <c r="U27" s="261">
        <f t="shared" si="2"/>
        <v>35.744404266845429</v>
      </c>
      <c r="V27" s="261">
        <f t="shared" si="2"/>
        <v>38.301988088633607</v>
      </c>
      <c r="W27" s="261">
        <f t="shared" si="2"/>
        <v>34.904622135473844</v>
      </c>
      <c r="X27" s="261">
        <f t="shared" si="2"/>
        <v>41.467963787968799</v>
      </c>
      <c r="Y27" s="261">
        <f t="shared" si="2"/>
        <v>35.1012537482884</v>
      </c>
      <c r="DA27" s="70"/>
    </row>
    <row r="28" spans="1:105" ht="12" customHeight="1" x14ac:dyDescent="0.25">
      <c r="A28" s="60" t="s">
        <v>2419</v>
      </c>
      <c r="B28" s="329">
        <v>15.2845163693784</v>
      </c>
      <c r="C28" s="329">
        <v>27.866032279677789</v>
      </c>
      <c r="D28" s="329">
        <v>12.72758143155564</v>
      </c>
      <c r="E28" s="329">
        <v>17.438107314896151</v>
      </c>
      <c r="F28" s="329">
        <v>10.593477013696001</v>
      </c>
      <c r="G28" s="329">
        <v>4.8930900024171597</v>
      </c>
      <c r="H28" s="329">
        <v>13.337095481843241</v>
      </c>
      <c r="I28" s="329">
        <v>14.35918087668958</v>
      </c>
      <c r="J28" s="329">
        <v>10.420139052564499</v>
      </c>
      <c r="K28" s="329">
        <v>9.8089902605325729</v>
      </c>
      <c r="L28" s="329">
        <v>10.801467928057029</v>
      </c>
      <c r="M28" s="329">
        <v>10.32145518767954</v>
      </c>
      <c r="N28" s="329">
        <v>9.4592281359143637</v>
      </c>
      <c r="O28" s="329">
        <v>12.64898387068385</v>
      </c>
      <c r="P28" s="329">
        <v>10.05040843361806</v>
      </c>
      <c r="Q28" s="329">
        <v>13.0475683515977</v>
      </c>
      <c r="R28" s="329">
        <v>11.20849075610267</v>
      </c>
      <c r="S28" s="329">
        <v>13.62596491152383</v>
      </c>
      <c r="T28" s="329">
        <v>20.894780762826169</v>
      </c>
      <c r="U28" s="329">
        <v>16.94211136190663</v>
      </c>
      <c r="V28" s="329">
        <v>20.446127460520479</v>
      </c>
      <c r="W28" s="329">
        <v>15.871402395610261</v>
      </c>
      <c r="X28" s="329">
        <v>24.124155143997211</v>
      </c>
      <c r="Y28" s="329">
        <v>16.305435075075358</v>
      </c>
      <c r="DA28" s="72" t="s">
        <v>2464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5.0516692159427558E-3</v>
      </c>
      <c r="U29" s="230">
        <v>2.8933816880853062E-3</v>
      </c>
      <c r="V29" s="230">
        <v>1.103187686957942E-3</v>
      </c>
      <c r="W29" s="230">
        <v>8.1098550788766223E-4</v>
      </c>
      <c r="X29" s="230">
        <v>0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0.41496290994377621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0.49740946030807082</v>
      </c>
      <c r="U30" s="230">
        <v>0.42776616015722152</v>
      </c>
      <c r="V30" s="230">
        <v>0.41568865528067939</v>
      </c>
      <c r="W30" s="230">
        <v>0.38650054821473179</v>
      </c>
      <c r="X30" s="230">
        <v>0.47447650734368901</v>
      </c>
      <c r="Y30" s="230">
        <v>0.41249378608544551</v>
      </c>
      <c r="DA30" s="71" t="s">
        <v>2466</v>
      </c>
    </row>
    <row r="31" spans="1:105" ht="12" customHeight="1" x14ac:dyDescent="0.25">
      <c r="A31" s="59" t="s">
        <v>159</v>
      </c>
      <c r="B31" s="230">
        <v>1.0259678061298381</v>
      </c>
      <c r="C31" s="230">
        <v>0</v>
      </c>
      <c r="D31" s="230">
        <v>0.7318003874205995</v>
      </c>
      <c r="E31" s="230">
        <v>0.55998691471409345</v>
      </c>
      <c r="F31" s="230">
        <v>0.3810172183471433</v>
      </c>
      <c r="G31" s="230">
        <v>0</v>
      </c>
      <c r="H31" s="230">
        <v>0</v>
      </c>
      <c r="I31" s="230">
        <v>1.5715668775368661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0.44373453628354931</v>
      </c>
      <c r="U31" s="230">
        <v>0.41486321523796088</v>
      </c>
      <c r="V31" s="230">
        <v>0.36959695654315089</v>
      </c>
      <c r="W31" s="230">
        <v>0.23245009228958491</v>
      </c>
      <c r="X31" s="230">
        <v>0.32664184669017232</v>
      </c>
      <c r="Y31" s="230">
        <v>0.20925286122158671</v>
      </c>
      <c r="DA31" s="71" t="s">
        <v>2467</v>
      </c>
    </row>
    <row r="32" spans="1:105" ht="12" customHeight="1" x14ac:dyDescent="0.25">
      <c r="A32" s="59" t="s">
        <v>32</v>
      </c>
      <c r="B32" s="230">
        <v>2.5266310539909922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2468</v>
      </c>
    </row>
    <row r="33" spans="1:105" ht="12" customHeight="1" x14ac:dyDescent="0.25">
      <c r="A33" s="59" t="s">
        <v>35</v>
      </c>
      <c r="B33" s="230">
        <v>11.316954599313799</v>
      </c>
      <c r="C33" s="230">
        <v>27.866032279677789</v>
      </c>
      <c r="D33" s="230">
        <v>11.99578104413504</v>
      </c>
      <c r="E33" s="230">
        <v>16.878120400182059</v>
      </c>
      <c r="F33" s="230">
        <v>10.21245979534886</v>
      </c>
      <c r="G33" s="230">
        <v>4.8930900024171597</v>
      </c>
      <c r="H33" s="230">
        <v>13.337095481843241</v>
      </c>
      <c r="I33" s="230">
        <v>12.78761399915272</v>
      </c>
      <c r="J33" s="230">
        <v>10.420139052564499</v>
      </c>
      <c r="K33" s="230">
        <v>9.8089902605325729</v>
      </c>
      <c r="L33" s="230">
        <v>10.801467928057029</v>
      </c>
      <c r="M33" s="230">
        <v>10.32145518767954</v>
      </c>
      <c r="N33" s="230">
        <v>9.4592281359143637</v>
      </c>
      <c r="O33" s="230">
        <v>12.64898387068385</v>
      </c>
      <c r="P33" s="230">
        <v>10.05040843361806</v>
      </c>
      <c r="Q33" s="230">
        <v>13.0475683515977</v>
      </c>
      <c r="R33" s="230">
        <v>11.20849075610267</v>
      </c>
      <c r="S33" s="230">
        <v>13.62596491152383</v>
      </c>
      <c r="T33" s="230">
        <v>19.948585097018601</v>
      </c>
      <c r="U33" s="230">
        <v>16.09658860482336</v>
      </c>
      <c r="V33" s="230">
        <v>19.65973866100969</v>
      </c>
      <c r="W33" s="230">
        <v>15.251640769598049</v>
      </c>
      <c r="X33" s="230">
        <v>23.32303678996335</v>
      </c>
      <c r="Y33" s="230">
        <v>15.683688427768329</v>
      </c>
      <c r="DA33" s="71" t="s">
        <v>2469</v>
      </c>
    </row>
    <row r="34" spans="1:105" ht="12" customHeight="1" x14ac:dyDescent="0.25">
      <c r="A34" s="60" t="s">
        <v>2426</v>
      </c>
      <c r="B34" s="329">
        <v>2.9264724184691762</v>
      </c>
      <c r="C34" s="329">
        <v>2.1812367057482951</v>
      </c>
      <c r="D34" s="329">
        <v>2.7669428497367119</v>
      </c>
      <c r="E34" s="329">
        <v>1.470821193461892</v>
      </c>
      <c r="F34" s="329">
        <v>3.7358436669049042</v>
      </c>
      <c r="G34" s="329">
        <v>4.947402261928036</v>
      </c>
      <c r="H34" s="329">
        <v>6.9897908711890562</v>
      </c>
      <c r="I34" s="329">
        <v>7.7844792738702164</v>
      </c>
      <c r="J34" s="329">
        <v>8.5783966234386089</v>
      </c>
      <c r="K34" s="329">
        <v>8.3076702075534534</v>
      </c>
      <c r="L34" s="329">
        <v>3.236159117675995</v>
      </c>
      <c r="M34" s="329">
        <v>9.7868791871452991</v>
      </c>
      <c r="N34" s="329">
        <v>10.65909870499563</v>
      </c>
      <c r="O34" s="329">
        <v>12.459531371189181</v>
      </c>
      <c r="P34" s="329">
        <v>15.72863451563301</v>
      </c>
      <c r="Q34" s="329">
        <v>14.680967085163649</v>
      </c>
      <c r="R34" s="329">
        <v>15.1007689892161</v>
      </c>
      <c r="S34" s="329">
        <v>14.905075100372731</v>
      </c>
      <c r="T34" s="329">
        <v>15.54603980459437</v>
      </c>
      <c r="U34" s="329">
        <v>18.802292904938799</v>
      </c>
      <c r="V34" s="329">
        <v>17.855860628113131</v>
      </c>
      <c r="W34" s="329">
        <v>19.033219739863579</v>
      </c>
      <c r="X34" s="329">
        <v>17.343808643971592</v>
      </c>
      <c r="Y34" s="329">
        <v>18.795818673213041</v>
      </c>
      <c r="DA34" s="72" t="s">
        <v>2470</v>
      </c>
    </row>
    <row r="35" spans="1:105" ht="12" customHeight="1" x14ac:dyDescent="0.25">
      <c r="A35" s="57" t="s">
        <v>2428</v>
      </c>
      <c r="B35" s="261">
        <v>17.550939037205499</v>
      </c>
      <c r="C35" s="261">
        <v>28.048055352397981</v>
      </c>
      <c r="D35" s="261">
        <v>18.65852531347171</v>
      </c>
      <c r="E35" s="261">
        <v>22.68954621839239</v>
      </c>
      <c r="F35" s="261">
        <v>20.761925009015769</v>
      </c>
      <c r="G35" s="261">
        <v>12.777811059689251</v>
      </c>
      <c r="H35" s="261">
        <v>19.581382794008778</v>
      </c>
      <c r="I35" s="261">
        <v>25.318940709177891</v>
      </c>
      <c r="J35" s="261">
        <v>17.235334506228281</v>
      </c>
      <c r="K35" s="261">
        <v>19.54956813897768</v>
      </c>
      <c r="L35" s="261">
        <v>15.346354503785481</v>
      </c>
      <c r="M35" s="261">
        <v>20.66209809904792</v>
      </c>
      <c r="N35" s="261">
        <v>21.99537798064922</v>
      </c>
      <c r="O35" s="261">
        <v>25.401249975634869</v>
      </c>
      <c r="P35" s="261">
        <v>23.998224608323831</v>
      </c>
      <c r="Q35" s="261">
        <v>27.725775883539239</v>
      </c>
      <c r="R35" s="261">
        <v>24.44660875978337</v>
      </c>
      <c r="S35" s="261">
        <v>27.631373043424279</v>
      </c>
      <c r="T35" s="261">
        <v>35.812982715435432</v>
      </c>
      <c r="U35" s="261">
        <v>34.900488056029673</v>
      </c>
      <c r="V35" s="261">
        <v>38.504052132776138</v>
      </c>
      <c r="W35" s="261">
        <v>34.668520545069789</v>
      </c>
      <c r="X35" s="261">
        <v>55.261556049248</v>
      </c>
      <c r="Y35" s="261">
        <v>48.880109903644907</v>
      </c>
      <c r="DA35" s="70" t="s">
        <v>2471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6.311003569107727E-3</v>
      </c>
      <c r="U36" s="229">
        <v>3.9029927795139279E-3</v>
      </c>
      <c r="V36" s="229">
        <v>1.3651682494533681E-3</v>
      </c>
      <c r="W36" s="229">
        <v>1.0926057095477599E-3</v>
      </c>
      <c r="X36" s="229">
        <v>0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0.42515217506523179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0.62760299631035443</v>
      </c>
      <c r="U38" s="229">
        <v>0.58278168042350731</v>
      </c>
      <c r="V38" s="229">
        <v>0.51953210708481645</v>
      </c>
      <c r="W38" s="229">
        <v>0.52590576686131274</v>
      </c>
      <c r="X38" s="229">
        <v>0.38493870929217938</v>
      </c>
      <c r="Y38" s="229">
        <v>0.33751645081335069</v>
      </c>
      <c r="DA38" s="73" t="s">
        <v>2474</v>
      </c>
    </row>
    <row r="39" spans="1:105" ht="12" customHeight="1" x14ac:dyDescent="0.25">
      <c r="A39" s="46" t="s">
        <v>159</v>
      </c>
      <c r="B39" s="229">
        <v>1.07114982476473</v>
      </c>
      <c r="C39" s="229">
        <v>0</v>
      </c>
      <c r="D39" s="229">
        <v>0.59649016093281571</v>
      </c>
      <c r="E39" s="229">
        <v>0.41486453659936512</v>
      </c>
      <c r="F39" s="229">
        <v>0.25416368192277672</v>
      </c>
      <c r="G39" s="229">
        <v>0</v>
      </c>
      <c r="H39" s="229">
        <v>0</v>
      </c>
      <c r="I39" s="229">
        <v>1.560728382307409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0.57052615922833194</v>
      </c>
      <c r="U39" s="229">
        <v>0.57595129355742181</v>
      </c>
      <c r="V39" s="229">
        <v>0.47071059027320838</v>
      </c>
      <c r="W39" s="229">
        <v>0.32230638186391208</v>
      </c>
      <c r="X39" s="229">
        <v>0.27004121722613472</v>
      </c>
      <c r="Y39" s="229">
        <v>0.17447383335685121</v>
      </c>
      <c r="DA39" s="73" t="s">
        <v>2475</v>
      </c>
    </row>
    <row r="40" spans="1:105" ht="12" customHeight="1" x14ac:dyDescent="0.25">
      <c r="A40" s="46" t="s">
        <v>32</v>
      </c>
      <c r="B40" s="229">
        <v>2.557382607258806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2476</v>
      </c>
    </row>
    <row r="41" spans="1:105" ht="12" customHeight="1" x14ac:dyDescent="0.25">
      <c r="A41" s="46" t="s">
        <v>33</v>
      </c>
      <c r="B41" s="229">
        <v>1.930271200448523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6.2981277951893366E-4</v>
      </c>
      <c r="T41" s="229">
        <v>0.49823439300343481</v>
      </c>
      <c r="U41" s="229">
        <v>1.318093178751703</v>
      </c>
      <c r="V41" s="229">
        <v>1.395980025817112</v>
      </c>
      <c r="W41" s="229">
        <v>0.49162135881732638</v>
      </c>
      <c r="X41" s="229">
        <v>0.51051574220150375</v>
      </c>
      <c r="Y41" s="229">
        <v>0.20091027666866271</v>
      </c>
      <c r="DA41" s="73" t="s">
        <v>2477</v>
      </c>
    </row>
    <row r="42" spans="1:105" ht="12" customHeight="1" x14ac:dyDescent="0.25">
      <c r="A42" s="46" t="s">
        <v>35</v>
      </c>
      <c r="B42" s="229">
        <v>11.56698322966821</v>
      </c>
      <c r="C42" s="229">
        <v>28.048055352397981</v>
      </c>
      <c r="D42" s="229">
        <v>9.572232175127148</v>
      </c>
      <c r="E42" s="229">
        <v>12.241272288892169</v>
      </c>
      <c r="F42" s="229">
        <v>6.6691931499753991</v>
      </c>
      <c r="G42" s="229">
        <v>4.3777594036948297</v>
      </c>
      <c r="H42" s="229">
        <v>16.314667320684531</v>
      </c>
      <c r="I42" s="229">
        <v>12.43248729459026</v>
      </c>
      <c r="J42" s="229">
        <v>14.99174532462548</v>
      </c>
      <c r="K42" s="229">
        <v>11.131553295426491</v>
      </c>
      <c r="L42" s="229">
        <v>10.23091689250812</v>
      </c>
      <c r="M42" s="229">
        <v>12.818452941363271</v>
      </c>
      <c r="N42" s="229">
        <v>11.100446366724711</v>
      </c>
      <c r="O42" s="229">
        <v>16.17553785735419</v>
      </c>
      <c r="P42" s="229">
        <v>15.885325487235299</v>
      </c>
      <c r="Q42" s="229">
        <v>17.405213955536851</v>
      </c>
      <c r="R42" s="229">
        <v>17.21325966283441</v>
      </c>
      <c r="S42" s="229">
        <v>18.915495790018081</v>
      </c>
      <c r="T42" s="229">
        <v>25.109523582067229</v>
      </c>
      <c r="U42" s="229">
        <v>21.877047924077878</v>
      </c>
      <c r="V42" s="229">
        <v>24.511922109799428</v>
      </c>
      <c r="W42" s="229">
        <v>20.70283371872787</v>
      </c>
      <c r="X42" s="229">
        <v>18.876321974310461</v>
      </c>
      <c r="Y42" s="229">
        <v>12.80209803250635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0.59446701612836295</v>
      </c>
      <c r="Y44" s="229">
        <v>1.0490264367882141</v>
      </c>
      <c r="DA44" s="73" t="s">
        <v>2480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8.4898029774117401</v>
      </c>
      <c r="E45" s="229">
        <v>10.03340939290085</v>
      </c>
      <c r="F45" s="229">
        <v>13.83856817711759</v>
      </c>
      <c r="G45" s="229">
        <v>8.4000516559944156</v>
      </c>
      <c r="H45" s="229">
        <v>3.2667154733242452</v>
      </c>
      <c r="I45" s="229">
        <v>11.32572503228022</v>
      </c>
      <c r="J45" s="229">
        <v>2.2435891816028009</v>
      </c>
      <c r="K45" s="229">
        <v>8.4180148435511875</v>
      </c>
      <c r="L45" s="229">
        <v>5.1154376112773674</v>
      </c>
      <c r="M45" s="229">
        <v>7.8436451576846533</v>
      </c>
      <c r="N45" s="229">
        <v>10.894931613924509</v>
      </c>
      <c r="O45" s="229">
        <v>9.2257121182806756</v>
      </c>
      <c r="P45" s="229">
        <v>8.1128991210885264</v>
      </c>
      <c r="Q45" s="229">
        <v>10.320561928002389</v>
      </c>
      <c r="R45" s="229">
        <v>7.2333490969489667</v>
      </c>
      <c r="S45" s="229">
        <v>8.7152474406266833</v>
      </c>
      <c r="T45" s="229">
        <v>9.000784581256978</v>
      </c>
      <c r="U45" s="229">
        <v>10.542710986439641</v>
      </c>
      <c r="V45" s="229">
        <v>11.604542131552121</v>
      </c>
      <c r="W45" s="229">
        <v>12.62476071308982</v>
      </c>
      <c r="X45" s="229">
        <v>34.625271390089353</v>
      </c>
      <c r="Y45" s="229">
        <v>34.316084873511493</v>
      </c>
      <c r="DA45" s="73" t="s">
        <v>2481</v>
      </c>
    </row>
    <row r="46" spans="1:105" ht="12" customHeight="1" x14ac:dyDescent="0.25">
      <c r="A46" s="57" t="s">
        <v>2440</v>
      </c>
      <c r="B46" s="261">
        <v>7.8013720395226969</v>
      </c>
      <c r="C46" s="261">
        <v>9.9639479312650643</v>
      </c>
      <c r="D46" s="261">
        <v>6.6421345475510618</v>
      </c>
      <c r="E46" s="261">
        <v>6.2971411755411086</v>
      </c>
      <c r="F46" s="261">
        <v>6.7196023441790924</v>
      </c>
      <c r="G46" s="261">
        <v>5.3435523150561837</v>
      </c>
      <c r="H46" s="261">
        <v>10.4535249210356</v>
      </c>
      <c r="I46" s="261">
        <v>11.349637078029071</v>
      </c>
      <c r="J46" s="261">
        <v>10.374591429296659</v>
      </c>
      <c r="K46" s="261">
        <v>9.7924658668697475</v>
      </c>
      <c r="L46" s="261">
        <v>6.4804552427859496</v>
      </c>
      <c r="M46" s="261">
        <v>11.019178460047341</v>
      </c>
      <c r="N46" s="261">
        <v>11.127288945708299</v>
      </c>
      <c r="O46" s="261">
        <v>13.818451118383461</v>
      </c>
      <c r="P46" s="261">
        <v>14.679224781914311</v>
      </c>
      <c r="Q46" s="261">
        <v>15.427319132538511</v>
      </c>
      <c r="R46" s="261">
        <v>14.87801016448754</v>
      </c>
      <c r="S46" s="261">
        <v>15.87873026736985</v>
      </c>
      <c r="T46" s="261">
        <v>19.58170974005121</v>
      </c>
      <c r="U46" s="261">
        <v>19.907753639876042</v>
      </c>
      <c r="V46" s="261">
        <v>20.871497137905479</v>
      </c>
      <c r="W46" s="261">
        <v>19.518353239362629</v>
      </c>
      <c r="X46" s="261">
        <v>21.75011229616749</v>
      </c>
      <c r="Y46" s="261">
        <v>19.188634869495239</v>
      </c>
      <c r="DA46" s="70" t="s">
        <v>2482</v>
      </c>
    </row>
    <row r="47" spans="1:105" ht="12" customHeight="1" x14ac:dyDescent="0.25">
      <c r="A47" s="41" t="s">
        <v>2442</v>
      </c>
      <c r="B47" s="350">
        <v>4.8629106522809691</v>
      </c>
      <c r="C47" s="350">
        <v>6.2109316525668854</v>
      </c>
      <c r="D47" s="350">
        <v>4.140311048048118</v>
      </c>
      <c r="E47" s="350">
        <v>3.9252627289557531</v>
      </c>
      <c r="F47" s="350">
        <v>4.1885998582115951</v>
      </c>
      <c r="G47" s="350">
        <v>3.33085223243592</v>
      </c>
      <c r="H47" s="350">
        <v>6.5161047870623987</v>
      </c>
      <c r="I47" s="350">
        <v>7.0746877301402762</v>
      </c>
      <c r="J47" s="350">
        <v>6.4669023498687297</v>
      </c>
      <c r="K47" s="350">
        <v>6.1040399476977347</v>
      </c>
      <c r="L47" s="350">
        <v>4.0395297996455906</v>
      </c>
      <c r="M47" s="350">
        <v>6.8686995109680273</v>
      </c>
      <c r="N47" s="350">
        <v>6.9360891482883016</v>
      </c>
      <c r="O47" s="350">
        <v>8.6135993516496967</v>
      </c>
      <c r="P47" s="350">
        <v>9.1501543827879406</v>
      </c>
      <c r="Q47" s="350">
        <v>9.6164718418363559</v>
      </c>
      <c r="R47" s="350">
        <v>9.2740653499275361</v>
      </c>
      <c r="S47" s="350">
        <v>9.8978546556553297</v>
      </c>
      <c r="T47" s="350">
        <v>12.20607149644346</v>
      </c>
      <c r="U47" s="350">
        <v>12.409307843272829</v>
      </c>
      <c r="V47" s="350">
        <v>13.01004813599199</v>
      </c>
      <c r="W47" s="350">
        <v>12.16657882765023</v>
      </c>
      <c r="X47" s="350">
        <v>13.557724492243439</v>
      </c>
      <c r="Y47" s="350">
        <v>11.96105203506068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0.99999999999999967</v>
      </c>
      <c r="C51" s="232">
        <f t="shared" si="3"/>
        <v>1.0000000000000004</v>
      </c>
      <c r="D51" s="232">
        <f t="shared" si="3"/>
        <v>0.99999999999999989</v>
      </c>
      <c r="E51" s="232">
        <f t="shared" si="3"/>
        <v>0.99999999999999989</v>
      </c>
      <c r="F51" s="232">
        <f t="shared" si="3"/>
        <v>0.99999999999999989</v>
      </c>
      <c r="G51" s="232">
        <f t="shared" si="3"/>
        <v>0.99999999999999989</v>
      </c>
      <c r="H51" s="232">
        <f t="shared" si="3"/>
        <v>0.99999999999999978</v>
      </c>
      <c r="I51" s="232">
        <f t="shared" si="3"/>
        <v>0.99999999999999933</v>
      </c>
      <c r="J51" s="232">
        <f t="shared" si="3"/>
        <v>1</v>
      </c>
      <c r="K51" s="232">
        <f t="shared" si="3"/>
        <v>1</v>
      </c>
      <c r="L51" s="232">
        <f t="shared" si="3"/>
        <v>0.99999999999999978</v>
      </c>
      <c r="M51" s="232">
        <f t="shared" si="3"/>
        <v>0.99999999999999989</v>
      </c>
      <c r="N51" s="232">
        <f t="shared" si="3"/>
        <v>1</v>
      </c>
      <c r="O51" s="232">
        <f t="shared" si="3"/>
        <v>1</v>
      </c>
      <c r="P51" s="232">
        <f t="shared" si="3"/>
        <v>0.99999999999999967</v>
      </c>
      <c r="Q51" s="232">
        <f t="shared" si="3"/>
        <v>1</v>
      </c>
      <c r="R51" s="232">
        <f t="shared" si="3"/>
        <v>0.99999999999999978</v>
      </c>
      <c r="S51" s="232">
        <f t="shared" si="3"/>
        <v>0.99999999999999956</v>
      </c>
      <c r="T51" s="232">
        <f t="shared" si="3"/>
        <v>1</v>
      </c>
      <c r="U51" s="232">
        <f t="shared" si="3"/>
        <v>1.0000000000000002</v>
      </c>
      <c r="V51" s="232">
        <f t="shared" si="3"/>
        <v>1</v>
      </c>
      <c r="W51" s="232">
        <f t="shared" si="3"/>
        <v>0.99999999999999978</v>
      </c>
      <c r="X51" s="232">
        <f t="shared" si="3"/>
        <v>1.0000000000000002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1.6010689830962595E-2</v>
      </c>
      <c r="C52" s="299">
        <f t="shared" si="4"/>
        <v>1.3250832963564108E-2</v>
      </c>
      <c r="D52" s="299">
        <f t="shared" si="4"/>
        <v>1.5165111317916813E-2</v>
      </c>
      <c r="E52" s="299">
        <f t="shared" si="4"/>
        <v>1.2465732194343319E-2</v>
      </c>
      <c r="F52" s="299">
        <f t="shared" si="4"/>
        <v>1.5414265194071831E-2</v>
      </c>
      <c r="G52" s="299">
        <f t="shared" si="4"/>
        <v>1.7769617708132766E-2</v>
      </c>
      <c r="H52" s="299">
        <f t="shared" si="4"/>
        <v>1.8323065911711286E-2</v>
      </c>
      <c r="I52" s="299">
        <f t="shared" si="4"/>
        <v>1.757363313072716E-2</v>
      </c>
      <c r="J52" s="299">
        <f t="shared" si="4"/>
        <v>1.9389260084036096E-2</v>
      </c>
      <c r="K52" s="299">
        <f t="shared" si="4"/>
        <v>1.8536441775307253E-2</v>
      </c>
      <c r="L52" s="299">
        <f t="shared" si="4"/>
        <v>1.6436348565433422E-2</v>
      </c>
      <c r="M52" s="299">
        <f t="shared" si="4"/>
        <v>1.8937303300991179E-2</v>
      </c>
      <c r="N52" s="299">
        <f t="shared" si="4"/>
        <v>1.8807074187214595E-2</v>
      </c>
      <c r="O52" s="299">
        <f t="shared" si="4"/>
        <v>1.9064013272497314E-2</v>
      </c>
      <c r="P52" s="299">
        <f t="shared" si="4"/>
        <v>1.9921974624753591E-2</v>
      </c>
      <c r="Q52" s="299">
        <f t="shared" si="4"/>
        <v>1.9271943952837441E-2</v>
      </c>
      <c r="R52" s="299">
        <f t="shared" si="4"/>
        <v>1.9817455043167426E-2</v>
      </c>
      <c r="S52" s="299">
        <f t="shared" si="4"/>
        <v>1.9407210049063206E-2</v>
      </c>
      <c r="T52" s="299">
        <f t="shared" si="4"/>
        <v>1.8844128802431592E-2</v>
      </c>
      <c r="U52" s="299">
        <f t="shared" si="4"/>
        <v>1.9385998466203039E-2</v>
      </c>
      <c r="V52" s="299">
        <f t="shared" si="4"/>
        <v>1.8949457139610038E-2</v>
      </c>
      <c r="W52" s="299">
        <f t="shared" si="4"/>
        <v>1.937483384161932E-2</v>
      </c>
      <c r="X52" s="299">
        <f t="shared" si="4"/>
        <v>1.71843835864634E-2</v>
      </c>
      <c r="Y52" s="299">
        <f t="shared" si="4"/>
        <v>1.7524975162361914E-2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5.6461773241500979E-3</v>
      </c>
      <c r="C53" s="233">
        <f t="shared" si="5"/>
        <v>4.6729124975171789E-3</v>
      </c>
      <c r="D53" s="233">
        <f t="shared" si="5"/>
        <v>5.3479836625056837E-3</v>
      </c>
      <c r="E53" s="233">
        <f t="shared" si="5"/>
        <v>4.3960463407714048E-3</v>
      </c>
      <c r="F53" s="233">
        <f t="shared" si="5"/>
        <v>5.4358478945046142E-3</v>
      </c>
      <c r="G53" s="233">
        <f t="shared" si="5"/>
        <v>6.2664640700520729E-3</v>
      </c>
      <c r="H53" s="233">
        <f t="shared" si="5"/>
        <v>6.4616378402099122E-3</v>
      </c>
      <c r="I53" s="233">
        <f t="shared" si="5"/>
        <v>6.1973500163471128E-3</v>
      </c>
      <c r="J53" s="233">
        <f t="shared" si="5"/>
        <v>6.8376317182050686E-3</v>
      </c>
      <c r="K53" s="233">
        <f t="shared" si="5"/>
        <v>6.536884939196649E-3</v>
      </c>
      <c r="L53" s="233">
        <f t="shared" si="5"/>
        <v>5.7962860777247176E-3</v>
      </c>
      <c r="M53" s="233">
        <f t="shared" si="5"/>
        <v>6.6782489453910479E-3</v>
      </c>
      <c r="N53" s="233">
        <f t="shared" si="5"/>
        <v>6.63232358696411E-3</v>
      </c>
      <c r="O53" s="233">
        <f t="shared" si="5"/>
        <v>6.722933276635674E-3</v>
      </c>
      <c r="P53" s="233">
        <f t="shared" si="5"/>
        <v>7.0254937523709839E-3</v>
      </c>
      <c r="Q53" s="233">
        <f t="shared" si="5"/>
        <v>6.7962601291777242E-3</v>
      </c>
      <c r="R53" s="233">
        <f t="shared" si="5"/>
        <v>6.9886348726030259E-3</v>
      </c>
      <c r="S53" s="233">
        <f t="shared" si="5"/>
        <v>6.8439617818422654E-3</v>
      </c>
      <c r="T53" s="233">
        <f t="shared" si="5"/>
        <v>6.6453909145060336E-3</v>
      </c>
      <c r="U53" s="233">
        <f t="shared" si="5"/>
        <v>6.8364815071371189E-3</v>
      </c>
      <c r="V53" s="233">
        <f t="shared" si="5"/>
        <v>6.6825350023152477E-3</v>
      </c>
      <c r="W53" s="233">
        <f t="shared" si="5"/>
        <v>6.8325442970092127E-3</v>
      </c>
      <c r="X53" s="233">
        <f t="shared" si="5"/>
        <v>6.0600809808800957E-3</v>
      </c>
      <c r="Y53" s="233">
        <f t="shared" si="5"/>
        <v>6.1801907608419714E-3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3.769731080468848E-2</v>
      </c>
      <c r="C54" s="233">
        <f t="shared" si="6"/>
        <v>3.1199203402371794E-2</v>
      </c>
      <c r="D54" s="233">
        <f t="shared" si="6"/>
        <v>3.5706388717470887E-2</v>
      </c>
      <c r="E54" s="233">
        <f t="shared" si="6"/>
        <v>2.9350676697852105E-2</v>
      </c>
      <c r="F54" s="233">
        <f t="shared" si="6"/>
        <v>3.6293023722381509E-2</v>
      </c>
      <c r="G54" s="233">
        <f t="shared" si="6"/>
        <v>4.1838722047350001E-2</v>
      </c>
      <c r="H54" s="233">
        <f t="shared" si="6"/>
        <v>4.3141820737342025E-2</v>
      </c>
      <c r="I54" s="233">
        <f t="shared" si="6"/>
        <v>4.1377274626571349E-2</v>
      </c>
      <c r="J54" s="233">
        <f t="shared" si="6"/>
        <v>4.5652184345445185E-2</v>
      </c>
      <c r="K54" s="233">
        <f t="shared" si="6"/>
        <v>4.3644216095263484E-2</v>
      </c>
      <c r="L54" s="233">
        <f t="shared" si="6"/>
        <v>3.8699528059503198E-2</v>
      </c>
      <c r="M54" s="233">
        <f t="shared" si="6"/>
        <v>4.4588048102684227E-2</v>
      </c>
      <c r="N54" s="233">
        <f t="shared" si="6"/>
        <v>4.4281422502557934E-2</v>
      </c>
      <c r="O54" s="233">
        <f t="shared" si="6"/>
        <v>4.4886387851211677E-2</v>
      </c>
      <c r="P54" s="233">
        <f t="shared" si="6"/>
        <v>4.6906465442863511E-2</v>
      </c>
      <c r="Q54" s="233">
        <f t="shared" si="6"/>
        <v>4.5375962477000355E-2</v>
      </c>
      <c r="R54" s="233">
        <f t="shared" si="6"/>
        <v>4.6660373163653263E-2</v>
      </c>
      <c r="S54" s="233">
        <f t="shared" si="6"/>
        <v>4.5694447696850063E-2</v>
      </c>
      <c r="T54" s="233">
        <f t="shared" si="6"/>
        <v>4.4368667921795377E-2</v>
      </c>
      <c r="U54" s="233">
        <f t="shared" si="6"/>
        <v>4.5644504837411677E-2</v>
      </c>
      <c r="V54" s="233">
        <f t="shared" si="6"/>
        <v>4.4616664423200218E-2</v>
      </c>
      <c r="W54" s="233">
        <f t="shared" si="6"/>
        <v>4.5618217630089976E-2</v>
      </c>
      <c r="X54" s="233">
        <f t="shared" si="6"/>
        <v>4.0460783132100109E-2</v>
      </c>
      <c r="Y54" s="233">
        <f t="shared" si="6"/>
        <v>4.1262709009726901E-2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1.6499119586750578E-2</v>
      </c>
      <c r="C55" s="233">
        <f t="shared" si="7"/>
        <v>1.365506920676861E-2</v>
      </c>
      <c r="D55" s="233">
        <f t="shared" si="7"/>
        <v>1.5627745451468212E-2</v>
      </c>
      <c r="E55" s="233">
        <f t="shared" si="7"/>
        <v>1.28460177782678E-2</v>
      </c>
      <c r="F55" s="233">
        <f t="shared" si="7"/>
        <v>1.5884500134844454E-2</v>
      </c>
      <c r="G55" s="233">
        <f t="shared" si="7"/>
        <v>1.8311706158365842E-2</v>
      </c>
      <c r="H55" s="233">
        <f t="shared" si="7"/>
        <v>1.8882038117345856E-2</v>
      </c>
      <c r="I55" s="233">
        <f t="shared" si="7"/>
        <v>1.8109742781777249E-2</v>
      </c>
      <c r="J55" s="233">
        <f t="shared" si="7"/>
        <v>1.9980758118645511E-2</v>
      </c>
      <c r="K55" s="233">
        <f t="shared" si="7"/>
        <v>1.9101923327012958E-2</v>
      </c>
      <c r="L55" s="233">
        <f t="shared" si="7"/>
        <v>1.6937763670005351E-2</v>
      </c>
      <c r="M55" s="233">
        <f t="shared" si="7"/>
        <v>1.9515013725978518E-2</v>
      </c>
      <c r="N55" s="233">
        <f t="shared" si="7"/>
        <v>1.9380811780618165E-2</v>
      </c>
      <c r="O55" s="233">
        <f t="shared" si="7"/>
        <v>1.9645589172432462E-2</v>
      </c>
      <c r="P55" s="233">
        <f t="shared" si="7"/>
        <v>2.0529723903736256E-2</v>
      </c>
      <c r="Q55" s="233">
        <f t="shared" si="7"/>
        <v>1.9859863085480958E-2</v>
      </c>
      <c r="R55" s="233">
        <f t="shared" si="7"/>
        <v>2.0422015797842377E-2</v>
      </c>
      <c r="S55" s="233">
        <f t="shared" si="7"/>
        <v>1.9999255673884359E-2</v>
      </c>
      <c r="T55" s="233">
        <f t="shared" si="7"/>
        <v>1.941899680163606E-2</v>
      </c>
      <c r="U55" s="233">
        <f t="shared" si="7"/>
        <v>1.9977397000340048E-2</v>
      </c>
      <c r="V55" s="233">
        <f t="shared" si="7"/>
        <v>1.9527538335406831E-2</v>
      </c>
      <c r="W55" s="233">
        <f t="shared" si="7"/>
        <v>1.9965891782383002E-2</v>
      </c>
      <c r="X55" s="233">
        <f t="shared" si="7"/>
        <v>1.7708618604886626E-2</v>
      </c>
      <c r="Y55" s="233">
        <f t="shared" si="7"/>
        <v>1.8059600430174513E-2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3.7625837961673139E-2</v>
      </c>
      <c r="C56" s="300">
        <f t="shared" si="8"/>
        <v>4.0592906106211468E-2</v>
      </c>
      <c r="D56" s="300">
        <f t="shared" si="8"/>
        <v>3.5911221590166152E-2</v>
      </c>
      <c r="E56" s="300">
        <f t="shared" si="8"/>
        <v>3.7999257481475139E-2</v>
      </c>
      <c r="F56" s="300">
        <f t="shared" si="8"/>
        <v>3.3393861131148221E-2</v>
      </c>
      <c r="G56" s="300">
        <f t="shared" si="8"/>
        <v>3.3296202167325956E-2</v>
      </c>
      <c r="H56" s="300">
        <f t="shared" si="8"/>
        <v>3.6230888458604615E-2</v>
      </c>
      <c r="I56" s="300">
        <f t="shared" si="8"/>
        <v>3.480778959703356E-2</v>
      </c>
      <c r="J56" s="300">
        <f t="shared" si="8"/>
        <v>3.6120797873976811E-2</v>
      </c>
      <c r="K56" s="300">
        <f t="shared" si="8"/>
        <v>3.4887576874344205E-2</v>
      </c>
      <c r="L56" s="300">
        <f t="shared" si="8"/>
        <v>3.6189516083921208E-2</v>
      </c>
      <c r="M56" s="300">
        <f t="shared" si="8"/>
        <v>3.5160003097327835E-2</v>
      </c>
      <c r="N56" s="300">
        <f t="shared" si="8"/>
        <v>3.4601694109462774E-2</v>
      </c>
      <c r="O56" s="300">
        <f t="shared" si="8"/>
        <v>3.5244819127251671E-2</v>
      </c>
      <c r="P56" s="300">
        <f t="shared" si="8"/>
        <v>3.561226310133745E-2</v>
      </c>
      <c r="Q56" s="300">
        <f t="shared" si="8"/>
        <v>3.5248044623505344E-2</v>
      </c>
      <c r="R56" s="300">
        <f t="shared" si="8"/>
        <v>3.5666188600281333E-2</v>
      </c>
      <c r="S56" s="300">
        <f t="shared" si="8"/>
        <v>3.5483511518859243E-2</v>
      </c>
      <c r="T56" s="300">
        <f t="shared" si="8"/>
        <v>3.5702343730859794E-2</v>
      </c>
      <c r="U56" s="300">
        <f t="shared" si="8"/>
        <v>3.5438488492335163E-2</v>
      </c>
      <c r="V56" s="300">
        <f t="shared" si="8"/>
        <v>3.5353584265247845E-2</v>
      </c>
      <c r="W56" s="300">
        <f t="shared" si="8"/>
        <v>3.5357281728377314E-2</v>
      </c>
      <c r="X56" s="300">
        <f t="shared" si="8"/>
        <v>3.3415006458947828E-2</v>
      </c>
      <c r="Y56" s="300">
        <f t="shared" si="8"/>
        <v>3.2856825041739451E-2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0.18963525920831964</v>
      </c>
      <c r="C57" s="301">
        <f t="shared" si="9"/>
        <v>0.20275111106654808</v>
      </c>
      <c r="D57" s="301">
        <f t="shared" si="9"/>
        <v>0.17949927081270009</v>
      </c>
      <c r="E57" s="301">
        <f t="shared" si="9"/>
        <v>0.18992747322502607</v>
      </c>
      <c r="F57" s="301">
        <f t="shared" si="9"/>
        <v>0.16678283950991007</v>
      </c>
      <c r="G57" s="301">
        <f t="shared" si="9"/>
        <v>0.16603947486333009</v>
      </c>
      <c r="H57" s="301">
        <f t="shared" si="9"/>
        <v>0.18078098647153334</v>
      </c>
      <c r="I57" s="301">
        <f t="shared" si="9"/>
        <v>0.17397045394114502</v>
      </c>
      <c r="J57" s="301">
        <f t="shared" si="9"/>
        <v>0.18015937663254125</v>
      </c>
      <c r="K57" s="301">
        <f t="shared" si="9"/>
        <v>0.17400389022569837</v>
      </c>
      <c r="L57" s="301">
        <f t="shared" si="9"/>
        <v>0.18065086066082714</v>
      </c>
      <c r="M57" s="301">
        <f t="shared" si="9"/>
        <v>0.17534424826530645</v>
      </c>
      <c r="N57" s="301">
        <f t="shared" si="9"/>
        <v>0.17253223146629604</v>
      </c>
      <c r="O57" s="301">
        <f t="shared" si="9"/>
        <v>0.17576099604140261</v>
      </c>
      <c r="P57" s="301">
        <f t="shared" si="9"/>
        <v>0.17751806680552326</v>
      </c>
      <c r="Q57" s="301">
        <f t="shared" si="9"/>
        <v>0.17575532822421763</v>
      </c>
      <c r="R57" s="301">
        <f t="shared" si="9"/>
        <v>0.17781081278514468</v>
      </c>
      <c r="S57" s="301">
        <f t="shared" si="9"/>
        <v>0.1769340610553097</v>
      </c>
      <c r="T57" s="301">
        <f t="shared" si="9"/>
        <v>0.17793447898995018</v>
      </c>
      <c r="U57" s="301">
        <f t="shared" si="9"/>
        <v>0.17661211344610117</v>
      </c>
      <c r="V57" s="301">
        <f t="shared" si="9"/>
        <v>0.17644566588011248</v>
      </c>
      <c r="W57" s="301">
        <f t="shared" si="9"/>
        <v>0.17580218234686579</v>
      </c>
      <c r="X57" s="301">
        <f t="shared" si="9"/>
        <v>0.16623852366313746</v>
      </c>
      <c r="Y57" s="301">
        <f t="shared" si="9"/>
        <v>0.16266063709320205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0.15916122168583577</v>
      </c>
      <c r="C58" s="302">
        <f t="shared" si="10"/>
        <v>0.18803269636456274</v>
      </c>
      <c r="D58" s="302">
        <f t="shared" si="10"/>
        <v>0.14744509380851722</v>
      </c>
      <c r="E58" s="302">
        <f t="shared" si="10"/>
        <v>0.17515406326070379</v>
      </c>
      <c r="F58" s="302">
        <f t="shared" si="10"/>
        <v>0.12330034451801311</v>
      </c>
      <c r="G58" s="302">
        <f t="shared" si="10"/>
        <v>8.2561529711686371E-2</v>
      </c>
      <c r="H58" s="302">
        <f t="shared" si="10"/>
        <v>0.11861596685283643</v>
      </c>
      <c r="I58" s="302">
        <f t="shared" si="10"/>
        <v>0.1128121186089258</v>
      </c>
      <c r="J58" s="302">
        <f t="shared" si="10"/>
        <v>9.8812128900313254E-2</v>
      </c>
      <c r="K58" s="302">
        <f t="shared" si="10"/>
        <v>9.4211759806688777E-2</v>
      </c>
      <c r="L58" s="302">
        <f t="shared" si="10"/>
        <v>0.13900458184611425</v>
      </c>
      <c r="M58" s="302">
        <f t="shared" si="10"/>
        <v>9.0002869812705805E-2</v>
      </c>
      <c r="N58" s="302">
        <f t="shared" si="10"/>
        <v>8.1121146462309751E-2</v>
      </c>
      <c r="O58" s="302">
        <f t="shared" si="10"/>
        <v>8.8543587010491212E-2</v>
      </c>
      <c r="P58" s="302">
        <f t="shared" si="10"/>
        <v>6.9208507051796403E-2</v>
      </c>
      <c r="Q58" s="302">
        <f t="shared" si="10"/>
        <v>8.2701073895261143E-2</v>
      </c>
      <c r="R58" s="302">
        <f t="shared" si="10"/>
        <v>7.5752448785337309E-2</v>
      </c>
      <c r="S58" s="302">
        <f t="shared" si="10"/>
        <v>8.4500856140813513E-2</v>
      </c>
      <c r="T58" s="302">
        <f t="shared" si="10"/>
        <v>0.10202574669700636</v>
      </c>
      <c r="U58" s="302">
        <f t="shared" si="10"/>
        <v>8.3710503930287047E-2</v>
      </c>
      <c r="V58" s="302">
        <f t="shared" si="10"/>
        <v>9.4189120577575988E-2</v>
      </c>
      <c r="W58" s="302">
        <f t="shared" si="10"/>
        <v>7.9938615786298059E-2</v>
      </c>
      <c r="X58" s="302">
        <f t="shared" si="10"/>
        <v>9.6709931460924936E-2</v>
      </c>
      <c r="Y58" s="302">
        <f t="shared" si="10"/>
        <v>7.5560049119981376E-2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3.0474037522483878E-2</v>
      </c>
      <c r="C59" s="302">
        <f t="shared" si="11"/>
        <v>1.4718414701985351E-2</v>
      </c>
      <c r="D59" s="302">
        <f t="shared" si="11"/>
        <v>3.2054177004182872E-2</v>
      </c>
      <c r="E59" s="302">
        <f t="shared" si="11"/>
        <v>1.4773409964322269E-2</v>
      </c>
      <c r="F59" s="302">
        <f t="shared" si="11"/>
        <v>4.3482494991896964E-2</v>
      </c>
      <c r="G59" s="302">
        <f t="shared" si="11"/>
        <v>8.3477945151643737E-2</v>
      </c>
      <c r="H59" s="302">
        <f t="shared" si="11"/>
        <v>6.2165019618696929E-2</v>
      </c>
      <c r="I59" s="302">
        <f t="shared" si="11"/>
        <v>6.1158335332219198E-2</v>
      </c>
      <c r="J59" s="302">
        <f t="shared" si="11"/>
        <v>8.1347247732228012E-2</v>
      </c>
      <c r="K59" s="302">
        <f t="shared" si="11"/>
        <v>7.9792130419009594E-2</v>
      </c>
      <c r="L59" s="302">
        <f t="shared" si="11"/>
        <v>4.1646278814712862E-2</v>
      </c>
      <c r="M59" s="302">
        <f t="shared" si="11"/>
        <v>8.5341378452600661E-2</v>
      </c>
      <c r="N59" s="302">
        <f t="shared" si="11"/>
        <v>9.14110850039863E-2</v>
      </c>
      <c r="O59" s="302">
        <f t="shared" si="11"/>
        <v>8.7217409030911394E-2</v>
      </c>
      <c r="P59" s="302">
        <f t="shared" si="11"/>
        <v>0.10830955975372684</v>
      </c>
      <c r="Q59" s="302">
        <f t="shared" si="11"/>
        <v>9.3054254328956476E-2</v>
      </c>
      <c r="R59" s="302">
        <f t="shared" si="11"/>
        <v>0.10205836399980737</v>
      </c>
      <c r="S59" s="302">
        <f t="shared" si="11"/>
        <v>9.2433204914496206E-2</v>
      </c>
      <c r="T59" s="302">
        <f t="shared" si="11"/>
        <v>7.5908732292943815E-2</v>
      </c>
      <c r="U59" s="302">
        <f t="shared" si="11"/>
        <v>9.2901609515814138E-2</v>
      </c>
      <c r="V59" s="302">
        <f t="shared" si="11"/>
        <v>8.2256545302536482E-2</v>
      </c>
      <c r="W59" s="302">
        <f t="shared" si="11"/>
        <v>9.5863566560567728E-2</v>
      </c>
      <c r="X59" s="302">
        <f t="shared" si="11"/>
        <v>6.9528592202212552E-2</v>
      </c>
      <c r="Y59" s="302">
        <f t="shared" si="11"/>
        <v>8.7100587973220692E-2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7.9407989411178784E-2</v>
      </c>
      <c r="C60" s="301">
        <f t="shared" si="12"/>
        <v>8.0217669534386249E-2</v>
      </c>
      <c r="D60" s="301">
        <f t="shared" si="12"/>
        <v>7.5317202902279723E-2</v>
      </c>
      <c r="E60" s="301">
        <f t="shared" si="12"/>
        <v>7.5660653256506963E-2</v>
      </c>
      <c r="F60" s="301">
        <f t="shared" si="12"/>
        <v>7.1203804919803312E-2</v>
      </c>
      <c r="G60" s="301">
        <f t="shared" si="12"/>
        <v>6.9941617835967751E-2</v>
      </c>
      <c r="H60" s="301">
        <f t="shared" si="12"/>
        <v>7.6766146170679478E-2</v>
      </c>
      <c r="I60" s="301">
        <f t="shared" si="12"/>
        <v>7.4122500567383121E-2</v>
      </c>
      <c r="J60" s="301">
        <f t="shared" si="12"/>
        <v>7.5570314438530489E-2</v>
      </c>
      <c r="K60" s="301">
        <f t="shared" si="12"/>
        <v>7.3349738192339975E-2</v>
      </c>
      <c r="L60" s="301">
        <f t="shared" si="12"/>
        <v>7.6482398588907582E-2</v>
      </c>
      <c r="M60" s="301">
        <f t="shared" si="12"/>
        <v>7.3451558976010883E-2</v>
      </c>
      <c r="N60" s="301">
        <f t="shared" si="12"/>
        <v>7.1840686886505425E-2</v>
      </c>
      <c r="O60" s="301">
        <f t="shared" si="12"/>
        <v>7.3454756005171692E-2</v>
      </c>
      <c r="P60" s="301">
        <f t="shared" si="12"/>
        <v>7.1834278248923689E-2</v>
      </c>
      <c r="Q60" s="301">
        <f t="shared" si="12"/>
        <v>7.2919413388540841E-2</v>
      </c>
      <c r="R60" s="301">
        <f t="shared" si="12"/>
        <v>7.2718890165747549E-2</v>
      </c>
      <c r="S60" s="301">
        <f t="shared" si="12"/>
        <v>7.3423719390106265E-2</v>
      </c>
      <c r="T60" s="301">
        <f t="shared" si="12"/>
        <v>7.5023392694600524E-2</v>
      </c>
      <c r="U60" s="301">
        <f t="shared" si="12"/>
        <v>7.3167668032539518E-2</v>
      </c>
      <c r="V60" s="301">
        <f t="shared" si="12"/>
        <v>7.4052060917866619E-2</v>
      </c>
      <c r="W60" s="301">
        <f t="shared" si="12"/>
        <v>7.255808665082418E-2</v>
      </c>
      <c r="X60" s="301">
        <f t="shared" si="12"/>
        <v>7.0789425510479884E-2</v>
      </c>
      <c r="Y60" s="301">
        <f t="shared" si="12"/>
        <v>6.8162854915277335E-2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6.0795867278392396E-2</v>
      </c>
      <c r="C61" s="302">
        <f t="shared" si="13"/>
        <v>6.481382847052003E-2</v>
      </c>
      <c r="D61" s="302">
        <f t="shared" si="13"/>
        <v>5.7688049693620076E-2</v>
      </c>
      <c r="E61" s="302">
        <f t="shared" si="13"/>
        <v>6.1169476890886511E-2</v>
      </c>
      <c r="F61" s="302">
        <f t="shared" si="13"/>
        <v>5.3285015073258994E-2</v>
      </c>
      <c r="G61" s="302">
        <f t="shared" si="13"/>
        <v>4.9284775530703595E-2</v>
      </c>
      <c r="H61" s="302">
        <f t="shared" si="13"/>
        <v>5.546593086475584E-2</v>
      </c>
      <c r="I61" s="302">
        <f t="shared" si="13"/>
        <v>5.3693486602392058E-2</v>
      </c>
      <c r="J61" s="302">
        <f t="shared" si="13"/>
        <v>5.3030668704431405E-2</v>
      </c>
      <c r="K61" s="302">
        <f t="shared" si="13"/>
        <v>5.1801477507025094E-2</v>
      </c>
      <c r="L61" s="302">
        <f t="shared" si="13"/>
        <v>5.7375456280569649E-2</v>
      </c>
      <c r="M61" s="302">
        <f t="shared" si="13"/>
        <v>5.1437304398294442E-2</v>
      </c>
      <c r="N61" s="302">
        <f t="shared" si="13"/>
        <v>4.9977821174380939E-2</v>
      </c>
      <c r="O61" s="302">
        <f t="shared" si="13"/>
        <v>5.1293203497758705E-2</v>
      </c>
      <c r="P61" s="302">
        <f t="shared" si="13"/>
        <v>4.8675362002534042E-2</v>
      </c>
      <c r="Q61" s="302">
        <f t="shared" si="13"/>
        <v>5.0516145423611492E-2</v>
      </c>
      <c r="R61" s="302">
        <f t="shared" si="13"/>
        <v>4.9681475943211227E-2</v>
      </c>
      <c r="S61" s="302">
        <f t="shared" si="13"/>
        <v>5.0863207163376875E-2</v>
      </c>
      <c r="T61" s="302">
        <f t="shared" si="13"/>
        <v>5.3117451697695481E-2</v>
      </c>
      <c r="U61" s="302">
        <f t="shared" si="13"/>
        <v>5.0631813867079899E-2</v>
      </c>
      <c r="V61" s="302">
        <f t="shared" si="13"/>
        <v>5.202367773412854E-2</v>
      </c>
      <c r="W61" s="302">
        <f t="shared" si="13"/>
        <v>5.0035211148902026E-2</v>
      </c>
      <c r="X61" s="302">
        <f t="shared" si="13"/>
        <v>5.0812906730546913E-2</v>
      </c>
      <c r="Y61" s="302">
        <f t="shared" si="13"/>
        <v>4.7790404912208519E-2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1.8612122132786381E-2</v>
      </c>
      <c r="C62" s="302">
        <f t="shared" si="14"/>
        <v>1.5403841063866212E-2</v>
      </c>
      <c r="D62" s="302">
        <f t="shared" si="14"/>
        <v>1.7629153208659643E-2</v>
      </c>
      <c r="E62" s="302">
        <f t="shared" si="14"/>
        <v>1.4491176365620457E-2</v>
      </c>
      <c r="F62" s="302">
        <f t="shared" si="14"/>
        <v>1.7918789846544329E-2</v>
      </c>
      <c r="G62" s="302">
        <f t="shared" si="14"/>
        <v>2.0656842305264152E-2</v>
      </c>
      <c r="H62" s="302">
        <f t="shared" si="14"/>
        <v>2.1300215305923634E-2</v>
      </c>
      <c r="I62" s="302">
        <f t="shared" si="14"/>
        <v>2.0429013964991048E-2</v>
      </c>
      <c r="J62" s="302">
        <f t="shared" si="14"/>
        <v>2.2539645734099095E-2</v>
      </c>
      <c r="K62" s="302">
        <f t="shared" si="14"/>
        <v>2.1548260685314881E-2</v>
      </c>
      <c r="L62" s="302">
        <f t="shared" si="14"/>
        <v>1.910694230833794E-2</v>
      </c>
      <c r="M62" s="302">
        <f t="shared" si="14"/>
        <v>2.2014254577716441E-2</v>
      </c>
      <c r="N62" s="302">
        <f t="shared" si="14"/>
        <v>2.186286571212448E-2</v>
      </c>
      <c r="O62" s="302">
        <f t="shared" si="14"/>
        <v>2.2161552507412984E-2</v>
      </c>
      <c r="P62" s="302">
        <f t="shared" si="14"/>
        <v>2.3158916246389636E-2</v>
      </c>
      <c r="Q62" s="302">
        <f t="shared" si="14"/>
        <v>2.2403267964929349E-2</v>
      </c>
      <c r="R62" s="302">
        <f t="shared" si="14"/>
        <v>2.3037414222536322E-2</v>
      </c>
      <c r="S62" s="302">
        <f t="shared" si="14"/>
        <v>2.2560512226729387E-2</v>
      </c>
      <c r="T62" s="302">
        <f t="shared" si="14"/>
        <v>2.1905940996905043E-2</v>
      </c>
      <c r="U62" s="302">
        <f t="shared" si="14"/>
        <v>2.2535854165459623E-2</v>
      </c>
      <c r="V62" s="302">
        <f t="shared" si="14"/>
        <v>2.2028383183738082E-2</v>
      </c>
      <c r="W62" s="302">
        <f t="shared" si="14"/>
        <v>2.2522875501922147E-2</v>
      </c>
      <c r="X62" s="302">
        <f t="shared" si="14"/>
        <v>1.9976518779932985E-2</v>
      </c>
      <c r="Y62" s="302">
        <f t="shared" si="14"/>
        <v>2.0372450003068809E-2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0.23220643984692202</v>
      </c>
      <c r="C63" s="301">
        <f t="shared" si="15"/>
        <v>0.24826666661209965</v>
      </c>
      <c r="D63" s="301">
        <f t="shared" si="15"/>
        <v>0.21979502548493901</v>
      </c>
      <c r="E63" s="301">
        <f t="shared" si="15"/>
        <v>0.23256425292860328</v>
      </c>
      <c r="F63" s="301">
        <f t="shared" si="15"/>
        <v>0.20422388511417564</v>
      </c>
      <c r="G63" s="301">
        <f t="shared" si="15"/>
        <v>0.20331364268979193</v>
      </c>
      <c r="H63" s="301">
        <f t="shared" si="15"/>
        <v>0.22136447323044905</v>
      </c>
      <c r="I63" s="301">
        <f t="shared" si="15"/>
        <v>0.21302504564221833</v>
      </c>
      <c r="J63" s="301">
        <f t="shared" si="15"/>
        <v>0.22060331832556085</v>
      </c>
      <c r="K63" s="301">
        <f t="shared" si="15"/>
        <v>0.21306598803146742</v>
      </c>
      <c r="L63" s="301">
        <f t="shared" si="15"/>
        <v>0.22120513550305371</v>
      </c>
      <c r="M63" s="301">
        <f t="shared" si="15"/>
        <v>0.2147072427738447</v>
      </c>
      <c r="N63" s="301">
        <f t="shared" si="15"/>
        <v>0.21126395689750538</v>
      </c>
      <c r="O63" s="301">
        <f t="shared" si="15"/>
        <v>0.21521754617314603</v>
      </c>
      <c r="P63" s="301">
        <f t="shared" si="15"/>
        <v>0.21736906139451848</v>
      </c>
      <c r="Q63" s="301">
        <f t="shared" si="15"/>
        <v>0.21521060598883787</v>
      </c>
      <c r="R63" s="301">
        <f t="shared" si="15"/>
        <v>0.21772752585936084</v>
      </c>
      <c r="S63" s="301">
        <f t="shared" si="15"/>
        <v>0.21665395231262413</v>
      </c>
      <c r="T63" s="301">
        <f t="shared" si="15"/>
        <v>0.2178789538652452</v>
      </c>
      <c r="U63" s="301">
        <f t="shared" si="15"/>
        <v>0.21625973075032792</v>
      </c>
      <c r="V63" s="301">
        <f t="shared" si="15"/>
        <v>0.21605591740421928</v>
      </c>
      <c r="W63" s="301">
        <f t="shared" si="15"/>
        <v>0.21526797838391729</v>
      </c>
      <c r="X63" s="301">
        <f t="shared" si="15"/>
        <v>0.20355737591404588</v>
      </c>
      <c r="Y63" s="301">
        <f t="shared" si="15"/>
        <v>0.19917629031820658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0.19489129186020707</v>
      </c>
      <c r="C64" s="302">
        <f t="shared" si="16"/>
        <v>0.2302441179974237</v>
      </c>
      <c r="D64" s="302">
        <f t="shared" si="16"/>
        <v>0.18054501282675592</v>
      </c>
      <c r="E64" s="302">
        <f t="shared" si="16"/>
        <v>0.21447436317637195</v>
      </c>
      <c r="F64" s="302">
        <f t="shared" si="16"/>
        <v>0.15098001369552627</v>
      </c>
      <c r="G64" s="302">
        <f t="shared" si="16"/>
        <v>0.10109575066737106</v>
      </c>
      <c r="H64" s="302">
        <f t="shared" si="16"/>
        <v>0.14524404104428951</v>
      </c>
      <c r="I64" s="302">
        <f t="shared" si="16"/>
        <v>0.13813728809256215</v>
      </c>
      <c r="J64" s="302">
        <f t="shared" si="16"/>
        <v>0.12099444355140407</v>
      </c>
      <c r="K64" s="302">
        <f t="shared" si="16"/>
        <v>0.11536133853880259</v>
      </c>
      <c r="L64" s="302">
        <f t="shared" si="16"/>
        <v>0.17020969205646649</v>
      </c>
      <c r="M64" s="302">
        <f t="shared" si="16"/>
        <v>0.11020759568902752</v>
      </c>
      <c r="N64" s="302">
        <f t="shared" si="16"/>
        <v>9.9332016076297672E-2</v>
      </c>
      <c r="O64" s="302">
        <f t="shared" si="16"/>
        <v>0.10842071878835659</v>
      </c>
      <c r="P64" s="302">
        <f t="shared" si="16"/>
        <v>8.4745110675669144E-2</v>
      </c>
      <c r="Q64" s="302">
        <f t="shared" si="16"/>
        <v>0.10126662109623813</v>
      </c>
      <c r="R64" s="302">
        <f t="shared" si="16"/>
        <v>9.2758100553474263E-2</v>
      </c>
      <c r="S64" s="302">
        <f t="shared" si="16"/>
        <v>0.10347043609079204</v>
      </c>
      <c r="T64" s="302">
        <f t="shared" si="16"/>
        <v>0.12492948575143642</v>
      </c>
      <c r="U64" s="302">
        <f t="shared" si="16"/>
        <v>0.10250265787382086</v>
      </c>
      <c r="V64" s="302">
        <f t="shared" si="16"/>
        <v>0.11533361703376643</v>
      </c>
      <c r="W64" s="302">
        <f t="shared" si="16"/>
        <v>9.7884019330160874E-2</v>
      </c>
      <c r="X64" s="302">
        <f t="shared" si="16"/>
        <v>0.11842032423786727</v>
      </c>
      <c r="Y64" s="302">
        <f t="shared" si="16"/>
        <v>9.2522509126507765E-2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3.731514798671496E-2</v>
      </c>
      <c r="C65" s="302">
        <f t="shared" si="17"/>
        <v>1.8022548614675948E-2</v>
      </c>
      <c r="D65" s="302">
        <f t="shared" si="17"/>
        <v>3.9250012658183113E-2</v>
      </c>
      <c r="E65" s="302">
        <f t="shared" si="17"/>
        <v>1.8089889752231362E-2</v>
      </c>
      <c r="F65" s="302">
        <f t="shared" si="17"/>
        <v>5.3243871418649363E-2</v>
      </c>
      <c r="G65" s="302">
        <f t="shared" si="17"/>
        <v>0.10221789202242088</v>
      </c>
      <c r="H65" s="302">
        <f t="shared" si="17"/>
        <v>7.6120432186159548E-2</v>
      </c>
      <c r="I65" s="302">
        <f t="shared" si="17"/>
        <v>7.4887757549656195E-2</v>
      </c>
      <c r="J65" s="302">
        <f t="shared" si="17"/>
        <v>9.9608874774156794E-2</v>
      </c>
      <c r="K65" s="302">
        <f t="shared" si="17"/>
        <v>9.7704649492664858E-2</v>
      </c>
      <c r="L65" s="302">
        <f t="shared" si="17"/>
        <v>5.0995443446587178E-2</v>
      </c>
      <c r="M65" s="302">
        <f t="shared" si="17"/>
        <v>0.10449964708481718</v>
      </c>
      <c r="N65" s="302">
        <f t="shared" si="17"/>
        <v>0.11193194082120772</v>
      </c>
      <c r="O65" s="302">
        <f t="shared" si="17"/>
        <v>0.10679682738478946</v>
      </c>
      <c r="P65" s="302">
        <f t="shared" si="17"/>
        <v>0.13262395071884933</v>
      </c>
      <c r="Q65" s="302">
        <f t="shared" si="17"/>
        <v>0.11394398489259974</v>
      </c>
      <c r="R65" s="302">
        <f t="shared" si="17"/>
        <v>0.12496942530588659</v>
      </c>
      <c r="S65" s="302">
        <f t="shared" si="17"/>
        <v>0.11318351622183209</v>
      </c>
      <c r="T65" s="302">
        <f t="shared" si="17"/>
        <v>9.2949468113808761E-2</v>
      </c>
      <c r="U65" s="302">
        <f t="shared" si="17"/>
        <v>0.11375707287650708</v>
      </c>
      <c r="V65" s="302">
        <f t="shared" si="17"/>
        <v>0.10072230037045285</v>
      </c>
      <c r="W65" s="302">
        <f t="shared" si="17"/>
        <v>0.1173839590537564</v>
      </c>
      <c r="X65" s="302">
        <f t="shared" si="17"/>
        <v>8.5137051676178632E-2</v>
      </c>
      <c r="Y65" s="302">
        <f t="shared" si="17"/>
        <v>0.10665378119169883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0.22379021355059248</v>
      </c>
      <c r="C66" s="301">
        <f t="shared" si="18"/>
        <v>0.23174809033955746</v>
      </c>
      <c r="D66" s="301">
        <f t="shared" si="18"/>
        <v>0.26467744167772783</v>
      </c>
      <c r="E66" s="301">
        <f t="shared" si="18"/>
        <v>0.27906273817879335</v>
      </c>
      <c r="F66" s="301">
        <f t="shared" si="18"/>
        <v>0.29590244243264135</v>
      </c>
      <c r="G66" s="301">
        <f t="shared" si="18"/>
        <v>0.26400135708253625</v>
      </c>
      <c r="H66" s="301">
        <f t="shared" si="18"/>
        <v>0.2132457677992039</v>
      </c>
      <c r="I66" s="301">
        <f t="shared" si="18"/>
        <v>0.24357167981775091</v>
      </c>
      <c r="J66" s="301">
        <f t="shared" si="18"/>
        <v>0.20012973891074629</v>
      </c>
      <c r="K66" s="301">
        <f t="shared" si="18"/>
        <v>0.22991809436719177</v>
      </c>
      <c r="L66" s="301">
        <f t="shared" si="18"/>
        <v>0.24182808222701999</v>
      </c>
      <c r="M66" s="301">
        <f t="shared" si="18"/>
        <v>0.22062006877722418</v>
      </c>
      <c r="N66" s="301">
        <f t="shared" si="18"/>
        <v>0.23097500216563885</v>
      </c>
      <c r="O66" s="301">
        <f t="shared" si="18"/>
        <v>0.21772672086838274</v>
      </c>
      <c r="P66" s="301">
        <f t="shared" si="18"/>
        <v>0.20235318931410273</v>
      </c>
      <c r="Q66" s="301">
        <f t="shared" si="18"/>
        <v>0.21518918815656385</v>
      </c>
      <c r="R66" s="301">
        <f t="shared" si="18"/>
        <v>0.20231278616140022</v>
      </c>
      <c r="S66" s="301">
        <f t="shared" si="18"/>
        <v>0.20982222082287252</v>
      </c>
      <c r="T66" s="301">
        <f t="shared" si="18"/>
        <v>0.21412512362054933</v>
      </c>
      <c r="U66" s="301">
        <f t="shared" si="18"/>
        <v>0.21115389401111742</v>
      </c>
      <c r="V66" s="301">
        <f t="shared" si="18"/>
        <v>0.21719573114784521</v>
      </c>
      <c r="W66" s="301">
        <f t="shared" si="18"/>
        <v>0.21381186429500829</v>
      </c>
      <c r="X66" s="301">
        <f t="shared" si="18"/>
        <v>0.27126717375921799</v>
      </c>
      <c r="Y66" s="301">
        <f t="shared" si="18"/>
        <v>0.27736214298125905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9.9474490282907793E-2</v>
      </c>
      <c r="C67" s="301">
        <f t="shared" si="19"/>
        <v>8.2327486747349243E-2</v>
      </c>
      <c r="D67" s="301">
        <f t="shared" si="19"/>
        <v>9.4220907053986239E-2</v>
      </c>
      <c r="E67" s="301">
        <f t="shared" si="19"/>
        <v>7.744965202170695E-2</v>
      </c>
      <c r="F67" s="301">
        <f t="shared" si="19"/>
        <v>9.5768901243755838E-2</v>
      </c>
      <c r="G67" s="301">
        <f t="shared" si="19"/>
        <v>0.11040271735327008</v>
      </c>
      <c r="H67" s="301">
        <f t="shared" si="19"/>
        <v>0.11384129361264503</v>
      </c>
      <c r="I67" s="301">
        <f t="shared" si="19"/>
        <v>0.10918506426358043</v>
      </c>
      <c r="J67" s="301">
        <f t="shared" si="19"/>
        <v>0.12046556295733704</v>
      </c>
      <c r="K67" s="301">
        <f t="shared" si="19"/>
        <v>0.11516699884421081</v>
      </c>
      <c r="L67" s="301">
        <f t="shared" si="19"/>
        <v>0.10211910997718666</v>
      </c>
      <c r="M67" s="301">
        <f t="shared" si="19"/>
        <v>0.11765755336512369</v>
      </c>
      <c r="N67" s="301">
        <f t="shared" si="19"/>
        <v>0.11684843927636852</v>
      </c>
      <c r="O67" s="301">
        <f t="shared" si="19"/>
        <v>0.11844480300660755</v>
      </c>
      <c r="P67" s="301">
        <f t="shared" si="19"/>
        <v>0.123775320873057</v>
      </c>
      <c r="Q67" s="301">
        <f t="shared" si="19"/>
        <v>0.11973667728931416</v>
      </c>
      <c r="R67" s="301">
        <f t="shared" si="19"/>
        <v>0.12312594022721127</v>
      </c>
      <c r="S67" s="301">
        <f t="shared" si="19"/>
        <v>0.12057708617342082</v>
      </c>
      <c r="T67" s="301">
        <f t="shared" si="19"/>
        <v>0.11707865977281531</v>
      </c>
      <c r="U67" s="301">
        <f t="shared" si="19"/>
        <v>0.12044529851059137</v>
      </c>
      <c r="V67" s="301">
        <f t="shared" si="19"/>
        <v>0.11773306522091226</v>
      </c>
      <c r="W67" s="301">
        <f t="shared" si="19"/>
        <v>0.12037593264619757</v>
      </c>
      <c r="X67" s="301">
        <f t="shared" si="19"/>
        <v>0.10676665503716409</v>
      </c>
      <c r="Y67" s="301">
        <f t="shared" si="19"/>
        <v>0.10888275208013075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6.2006472191854081E-2</v>
      </c>
      <c r="C68" s="235">
        <f t="shared" si="20"/>
        <v>5.1318051523626493E-2</v>
      </c>
      <c r="D68" s="235">
        <f t="shared" si="20"/>
        <v>5.8731701328839293E-2</v>
      </c>
      <c r="E68" s="235">
        <f t="shared" si="20"/>
        <v>4.8277499896653579E-2</v>
      </c>
      <c r="F68" s="235">
        <f t="shared" si="20"/>
        <v>5.969662870276312E-2</v>
      </c>
      <c r="G68" s="235">
        <f t="shared" si="20"/>
        <v>6.8818478023877097E-2</v>
      </c>
      <c r="H68" s="235">
        <f t="shared" si="20"/>
        <v>7.0961881650275366E-2</v>
      </c>
      <c r="I68" s="235">
        <f t="shared" si="20"/>
        <v>6.8059465615465331E-2</v>
      </c>
      <c r="J68" s="235">
        <f t="shared" si="20"/>
        <v>7.5091056594975419E-2</v>
      </c>
      <c r="K68" s="235">
        <f t="shared" si="20"/>
        <v>7.1788247327967139E-2</v>
      </c>
      <c r="L68" s="235">
        <f t="shared" si="20"/>
        <v>6.3654970586416906E-2</v>
      </c>
      <c r="M68" s="235">
        <f t="shared" si="20"/>
        <v>7.3340710670117201E-2</v>
      </c>
      <c r="N68" s="235">
        <f t="shared" si="20"/>
        <v>7.2836357140868183E-2</v>
      </c>
      <c r="O68" s="235">
        <f t="shared" si="20"/>
        <v>7.3831435205260712E-2</v>
      </c>
      <c r="P68" s="235">
        <f t="shared" si="20"/>
        <v>7.715416253881284E-2</v>
      </c>
      <c r="Q68" s="235">
        <f t="shared" si="20"/>
        <v>7.4636712684523959E-2</v>
      </c>
      <c r="R68" s="235">
        <f t="shared" si="20"/>
        <v>7.6749377323587817E-2</v>
      </c>
      <c r="S68" s="235">
        <f t="shared" si="20"/>
        <v>7.5160573525167057E-2</v>
      </c>
      <c r="T68" s="235">
        <f t="shared" si="20"/>
        <v>7.2979862885610577E-2</v>
      </c>
      <c r="U68" s="235">
        <f t="shared" si="20"/>
        <v>7.5078424945895866E-2</v>
      </c>
      <c r="V68" s="235">
        <f t="shared" si="20"/>
        <v>7.3387780263264105E-2</v>
      </c>
      <c r="W68" s="235">
        <f t="shared" si="20"/>
        <v>7.5035186397707745E-2</v>
      </c>
      <c r="X68" s="235">
        <f t="shared" si="20"/>
        <v>6.6551973352676763E-2</v>
      </c>
      <c r="Y68" s="235">
        <f t="shared" si="20"/>
        <v>6.7871022207079704E-2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0.53462907370555768</v>
      </c>
      <c r="C72" s="322">
        <f>IF(C$5=0,0,C$5/TRE_fec!C$5)</f>
        <v>0.54006130434739763</v>
      </c>
      <c r="D72" s="322">
        <f>IF(D$5=0,0,D$5/TRE_fec!D$5)</f>
        <v>0.55568070818385851</v>
      </c>
      <c r="E72" s="322">
        <f>IF(E$5=0,0,E$5/TRE_fec!E$5)</f>
        <v>0.550687607524182</v>
      </c>
      <c r="F72" s="322">
        <f>IF(F$5=0,0,F$5/TRE_fec!F$5)</f>
        <v>0.56872929447607057</v>
      </c>
      <c r="G72" s="322">
        <f>IF(G$5=0,0,G$5/TRE_fec!G$5)</f>
        <v>0.57792443969180451</v>
      </c>
      <c r="H72" s="322">
        <f>IF(H$5=0,0,H$5/TRE_fec!H$5)</f>
        <v>0.55735827526227644</v>
      </c>
      <c r="I72" s="322">
        <f>IF(I$5=0,0,I$5/TRE_fec!I$5)</f>
        <v>0.5622822051750388</v>
      </c>
      <c r="J72" s="322">
        <f>IF(J$5=0,0,J$5/TRE_fec!J$5)</f>
        <v>0.56167150181879588</v>
      </c>
      <c r="K72" s="322">
        <f>IF(K$5=0,0,K$5/TRE_fec!K$5)</f>
        <v>0.56831287453604507</v>
      </c>
      <c r="L72" s="322">
        <f>IF(L$5=0,0,L$5/TRE_fec!L$5)</f>
        <v>0.55578558475872608</v>
      </c>
      <c r="M72" s="322">
        <f>IF(M$5=0,0,M$5/TRE_fec!M$5)</f>
        <v>0.5682142918920392</v>
      </c>
      <c r="N72" s="322">
        <f>IF(N$5=0,0,N$5/TRE_fec!N$5)</f>
        <v>0.57306214005151734</v>
      </c>
      <c r="O72" s="322">
        <f>IF(O$5=0,0,O$5/TRE_fec!O$5)</f>
        <v>0.56823649765305417</v>
      </c>
      <c r="P72" s="322">
        <f>IF(P$5=0,0,P$5/TRE_fec!P$5)</f>
        <v>0.57259420771424097</v>
      </c>
      <c r="Q72" s="322">
        <f>IF(Q$5=0,0,Q$5/TRE_fec!Q$5)</f>
        <v>0.56986820320247666</v>
      </c>
      <c r="R72" s="322">
        <f>IF(R$5=0,0,R$5/TRE_fec!R$5)</f>
        <v>0.57018002413877222</v>
      </c>
      <c r="S72" s="322">
        <f>IF(S$5=0,0,S$5/TRE_fec!S$5)</f>
        <v>0.56832013496049483</v>
      </c>
      <c r="T72" s="322">
        <f>IF(T$5=0,0,T$5/TRE_fec!T$5)</f>
        <v>0.56218872418670429</v>
      </c>
      <c r="U72" s="322">
        <f>IF(U$5=0,0,U$5/TRE_fec!U$5)</f>
        <v>0.56757761906446402</v>
      </c>
      <c r="V72" s="322">
        <f>IF(V$5=0,0,V$5/TRE_fec!V$5)</f>
        <v>0.56503553481960833</v>
      </c>
      <c r="W72" s="322">
        <f>IF(W$5=0,0,W$5/TRE_fec!W$5)</f>
        <v>0.57001732107599445</v>
      </c>
      <c r="X72" s="322">
        <f>IF(X$5=0,0,X$5/TRE_fec!X$5)</f>
        <v>0.57331741831110705</v>
      </c>
      <c r="Y72" s="322">
        <f>IF(Y$5=0,0,Y$5/TRE_fec!Y$5)</f>
        <v>0.5815139878861908</v>
      </c>
      <c r="DA72" s="95"/>
    </row>
    <row r="73" spans="1:105" ht="12" customHeight="1" x14ac:dyDescent="0.25">
      <c r="A73" s="55" t="s">
        <v>91</v>
      </c>
      <c r="B73" s="334">
        <f>IF(B$6=0,0,B$6/TRE_fec!B$6)</f>
        <v>0.48604895564127687</v>
      </c>
      <c r="C73" s="334">
        <f>IF(C$6=0,0,C$6/TRE_fec!C$6)</f>
        <v>0.48604895564127687</v>
      </c>
      <c r="D73" s="334">
        <f>IF(D$6=0,0,D$6/TRE_fec!D$6)</f>
        <v>0.4860489556412772</v>
      </c>
      <c r="E73" s="334">
        <f>IF(E$6=0,0,E$6/TRE_fec!E$6)</f>
        <v>0.48604895564127709</v>
      </c>
      <c r="F73" s="334">
        <f>IF(F$6=0,0,F$6/TRE_fec!F$6)</f>
        <v>0.48604895564127681</v>
      </c>
      <c r="G73" s="334">
        <f>IF(G$6=0,0,G$6/TRE_fec!G$6)</f>
        <v>0.48604895564127698</v>
      </c>
      <c r="H73" s="334">
        <f>IF(H$6=0,0,H$6/TRE_fec!H$6)</f>
        <v>0.48604895564127681</v>
      </c>
      <c r="I73" s="334">
        <f>IF(I$6=0,0,I$6/TRE_fec!I$6)</f>
        <v>0.48604895564127681</v>
      </c>
      <c r="J73" s="334">
        <f>IF(J$6=0,0,J$6/TRE_fec!J$6)</f>
        <v>0.48604895564127715</v>
      </c>
      <c r="K73" s="334">
        <f>IF(K$6=0,0,K$6/TRE_fec!K$6)</f>
        <v>0.48604895564127681</v>
      </c>
      <c r="L73" s="334">
        <f>IF(L$6=0,0,L$6/TRE_fec!L$6)</f>
        <v>0.48604895564127693</v>
      </c>
      <c r="M73" s="334">
        <f>IF(M$6=0,0,M$6/TRE_fec!M$6)</f>
        <v>0.48604895564127715</v>
      </c>
      <c r="N73" s="334">
        <f>IF(N$6=0,0,N$6/TRE_fec!N$6)</f>
        <v>0.48604895564127698</v>
      </c>
      <c r="O73" s="334">
        <f>IF(O$6=0,0,O$6/TRE_fec!O$6)</f>
        <v>0.48604895564127704</v>
      </c>
      <c r="P73" s="334">
        <f>IF(P$6=0,0,P$6/TRE_fec!P$6)</f>
        <v>0.48604895564127715</v>
      </c>
      <c r="Q73" s="334">
        <f>IF(Q$6=0,0,Q$6/TRE_fec!Q$6)</f>
        <v>0.48604895564127698</v>
      </c>
      <c r="R73" s="334">
        <f>IF(R$6=0,0,R$6/TRE_fec!R$6)</f>
        <v>0.48604895564127715</v>
      </c>
      <c r="S73" s="334">
        <f>IF(S$6=0,0,S$6/TRE_fec!S$6)</f>
        <v>0.48604895564127687</v>
      </c>
      <c r="T73" s="334">
        <f>IF(T$6=0,0,T$6/TRE_fec!T$6)</f>
        <v>0.48604895564127709</v>
      </c>
      <c r="U73" s="334">
        <f>IF(U$6=0,0,U$6/TRE_fec!U$6)</f>
        <v>0.48604895564127698</v>
      </c>
      <c r="V73" s="334">
        <f>IF(V$6=0,0,V$6/TRE_fec!V$6)</f>
        <v>0.48604895564127704</v>
      </c>
      <c r="W73" s="334">
        <f>IF(W$6=0,0,W$6/TRE_fec!W$6)</f>
        <v>0.48604895564127693</v>
      </c>
      <c r="X73" s="334">
        <f>IF(X$6=0,0,X$6/TRE_fec!X$6)</f>
        <v>0.48604895564127693</v>
      </c>
      <c r="Y73" s="334">
        <f>IF(Y$6=0,0,Y$6/TRE_fec!Y$6)</f>
        <v>0.48604895564127693</v>
      </c>
      <c r="DA73" s="67"/>
    </row>
    <row r="74" spans="1:105" ht="12" customHeight="1" x14ac:dyDescent="0.25">
      <c r="A74" s="173" t="s">
        <v>92</v>
      </c>
      <c r="B74" s="335">
        <f>IF(B$7=0,0,B$7/TRE_fec!B$7)</f>
        <v>0.12603337762340519</v>
      </c>
      <c r="C74" s="335">
        <f>IF(C$7=0,0,C$7/TRE_fec!C$7)</f>
        <v>0.12603337762340516</v>
      </c>
      <c r="D74" s="335">
        <f>IF(D$7=0,0,D$7/TRE_fec!D$7)</f>
        <v>0.12603337762340519</v>
      </c>
      <c r="E74" s="335">
        <f>IF(E$7=0,0,E$7/TRE_fec!E$7)</f>
        <v>0.12603337762340516</v>
      </c>
      <c r="F74" s="335">
        <f>IF(F$7=0,0,F$7/TRE_fec!F$7)</f>
        <v>0.12603337762340514</v>
      </c>
      <c r="G74" s="335">
        <f>IF(G$7=0,0,G$7/TRE_fec!G$7)</f>
        <v>0.12603337762340516</v>
      </c>
      <c r="H74" s="335">
        <f>IF(H$7=0,0,H$7/TRE_fec!H$7)</f>
        <v>0.12603337762340522</v>
      </c>
      <c r="I74" s="335">
        <f>IF(I$7=0,0,I$7/TRE_fec!I$7)</f>
        <v>0.12603337762340519</v>
      </c>
      <c r="J74" s="335">
        <f>IF(J$7=0,0,J$7/TRE_fec!J$7)</f>
        <v>0.12603337762340519</v>
      </c>
      <c r="K74" s="335">
        <f>IF(K$7=0,0,K$7/TRE_fec!K$7)</f>
        <v>0.12603337762340519</v>
      </c>
      <c r="L74" s="335">
        <f>IF(L$7=0,0,L$7/TRE_fec!L$7)</f>
        <v>0.12603337762340519</v>
      </c>
      <c r="M74" s="335">
        <f>IF(M$7=0,0,M$7/TRE_fec!M$7)</f>
        <v>0.12603337762340519</v>
      </c>
      <c r="N74" s="335">
        <f>IF(N$7=0,0,N$7/TRE_fec!N$7)</f>
        <v>0.12603337762340519</v>
      </c>
      <c r="O74" s="335">
        <f>IF(O$7=0,0,O$7/TRE_fec!O$7)</f>
        <v>0.12603337762340519</v>
      </c>
      <c r="P74" s="335">
        <f>IF(P$7=0,0,P$7/TRE_fec!P$7)</f>
        <v>0.12603337762340519</v>
      </c>
      <c r="Q74" s="335">
        <f>IF(Q$7=0,0,Q$7/TRE_fec!Q$7)</f>
        <v>0.12603337762340519</v>
      </c>
      <c r="R74" s="335">
        <f>IF(R$7=0,0,R$7/TRE_fec!R$7)</f>
        <v>0.12603337762340519</v>
      </c>
      <c r="S74" s="335">
        <f>IF(S$7=0,0,S$7/TRE_fec!S$7)</f>
        <v>0.12603337762340525</v>
      </c>
      <c r="T74" s="335">
        <f>IF(T$7=0,0,T$7/TRE_fec!T$7)</f>
        <v>0.12603337762340519</v>
      </c>
      <c r="U74" s="335">
        <f>IF(U$7=0,0,U$7/TRE_fec!U$7)</f>
        <v>0.12603337762340516</v>
      </c>
      <c r="V74" s="335">
        <f>IF(V$7=0,0,V$7/TRE_fec!V$7)</f>
        <v>0.12603337762340519</v>
      </c>
      <c r="W74" s="335">
        <f>IF(W$7=0,0,W$7/TRE_fec!W$7)</f>
        <v>0.12603337762340519</v>
      </c>
      <c r="X74" s="335">
        <f>IF(X$7=0,0,X$7/TRE_fec!X$7)</f>
        <v>0.12603337762340516</v>
      </c>
      <c r="Y74" s="335">
        <f>IF(Y$7=0,0,Y$7/TRE_fec!Y$7)</f>
        <v>0.12603337762340525</v>
      </c>
      <c r="DA74" s="177"/>
    </row>
    <row r="75" spans="1:105" ht="12" customHeight="1" x14ac:dyDescent="0.25">
      <c r="A75" s="173" t="s">
        <v>93</v>
      </c>
      <c r="B75" s="335">
        <f>IF(B$8=0,0,B$8/TRE_fec!B$8)</f>
        <v>0.68119438371930385</v>
      </c>
      <c r="C75" s="335">
        <f>IF(C$8=0,0,C$8/TRE_fec!C$8)</f>
        <v>0.68119438371930385</v>
      </c>
      <c r="D75" s="335">
        <f>IF(D$8=0,0,D$8/TRE_fec!D$8)</f>
        <v>0.68119438371930385</v>
      </c>
      <c r="E75" s="335">
        <f>IF(E$8=0,0,E$8/TRE_fec!E$8)</f>
        <v>0.68119438371930374</v>
      </c>
      <c r="F75" s="335">
        <f>IF(F$8=0,0,F$8/TRE_fec!F$8)</f>
        <v>0.68119438371930385</v>
      </c>
      <c r="G75" s="335">
        <f>IF(G$8=0,0,G$8/TRE_fec!G$8)</f>
        <v>0.68119438371930385</v>
      </c>
      <c r="H75" s="335">
        <f>IF(H$8=0,0,H$8/TRE_fec!H$8)</f>
        <v>0.68119438371930385</v>
      </c>
      <c r="I75" s="335">
        <f>IF(I$8=0,0,I$8/TRE_fec!I$8)</f>
        <v>0.68119438371930374</v>
      </c>
      <c r="J75" s="335">
        <f>IF(J$8=0,0,J$8/TRE_fec!J$8)</f>
        <v>0.68119438371930385</v>
      </c>
      <c r="K75" s="335">
        <f>IF(K$8=0,0,K$8/TRE_fec!K$8)</f>
        <v>0.68119438371930396</v>
      </c>
      <c r="L75" s="335">
        <f>IF(L$8=0,0,L$8/TRE_fec!L$8)</f>
        <v>0.68119438371930374</v>
      </c>
      <c r="M75" s="335">
        <f>IF(M$8=0,0,M$8/TRE_fec!M$8)</f>
        <v>0.68119438371930385</v>
      </c>
      <c r="N75" s="335">
        <f>IF(N$8=0,0,N$8/TRE_fec!N$8)</f>
        <v>0.68119438371930396</v>
      </c>
      <c r="O75" s="335">
        <f>IF(O$8=0,0,O$8/TRE_fec!O$8)</f>
        <v>0.68119438371930385</v>
      </c>
      <c r="P75" s="335">
        <f>IF(P$8=0,0,P$8/TRE_fec!P$8)</f>
        <v>0.68119438371930385</v>
      </c>
      <c r="Q75" s="335">
        <f>IF(Q$8=0,0,Q$8/TRE_fec!Q$8)</f>
        <v>0.68119438371930396</v>
      </c>
      <c r="R75" s="335">
        <f>IF(R$8=0,0,R$8/TRE_fec!R$8)</f>
        <v>0.68119438371930385</v>
      </c>
      <c r="S75" s="335">
        <f>IF(S$8=0,0,S$8/TRE_fec!S$8)</f>
        <v>0.68119438371930396</v>
      </c>
      <c r="T75" s="335">
        <f>IF(T$8=0,0,T$8/TRE_fec!T$8)</f>
        <v>0.68119438371930374</v>
      </c>
      <c r="U75" s="335">
        <f>IF(U$8=0,0,U$8/TRE_fec!U$8)</f>
        <v>0.68119438371930396</v>
      </c>
      <c r="V75" s="335">
        <f>IF(V$8=0,0,V$8/TRE_fec!V$8)</f>
        <v>0.68119438371930385</v>
      </c>
      <c r="W75" s="335">
        <f>IF(W$8=0,0,W$8/TRE_fec!W$8)</f>
        <v>0.68119438371930396</v>
      </c>
      <c r="X75" s="335">
        <f>IF(X$8=0,0,X$8/TRE_fec!X$8)</f>
        <v>0.68119438371930396</v>
      </c>
      <c r="Y75" s="335">
        <f>IF(Y$8=0,0,Y$8/TRE_fec!Y$8)</f>
        <v>0.68119438371930408</v>
      </c>
      <c r="DA75" s="177"/>
    </row>
    <row r="76" spans="1:105" ht="12" customHeight="1" x14ac:dyDescent="0.25">
      <c r="A76" s="173" t="s">
        <v>94</v>
      </c>
      <c r="B76" s="335">
        <f>IF(B$9=0,0,B$9/TRE_fec!B$9)</f>
        <v>0.48161211285947159</v>
      </c>
      <c r="C76" s="335">
        <f>IF(C$9=0,0,C$9/TRE_fec!C$9)</f>
        <v>0.48161211285947148</v>
      </c>
      <c r="D76" s="335">
        <f>IF(D$9=0,0,D$9/TRE_fec!D$9)</f>
        <v>0.4816121128594717</v>
      </c>
      <c r="E76" s="335">
        <f>IF(E$9=0,0,E$9/TRE_fec!E$9)</f>
        <v>0.4816121128594712</v>
      </c>
      <c r="F76" s="335">
        <f>IF(F$9=0,0,F$9/TRE_fec!F$9)</f>
        <v>0.48161211285947125</v>
      </c>
      <c r="G76" s="335">
        <f>IF(G$9=0,0,G$9/TRE_fec!G$9)</f>
        <v>0.48161211285947159</v>
      </c>
      <c r="H76" s="335">
        <f>IF(H$9=0,0,H$9/TRE_fec!H$9)</f>
        <v>0.48161211285947142</v>
      </c>
      <c r="I76" s="335">
        <f>IF(I$9=0,0,I$9/TRE_fec!I$9)</f>
        <v>0.48161211285947148</v>
      </c>
      <c r="J76" s="335">
        <f>IF(J$9=0,0,J$9/TRE_fec!J$9)</f>
        <v>0.4816121128594717</v>
      </c>
      <c r="K76" s="335">
        <f>IF(K$9=0,0,K$9/TRE_fec!K$9)</f>
        <v>0.4816121128594717</v>
      </c>
      <c r="L76" s="335">
        <f>IF(L$9=0,0,L$9/TRE_fec!L$9)</f>
        <v>0.48161211285947153</v>
      </c>
      <c r="M76" s="335">
        <f>IF(M$9=0,0,M$9/TRE_fec!M$9)</f>
        <v>0.48161211285947148</v>
      </c>
      <c r="N76" s="335">
        <f>IF(N$9=0,0,N$9/TRE_fec!N$9)</f>
        <v>0.48161211285947148</v>
      </c>
      <c r="O76" s="335">
        <f>IF(O$9=0,0,O$9/TRE_fec!O$9)</f>
        <v>0.48161211285947159</v>
      </c>
      <c r="P76" s="335">
        <f>IF(P$9=0,0,P$9/TRE_fec!P$9)</f>
        <v>0.48161211285947153</v>
      </c>
      <c r="Q76" s="335">
        <f>IF(Q$9=0,0,Q$9/TRE_fec!Q$9)</f>
        <v>0.48161211285947164</v>
      </c>
      <c r="R76" s="335">
        <f>IF(R$9=0,0,R$9/TRE_fec!R$9)</f>
        <v>0.48161211285947159</v>
      </c>
      <c r="S76" s="335">
        <f>IF(S$9=0,0,S$9/TRE_fec!S$9)</f>
        <v>0.48161211285947159</v>
      </c>
      <c r="T76" s="335">
        <f>IF(T$9=0,0,T$9/TRE_fec!T$9)</f>
        <v>0.48161211285947159</v>
      </c>
      <c r="U76" s="335">
        <f>IF(U$9=0,0,U$9/TRE_fec!U$9)</f>
        <v>0.48161211285947159</v>
      </c>
      <c r="V76" s="335">
        <f>IF(V$9=0,0,V$9/TRE_fec!V$9)</f>
        <v>0.48161211285947153</v>
      </c>
      <c r="W76" s="335">
        <f>IF(W$9=0,0,W$9/TRE_fec!W$9)</f>
        <v>0.48161211285947148</v>
      </c>
      <c r="X76" s="335">
        <f>IF(X$9=0,0,X$9/TRE_fec!X$9)</f>
        <v>0.48161211285947164</v>
      </c>
      <c r="Y76" s="335">
        <f>IF(Y$9=0,0,Y$9/TRE_fec!Y$9)</f>
        <v>0.48161211285947164</v>
      </c>
      <c r="DA76" s="177"/>
    </row>
    <row r="77" spans="1:105" ht="12" customHeight="1" x14ac:dyDescent="0.25">
      <c r="A77" s="56" t="s">
        <v>95</v>
      </c>
      <c r="B77" s="336">
        <f>IF(B$10=0,0,B$10/TRE_fec!B$10)</f>
        <v>0.69687210971443514</v>
      </c>
      <c r="C77" s="336">
        <f>IF(C$10=0,0,C$10/TRE_fec!C$10)</f>
        <v>0.68524059583191432</v>
      </c>
      <c r="D77" s="336">
        <f>IF(D$10=0,0,D$10/TRE_fec!D$10)</f>
        <v>0.69653154800245576</v>
      </c>
      <c r="E77" s="336">
        <f>IF(E$10=0,0,E$10/TRE_fec!E$10)</f>
        <v>0.6837663522201497</v>
      </c>
      <c r="F77" s="336">
        <f>IF(F$10=0,0,F$10/TRE_fec!F$10)</f>
        <v>0.71004311447244717</v>
      </c>
      <c r="G77" s="336">
        <f>IF(G$10=0,0,G$10/TRE_fec!G$10)</f>
        <v>0.74996840121670738</v>
      </c>
      <c r="H77" s="336">
        <f>IF(H$10=0,0,H$10/TRE_fec!H$10)</f>
        <v>0.72470840909056644</v>
      </c>
      <c r="I77" s="336">
        <f>IF(I$10=0,0,I$10/TRE_fec!I$10)</f>
        <v>0.72011302717568237</v>
      </c>
      <c r="J77" s="336">
        <f>IF(J$10=0,0,J$10/TRE_fec!J$10)</f>
        <v>0.74163703719101537</v>
      </c>
      <c r="K77" s="336">
        <f>IF(K$10=0,0,K$10/TRE_fec!K$10)</f>
        <v>0.74277045296891975</v>
      </c>
      <c r="L77" s="336">
        <f>IF(L$10=0,0,L$10/TRE_fec!L$10)</f>
        <v>0.70768924022639557</v>
      </c>
      <c r="M77" s="336">
        <f>IF(M$10=0,0,M$10/TRE_fec!M$10)</f>
        <v>0.74733820430204967</v>
      </c>
      <c r="N77" s="336">
        <f>IF(N$10=0,0,N$10/TRE_fec!N$10)</f>
        <v>0.754443858517854</v>
      </c>
      <c r="O77" s="336">
        <f>IF(O$10=0,0,O$10/TRE_fec!O$10)</f>
        <v>0.74889586088300841</v>
      </c>
      <c r="P77" s="336">
        <f>IF(P$10=0,0,P$10/TRE_fec!P$10)</f>
        <v>0.76804101035363859</v>
      </c>
      <c r="Q77" s="336">
        <f>IF(Q$10=0,0,Q$10/TRE_fec!Q$10)</f>
        <v>0.75438281954043807</v>
      </c>
      <c r="R77" s="336">
        <f>IF(R$10=0,0,R$10/TRE_fec!R$10)</f>
        <v>0.76185966978629083</v>
      </c>
      <c r="S77" s="336">
        <f>IF(S$10=0,0,S$10/TRE_fec!S$10)</f>
        <v>0.75321409569248765</v>
      </c>
      <c r="T77" s="336">
        <f>IF(T$10=0,0,T$10/TRE_fec!T$10)</f>
        <v>0.73769463090349319</v>
      </c>
      <c r="U77" s="336">
        <f>IF(U$10=0,0,U$10/TRE_fec!U$10)</f>
        <v>0.75389610636590565</v>
      </c>
      <c r="V77" s="336">
        <f>IF(V$10=0,0,V$10/TRE_fec!V$10)</f>
        <v>0.7440056840978696</v>
      </c>
      <c r="W77" s="336">
        <f>IF(W$10=0,0,W$10/TRE_fec!W$10)</f>
        <v>0.75755918747841322</v>
      </c>
      <c r="X77" s="336">
        <f>IF(X$10=0,0,X$10/TRE_fec!X$10)</f>
        <v>0.73668754846209894</v>
      </c>
      <c r="Y77" s="336">
        <f>IF(Y$10=0,0,Y$10/TRE_fec!Y$10)</f>
        <v>0.75619248867607958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0.52235702922139704</v>
      </c>
      <c r="C78" s="349">
        <f>IF(C$16=0,0,C$16/TRE_fec!C$16)</f>
        <v>0.52805833023579085</v>
      </c>
      <c r="D78" s="349">
        <f>IF(D$16=0,0,D$16/TRE_fec!D$16)</f>
        <v>0.5371542510450138</v>
      </c>
      <c r="E78" s="349">
        <f>IF(E$16=0,0,E$16/TRE_fec!E$16)</f>
        <v>0.52728585501635439</v>
      </c>
      <c r="F78" s="349">
        <f>IF(F$16=0,0,F$16/TRE_fec!F$16)</f>
        <v>0.54713583796724785</v>
      </c>
      <c r="G78" s="349">
        <f>IF(G$16=0,0,G$16/TRE_fec!G$16)</f>
        <v>0.57701264712430078</v>
      </c>
      <c r="H78" s="349">
        <f>IF(H$16=0,0,H$16/TRE_fec!H$16)</f>
        <v>0.55790825061659999</v>
      </c>
      <c r="I78" s="349">
        <f>IF(I$16=0,0,I$16/TRE_fec!I$16)</f>
        <v>0.55529713734927555</v>
      </c>
      <c r="J78" s="349">
        <f>IF(J$16=0,0,J$16/TRE_fec!J$16)</f>
        <v>0.57071154928539447</v>
      </c>
      <c r="K78" s="349">
        <f>IF(K$16=0,0,K$16/TRE_fec!K$16)</f>
        <v>0.57156876350466446</v>
      </c>
      <c r="L78" s="349">
        <f>IF(L$16=0,0,L$16/TRE_fec!L$16)</f>
        <v>0.54503647502027475</v>
      </c>
      <c r="M78" s="349">
        <f>IF(M$16=0,0,M$16/TRE_fec!M$16)</f>
        <v>0.57502340166056398</v>
      </c>
      <c r="N78" s="349">
        <f>IF(N$16=0,0,N$16/TRE_fec!N$16)</f>
        <v>0.58039748233752742</v>
      </c>
      <c r="O78" s="349">
        <f>IF(O$16=0,0,O$16/TRE_fec!O$16)</f>
        <v>0.57620147364082697</v>
      </c>
      <c r="P78" s="349">
        <f>IF(P$16=0,0,P$16/TRE_fec!P$16)</f>
        <v>0.59068115062804183</v>
      </c>
      <c r="Q78" s="349">
        <f>IF(Q$16=0,0,Q$16/TRE_fec!Q$16)</f>
        <v>0.58035131791985251</v>
      </c>
      <c r="R78" s="349">
        <f>IF(R$16=0,0,R$16/TRE_fec!R$16)</f>
        <v>0.58600613804062562</v>
      </c>
      <c r="S78" s="349">
        <f>IF(S$16=0,0,S$16/TRE_fec!S$16)</f>
        <v>0.57946739983754447</v>
      </c>
      <c r="T78" s="349">
        <f>IF(T$16=0,0,T$16/TRE_fec!T$16)</f>
        <v>0.56675910144531261</v>
      </c>
      <c r="U78" s="349">
        <f>IF(U$16=0,0,U$16/TRE_fec!U$16)</f>
        <v>0.5790179774494042</v>
      </c>
      <c r="V78" s="349">
        <f>IF(V$16=0,0,V$16/TRE_fec!V$16)</f>
        <v>0.5717542147345045</v>
      </c>
      <c r="W78" s="349">
        <f>IF(W$16=0,0,W$16/TRE_fec!W$16)</f>
        <v>0.58173550939734653</v>
      </c>
      <c r="X78" s="349">
        <f>IF(X$16=0,0,X$16/TRE_fec!X$16)</f>
        <v>0.56604136074175748</v>
      </c>
      <c r="Y78" s="349">
        <f>IF(Y$16=0,0,Y$16/TRE_fec!Y$16)</f>
        <v>0.58052223352845544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0.46754068534909243</v>
      </c>
      <c r="C79" s="349">
        <f>IF(C$24=0,0,C$24/TRE_fec!C$24)</f>
        <v>0.46354029750640108</v>
      </c>
      <c r="D79" s="349">
        <f>IF(D$24=0,0,D$24/TRE_fec!D$24)</f>
        <v>0.46751015077618852</v>
      </c>
      <c r="E79" s="349">
        <f>IF(E$24=0,0,E$24/TRE_fec!E$24)</f>
        <v>0.46349377132884845</v>
      </c>
      <c r="F79" s="349">
        <f>IF(F$24=0,0,F$24/TRE_fec!F$24)</f>
        <v>0.46919138981258574</v>
      </c>
      <c r="G79" s="349">
        <f>IF(G$24=0,0,G$24/TRE_fec!G$24)</f>
        <v>0.47342006562685768</v>
      </c>
      <c r="H79" s="349">
        <f>IF(H$24=0,0,H$24/TRE_fec!H$24)</f>
        <v>0.47168074233314872</v>
      </c>
      <c r="I79" s="349">
        <f>IF(I$24=0,0,I$24/TRE_fec!I$24)</f>
        <v>0.47150074733243402</v>
      </c>
      <c r="J79" s="349">
        <f>IF(J$24=0,0,J$24/TRE_fec!J$24)</f>
        <v>0.47370507022202279</v>
      </c>
      <c r="K79" s="349">
        <f>IF(K$24=0,0,K$24/TRE_fec!K$24)</f>
        <v>0.47326679760613038</v>
      </c>
      <c r="L79" s="349">
        <f>IF(L$24=0,0,L$24/TRE_fec!L$24)</f>
        <v>0.46901557457231402</v>
      </c>
      <c r="M79" s="349">
        <f>IF(M$24=0,0,M$24/TRE_fec!M$24)</f>
        <v>0.47384695415426448</v>
      </c>
      <c r="N79" s="349">
        <f>IF(N$24=0,0,N$24/TRE_fec!N$24)</f>
        <v>0.47429872302330706</v>
      </c>
      <c r="O79" s="349">
        <f>IF(O$24=0,0,O$24/TRE_fec!O$24)</f>
        <v>0.47404195279909322</v>
      </c>
      <c r="P79" s="349">
        <f>IF(P$24=0,0,P$24/TRE_fec!P$24)</f>
        <v>0.47607661921224781</v>
      </c>
      <c r="Q79" s="349">
        <f>IF(Q$24=0,0,Q$24/TRE_fec!Q$24)</f>
        <v>0.47458404618900363</v>
      </c>
      <c r="R79" s="349">
        <f>IF(R$24=0,0,R$24/TRE_fec!R$24)</f>
        <v>0.47552491488134185</v>
      </c>
      <c r="S79" s="349">
        <f>IF(S$24=0,0,S$24/TRE_fec!S$24)</f>
        <v>0.47458712682286219</v>
      </c>
      <c r="T79" s="349">
        <f>IF(T$24=0,0,T$24/TRE_fec!T$24)</f>
        <v>0.47309254379790855</v>
      </c>
      <c r="U79" s="349">
        <f>IF(U$24=0,0,U$24/TRE_fec!U$24)</f>
        <v>0.47465959503649274</v>
      </c>
      <c r="V79" s="349">
        <f>IF(V$24=0,0,V$24/TRE_fec!V$24)</f>
        <v>0.47362793390006447</v>
      </c>
      <c r="W79" s="349">
        <f>IF(W$24=0,0,W$24/TRE_fec!W$24)</f>
        <v>0.47489619067314348</v>
      </c>
      <c r="X79" s="349">
        <f>IF(X$24=0,0,X$24/TRE_fec!X$24)</f>
        <v>0.47213950157535273</v>
      </c>
      <c r="Y79" s="349">
        <f>IF(Y$24=0,0,Y$24/TRE_fec!Y$24)</f>
        <v>0.47376555307493318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0.44773459647548314</v>
      </c>
      <c r="C80" s="349">
        <f>IF(C$27=0,0,C$27/TRE_fec!C$27)</f>
        <v>0.45262142591639221</v>
      </c>
      <c r="D80" s="349">
        <f>IF(D$27=0,0,D$27/TRE_fec!D$27)</f>
        <v>0.46041792946715487</v>
      </c>
      <c r="E80" s="349">
        <f>IF(E$27=0,0,E$27/TRE_fec!E$27)</f>
        <v>0.45195930429973225</v>
      </c>
      <c r="F80" s="349">
        <f>IF(F$27=0,0,F$27/TRE_fec!F$27)</f>
        <v>0.46897357540049822</v>
      </c>
      <c r="G80" s="349">
        <f>IF(G$27=0,0,G$27/TRE_fec!G$27)</f>
        <v>0.49458226896368629</v>
      </c>
      <c r="H80" s="349">
        <f>IF(H$27=0,0,H$27/TRE_fec!H$27)</f>
        <v>0.47820707195708562</v>
      </c>
      <c r="I80" s="349">
        <f>IF(I$27=0,0,I$27/TRE_fec!I$27)</f>
        <v>0.47596897487080747</v>
      </c>
      <c r="J80" s="349">
        <f>IF(J$27=0,0,J$27/TRE_fec!J$27)</f>
        <v>0.48918132795890978</v>
      </c>
      <c r="K80" s="349">
        <f>IF(K$27=0,0,K$27/TRE_fec!K$27)</f>
        <v>0.48991608300399808</v>
      </c>
      <c r="L80" s="349">
        <f>IF(L$27=0,0,L$27/TRE_fec!L$27)</f>
        <v>0.46717412144594977</v>
      </c>
      <c r="M80" s="349">
        <f>IF(M$27=0,0,M$27/TRE_fec!M$27)</f>
        <v>0.49287720142334063</v>
      </c>
      <c r="N80" s="349">
        <f>IF(N$27=0,0,N$27/TRE_fec!N$27)</f>
        <v>0.49748355628930935</v>
      </c>
      <c r="O80" s="349">
        <f>IF(O$27=0,0,O$27/TRE_fec!O$27)</f>
        <v>0.49388697740642318</v>
      </c>
      <c r="P80" s="349">
        <f>IF(P$27=0,0,P$27/TRE_fec!P$27)</f>
        <v>0.50629812910975025</v>
      </c>
      <c r="Q80" s="349">
        <f>IF(Q$27=0,0,Q$27/TRE_fec!Q$27)</f>
        <v>0.49744398678844487</v>
      </c>
      <c r="R80" s="349">
        <f>IF(R$27=0,0,R$27/TRE_fec!R$27)</f>
        <v>0.5022909754633933</v>
      </c>
      <c r="S80" s="349">
        <f>IF(S$27=0,0,S$27/TRE_fec!S$27)</f>
        <v>0.4966863427178953</v>
      </c>
      <c r="T80" s="349">
        <f>IF(T$27=0,0,T$27/TRE_fec!T$27)</f>
        <v>0.48579351552455369</v>
      </c>
      <c r="U80" s="349">
        <f>IF(U$27=0,0,U$27/TRE_fec!U$27)</f>
        <v>0.49630112352806061</v>
      </c>
      <c r="V80" s="349">
        <f>IF(V$27=0,0,V$27/TRE_fec!V$27)</f>
        <v>0.49007504120100376</v>
      </c>
      <c r="W80" s="349">
        <f>IF(W$27=0,0,W$27/TRE_fec!W$27)</f>
        <v>0.49863043662629686</v>
      </c>
      <c r="X80" s="349">
        <f>IF(X$27=0,0,X$27/TRE_fec!X$27)</f>
        <v>0.48517830920722071</v>
      </c>
      <c r="Y80" s="349">
        <f>IF(Y$27=0,0,Y$27/TRE_fec!Y$27)</f>
        <v>0.49759048588153315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0.67317779643714348</v>
      </c>
      <c r="C81" s="349">
        <f>IF(C$35=0,0,C$35/TRE_fec!C$35)</f>
        <v>0.70457276443208294</v>
      </c>
      <c r="D81" s="349">
        <f>IF(D$35=0,0,D$35/TRE_fec!D$35)</f>
        <v>0.72373837848181122</v>
      </c>
      <c r="E81" s="349">
        <f>IF(E$35=0,0,E$35/TRE_fec!E$35)</f>
        <v>0.72375547104542337</v>
      </c>
      <c r="F81" s="349">
        <f>IF(F$35=0,0,F$35/TRE_fec!F$35)</f>
        <v>0.73459622125888346</v>
      </c>
      <c r="G81" s="349">
        <f>IF(G$35=0,0,G$35/TRE_fec!G$35)</f>
        <v>0.73472258287997916</v>
      </c>
      <c r="H81" s="349">
        <f>IF(H$35=0,0,H$35/TRE_fec!H$35)</f>
        <v>0.7119871630908996</v>
      </c>
      <c r="I81" s="349">
        <f>IF(I$35=0,0,I$35/TRE_fec!I$35)</f>
        <v>0.72205990861213576</v>
      </c>
      <c r="J81" s="349">
        <f>IF(J$35=0,0,J$35/TRE_fec!J$35)</f>
        <v>0.71034479524854055</v>
      </c>
      <c r="K81" s="349">
        <f>IF(K$35=0,0,K$35/TRE_fec!K$35)</f>
        <v>0.7240338567068294</v>
      </c>
      <c r="L81" s="349">
        <f>IF(L$35=0,0,L$35/TRE_fec!L$35)</f>
        <v>0.71954446105671477</v>
      </c>
      <c r="M81" s="349">
        <f>IF(M$35=0,0,M$35/TRE_fec!M$35)</f>
        <v>0.72167371390648649</v>
      </c>
      <c r="N81" s="349">
        <f>IF(N$35=0,0,N$35/TRE_fec!N$35)</f>
        <v>0.72705268538518519</v>
      </c>
      <c r="O81" s="349">
        <f>IF(O$35=0,0,O$35/TRE_fec!O$35)</f>
        <v>0.72091704935564316</v>
      </c>
      <c r="P81" s="349">
        <f>IF(P$35=0,0,P$35/TRE_fec!P$35)</f>
        <v>0.71976149182895521</v>
      </c>
      <c r="Q81" s="349">
        <f>IF(Q$35=0,0,Q$35/TRE_fec!Q$35)</f>
        <v>0.72133343999792654</v>
      </c>
      <c r="R81" s="349">
        <f>IF(R$35=0,0,R$35/TRE_fec!R$35)</f>
        <v>0.71783078538735823</v>
      </c>
      <c r="S81" s="349">
        <f>IF(S$35=0,0,S$35/TRE_fec!S$35)</f>
        <v>0.71872078543799389</v>
      </c>
      <c r="T81" s="349">
        <f>IF(T$35=0,0,T$35/TRE_fec!T$35)</f>
        <v>0.71311264418740827</v>
      </c>
      <c r="U81" s="349">
        <f>IF(U$35=0,0,U$35/TRE_fec!U$35)</f>
        <v>0.71274725553094798</v>
      </c>
      <c r="V81" s="349">
        <f>IF(V$35=0,0,V$35/TRE_fec!V$35)</f>
        <v>0.71315677816572687</v>
      </c>
      <c r="W81" s="349">
        <f>IF(W$35=0,0,W$35/TRE_fec!W$35)</f>
        <v>0.71857270958156017</v>
      </c>
      <c r="X81" s="349">
        <f>IF(X$35=0,0,X$35/TRE_fec!X$35)</f>
        <v>0.730237273671279</v>
      </c>
      <c r="Y81" s="349">
        <f>IF(Y$35=0,0,Y$35/TRE_fec!Y$35)</f>
        <v>0.7329521224422344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0.62913008727058495</v>
      </c>
      <c r="C82" s="349">
        <f>IF(C$46=0,0,C$46/TRE_fec!C$46)</f>
        <v>0.62913008727058506</v>
      </c>
      <c r="D82" s="349">
        <f>IF(D$46=0,0,D$46/TRE_fec!D$46)</f>
        <v>0.62913008727058506</v>
      </c>
      <c r="E82" s="349">
        <f>IF(E$46=0,0,E$46/TRE_fec!E$46)</f>
        <v>0.62913008727058517</v>
      </c>
      <c r="F82" s="349">
        <f>IF(F$46=0,0,F$46/TRE_fec!F$46)</f>
        <v>0.62913008727058539</v>
      </c>
      <c r="G82" s="349">
        <f>IF(G$46=0,0,G$46/TRE_fec!G$46)</f>
        <v>0.62913008727058528</v>
      </c>
      <c r="H82" s="349">
        <f>IF(H$46=0,0,H$46/TRE_fec!H$46)</f>
        <v>0.62913008727058506</v>
      </c>
      <c r="I82" s="349">
        <f>IF(I$46=0,0,I$46/TRE_fec!I$46)</f>
        <v>0.62913008727058495</v>
      </c>
      <c r="J82" s="349">
        <f>IF(J$46=0,0,J$46/TRE_fec!J$46)</f>
        <v>0.6291300872705855</v>
      </c>
      <c r="K82" s="349">
        <f>IF(K$46=0,0,K$46/TRE_fec!K$46)</f>
        <v>0.62913008727058528</v>
      </c>
      <c r="L82" s="349">
        <f>IF(L$46=0,0,L$46/TRE_fec!L$46)</f>
        <v>0.62913008727058506</v>
      </c>
      <c r="M82" s="349">
        <f>IF(M$46=0,0,M$46/TRE_fec!M$46)</f>
        <v>0.62913008727058528</v>
      </c>
      <c r="N82" s="349">
        <f>IF(N$46=0,0,N$46/TRE_fec!N$46)</f>
        <v>0.6291300872705855</v>
      </c>
      <c r="O82" s="349">
        <f>IF(O$46=0,0,O$46/TRE_fec!O$46)</f>
        <v>0.62913008727058539</v>
      </c>
      <c r="P82" s="349">
        <f>IF(P$46=0,0,P$46/TRE_fec!P$46)</f>
        <v>0.62913008727058506</v>
      </c>
      <c r="Q82" s="349">
        <f>IF(Q$46=0,0,Q$46/TRE_fec!Q$46)</f>
        <v>0.62913008727058528</v>
      </c>
      <c r="R82" s="349">
        <f>IF(R$46=0,0,R$46/TRE_fec!R$46)</f>
        <v>0.62913008727058539</v>
      </c>
      <c r="S82" s="349">
        <f>IF(S$46=0,0,S$46/TRE_fec!S$46)</f>
        <v>0.62913008727058539</v>
      </c>
      <c r="T82" s="349">
        <f>IF(T$46=0,0,T$46/TRE_fec!T$46)</f>
        <v>0.62913008727058528</v>
      </c>
      <c r="U82" s="349">
        <f>IF(U$46=0,0,U$46/TRE_fec!U$46)</f>
        <v>0.62913008727058517</v>
      </c>
      <c r="V82" s="349">
        <f>IF(V$46=0,0,V$46/TRE_fec!V$46)</f>
        <v>0.62913008727058517</v>
      </c>
      <c r="W82" s="349">
        <f>IF(W$46=0,0,W$46/TRE_fec!W$46)</f>
        <v>0.62913008727058528</v>
      </c>
      <c r="X82" s="349">
        <f>IF(X$46=0,0,X$46/TRE_fec!X$46)</f>
        <v>0.62913008727058517</v>
      </c>
      <c r="Y82" s="349">
        <f>IF(Y$46=0,0,Y$46/TRE_fec!Y$46)</f>
        <v>0.62913008727058528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0.57913155654279824</v>
      </c>
      <c r="C83" s="337">
        <f>IF(C$47=0,0,C$47/TRE_fec!C$47)</f>
        <v>0.57913155654279824</v>
      </c>
      <c r="D83" s="337">
        <f>IF(D$47=0,0,D$47/TRE_fec!D$47)</f>
        <v>0.57913155654279824</v>
      </c>
      <c r="E83" s="337">
        <f>IF(E$47=0,0,E$47/TRE_fec!E$47)</f>
        <v>0.57913155654279835</v>
      </c>
      <c r="F83" s="337">
        <f>IF(F$47=0,0,F$47/TRE_fec!F$47)</f>
        <v>0.57913155654279824</v>
      </c>
      <c r="G83" s="337">
        <f>IF(G$47=0,0,G$47/TRE_fec!G$47)</f>
        <v>0.57913155654279824</v>
      </c>
      <c r="H83" s="337">
        <f>IF(H$47=0,0,H$47/TRE_fec!H$47)</f>
        <v>0.57913155654279835</v>
      </c>
      <c r="I83" s="337">
        <f>IF(I$47=0,0,I$47/TRE_fec!I$47)</f>
        <v>0.57913155654279824</v>
      </c>
      <c r="J83" s="337">
        <f>IF(J$47=0,0,J$47/TRE_fec!J$47)</f>
        <v>0.57913155654279835</v>
      </c>
      <c r="K83" s="337">
        <f>IF(K$47=0,0,K$47/TRE_fec!K$47)</f>
        <v>0.57913155654279846</v>
      </c>
      <c r="L83" s="337">
        <f>IF(L$47=0,0,L$47/TRE_fec!L$47)</f>
        <v>0.57913155654279813</v>
      </c>
      <c r="M83" s="337">
        <f>IF(M$47=0,0,M$47/TRE_fec!M$47)</f>
        <v>0.57913155654279835</v>
      </c>
      <c r="N83" s="337">
        <f>IF(N$47=0,0,N$47/TRE_fec!N$47)</f>
        <v>0.57913155654279813</v>
      </c>
      <c r="O83" s="337">
        <f>IF(O$47=0,0,O$47/TRE_fec!O$47)</f>
        <v>0.57913155654279802</v>
      </c>
      <c r="P83" s="337">
        <f>IF(P$47=0,0,P$47/TRE_fec!P$47)</f>
        <v>0.57913155654279802</v>
      </c>
      <c r="Q83" s="337">
        <f>IF(Q$47=0,0,Q$47/TRE_fec!Q$47)</f>
        <v>0.57913155654279824</v>
      </c>
      <c r="R83" s="337">
        <f>IF(R$47=0,0,R$47/TRE_fec!R$47)</f>
        <v>0.57913155654279835</v>
      </c>
      <c r="S83" s="337">
        <f>IF(S$47=0,0,S$47/TRE_fec!S$47)</f>
        <v>0.57913155654279835</v>
      </c>
      <c r="T83" s="337">
        <f>IF(T$47=0,0,T$47/TRE_fec!T$47)</f>
        <v>0.57913155654279791</v>
      </c>
      <c r="U83" s="337">
        <f>IF(U$47=0,0,U$47/TRE_fec!U$47)</f>
        <v>0.57913155654279813</v>
      </c>
      <c r="V83" s="337">
        <f>IF(V$47=0,0,V$47/TRE_fec!V$47)</f>
        <v>0.57913155654279858</v>
      </c>
      <c r="W83" s="337">
        <f>IF(W$47=0,0,W$47/TRE_fec!W$47)</f>
        <v>0.57913155654279846</v>
      </c>
      <c r="X83" s="337">
        <f>IF(X$47=0,0,X$47/TRE_fec!X$47)</f>
        <v>0.57913155654279802</v>
      </c>
      <c r="Y83" s="337">
        <f>IF(Y$47=0,0,Y$47/TRE_fec!Y$47)</f>
        <v>0.57913155654279835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RO: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256.94321938544351</v>
      </c>
      <c r="C5" s="223">
        <v>399.98177999849258</v>
      </c>
      <c r="D5" s="223">
        <v>180.22058927916439</v>
      </c>
      <c r="E5" s="223">
        <v>237.1677310781603</v>
      </c>
      <c r="F5" s="223">
        <v>145.47257963910539</v>
      </c>
      <c r="G5" s="223">
        <v>73.715399999545639</v>
      </c>
      <c r="H5" s="223">
        <v>208.1197799986262</v>
      </c>
      <c r="I5" s="223">
        <v>221.19506999880431</v>
      </c>
      <c r="J5" s="223">
        <v>173.18069999918831</v>
      </c>
      <c r="K5" s="223">
        <v>153.6410699989643</v>
      </c>
      <c r="L5" s="223">
        <v>156.06458999867289</v>
      </c>
      <c r="M5" s="223">
        <v>166.31405999932781</v>
      </c>
      <c r="N5" s="223">
        <v>152.07587999952781</v>
      </c>
      <c r="O5" s="223">
        <v>205.79723999929331</v>
      </c>
      <c r="P5" s="223">
        <v>178.98704999862079</v>
      </c>
      <c r="Q5" s="223">
        <v>216.45062999928871</v>
      </c>
      <c r="R5" s="223">
        <v>195.64874999890441</v>
      </c>
      <c r="S5" s="223">
        <v>227.99001311830139</v>
      </c>
      <c r="T5" s="223">
        <v>339.3304157678931</v>
      </c>
      <c r="U5" s="223">
        <v>291.96837227123859</v>
      </c>
      <c r="V5" s="223">
        <v>338.02314443413962</v>
      </c>
      <c r="W5" s="223">
        <v>270.08766804800928</v>
      </c>
      <c r="X5" s="223">
        <v>360.06520535919122</v>
      </c>
      <c r="Y5" s="223">
        <v>246.52408391982439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8.5997417256442326</v>
      </c>
      <c r="C10" s="260">
        <v>15.841006744825441</v>
      </c>
      <c r="D10" s="260">
        <v>7.4142541391074879</v>
      </c>
      <c r="E10" s="260">
        <v>10.050020372841921</v>
      </c>
      <c r="F10" s="260">
        <v>6.11527509988482</v>
      </c>
      <c r="G10" s="260">
        <v>2.7815754662660019</v>
      </c>
      <c r="H10" s="260">
        <v>7.5817402837912313</v>
      </c>
      <c r="I10" s="260">
        <v>8.5471834494758809</v>
      </c>
      <c r="J10" s="260">
        <v>5.9235377091726331</v>
      </c>
      <c r="K10" s="260">
        <v>5.5761178813512924</v>
      </c>
      <c r="L10" s="260">
        <v>6.1403117812058188</v>
      </c>
      <c r="M10" s="260">
        <v>5.8674388805500879</v>
      </c>
      <c r="N10" s="260">
        <v>5.3772885640106178</v>
      </c>
      <c r="O10" s="260">
        <v>7.1905693928596861</v>
      </c>
      <c r="P10" s="260">
        <v>5.7133568994428456</v>
      </c>
      <c r="Q10" s="260">
        <v>7.4171527609965171</v>
      </c>
      <c r="R10" s="260">
        <v>6.3716920975586104</v>
      </c>
      <c r="S10" s="260">
        <v>7.7459539234661277</v>
      </c>
      <c r="T10" s="260">
        <v>11.83073934622624</v>
      </c>
      <c r="U10" s="260">
        <v>9.5870870810778221</v>
      </c>
      <c r="V10" s="260">
        <v>11.59372285811056</v>
      </c>
      <c r="W10" s="260">
        <v>8.925503777449622</v>
      </c>
      <c r="X10" s="260">
        <v>13.61496305839699</v>
      </c>
      <c r="Y10" s="260">
        <v>9.1112776279771417</v>
      </c>
      <c r="DA10" s="68" t="s">
        <v>2489</v>
      </c>
    </row>
    <row r="11" spans="1:105" ht="12" customHeight="1" x14ac:dyDescent="0.25">
      <c r="A11" s="37" t="s">
        <v>159</v>
      </c>
      <c r="B11" s="226">
        <v>0.98710632109245078</v>
      </c>
      <c r="C11" s="226">
        <v>0</v>
      </c>
      <c r="D11" s="226">
        <v>0.59501103616403506</v>
      </c>
      <c r="E11" s="226">
        <v>0.45531322487648451</v>
      </c>
      <c r="F11" s="226">
        <v>0.30979684321316392</v>
      </c>
      <c r="G11" s="226">
        <v>0</v>
      </c>
      <c r="H11" s="226">
        <v>0</v>
      </c>
      <c r="I11" s="226">
        <v>1.27780697069629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0.36479241871154361</v>
      </c>
      <c r="U11" s="226">
        <v>0.3408481484146817</v>
      </c>
      <c r="V11" s="226">
        <v>0.30358113643901852</v>
      </c>
      <c r="W11" s="226">
        <v>0.19041674404244141</v>
      </c>
      <c r="X11" s="226">
        <v>0.26737105571877362</v>
      </c>
      <c r="Y11" s="226">
        <v>0.17061516913382579</v>
      </c>
      <c r="DA11" s="69" t="s">
        <v>2490</v>
      </c>
    </row>
    <row r="12" spans="1:105" ht="12" customHeight="1" x14ac:dyDescent="0.25">
      <c r="A12" s="37" t="s">
        <v>35</v>
      </c>
      <c r="B12" s="226">
        <v>7.6126354045517823</v>
      </c>
      <c r="C12" s="226">
        <v>15.841006744825441</v>
      </c>
      <c r="D12" s="226">
        <v>6.819243102943453</v>
      </c>
      <c r="E12" s="226">
        <v>9.5947071479654369</v>
      </c>
      <c r="F12" s="226">
        <v>5.8054782566716563</v>
      </c>
      <c r="G12" s="226">
        <v>2.7815754662660019</v>
      </c>
      <c r="H12" s="226">
        <v>7.5817402837912313</v>
      </c>
      <c r="I12" s="226">
        <v>7.2693764787795914</v>
      </c>
      <c r="J12" s="226">
        <v>5.9235377091726331</v>
      </c>
      <c r="K12" s="226">
        <v>5.5761178813512924</v>
      </c>
      <c r="L12" s="226">
        <v>6.1403117812058188</v>
      </c>
      <c r="M12" s="226">
        <v>5.8674388805500879</v>
      </c>
      <c r="N12" s="226">
        <v>5.3772885640106178</v>
      </c>
      <c r="O12" s="226">
        <v>7.1905693928596861</v>
      </c>
      <c r="P12" s="226">
        <v>5.7133568994428456</v>
      </c>
      <c r="Q12" s="226">
        <v>7.4171527609965171</v>
      </c>
      <c r="R12" s="226">
        <v>6.3716920975586104</v>
      </c>
      <c r="S12" s="226">
        <v>7.7459539234661277</v>
      </c>
      <c r="T12" s="226">
        <v>11.4659469275147</v>
      </c>
      <c r="U12" s="226">
        <v>9.2462389326631413</v>
      </c>
      <c r="V12" s="226">
        <v>11.290141721671541</v>
      </c>
      <c r="W12" s="226">
        <v>8.7350870334071811</v>
      </c>
      <c r="X12" s="226">
        <v>13.347592002678221</v>
      </c>
      <c r="Y12" s="226">
        <v>8.940662458843315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63.804504035764793</v>
      </c>
      <c r="C16" s="261">
        <f t="shared" si="0"/>
        <v>102.67319186460939</v>
      </c>
      <c r="D16" s="261">
        <f t="shared" si="0"/>
        <v>48.055350901622617</v>
      </c>
      <c r="E16" s="261">
        <f t="shared" si="0"/>
        <v>65.139020935086535</v>
      </c>
      <c r="F16" s="261">
        <f t="shared" si="0"/>
        <v>39.636042314068291</v>
      </c>
      <c r="G16" s="261">
        <f t="shared" si="0"/>
        <v>18.028729873946311</v>
      </c>
      <c r="H16" s="261">
        <f t="shared" si="0"/>
        <v>49.140909246794998</v>
      </c>
      <c r="I16" s="261">
        <f t="shared" si="0"/>
        <v>55.398411246602933</v>
      </c>
      <c r="J16" s="261">
        <f t="shared" si="0"/>
        <v>38.393299966859651</v>
      </c>
      <c r="K16" s="261">
        <f t="shared" si="0"/>
        <v>36.141504786536153</v>
      </c>
      <c r="L16" s="261">
        <f t="shared" si="0"/>
        <v>39.79831710040807</v>
      </c>
      <c r="M16" s="261">
        <f t="shared" si="0"/>
        <v>38.029696448009823</v>
      </c>
      <c r="N16" s="261">
        <f t="shared" si="0"/>
        <v>34.852796248216968</v>
      </c>
      <c r="O16" s="261">
        <f t="shared" si="0"/>
        <v>46.605542361127597</v>
      </c>
      <c r="P16" s="261">
        <f t="shared" si="0"/>
        <v>37.031016940833247</v>
      </c>
      <c r="Q16" s="261">
        <f t="shared" si="0"/>
        <v>48.07413826571819</v>
      </c>
      <c r="R16" s="261">
        <f t="shared" si="0"/>
        <v>41.298004336028022</v>
      </c>
      <c r="S16" s="261">
        <f t="shared" si="0"/>
        <v>50.205256911354532</v>
      </c>
      <c r="T16" s="261">
        <f t="shared" si="0"/>
        <v>78.012291859764801</v>
      </c>
      <c r="U16" s="261">
        <f t="shared" si="0"/>
        <v>63.351795713326347</v>
      </c>
      <c r="V16" s="261">
        <f t="shared" si="0"/>
        <v>76.17625512403967</v>
      </c>
      <c r="W16" s="261">
        <f t="shared" si="0"/>
        <v>59.084252206563157</v>
      </c>
      <c r="X16" s="261">
        <f t="shared" si="0"/>
        <v>89.691199389799436</v>
      </c>
      <c r="Y16" s="261">
        <f t="shared" si="0"/>
        <v>60.659273298150232</v>
      </c>
      <c r="DA16" s="70"/>
    </row>
    <row r="17" spans="1:105" ht="12" customHeight="1" x14ac:dyDescent="0.25">
      <c r="A17" s="60" t="s">
        <v>2404</v>
      </c>
      <c r="B17" s="329">
        <v>63.804504035764793</v>
      </c>
      <c r="C17" s="329">
        <v>102.67319186460939</v>
      </c>
      <c r="D17" s="329">
        <v>48.055350901622617</v>
      </c>
      <c r="E17" s="329">
        <v>65.139020935086535</v>
      </c>
      <c r="F17" s="329">
        <v>39.636042314068291</v>
      </c>
      <c r="G17" s="329">
        <v>18.028729873946311</v>
      </c>
      <c r="H17" s="329">
        <v>49.140909246794998</v>
      </c>
      <c r="I17" s="329">
        <v>55.398411246602933</v>
      </c>
      <c r="J17" s="329">
        <v>38.393299966859651</v>
      </c>
      <c r="K17" s="329">
        <v>36.141504786536153</v>
      </c>
      <c r="L17" s="329">
        <v>39.79831710040807</v>
      </c>
      <c r="M17" s="329">
        <v>38.029696448009823</v>
      </c>
      <c r="N17" s="329">
        <v>34.852796248216968</v>
      </c>
      <c r="O17" s="329">
        <v>46.605542361127597</v>
      </c>
      <c r="P17" s="329">
        <v>37.031016940833247</v>
      </c>
      <c r="Q17" s="329">
        <v>48.07413826571819</v>
      </c>
      <c r="R17" s="329">
        <v>41.298004336028022</v>
      </c>
      <c r="S17" s="329">
        <v>50.205256911354532</v>
      </c>
      <c r="T17" s="329">
        <v>78.012291859764801</v>
      </c>
      <c r="U17" s="329">
        <v>63.351795713326347</v>
      </c>
      <c r="V17" s="329">
        <v>76.17625512403967</v>
      </c>
      <c r="W17" s="329">
        <v>59.084252206563157</v>
      </c>
      <c r="X17" s="329">
        <v>89.691199389799436</v>
      </c>
      <c r="Y17" s="329">
        <v>60.659273298150232</v>
      </c>
      <c r="DA17" s="72" t="s">
        <v>2495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3.8905081122142332E-2</v>
      </c>
      <c r="U18" s="230">
        <v>2.2107509489220759E-2</v>
      </c>
      <c r="V18" s="230">
        <v>8.4000641769808662E-3</v>
      </c>
      <c r="W18" s="230">
        <v>6.1287753999209986E-3</v>
      </c>
      <c r="X18" s="230">
        <v>0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1.780114843670938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2.1337954367938989</v>
      </c>
      <c r="U19" s="230">
        <v>1.8350384409516569</v>
      </c>
      <c r="V19" s="230">
        <v>1.783228158176857</v>
      </c>
      <c r="W19" s="230">
        <v>1.658016527446319</v>
      </c>
      <c r="X19" s="230">
        <v>2.0354172709317151</v>
      </c>
      <c r="Y19" s="230">
        <v>1.769522754773952</v>
      </c>
      <c r="DA19" s="71" t="s">
        <v>2497</v>
      </c>
    </row>
    <row r="20" spans="1:105" ht="12" customHeight="1" x14ac:dyDescent="0.25">
      <c r="A20" s="59" t="s">
        <v>159</v>
      </c>
      <c r="B20" s="230">
        <v>5.4068012276820347</v>
      </c>
      <c r="C20" s="230">
        <v>0</v>
      </c>
      <c r="D20" s="230">
        <v>3.856553012174301</v>
      </c>
      <c r="E20" s="230">
        <v>2.9511042353105479</v>
      </c>
      <c r="F20" s="230">
        <v>2.0079425023075439</v>
      </c>
      <c r="G20" s="230">
        <v>0</v>
      </c>
      <c r="H20" s="230">
        <v>0</v>
      </c>
      <c r="I20" s="230">
        <v>8.282082217475951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2.3384597657045689</v>
      </c>
      <c r="U20" s="230">
        <v>2.1863092857953261</v>
      </c>
      <c r="V20" s="230">
        <v>1.9477582692610911</v>
      </c>
      <c r="W20" s="230">
        <v>1.2250008595367929</v>
      </c>
      <c r="X20" s="230">
        <v>1.721386896494147</v>
      </c>
      <c r="Y20" s="230">
        <v>1.1027525622043479</v>
      </c>
      <c r="DA20" s="71" t="s">
        <v>2498</v>
      </c>
    </row>
    <row r="21" spans="1:105" ht="12" customHeight="1" x14ac:dyDescent="0.25">
      <c r="A21" s="59" t="s">
        <v>32</v>
      </c>
      <c r="B21" s="230">
        <v>14.919945500048231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2499</v>
      </c>
    </row>
    <row r="22" spans="1:105" ht="12" customHeight="1" x14ac:dyDescent="0.25">
      <c r="A22" s="59" t="s">
        <v>35</v>
      </c>
      <c r="B22" s="230">
        <v>41.697642464363582</v>
      </c>
      <c r="C22" s="230">
        <v>102.67319186460939</v>
      </c>
      <c r="D22" s="230">
        <v>44.198797889448308</v>
      </c>
      <c r="E22" s="230">
        <v>62.187916699775982</v>
      </c>
      <c r="F22" s="230">
        <v>37.628099811760748</v>
      </c>
      <c r="G22" s="230">
        <v>18.028729873946311</v>
      </c>
      <c r="H22" s="230">
        <v>49.140909246794998</v>
      </c>
      <c r="I22" s="230">
        <v>47.116329029126973</v>
      </c>
      <c r="J22" s="230">
        <v>38.393299966859651</v>
      </c>
      <c r="K22" s="230">
        <v>36.141504786536153</v>
      </c>
      <c r="L22" s="230">
        <v>39.79831710040807</v>
      </c>
      <c r="M22" s="230">
        <v>38.029696448009823</v>
      </c>
      <c r="N22" s="230">
        <v>34.852796248216968</v>
      </c>
      <c r="O22" s="230">
        <v>46.605542361127597</v>
      </c>
      <c r="P22" s="230">
        <v>37.031016940833247</v>
      </c>
      <c r="Q22" s="230">
        <v>48.07413826571819</v>
      </c>
      <c r="R22" s="230">
        <v>41.298004336028022</v>
      </c>
      <c r="S22" s="230">
        <v>50.205256911354532</v>
      </c>
      <c r="T22" s="230">
        <v>73.501131576144189</v>
      </c>
      <c r="U22" s="230">
        <v>59.308340477090148</v>
      </c>
      <c r="V22" s="230">
        <v>72.436868632424748</v>
      </c>
      <c r="W22" s="230">
        <v>56.195106044180129</v>
      </c>
      <c r="X22" s="230">
        <v>85.934395222373567</v>
      </c>
      <c r="Y22" s="230">
        <v>57.786997981171929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25.096734298315081</v>
      </c>
      <c r="C24" s="261">
        <f t="shared" si="1"/>
        <v>41.2893603283404</v>
      </c>
      <c r="D24" s="261">
        <f t="shared" si="1"/>
        <v>21.40573438247138</v>
      </c>
      <c r="E24" s="261">
        <f t="shared" si="1"/>
        <v>26.178370688988121</v>
      </c>
      <c r="F24" s="261">
        <f t="shared" si="1"/>
        <v>19.679227602782721</v>
      </c>
      <c r="G24" s="261">
        <f t="shared" si="1"/>
        <v>12.555874704009881</v>
      </c>
      <c r="H24" s="261">
        <f t="shared" si="1"/>
        <v>26.808537993974632</v>
      </c>
      <c r="I24" s="261">
        <f t="shared" si="1"/>
        <v>29.378135794087829</v>
      </c>
      <c r="J24" s="261">
        <f t="shared" si="1"/>
        <v>24.039148425232032</v>
      </c>
      <c r="K24" s="261">
        <f t="shared" si="1"/>
        <v>23.184089859162331</v>
      </c>
      <c r="L24" s="261">
        <f t="shared" si="1"/>
        <v>19.16498723466335</v>
      </c>
      <c r="M24" s="261">
        <f t="shared" si="1"/>
        <v>25.356627581416792</v>
      </c>
      <c r="N24" s="261">
        <f t="shared" si="1"/>
        <v>25.051149340590989</v>
      </c>
      <c r="O24" s="261">
        <f t="shared" si="1"/>
        <v>31.498296571883849</v>
      </c>
      <c r="P24" s="261">
        <f t="shared" si="1"/>
        <v>30.385202681745799</v>
      </c>
      <c r="Q24" s="261">
        <f t="shared" si="1"/>
        <v>34.259210748481152</v>
      </c>
      <c r="R24" s="261">
        <f t="shared" si="1"/>
        <v>31.599023954019518</v>
      </c>
      <c r="S24" s="261">
        <f t="shared" si="1"/>
        <v>35.256452808442518</v>
      </c>
      <c r="T24" s="261">
        <f t="shared" si="1"/>
        <v>46.762097770726662</v>
      </c>
      <c r="U24" s="261">
        <f t="shared" si="1"/>
        <v>44.049377866663541</v>
      </c>
      <c r="V24" s="261">
        <f t="shared" si="1"/>
        <v>48.544506423035003</v>
      </c>
      <c r="W24" s="261">
        <f t="shared" si="1"/>
        <v>42.703466712504643</v>
      </c>
      <c r="X24" s="261">
        <f t="shared" si="1"/>
        <v>54.485857938060413</v>
      </c>
      <c r="Y24" s="261">
        <f t="shared" si="1"/>
        <v>44.331210199033869</v>
      </c>
      <c r="DA24" s="70"/>
    </row>
    <row r="25" spans="1:105" ht="12" customHeight="1" x14ac:dyDescent="0.25">
      <c r="A25" s="60" t="s">
        <v>2414</v>
      </c>
      <c r="B25" s="262">
        <v>25.096734298315081</v>
      </c>
      <c r="C25" s="262">
        <v>41.2893603283404</v>
      </c>
      <c r="D25" s="262">
        <v>21.40573438247138</v>
      </c>
      <c r="E25" s="262">
        <v>26.178370688988121</v>
      </c>
      <c r="F25" s="262">
        <v>19.679227602782721</v>
      </c>
      <c r="G25" s="262">
        <v>12.555874704009881</v>
      </c>
      <c r="H25" s="262">
        <v>26.808537993974632</v>
      </c>
      <c r="I25" s="262">
        <v>29.378135794087829</v>
      </c>
      <c r="J25" s="262">
        <v>24.039148425232032</v>
      </c>
      <c r="K25" s="262">
        <v>23.184089859162331</v>
      </c>
      <c r="L25" s="262">
        <v>19.16498723466335</v>
      </c>
      <c r="M25" s="262">
        <v>25.356627581416792</v>
      </c>
      <c r="N25" s="262">
        <v>25.051149340590989</v>
      </c>
      <c r="O25" s="262">
        <v>31.498296571883849</v>
      </c>
      <c r="P25" s="262">
        <v>30.385202681745799</v>
      </c>
      <c r="Q25" s="262">
        <v>34.259210748481152</v>
      </c>
      <c r="R25" s="262">
        <v>31.599023954019518</v>
      </c>
      <c r="S25" s="262">
        <v>35.256452808442518</v>
      </c>
      <c r="T25" s="262">
        <v>46.762097770726662</v>
      </c>
      <c r="U25" s="262">
        <v>44.049377866663541</v>
      </c>
      <c r="V25" s="262">
        <v>48.544506423035003</v>
      </c>
      <c r="W25" s="262">
        <v>42.703466712504643</v>
      </c>
      <c r="X25" s="262">
        <v>54.485857938060413</v>
      </c>
      <c r="Y25" s="262">
        <v>44.331210199033869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91.149291479664001</v>
      </c>
      <c r="C27" s="261">
        <f t="shared" si="2"/>
        <v>146.67598837801339</v>
      </c>
      <c r="D27" s="261">
        <f t="shared" si="2"/>
        <v>68.650501288032302</v>
      </c>
      <c r="E27" s="261">
        <f t="shared" si="2"/>
        <v>93.055744192980725</v>
      </c>
      <c r="F27" s="261">
        <f t="shared" si="2"/>
        <v>56.622917591526132</v>
      </c>
      <c r="G27" s="261">
        <f t="shared" si="2"/>
        <v>25.75532839135186</v>
      </c>
      <c r="H27" s="261">
        <f t="shared" si="2"/>
        <v>70.20129892399288</v>
      </c>
      <c r="I27" s="261">
        <f t="shared" si="2"/>
        <v>79.140587495147045</v>
      </c>
      <c r="J27" s="261">
        <f t="shared" si="2"/>
        <v>54.847571381228093</v>
      </c>
      <c r="K27" s="261">
        <f t="shared" si="2"/>
        <v>51.630721123623069</v>
      </c>
      <c r="L27" s="261">
        <f t="shared" si="2"/>
        <v>56.854738714868688</v>
      </c>
      <c r="M27" s="261">
        <f t="shared" si="2"/>
        <v>54.328137782871167</v>
      </c>
      <c r="N27" s="261">
        <f t="shared" si="2"/>
        <v>49.789708926024232</v>
      </c>
      <c r="O27" s="261">
        <f t="shared" si="2"/>
        <v>66.579346230182296</v>
      </c>
      <c r="P27" s="261">
        <f t="shared" si="2"/>
        <v>52.90145277261896</v>
      </c>
      <c r="Q27" s="261">
        <f t="shared" si="2"/>
        <v>68.677340379597396</v>
      </c>
      <c r="R27" s="261">
        <f t="shared" si="2"/>
        <v>58.997149051468597</v>
      </c>
      <c r="S27" s="261">
        <f t="shared" si="2"/>
        <v>71.721795587649325</v>
      </c>
      <c r="T27" s="261">
        <f t="shared" si="2"/>
        <v>111.4461312282354</v>
      </c>
      <c r="U27" s="261">
        <f t="shared" si="2"/>
        <v>90.502565304751911</v>
      </c>
      <c r="V27" s="261">
        <f t="shared" si="2"/>
        <v>108.823221605771</v>
      </c>
      <c r="W27" s="261">
        <f t="shared" si="2"/>
        <v>84.406074580804514</v>
      </c>
      <c r="X27" s="261">
        <f t="shared" si="2"/>
        <v>128.1302848425706</v>
      </c>
      <c r="Y27" s="261">
        <f t="shared" si="2"/>
        <v>86.656104711643181</v>
      </c>
      <c r="DA27" s="70"/>
    </row>
    <row r="28" spans="1:105" ht="12" customHeight="1" x14ac:dyDescent="0.25">
      <c r="A28" s="60" t="s">
        <v>2419</v>
      </c>
      <c r="B28" s="329">
        <v>91.149291479664001</v>
      </c>
      <c r="C28" s="329">
        <v>146.67598837801339</v>
      </c>
      <c r="D28" s="329">
        <v>68.650501288032302</v>
      </c>
      <c r="E28" s="329">
        <v>93.055744192980725</v>
      </c>
      <c r="F28" s="329">
        <v>56.622917591526132</v>
      </c>
      <c r="G28" s="329">
        <v>25.75532839135186</v>
      </c>
      <c r="H28" s="329">
        <v>70.20129892399288</v>
      </c>
      <c r="I28" s="329">
        <v>79.140587495147045</v>
      </c>
      <c r="J28" s="329">
        <v>54.847571381228093</v>
      </c>
      <c r="K28" s="329">
        <v>51.630721123623069</v>
      </c>
      <c r="L28" s="329">
        <v>56.854738714868688</v>
      </c>
      <c r="M28" s="329">
        <v>54.328137782871167</v>
      </c>
      <c r="N28" s="329">
        <v>49.789708926024232</v>
      </c>
      <c r="O28" s="329">
        <v>66.579346230182296</v>
      </c>
      <c r="P28" s="329">
        <v>52.90145277261896</v>
      </c>
      <c r="Q28" s="329">
        <v>68.677340379597396</v>
      </c>
      <c r="R28" s="329">
        <v>58.997149051468597</v>
      </c>
      <c r="S28" s="329">
        <v>71.721795587649325</v>
      </c>
      <c r="T28" s="329">
        <v>111.4461312282354</v>
      </c>
      <c r="U28" s="329">
        <v>90.502565304751911</v>
      </c>
      <c r="V28" s="329">
        <v>108.823221605771</v>
      </c>
      <c r="W28" s="329">
        <v>84.406074580804514</v>
      </c>
      <c r="X28" s="329">
        <v>128.1302848425706</v>
      </c>
      <c r="Y28" s="329">
        <v>86.656104711643181</v>
      </c>
      <c r="DA28" s="72" t="s">
        <v>2504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5.5578687317346172E-2</v>
      </c>
      <c r="U29" s="230">
        <v>3.158215641317251E-2</v>
      </c>
      <c r="V29" s="230">
        <v>1.200009168140124E-2</v>
      </c>
      <c r="W29" s="230">
        <v>8.7553934284585709E-3</v>
      </c>
      <c r="X29" s="230">
        <v>0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2.5430212052441981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3.0482791954198549</v>
      </c>
      <c r="U30" s="230">
        <v>2.621483487073796</v>
      </c>
      <c r="V30" s="230">
        <v>2.5474687973955099</v>
      </c>
      <c r="W30" s="230">
        <v>2.3685950392090258</v>
      </c>
      <c r="X30" s="230">
        <v>2.9077389584738782</v>
      </c>
      <c r="Y30" s="230">
        <v>2.5278896496770749</v>
      </c>
      <c r="DA30" s="71" t="s">
        <v>2506</v>
      </c>
    </row>
    <row r="31" spans="1:105" ht="12" customHeight="1" x14ac:dyDescent="0.25">
      <c r="A31" s="59" t="s">
        <v>159</v>
      </c>
      <c r="B31" s="230">
        <v>7.7240017538314776</v>
      </c>
      <c r="C31" s="230">
        <v>0</v>
      </c>
      <c r="D31" s="230">
        <v>5.509361445963286</v>
      </c>
      <c r="E31" s="230">
        <v>4.2158631933007813</v>
      </c>
      <c r="F31" s="230">
        <v>2.8684892890107769</v>
      </c>
      <c r="G31" s="230">
        <v>0</v>
      </c>
      <c r="H31" s="230">
        <v>0</v>
      </c>
      <c r="I31" s="230">
        <v>11.83154602496565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3.3406568081493848</v>
      </c>
      <c r="U31" s="230">
        <v>3.1232989797076081</v>
      </c>
      <c r="V31" s="230">
        <v>2.7825118132301299</v>
      </c>
      <c r="W31" s="230">
        <v>1.750001227909705</v>
      </c>
      <c r="X31" s="230">
        <v>2.4591241378487809</v>
      </c>
      <c r="Y31" s="230">
        <v>1.5753608031490689</v>
      </c>
      <c r="DA31" s="71" t="s">
        <v>2507</v>
      </c>
    </row>
    <row r="32" spans="1:105" ht="12" customHeight="1" x14ac:dyDescent="0.25">
      <c r="A32" s="59" t="s">
        <v>32</v>
      </c>
      <c r="B32" s="230">
        <v>21.314207857211759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2508</v>
      </c>
    </row>
    <row r="33" spans="1:105" ht="12" customHeight="1" x14ac:dyDescent="0.25">
      <c r="A33" s="59" t="s">
        <v>35</v>
      </c>
      <c r="B33" s="230">
        <v>59.568060663376563</v>
      </c>
      <c r="C33" s="230">
        <v>146.67598837801339</v>
      </c>
      <c r="D33" s="230">
        <v>63.141139842069009</v>
      </c>
      <c r="E33" s="230">
        <v>88.839880999679949</v>
      </c>
      <c r="F33" s="230">
        <v>53.754428302515358</v>
      </c>
      <c r="G33" s="230">
        <v>25.75532839135186</v>
      </c>
      <c r="H33" s="230">
        <v>70.20129892399288</v>
      </c>
      <c r="I33" s="230">
        <v>67.309041470181398</v>
      </c>
      <c r="J33" s="230">
        <v>54.847571381228093</v>
      </c>
      <c r="K33" s="230">
        <v>51.630721123623069</v>
      </c>
      <c r="L33" s="230">
        <v>56.854738714868688</v>
      </c>
      <c r="M33" s="230">
        <v>54.328137782871167</v>
      </c>
      <c r="N33" s="230">
        <v>49.789708926024232</v>
      </c>
      <c r="O33" s="230">
        <v>66.579346230182296</v>
      </c>
      <c r="P33" s="230">
        <v>52.90145277261896</v>
      </c>
      <c r="Q33" s="230">
        <v>68.677340379597396</v>
      </c>
      <c r="R33" s="230">
        <v>58.997149051468597</v>
      </c>
      <c r="S33" s="230">
        <v>71.721795587649325</v>
      </c>
      <c r="T33" s="230">
        <v>105.0016165373488</v>
      </c>
      <c r="U33" s="230">
        <v>84.72620068155733</v>
      </c>
      <c r="V33" s="230">
        <v>103.4812409034639</v>
      </c>
      <c r="W33" s="230">
        <v>80.278722920257323</v>
      </c>
      <c r="X33" s="230">
        <v>122.763421746248</v>
      </c>
      <c r="Y33" s="230">
        <v>82.552854258817035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68.292947846055341</v>
      </c>
      <c r="C35" s="261">
        <v>93.502232682703905</v>
      </c>
      <c r="D35" s="261">
        <v>34.694748567930667</v>
      </c>
      <c r="E35" s="261">
        <v>42.744574888262981</v>
      </c>
      <c r="F35" s="261">
        <v>23.419117030843481</v>
      </c>
      <c r="G35" s="261">
        <v>14.59389156397159</v>
      </c>
      <c r="H35" s="261">
        <v>54.387293550072492</v>
      </c>
      <c r="I35" s="261">
        <v>48.730752013490573</v>
      </c>
      <c r="J35" s="261">
        <v>49.977142516695928</v>
      </c>
      <c r="K35" s="261">
        <v>37.108636348291483</v>
      </c>
      <c r="L35" s="261">
        <v>34.106235167526997</v>
      </c>
      <c r="M35" s="261">
        <v>42.732159306479957</v>
      </c>
      <c r="N35" s="261">
        <v>37.004936920684997</v>
      </c>
      <c r="O35" s="261">
        <v>53.923485443239819</v>
      </c>
      <c r="P35" s="261">
        <v>52.956020703979902</v>
      </c>
      <c r="Q35" s="261">
        <v>58.022787844495411</v>
      </c>
      <c r="R35" s="261">
        <v>57.38288055982963</v>
      </c>
      <c r="S35" s="261">
        <v>63.060553887388927</v>
      </c>
      <c r="T35" s="261">
        <v>91.279155562939948</v>
      </c>
      <c r="U35" s="261">
        <v>84.477546305418983</v>
      </c>
      <c r="V35" s="261">
        <v>92.885438423183359</v>
      </c>
      <c r="W35" s="261">
        <v>74.968370770687343</v>
      </c>
      <c r="X35" s="261">
        <v>74.142900130363785</v>
      </c>
      <c r="Y35" s="261">
        <v>45.766218083020021</v>
      </c>
      <c r="DA35" s="70" t="s">
        <v>2511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4.4306760541368277E-2</v>
      </c>
      <c r="U36" s="229">
        <v>2.7185166146640061E-2</v>
      </c>
      <c r="V36" s="229">
        <v>9.4758795023569455E-3</v>
      </c>
      <c r="W36" s="229">
        <v>7.5270401122258966E-3</v>
      </c>
      <c r="X36" s="229">
        <v>0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1.6461744310513999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2.4300569677641541</v>
      </c>
      <c r="U38" s="229">
        <v>2.2565103919582432</v>
      </c>
      <c r="V38" s="229">
        <v>2.0116102444073389</v>
      </c>
      <c r="W38" s="229">
        <v>2.0362888333259521</v>
      </c>
      <c r="X38" s="229">
        <v>1.4904692905816319</v>
      </c>
      <c r="Y38" s="229">
        <v>1.3068519555448761</v>
      </c>
      <c r="DA38" s="73" t="s">
        <v>2514</v>
      </c>
    </row>
    <row r="39" spans="1:105" ht="12" customHeight="1" x14ac:dyDescent="0.25">
      <c r="A39" s="46" t="s">
        <v>159</v>
      </c>
      <c r="B39" s="229">
        <v>4.999979617288548</v>
      </c>
      <c r="C39" s="229">
        <v>0</v>
      </c>
      <c r="D39" s="229">
        <v>2.784333785642279</v>
      </c>
      <c r="E39" s="229">
        <v>1.936530426439917</v>
      </c>
      <c r="F39" s="229">
        <v>1.1864010054317271</v>
      </c>
      <c r="G39" s="229">
        <v>0</v>
      </c>
      <c r="H39" s="229">
        <v>0</v>
      </c>
      <c r="I39" s="229">
        <v>7.2852647867209246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2.6631374074099652</v>
      </c>
      <c r="U39" s="229">
        <v>2.6884611860629271</v>
      </c>
      <c r="V39" s="229">
        <v>2.1972121010474339</v>
      </c>
      <c r="W39" s="229">
        <v>1.504481728497262</v>
      </c>
      <c r="X39" s="229">
        <v>1.260515149927812</v>
      </c>
      <c r="Y39" s="229">
        <v>0.81441978551045691</v>
      </c>
      <c r="DA39" s="73" t="s">
        <v>2515</v>
      </c>
    </row>
    <row r="40" spans="1:105" ht="12" customHeight="1" x14ac:dyDescent="0.25">
      <c r="A40" s="46" t="s">
        <v>32</v>
      </c>
      <c r="B40" s="229">
        <v>13.79733048245957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2516</v>
      </c>
    </row>
    <row r="41" spans="1:105" ht="12" customHeight="1" x14ac:dyDescent="0.25">
      <c r="A41" s="46" t="s">
        <v>33</v>
      </c>
      <c r="B41" s="229">
        <v>9.2892585599231303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3.0239999999443052E-3</v>
      </c>
      <c r="T41" s="229">
        <v>2.435440679982837</v>
      </c>
      <c r="U41" s="229">
        <v>6.5750990399545328</v>
      </c>
      <c r="V41" s="229">
        <v>6.953117039938661</v>
      </c>
      <c r="W41" s="229">
        <v>2.404194839977754</v>
      </c>
      <c r="X41" s="229">
        <v>2.46498335996964</v>
      </c>
      <c r="Y41" s="229">
        <v>0.96730847999240532</v>
      </c>
      <c r="DA41" s="73" t="s">
        <v>2517</v>
      </c>
    </row>
    <row r="42" spans="1:105" ht="12" customHeight="1" x14ac:dyDescent="0.25">
      <c r="A42" s="46" t="s">
        <v>35</v>
      </c>
      <c r="B42" s="229">
        <v>38.560204755332691</v>
      </c>
      <c r="C42" s="229">
        <v>93.502232682703905</v>
      </c>
      <c r="D42" s="229">
        <v>31.910414782288381</v>
      </c>
      <c r="E42" s="229">
        <v>40.808044461823073</v>
      </c>
      <c r="F42" s="229">
        <v>22.232716025411762</v>
      </c>
      <c r="G42" s="229">
        <v>14.59389156397159</v>
      </c>
      <c r="H42" s="229">
        <v>54.387293550072492</v>
      </c>
      <c r="I42" s="229">
        <v>41.44548722676965</v>
      </c>
      <c r="J42" s="229">
        <v>49.977142516695928</v>
      </c>
      <c r="K42" s="229">
        <v>37.108636348291483</v>
      </c>
      <c r="L42" s="229">
        <v>34.106235167526997</v>
      </c>
      <c r="M42" s="229">
        <v>42.732159306479957</v>
      </c>
      <c r="N42" s="229">
        <v>37.004936920684997</v>
      </c>
      <c r="O42" s="229">
        <v>53.923485443239819</v>
      </c>
      <c r="P42" s="229">
        <v>52.956020703979902</v>
      </c>
      <c r="Q42" s="229">
        <v>58.022787844495411</v>
      </c>
      <c r="R42" s="229">
        <v>57.38288055982963</v>
      </c>
      <c r="S42" s="229">
        <v>63.057529887388988</v>
      </c>
      <c r="T42" s="229">
        <v>83.706213747241634</v>
      </c>
      <c r="U42" s="229">
        <v>72.930290521296641</v>
      </c>
      <c r="V42" s="229">
        <v>81.714023158287574</v>
      </c>
      <c r="W42" s="229">
        <v>69.01587832877415</v>
      </c>
      <c r="X42" s="229">
        <v>62.926938329958602</v>
      </c>
      <c r="Y42" s="229">
        <v>42.677637861972293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5.9999939999260983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0.99999999999999978</v>
      </c>
      <c r="C51" s="232">
        <f t="shared" si="3"/>
        <v>1</v>
      </c>
      <c r="D51" s="232">
        <f t="shared" si="3"/>
        <v>1.0000000000000004</v>
      </c>
      <c r="E51" s="232">
        <f t="shared" si="3"/>
        <v>1</v>
      </c>
      <c r="F51" s="232">
        <f t="shared" si="3"/>
        <v>1.0000000000000004</v>
      </c>
      <c r="G51" s="232">
        <f t="shared" si="3"/>
        <v>1.0000000000000002</v>
      </c>
      <c r="H51" s="232">
        <f t="shared" si="3"/>
        <v>1.0000000000000002</v>
      </c>
      <c r="I51" s="232">
        <f t="shared" si="3"/>
        <v>0.99999999999999978</v>
      </c>
      <c r="J51" s="232">
        <f t="shared" si="3"/>
        <v>1.0000000000000002</v>
      </c>
      <c r="K51" s="232">
        <f t="shared" si="3"/>
        <v>1.0000000000000002</v>
      </c>
      <c r="L51" s="232">
        <f t="shared" si="3"/>
        <v>1.0000000000000002</v>
      </c>
      <c r="M51" s="232">
        <f t="shared" si="3"/>
        <v>1</v>
      </c>
      <c r="N51" s="232">
        <f t="shared" si="3"/>
        <v>1</v>
      </c>
      <c r="O51" s="232">
        <f t="shared" si="3"/>
        <v>0.99999999999999967</v>
      </c>
      <c r="P51" s="232">
        <f t="shared" si="3"/>
        <v>0.99999999999999967</v>
      </c>
      <c r="Q51" s="232">
        <f t="shared" si="3"/>
        <v>1</v>
      </c>
      <c r="R51" s="232">
        <f t="shared" si="3"/>
        <v>0.99999999999999989</v>
      </c>
      <c r="S51" s="232">
        <f t="shared" si="3"/>
        <v>1.0000000000000002</v>
      </c>
      <c r="T51" s="232">
        <f t="shared" si="3"/>
        <v>0.99999999999999989</v>
      </c>
      <c r="U51" s="232">
        <f t="shared" si="3"/>
        <v>1</v>
      </c>
      <c r="V51" s="232">
        <f t="shared" si="3"/>
        <v>0.99999999999999978</v>
      </c>
      <c r="W51" s="232">
        <f t="shared" si="3"/>
        <v>1</v>
      </c>
      <c r="X51" s="232">
        <f t="shared" si="3"/>
        <v>1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3.3469424669828163E-2</v>
      </c>
      <c r="C56" s="300">
        <f t="shared" si="8"/>
        <v>3.9604320839027068E-2</v>
      </c>
      <c r="D56" s="300">
        <f t="shared" si="8"/>
        <v>4.1139884009715987E-2</v>
      </c>
      <c r="E56" s="300">
        <f t="shared" si="8"/>
        <v>4.237515924765442E-2</v>
      </c>
      <c r="F56" s="300">
        <f t="shared" si="8"/>
        <v>4.2037304315740168E-2</v>
      </c>
      <c r="G56" s="300">
        <f t="shared" si="8"/>
        <v>3.7733980501810295E-2</v>
      </c>
      <c r="H56" s="300">
        <f t="shared" si="8"/>
        <v>3.6429695840737859E-2</v>
      </c>
      <c r="I56" s="300">
        <f t="shared" si="8"/>
        <v>3.8640931054756703E-2</v>
      </c>
      <c r="J56" s="300">
        <f t="shared" si="8"/>
        <v>3.4204375598437912E-2</v>
      </c>
      <c r="K56" s="300">
        <f t="shared" si="8"/>
        <v>3.6293146626672684E-2</v>
      </c>
      <c r="L56" s="300">
        <f t="shared" si="8"/>
        <v>3.934468274486886E-2</v>
      </c>
      <c r="M56" s="300">
        <f t="shared" si="8"/>
        <v>3.5279271521444444E-2</v>
      </c>
      <c r="N56" s="300">
        <f t="shared" si="8"/>
        <v>3.5359246739373226E-2</v>
      </c>
      <c r="O56" s="300">
        <f t="shared" si="8"/>
        <v>3.4940067188871812E-2</v>
      </c>
      <c r="P56" s="300">
        <f t="shared" si="8"/>
        <v>3.1920504301774184E-2</v>
      </c>
      <c r="Q56" s="300">
        <f t="shared" si="8"/>
        <v>3.4267180285041866E-2</v>
      </c>
      <c r="R56" s="300">
        <f t="shared" si="8"/>
        <v>3.2566996199026525E-2</v>
      </c>
      <c r="S56" s="300">
        <f t="shared" si="8"/>
        <v>3.3974970295943804E-2</v>
      </c>
      <c r="T56" s="300">
        <f t="shared" si="8"/>
        <v>3.4864954028520204E-2</v>
      </c>
      <c r="U56" s="300">
        <f t="shared" si="8"/>
        <v>3.2836046611827596E-2</v>
      </c>
      <c r="V56" s="300">
        <f t="shared" si="8"/>
        <v>3.4298606616179443E-2</v>
      </c>
      <c r="W56" s="300">
        <f t="shared" si="8"/>
        <v>3.3046691253830494E-2</v>
      </c>
      <c r="X56" s="300">
        <f t="shared" si="8"/>
        <v>3.7812493003357747E-2</v>
      </c>
      <c r="Y56" s="300">
        <f t="shared" si="8"/>
        <v>3.6958975703730232E-2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0.24832141586912598</v>
      </c>
      <c r="C57" s="301">
        <f t="shared" si="9"/>
        <v>0.25669467210480523</v>
      </c>
      <c r="D57" s="301">
        <f t="shared" si="9"/>
        <v>0.26664739635927037</v>
      </c>
      <c r="E57" s="301">
        <f t="shared" si="9"/>
        <v>0.27465380993850091</v>
      </c>
      <c r="F57" s="301">
        <f t="shared" si="9"/>
        <v>0.27246400945387156</v>
      </c>
      <c r="G57" s="301">
        <f t="shared" si="9"/>
        <v>0.24457209584506678</v>
      </c>
      <c r="H57" s="301">
        <f t="shared" si="9"/>
        <v>0.23611839896774528</v>
      </c>
      <c r="I57" s="301">
        <f t="shared" si="9"/>
        <v>0.25045047905860829</v>
      </c>
      <c r="J57" s="301">
        <f t="shared" si="9"/>
        <v>0.22169502702691235</v>
      </c>
      <c r="K57" s="301">
        <f t="shared" si="9"/>
        <v>0.23523335776547108</v>
      </c>
      <c r="L57" s="301">
        <f t="shared" si="9"/>
        <v>0.25501183260563143</v>
      </c>
      <c r="M57" s="301">
        <f t="shared" si="9"/>
        <v>0.22866194504639911</v>
      </c>
      <c r="N57" s="301">
        <f t="shared" si="9"/>
        <v>0.22918030294038202</v>
      </c>
      <c r="O57" s="301">
        <f t="shared" si="9"/>
        <v>0.22646339844639138</v>
      </c>
      <c r="P57" s="301">
        <f t="shared" si="9"/>
        <v>0.20689215751149925</v>
      </c>
      <c r="Q57" s="301">
        <f t="shared" si="9"/>
        <v>0.22210209444008627</v>
      </c>
      <c r="R57" s="301">
        <f t="shared" si="9"/>
        <v>0.21108238277146818</v>
      </c>
      <c r="S57" s="301">
        <f t="shared" si="9"/>
        <v>0.22020814080704318</v>
      </c>
      <c r="T57" s="301">
        <f t="shared" si="9"/>
        <v>0.22990067566806724</v>
      </c>
      <c r="U57" s="301">
        <f t="shared" si="9"/>
        <v>0.2169817066845601</v>
      </c>
      <c r="V57" s="301">
        <f t="shared" si="9"/>
        <v>0.22535810455097946</v>
      </c>
      <c r="W57" s="301">
        <f t="shared" si="9"/>
        <v>0.21875953327887843</v>
      </c>
      <c r="X57" s="301">
        <f t="shared" si="9"/>
        <v>0.24909710256598092</v>
      </c>
      <c r="Y57" s="301">
        <f t="shared" si="9"/>
        <v>0.24605820386245952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0.24832141586912598</v>
      </c>
      <c r="C58" s="302">
        <f t="shared" si="10"/>
        <v>0.25669467210480523</v>
      </c>
      <c r="D58" s="302">
        <f t="shared" si="10"/>
        <v>0.26664739635927037</v>
      </c>
      <c r="E58" s="302">
        <f t="shared" si="10"/>
        <v>0.27465380993850091</v>
      </c>
      <c r="F58" s="302">
        <f t="shared" si="10"/>
        <v>0.27246400945387156</v>
      </c>
      <c r="G58" s="302">
        <f t="shared" si="10"/>
        <v>0.24457209584506678</v>
      </c>
      <c r="H58" s="302">
        <f t="shared" si="10"/>
        <v>0.23611839896774528</v>
      </c>
      <c r="I58" s="302">
        <f t="shared" si="10"/>
        <v>0.25045047905860829</v>
      </c>
      <c r="J58" s="302">
        <f t="shared" si="10"/>
        <v>0.22169502702691235</v>
      </c>
      <c r="K58" s="302">
        <f t="shared" si="10"/>
        <v>0.23523335776547108</v>
      </c>
      <c r="L58" s="302">
        <f t="shared" si="10"/>
        <v>0.25501183260563143</v>
      </c>
      <c r="M58" s="302">
        <f t="shared" si="10"/>
        <v>0.22866194504639911</v>
      </c>
      <c r="N58" s="302">
        <f t="shared" si="10"/>
        <v>0.22918030294038202</v>
      </c>
      <c r="O58" s="302">
        <f t="shared" si="10"/>
        <v>0.22646339844639138</v>
      </c>
      <c r="P58" s="302">
        <f t="shared" si="10"/>
        <v>0.20689215751149925</v>
      </c>
      <c r="Q58" s="302">
        <f t="shared" si="10"/>
        <v>0.22210209444008627</v>
      </c>
      <c r="R58" s="302">
        <f t="shared" si="10"/>
        <v>0.21108238277146818</v>
      </c>
      <c r="S58" s="302">
        <f t="shared" si="10"/>
        <v>0.22020814080704318</v>
      </c>
      <c r="T58" s="302">
        <f t="shared" si="10"/>
        <v>0.22990067566806724</v>
      </c>
      <c r="U58" s="302">
        <f t="shared" si="10"/>
        <v>0.2169817066845601</v>
      </c>
      <c r="V58" s="302">
        <f t="shared" si="10"/>
        <v>0.22535810455097946</v>
      </c>
      <c r="W58" s="302">
        <f t="shared" si="10"/>
        <v>0.21875953327887843</v>
      </c>
      <c r="X58" s="302">
        <f t="shared" si="10"/>
        <v>0.24909710256598092</v>
      </c>
      <c r="Y58" s="302">
        <f t="shared" si="10"/>
        <v>0.24605820386245952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9.7674242419556426E-2</v>
      </c>
      <c r="C60" s="301">
        <f t="shared" si="12"/>
        <v>0.10322810286132536</v>
      </c>
      <c r="D60" s="301">
        <f t="shared" si="12"/>
        <v>0.11877518805197988</v>
      </c>
      <c r="E60" s="301">
        <f t="shared" si="12"/>
        <v>0.11037914209484449</v>
      </c>
      <c r="F60" s="301">
        <f t="shared" si="12"/>
        <v>0.13527791733400063</v>
      </c>
      <c r="G60" s="301">
        <f t="shared" si="12"/>
        <v>0.17032905884099214</v>
      </c>
      <c r="H60" s="301">
        <f t="shared" si="12"/>
        <v>0.12881302293396427</v>
      </c>
      <c r="I60" s="301">
        <f t="shared" si="12"/>
        <v>0.1328155089272407</v>
      </c>
      <c r="J60" s="301">
        <f t="shared" si="12"/>
        <v>0.13880962731611954</v>
      </c>
      <c r="K60" s="301">
        <f t="shared" si="12"/>
        <v>0.15089773756013686</v>
      </c>
      <c r="L60" s="301">
        <f t="shared" si="12"/>
        <v>0.12280163767339101</v>
      </c>
      <c r="M60" s="301">
        <f t="shared" si="12"/>
        <v>0.15246232087364878</v>
      </c>
      <c r="N60" s="301">
        <f t="shared" si="12"/>
        <v>0.16472795909955459</v>
      </c>
      <c r="O60" s="301">
        <f t="shared" si="12"/>
        <v>0.15305500001842595</v>
      </c>
      <c r="P60" s="301">
        <f t="shared" si="12"/>
        <v>0.16976201731901797</v>
      </c>
      <c r="Q60" s="301">
        <f t="shared" si="12"/>
        <v>0.15827725125398681</v>
      </c>
      <c r="R60" s="301">
        <f t="shared" si="12"/>
        <v>0.16150894883916439</v>
      </c>
      <c r="S60" s="301">
        <f t="shared" si="12"/>
        <v>0.15464033852284728</v>
      </c>
      <c r="T60" s="301">
        <f t="shared" si="12"/>
        <v>0.13780697396343219</v>
      </c>
      <c r="U60" s="301">
        <f t="shared" si="12"/>
        <v>0.15087037518482199</v>
      </c>
      <c r="V60" s="301">
        <f t="shared" si="12"/>
        <v>0.14361296621951697</v>
      </c>
      <c r="W60" s="301">
        <f t="shared" si="12"/>
        <v>0.1581096501781559</v>
      </c>
      <c r="X60" s="301">
        <f t="shared" si="12"/>
        <v>0.15132219699958735</v>
      </c>
      <c r="Y60" s="301">
        <f t="shared" si="12"/>
        <v>0.17982506818056548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9.7674242419556426E-2</v>
      </c>
      <c r="C61" s="302">
        <f t="shared" si="13"/>
        <v>0.10322810286132536</v>
      </c>
      <c r="D61" s="302">
        <f t="shared" si="13"/>
        <v>0.11877518805197988</v>
      </c>
      <c r="E61" s="302">
        <f t="shared" si="13"/>
        <v>0.11037914209484449</v>
      </c>
      <c r="F61" s="302">
        <f t="shared" si="13"/>
        <v>0.13527791733400063</v>
      </c>
      <c r="G61" s="302">
        <f t="shared" si="13"/>
        <v>0.17032905884099214</v>
      </c>
      <c r="H61" s="302">
        <f t="shared" si="13"/>
        <v>0.12881302293396427</v>
      </c>
      <c r="I61" s="302">
        <f t="shared" si="13"/>
        <v>0.1328155089272407</v>
      </c>
      <c r="J61" s="302">
        <f t="shared" si="13"/>
        <v>0.13880962731611954</v>
      </c>
      <c r="K61" s="302">
        <f t="shared" si="13"/>
        <v>0.15089773756013686</v>
      </c>
      <c r="L61" s="302">
        <f t="shared" si="13"/>
        <v>0.12280163767339101</v>
      </c>
      <c r="M61" s="302">
        <f t="shared" si="13"/>
        <v>0.15246232087364878</v>
      </c>
      <c r="N61" s="302">
        <f t="shared" si="13"/>
        <v>0.16472795909955459</v>
      </c>
      <c r="O61" s="302">
        <f t="shared" si="13"/>
        <v>0.15305500001842595</v>
      </c>
      <c r="P61" s="302">
        <f t="shared" si="13"/>
        <v>0.16976201731901797</v>
      </c>
      <c r="Q61" s="302">
        <f t="shared" si="13"/>
        <v>0.15827725125398681</v>
      </c>
      <c r="R61" s="302">
        <f t="shared" si="13"/>
        <v>0.16150894883916439</v>
      </c>
      <c r="S61" s="302">
        <f t="shared" si="13"/>
        <v>0.15464033852284728</v>
      </c>
      <c r="T61" s="302">
        <f t="shared" si="13"/>
        <v>0.13780697396343219</v>
      </c>
      <c r="U61" s="302">
        <f t="shared" si="13"/>
        <v>0.15087037518482199</v>
      </c>
      <c r="V61" s="302">
        <f t="shared" si="13"/>
        <v>0.14361296621951697</v>
      </c>
      <c r="W61" s="302">
        <f t="shared" si="13"/>
        <v>0.1581096501781559</v>
      </c>
      <c r="X61" s="302">
        <f t="shared" si="13"/>
        <v>0.15132219699958735</v>
      </c>
      <c r="Y61" s="302">
        <f t="shared" si="13"/>
        <v>0.17982506818056548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0.35474487981303715</v>
      </c>
      <c r="C63" s="301">
        <f t="shared" si="15"/>
        <v>0.36670667443543598</v>
      </c>
      <c r="D63" s="301">
        <f t="shared" si="15"/>
        <v>0.38092485194181475</v>
      </c>
      <c r="E63" s="301">
        <f t="shared" si="15"/>
        <v>0.39236258562642973</v>
      </c>
      <c r="F63" s="301">
        <f t="shared" si="15"/>
        <v>0.3892342992198165</v>
      </c>
      <c r="G63" s="301">
        <f t="shared" si="15"/>
        <v>0.34938870835009522</v>
      </c>
      <c r="H63" s="301">
        <f t="shared" si="15"/>
        <v>0.33731199852535054</v>
      </c>
      <c r="I63" s="301">
        <f t="shared" si="15"/>
        <v>0.35778639865515466</v>
      </c>
      <c r="J63" s="301">
        <f t="shared" si="15"/>
        <v>0.31670718146701776</v>
      </c>
      <c r="K63" s="301">
        <f t="shared" si="15"/>
        <v>0.33604765395067293</v>
      </c>
      <c r="L63" s="301">
        <f t="shared" si="15"/>
        <v>0.36430261800804498</v>
      </c>
      <c r="M63" s="301">
        <f t="shared" si="15"/>
        <v>0.32665992149485584</v>
      </c>
      <c r="N63" s="301">
        <f t="shared" si="15"/>
        <v>0.32740043277197428</v>
      </c>
      <c r="O63" s="301">
        <f t="shared" si="15"/>
        <v>0.32351914063770204</v>
      </c>
      <c r="P63" s="301">
        <f t="shared" si="15"/>
        <v>0.2955602250164277</v>
      </c>
      <c r="Q63" s="301">
        <f t="shared" si="15"/>
        <v>0.31728870634298029</v>
      </c>
      <c r="R63" s="301">
        <f t="shared" si="15"/>
        <v>0.30154626110209737</v>
      </c>
      <c r="S63" s="301">
        <f t="shared" si="15"/>
        <v>0.31458305829577593</v>
      </c>
      <c r="T63" s="301">
        <f t="shared" si="15"/>
        <v>0.32842953666866742</v>
      </c>
      <c r="U63" s="301">
        <f t="shared" si="15"/>
        <v>0.30997386669222871</v>
      </c>
      <c r="V63" s="301">
        <f t="shared" si="15"/>
        <v>0.3219401493585422</v>
      </c>
      <c r="W63" s="301">
        <f t="shared" si="15"/>
        <v>0.31251361896982632</v>
      </c>
      <c r="X63" s="301">
        <f t="shared" si="15"/>
        <v>0.35585300366568695</v>
      </c>
      <c r="Y63" s="301">
        <f t="shared" si="15"/>
        <v>0.35151171980351359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0.35474487981303715</v>
      </c>
      <c r="C64" s="302">
        <f t="shared" si="16"/>
        <v>0.36670667443543598</v>
      </c>
      <c r="D64" s="302">
        <f t="shared" si="16"/>
        <v>0.38092485194181475</v>
      </c>
      <c r="E64" s="302">
        <f t="shared" si="16"/>
        <v>0.39236258562642973</v>
      </c>
      <c r="F64" s="302">
        <f t="shared" si="16"/>
        <v>0.3892342992198165</v>
      </c>
      <c r="G64" s="302">
        <f t="shared" si="16"/>
        <v>0.34938870835009522</v>
      </c>
      <c r="H64" s="302">
        <f t="shared" si="16"/>
        <v>0.33731199852535054</v>
      </c>
      <c r="I64" s="302">
        <f t="shared" si="16"/>
        <v>0.35778639865515466</v>
      </c>
      <c r="J64" s="302">
        <f t="shared" si="16"/>
        <v>0.31670718146701776</v>
      </c>
      <c r="K64" s="302">
        <f t="shared" si="16"/>
        <v>0.33604765395067293</v>
      </c>
      <c r="L64" s="302">
        <f t="shared" si="16"/>
        <v>0.36430261800804498</v>
      </c>
      <c r="M64" s="302">
        <f t="shared" si="16"/>
        <v>0.32665992149485584</v>
      </c>
      <c r="N64" s="302">
        <f t="shared" si="16"/>
        <v>0.32740043277197428</v>
      </c>
      <c r="O64" s="302">
        <f t="shared" si="16"/>
        <v>0.32351914063770204</v>
      </c>
      <c r="P64" s="302">
        <f t="shared" si="16"/>
        <v>0.2955602250164277</v>
      </c>
      <c r="Q64" s="302">
        <f t="shared" si="16"/>
        <v>0.31728870634298029</v>
      </c>
      <c r="R64" s="302">
        <f t="shared" si="16"/>
        <v>0.30154626110209737</v>
      </c>
      <c r="S64" s="302">
        <f t="shared" si="16"/>
        <v>0.31458305829577593</v>
      </c>
      <c r="T64" s="302">
        <f t="shared" si="16"/>
        <v>0.32842953666866742</v>
      </c>
      <c r="U64" s="302">
        <f t="shared" si="16"/>
        <v>0.30997386669222871</v>
      </c>
      <c r="V64" s="302">
        <f t="shared" si="16"/>
        <v>0.3219401493585422</v>
      </c>
      <c r="W64" s="302">
        <f t="shared" si="16"/>
        <v>0.31251361896982632</v>
      </c>
      <c r="X64" s="302">
        <f t="shared" si="16"/>
        <v>0.35585300366568695</v>
      </c>
      <c r="Y64" s="302">
        <f t="shared" si="16"/>
        <v>0.35151171980351359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0.26579003722845201</v>
      </c>
      <c r="C66" s="301">
        <f t="shared" si="18"/>
        <v>0.23376622975940625</v>
      </c>
      <c r="D66" s="301">
        <f t="shared" si="18"/>
        <v>0.19251267963721938</v>
      </c>
      <c r="E66" s="301">
        <f t="shared" si="18"/>
        <v>0.1802293030925704</v>
      </c>
      <c r="F66" s="301">
        <f t="shared" si="18"/>
        <v>0.16098646967657154</v>
      </c>
      <c r="G66" s="301">
        <f t="shared" si="18"/>
        <v>0.19797615646203565</v>
      </c>
      <c r="H66" s="301">
        <f t="shared" si="18"/>
        <v>0.2613268837322022</v>
      </c>
      <c r="I66" s="301">
        <f t="shared" si="18"/>
        <v>0.22030668230423939</v>
      </c>
      <c r="J66" s="301">
        <f t="shared" si="18"/>
        <v>0.28858378859151262</v>
      </c>
      <c r="K66" s="301">
        <f t="shared" si="18"/>
        <v>0.24152810409704667</v>
      </c>
      <c r="L66" s="301">
        <f t="shared" si="18"/>
        <v>0.21853922896806394</v>
      </c>
      <c r="M66" s="301">
        <f t="shared" si="18"/>
        <v>0.25693654106365194</v>
      </c>
      <c r="N66" s="301">
        <f t="shared" si="18"/>
        <v>0.24333205844871583</v>
      </c>
      <c r="O66" s="301">
        <f t="shared" si="18"/>
        <v>0.26202239370860847</v>
      </c>
      <c r="P66" s="301">
        <f t="shared" si="18"/>
        <v>0.29586509585128062</v>
      </c>
      <c r="Q66" s="301">
        <f t="shared" si="18"/>
        <v>0.2680647676779046</v>
      </c>
      <c r="R66" s="301">
        <f t="shared" si="18"/>
        <v>0.29329541108824342</v>
      </c>
      <c r="S66" s="301">
        <f t="shared" si="18"/>
        <v>0.27659349207839001</v>
      </c>
      <c r="T66" s="301">
        <f t="shared" si="18"/>
        <v>0.26899785967131284</v>
      </c>
      <c r="U66" s="301">
        <f t="shared" si="18"/>
        <v>0.28933800482656163</v>
      </c>
      <c r="V66" s="301">
        <f t="shared" si="18"/>
        <v>0.27479017325478178</v>
      </c>
      <c r="W66" s="301">
        <f t="shared" si="18"/>
        <v>0.27757050631930885</v>
      </c>
      <c r="X66" s="301">
        <f t="shared" si="18"/>
        <v>0.20591520376538702</v>
      </c>
      <c r="Y66" s="301">
        <f t="shared" si="18"/>
        <v>0.18564603244973138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1.751581972787513</v>
      </c>
      <c r="C72" s="320">
        <f>IF(C$5=0,0,C$5/TRE_fec!C$5)</f>
        <v>1.7848292642179748</v>
      </c>
      <c r="D72" s="320">
        <f>IF(D$5=0,0,D$5/TRE_fec!D$5)</f>
        <v>1.4205919094850346</v>
      </c>
      <c r="E72" s="320">
        <f>IF(E$5=0,0,E$5/TRE_fec!E$5)</f>
        <v>1.6063380366435278</v>
      </c>
      <c r="F72" s="320">
        <f>IF(F$5=0,0,F$5/TRE_fec!F$5)</f>
        <v>1.1791462408177804</v>
      </c>
      <c r="G72" s="320">
        <f>IF(G$5=0,0,G$5/TRE_fec!G$5)</f>
        <v>0.88019517658595026</v>
      </c>
      <c r="H72" s="320">
        <f>IF(H$5=0,0,H$5/TRE_fec!H$5)</f>
        <v>1.2632371086147915</v>
      </c>
      <c r="I72" s="320">
        <f>IF(I$5=0,0,I$5/TRE_fec!I$5)</f>
        <v>1.1964954242856807</v>
      </c>
      <c r="J72" s="320">
        <f>IF(J$5=0,0,J$5/TRE_fec!J$5)</f>
        <v>1.1294676383482032</v>
      </c>
      <c r="K72" s="320">
        <f>IF(K$5=0,0,K$5/TRE_fec!K$5)</f>
        <v>1.0269062590302882</v>
      </c>
      <c r="L72" s="320">
        <f>IF(L$5=0,0,L$5/TRE_fec!L$5)</f>
        <v>1.3668257742649323</v>
      </c>
      <c r="M72" s="320">
        <f>IF(M$5=0,0,M$5/TRE_fec!M$5)</f>
        <v>1.0090477423534601</v>
      </c>
      <c r="N72" s="320">
        <f>IF(N$5=0,0,N$5/TRE_fec!N$5)</f>
        <v>0.91515699972447073</v>
      </c>
      <c r="O72" s="320">
        <f>IF(O$5=0,0,O$5/TRE_fec!O$5)</f>
        <v>1.0023636624475896</v>
      </c>
      <c r="P72" s="320">
        <f>IF(P$5=0,0,P$5/TRE_fec!P$5)</f>
        <v>0.86417062705919823</v>
      </c>
      <c r="Q72" s="320">
        <f>IF(Q$5=0,0,Q$5/TRE_fec!Q$5)</f>
        <v>0.95734840564635371</v>
      </c>
      <c r="R72" s="320">
        <f>IF(R$5=0,0,R$5/TRE_fec!R$5)</f>
        <v>0.92319572429163954</v>
      </c>
      <c r="S72" s="320">
        <f>IF(S$5=0,0,S$5/TRE_fec!S$5)</f>
        <v>0.98391567551737957</v>
      </c>
      <c r="T72" s="320">
        <f>IF(T$5=0,0,T$5/TRE_fec!T$5)</f>
        <v>1.1405965497761092</v>
      </c>
      <c r="U72" s="320">
        <f>IF(U$5=0,0,U$5/TRE_fec!U$5)</f>
        <v>1.0026022275189799</v>
      </c>
      <c r="V72" s="320">
        <f>IF(V$5=0,0,V$5/TRE_fec!V$5)</f>
        <v>1.0773753807389026</v>
      </c>
      <c r="W72" s="320">
        <f>IF(W$5=0,0,W$5/TRE_fec!W$5)</f>
        <v>0.94948760435301216</v>
      </c>
      <c r="X72" s="320">
        <f>IF(X$5=0,0,X$5/TRE_fec!X$5)</f>
        <v>1.0133288916858807</v>
      </c>
      <c r="Y72" s="320">
        <f>IF(Y$5=0,0,Y$5/TRE_fec!Y$5)</f>
        <v>0.81345686734178468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2.0309210641633451</v>
      </c>
      <c r="C77" s="332">
        <f>IF(C$10=0,0,C$10/TRE_fec!C$10)</f>
        <v>2.2094751785779034</v>
      </c>
      <c r="D77" s="332">
        <f>IF(D$10=0,0,D$10/TRE_fec!D$10)</f>
        <v>2.0399414067897901</v>
      </c>
      <c r="E77" s="332">
        <f>IF(E$10=0,0,E$10/TRE_fec!E$10)</f>
        <v>2.2242090231587364</v>
      </c>
      <c r="F77" s="332">
        <f>IF(F$10=0,0,F$10/TRE_fec!F$10)</f>
        <v>1.853168946693724</v>
      </c>
      <c r="G77" s="332">
        <f>IF(G$10=0,0,G$10/TRE_fec!G$10)</f>
        <v>1.2944605220465843</v>
      </c>
      <c r="H77" s="332">
        <f>IF(H$10=0,0,H$10/TRE_fec!H$10)</f>
        <v>1.6515445121785106</v>
      </c>
      <c r="I77" s="332">
        <f>IF(I$10=0,0,I$10/TRE_fec!I$10)</f>
        <v>1.7010947623212291</v>
      </c>
      <c r="J77" s="332">
        <f>IF(J$10=0,0,J$10/TRE_fec!J$10)</f>
        <v>1.4122355670537026</v>
      </c>
      <c r="K77" s="332">
        <f>IF(K$10=0,0,K$10/TRE_fec!K$10)</f>
        <v>1.396213209388999</v>
      </c>
      <c r="L77" s="332">
        <f>IF(L$10=0,0,L$10/TRE_fec!L$10)</f>
        <v>1.8921333728716989</v>
      </c>
      <c r="M77" s="332">
        <f>IF(M$10=0,0,M$10/TRE_fec!M$10)</f>
        <v>1.331641895834371</v>
      </c>
      <c r="N77" s="332">
        <f>IF(N$10=0,0,N$10/TRE_fec!N$10)</f>
        <v>1.231193908867211</v>
      </c>
      <c r="O77" s="332">
        <f>IF(O$10=0,0,O$10/TRE_fec!O$10)</f>
        <v>1.3096223233655253</v>
      </c>
      <c r="P77" s="332">
        <f>IF(P$10=0,0,P$10/TRE_fec!P$10)</f>
        <v>1.0389798651056175</v>
      </c>
      <c r="Q77" s="332">
        <f>IF(Q$10=0,0,Q$10/TRE_fec!Q$10)</f>
        <v>1.2320567769750255</v>
      </c>
      <c r="R77" s="332">
        <f>IF(R$10=0,0,R$10/TRE_fec!R$10)</f>
        <v>1.1263614344715316</v>
      </c>
      <c r="S77" s="332">
        <f>IF(S$10=0,0,S$10/TRE_fec!S$10)</f>
        <v>1.2485782617365591</v>
      </c>
      <c r="T77" s="332">
        <f>IF(T$10=0,0,T$10/TRE_fec!T$10)</f>
        <v>1.4615676281354495</v>
      </c>
      <c r="U77" s="332">
        <f>IF(U$10=0,0,U$10/TRE_fec!U$10)</f>
        <v>1.2339301525476001</v>
      </c>
      <c r="V77" s="332">
        <f>IF(V$10=0,0,V$10/TRE_fec!V$10)</f>
        <v>1.3762919383596761</v>
      </c>
      <c r="W77" s="332">
        <f>IF(W$10=0,0,W$10/TRE_fec!W$10)</f>
        <v>1.1794157691520712</v>
      </c>
      <c r="X77" s="332">
        <f>IF(X$10=0,0,X$10/TRE_fec!X$10)</f>
        <v>1.4734397448281213</v>
      </c>
      <c r="Y77" s="332">
        <f>IF(Y$10=0,0,Y$10/TRE_fec!Y$10)</f>
        <v>1.1898742183420401</v>
      </c>
      <c r="DA77" s="68"/>
    </row>
    <row r="78" spans="1:105" ht="12" customHeight="1" x14ac:dyDescent="0.25">
      <c r="A78" s="174" t="s">
        <v>2403</v>
      </c>
      <c r="B78" s="348">
        <f>IF(B$16=0,0,B$16/TRE_fec!B$16)</f>
        <v>2.2409926069971031</v>
      </c>
      <c r="C78" s="348">
        <f>IF(C$16=0,0,C$16/TRE_fec!C$16)</f>
        <v>2.2094751785779034</v>
      </c>
      <c r="D78" s="348">
        <f>IF(D$16=0,0,D$16/TRE_fec!D$16)</f>
        <v>2.0399414067897905</v>
      </c>
      <c r="E78" s="348">
        <f>IF(E$16=0,0,E$16/TRE_fec!E$16)</f>
        <v>2.2242090231587368</v>
      </c>
      <c r="F78" s="348">
        <f>IF(F$16=0,0,F$16/TRE_fec!F$16)</f>
        <v>1.8531689466937242</v>
      </c>
      <c r="G78" s="348">
        <f>IF(G$16=0,0,G$16/TRE_fec!G$16)</f>
        <v>1.2944605220465843</v>
      </c>
      <c r="H78" s="348">
        <f>IF(H$16=0,0,H$16/TRE_fec!H$16)</f>
        <v>1.6515445121785099</v>
      </c>
      <c r="I78" s="348">
        <f>IF(I$16=0,0,I$16/TRE_fec!I$16)</f>
        <v>1.7010947623212291</v>
      </c>
      <c r="J78" s="348">
        <f>IF(J$16=0,0,J$16/TRE_fec!J$16)</f>
        <v>1.4122355670537026</v>
      </c>
      <c r="K78" s="348">
        <f>IF(K$16=0,0,K$16/TRE_fec!K$16)</f>
        <v>1.3962132093889998</v>
      </c>
      <c r="L78" s="348">
        <f>IF(L$16=0,0,L$16/TRE_fec!L$16)</f>
        <v>1.8921333728716987</v>
      </c>
      <c r="M78" s="348">
        <f>IF(M$16=0,0,M$16/TRE_fec!M$16)</f>
        <v>1.3316418958343714</v>
      </c>
      <c r="N78" s="348">
        <f>IF(N$16=0,0,N$16/TRE_fec!N$16)</f>
        <v>1.231193908867211</v>
      </c>
      <c r="O78" s="348">
        <f>IF(O$16=0,0,O$16/TRE_fec!O$16)</f>
        <v>1.3096223233655251</v>
      </c>
      <c r="P78" s="348">
        <f>IF(P$16=0,0,P$16/TRE_fec!P$16)</f>
        <v>1.0389798651056172</v>
      </c>
      <c r="Q78" s="348">
        <f>IF(Q$16=0,0,Q$16/TRE_fec!Q$16)</f>
        <v>1.2320567769750261</v>
      </c>
      <c r="R78" s="348">
        <f>IF(R$16=0,0,R$16/TRE_fec!R$16)</f>
        <v>1.126361434471532</v>
      </c>
      <c r="S78" s="348">
        <f>IF(S$16=0,0,S$16/TRE_fec!S$16)</f>
        <v>1.2485782617365591</v>
      </c>
      <c r="T78" s="348">
        <f>IF(T$16=0,0,T$16/TRE_fec!T$16)</f>
        <v>1.4856912396033768</v>
      </c>
      <c r="U78" s="348">
        <f>IF(U$16=0,0,U$16/TRE_fec!U$16)</f>
        <v>1.2566029778423859</v>
      </c>
      <c r="V78" s="348">
        <f>IF(V$16=0,0,V$16/TRE_fec!V$16)</f>
        <v>1.3923962560027185</v>
      </c>
      <c r="W78" s="348">
        <f>IF(W$16=0,0,W$16/TRE_fec!W$16)</f>
        <v>1.2057840838037479</v>
      </c>
      <c r="X78" s="348">
        <f>IF(X$16=0,0,X$16/TRE_fec!X$16)</f>
        <v>1.4991340128495623</v>
      </c>
      <c r="Y78" s="348">
        <f>IF(Y$16=0,0,Y$16/TRE_fec!Y$16)</f>
        <v>1.2284248749995181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1.8841399361442044</v>
      </c>
      <c r="C79" s="348">
        <f>IF(C$24=0,0,C$24/TRE_fec!C$24)</f>
        <v>1.9713739677328144</v>
      </c>
      <c r="D79" s="348">
        <f>IF(D$24=0,0,D$24/TRE_fec!D$24)</f>
        <v>1.8848057850573576</v>
      </c>
      <c r="E79" s="348">
        <f>IF(E$24=0,0,E$24/TRE_fec!E$24)</f>
        <v>1.9723885358701816</v>
      </c>
      <c r="F79" s="348">
        <f>IF(F$24=0,0,F$24/TRE_fec!F$24)</f>
        <v>1.8481440250040082</v>
      </c>
      <c r="G79" s="348">
        <f>IF(G$24=0,0,G$24/TRE_fec!G$24)</f>
        <v>1.7559318560679069</v>
      </c>
      <c r="H79" s="348">
        <f>IF(H$24=0,0,H$24/TRE_fec!H$24)</f>
        <v>1.7938602242943569</v>
      </c>
      <c r="I79" s="348">
        <f>IF(I$24=0,0,I$24/TRE_fec!I$24)</f>
        <v>1.7977852661141953</v>
      </c>
      <c r="J79" s="348">
        <f>IF(J$24=0,0,J$24/TRE_fec!J$24)</f>
        <v>1.7497169337065763</v>
      </c>
      <c r="K79" s="348">
        <f>IF(K$24=0,0,K$24/TRE_fec!K$24)</f>
        <v>1.7592740788441508</v>
      </c>
      <c r="L79" s="348">
        <f>IF(L$24=0,0,L$24/TRE_fec!L$24)</f>
        <v>1.851977921322747</v>
      </c>
      <c r="M79" s="348">
        <f>IF(M$24=0,0,M$24/TRE_fec!M$24)</f>
        <v>1.7466229568438867</v>
      </c>
      <c r="N79" s="348">
        <f>IF(N$24=0,0,N$24/TRE_fec!N$24)</f>
        <v>1.7367715070988745</v>
      </c>
      <c r="O79" s="348">
        <f>IF(O$24=0,0,O$24/TRE_fec!O$24)</f>
        <v>1.7423707396560408</v>
      </c>
      <c r="P79" s="348">
        <f>IF(P$24=0,0,P$24/TRE_fec!P$24)</f>
        <v>1.6980020031392431</v>
      </c>
      <c r="Q79" s="348">
        <f>IF(Q$24=0,0,Q$24/TRE_fec!Q$24)</f>
        <v>1.7305496378631708</v>
      </c>
      <c r="R79" s="348">
        <f>IF(R$24=0,0,R$24/TRE_fec!R$24)</f>
        <v>1.7100326848936966</v>
      </c>
      <c r="S79" s="348">
        <f>IF(S$24=0,0,S$24/TRE_fec!S$24)</f>
        <v>1.7304824603489164</v>
      </c>
      <c r="T79" s="348">
        <f>IF(T$24=0,0,T$24/TRE_fec!T$24)</f>
        <v>1.7630739259611294</v>
      </c>
      <c r="U79" s="348">
        <f>IF(U$24=0,0,U$24/TRE_fec!U$24)</f>
        <v>1.7289021899637407</v>
      </c>
      <c r="V79" s="348">
        <f>IF(V$24=0,0,V$24/TRE_fec!V$24)</f>
        <v>1.7513989986990097</v>
      </c>
      <c r="W79" s="348">
        <f>IF(W$24=0,0,W$24/TRE_fec!W$24)</f>
        <v>1.723742892402379</v>
      </c>
      <c r="X79" s="348">
        <f>IF(X$24=0,0,X$24/TRE_fec!X$24)</f>
        <v>1.7838563397212368</v>
      </c>
      <c r="Y79" s="348">
        <f>IF(Y$24=0,0,Y$24/TRE_fec!Y$24)</f>
        <v>1.7483980208139225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2.2409926069971031</v>
      </c>
      <c r="C80" s="348">
        <f>IF(C$27=0,0,C$27/TRE_fec!C$27)</f>
        <v>2.2094751785779034</v>
      </c>
      <c r="D80" s="348">
        <f>IF(D$27=0,0,D$27/TRE_fec!D$27)</f>
        <v>2.0399414067897901</v>
      </c>
      <c r="E80" s="348">
        <f>IF(E$27=0,0,E$27/TRE_fec!E$27)</f>
        <v>2.2242090231587364</v>
      </c>
      <c r="F80" s="348">
        <f>IF(F$27=0,0,F$27/TRE_fec!F$27)</f>
        <v>1.8531689466937242</v>
      </c>
      <c r="G80" s="348">
        <f>IF(G$27=0,0,G$27/TRE_fec!G$27)</f>
        <v>1.2944605220465839</v>
      </c>
      <c r="H80" s="348">
        <f>IF(H$27=0,0,H$27/TRE_fec!H$27)</f>
        <v>1.6515445121785102</v>
      </c>
      <c r="I80" s="348">
        <f>IF(I$27=0,0,I$27/TRE_fec!I$27)</f>
        <v>1.7010947623212289</v>
      </c>
      <c r="J80" s="348">
        <f>IF(J$27=0,0,J$27/TRE_fec!J$27)</f>
        <v>1.4122355670537028</v>
      </c>
      <c r="K80" s="348">
        <f>IF(K$27=0,0,K$27/TRE_fec!K$27)</f>
        <v>1.3962132093889992</v>
      </c>
      <c r="L80" s="348">
        <f>IF(L$27=0,0,L$27/TRE_fec!L$27)</f>
        <v>1.8921333728716987</v>
      </c>
      <c r="M80" s="348">
        <f>IF(M$27=0,0,M$27/TRE_fec!M$27)</f>
        <v>1.3316418958343708</v>
      </c>
      <c r="N80" s="348">
        <f>IF(N$27=0,0,N$27/TRE_fec!N$27)</f>
        <v>1.231193908867211</v>
      </c>
      <c r="O80" s="348">
        <f>IF(O$27=0,0,O$27/TRE_fec!O$27)</f>
        <v>1.3096223233655258</v>
      </c>
      <c r="P80" s="348">
        <f>IF(P$27=0,0,P$27/TRE_fec!P$27)</f>
        <v>1.0389798651056172</v>
      </c>
      <c r="Q80" s="348">
        <f>IF(Q$27=0,0,Q$27/TRE_fec!Q$27)</f>
        <v>1.2320567769750259</v>
      </c>
      <c r="R80" s="348">
        <f>IF(R$27=0,0,R$27/TRE_fec!R$27)</f>
        <v>1.1263614344715316</v>
      </c>
      <c r="S80" s="348">
        <f>IF(S$27=0,0,S$27/TRE_fec!S$27)</f>
        <v>1.2485782617365591</v>
      </c>
      <c r="T80" s="348">
        <f>IF(T$27=0,0,T$27/TRE_fec!T$27)</f>
        <v>1.4856912396033761</v>
      </c>
      <c r="U80" s="348">
        <f>IF(U$27=0,0,U$27/TRE_fec!U$27)</f>
        <v>1.2566029778423859</v>
      </c>
      <c r="V80" s="348">
        <f>IF(V$27=0,0,V$27/TRE_fec!V$27)</f>
        <v>1.3923962560027192</v>
      </c>
      <c r="W80" s="348">
        <f>IF(W$27=0,0,W$27/TRE_fec!W$27)</f>
        <v>1.2057840838037475</v>
      </c>
      <c r="X80" s="348">
        <f>IF(X$27=0,0,X$27/TRE_fec!X$27)</f>
        <v>1.4991340128495618</v>
      </c>
      <c r="Y80" s="348">
        <f>IF(Y$27=0,0,Y$27/TRE_fec!Y$27)</f>
        <v>1.2284248749995181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2.6194208780366361</v>
      </c>
      <c r="C81" s="348">
        <f>IF(C$35=0,0,C$35/TRE_fec!C$35)</f>
        <v>2.3487948000000003</v>
      </c>
      <c r="D81" s="348">
        <f>IF(D$35=0,0,D$35/TRE_fec!D$35)</f>
        <v>1.3457612886618953</v>
      </c>
      <c r="E81" s="348">
        <f>IF(E$35=0,0,E$35/TRE_fec!E$35)</f>
        <v>1.3634745990562647</v>
      </c>
      <c r="F81" s="348">
        <f>IF(F$35=0,0,F$35/TRE_fec!F$35)</f>
        <v>0.82861270660628061</v>
      </c>
      <c r="G81" s="348">
        <f>IF(G$35=0,0,G$35/TRE_fec!G$35)</f>
        <v>0.83914699114453095</v>
      </c>
      <c r="H81" s="348">
        <f>IF(H$35=0,0,H$35/TRE_fec!H$35)</f>
        <v>1.9775444487381146</v>
      </c>
      <c r="I81" s="348">
        <f>IF(I$35=0,0,I$35/TRE_fec!I$35)</f>
        <v>1.3897312193912934</v>
      </c>
      <c r="J81" s="348">
        <f>IF(J$35=0,0,J$35/TRE_fec!J$35)</f>
        <v>2.0597803341328018</v>
      </c>
      <c r="K81" s="348">
        <f>IF(K$35=0,0,K$35/TRE_fec!K$35)</f>
        <v>1.3743479600869453</v>
      </c>
      <c r="L81" s="348">
        <f>IF(L$35=0,0,L$35/TRE_fec!L$35)</f>
        <v>1.5991389092594124</v>
      </c>
      <c r="M81" s="348">
        <f>IF(M$35=0,0,M$35/TRE_fec!M$35)</f>
        <v>1.4925239422501833</v>
      </c>
      <c r="N81" s="348">
        <f>IF(N$35=0,0,N$35/TRE_fec!N$35)</f>
        <v>1.223190562324644</v>
      </c>
      <c r="O81" s="348">
        <f>IF(O$35=0,0,O$35/TRE_fec!O$35)</f>
        <v>1.5304113007824849</v>
      </c>
      <c r="P81" s="348">
        <f>IF(P$35=0,0,P$35/TRE_fec!P$35)</f>
        <v>1.5882718444930757</v>
      </c>
      <c r="Q81" s="348">
        <f>IF(Q$35=0,0,Q$35/TRE_fec!Q$35)</f>
        <v>1.5095619805174971</v>
      </c>
      <c r="R81" s="348">
        <f>IF(R$35=0,0,R$35/TRE_fec!R$35)</f>
        <v>1.6849452872913111</v>
      </c>
      <c r="S81" s="348">
        <f>IF(S$35=0,0,S$35/TRE_fec!S$35)</f>
        <v>1.640270671633709</v>
      </c>
      <c r="T81" s="348">
        <f>IF(T$35=0,0,T$35/TRE_fec!T$35)</f>
        <v>1.817562097519094</v>
      </c>
      <c r="U81" s="348">
        <f>IF(U$35=0,0,U$35/TRE_fec!U$35)</f>
        <v>1.7252234176929631</v>
      </c>
      <c r="V81" s="348">
        <f>IF(V$35=0,0,V$35/TRE_fec!V$35)</f>
        <v>1.7203872406977345</v>
      </c>
      <c r="W81" s="348">
        <f>IF(W$35=0,0,W$35/TRE_fec!W$35)</f>
        <v>1.553865710755538</v>
      </c>
      <c r="X81" s="348">
        <f>IF(X$35=0,0,X$35/TRE_fec!X$35)</f>
        <v>0.97973913736755025</v>
      </c>
      <c r="Y81" s="348">
        <f>IF(Y$35=0,0,Y$35/TRE_fec!Y$35)</f>
        <v>0.68625964111431637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RO: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4632.4964367046214</v>
      </c>
      <c r="C3" s="203">
        <v>4994.4959379491074</v>
      </c>
      <c r="D3" s="203">
        <v>5304.9681979821362</v>
      </c>
      <c r="E3" s="203">
        <v>5432.0809088684018</v>
      </c>
      <c r="F3" s="203">
        <v>5937.0064403432834</v>
      </c>
      <c r="G3" s="203">
        <v>6693.4517972462527</v>
      </c>
      <c r="H3" s="203">
        <v>7716.5971489875301</v>
      </c>
      <c r="I3" s="203">
        <v>8679.7454690418199</v>
      </c>
      <c r="J3" s="203">
        <v>9422.9673084284259</v>
      </c>
      <c r="K3" s="203">
        <v>8679.5085841516338</v>
      </c>
      <c r="L3" s="203">
        <v>10909.36800085892</v>
      </c>
      <c r="M3" s="203">
        <v>11071.307969464369</v>
      </c>
      <c r="N3" s="203">
        <v>9470.3175596252131</v>
      </c>
      <c r="O3" s="203">
        <v>8280.3252424546445</v>
      </c>
      <c r="P3" s="203">
        <v>9367.0489883380742</v>
      </c>
      <c r="Q3" s="203">
        <v>9159.0122600000013</v>
      </c>
      <c r="R3" s="203">
        <v>9525.0046299693022</v>
      </c>
      <c r="S3" s="203">
        <v>9441.1437146925509</v>
      </c>
      <c r="T3" s="203">
        <v>9443.8269328635743</v>
      </c>
      <c r="U3" s="203">
        <v>9600.2209149773589</v>
      </c>
      <c r="V3" s="203">
        <v>9016.8097288332374</v>
      </c>
      <c r="W3" s="203">
        <v>9998.3715170476316</v>
      </c>
      <c r="X3" s="203">
        <v>8470.5710871579777</v>
      </c>
      <c r="Y3" s="203">
        <v>7924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27096.55162187204</v>
      </c>
      <c r="C5" s="203">
        <v>29192.70501760345</v>
      </c>
      <c r="D5" s="203">
        <v>29701.60095998722</v>
      </c>
      <c r="E5" s="203">
        <v>21060.349088774521</v>
      </c>
      <c r="F5" s="203">
        <v>20113.114152757738</v>
      </c>
      <c r="G5" s="203">
        <v>17865.341923173841</v>
      </c>
      <c r="H5" s="203">
        <v>18594.93845537466</v>
      </c>
      <c r="I5" s="203">
        <v>18322.885975413519</v>
      </c>
      <c r="J5" s="203">
        <v>17056.305292479061</v>
      </c>
      <c r="K5" s="203">
        <v>11370.233861202159</v>
      </c>
      <c r="L5" s="203">
        <v>12935.39882613404</v>
      </c>
      <c r="M5" s="203">
        <v>13909.129565078591</v>
      </c>
      <c r="N5" s="203">
        <v>13915.891227149101</v>
      </c>
      <c r="O5" s="203">
        <v>13597.365738944871</v>
      </c>
      <c r="P5" s="203">
        <v>16175.109370741629</v>
      </c>
      <c r="Q5" s="203">
        <v>14653.448304750411</v>
      </c>
      <c r="R5" s="203">
        <v>15223.15220015358</v>
      </c>
      <c r="S5" s="203">
        <v>16844.5150939739</v>
      </c>
      <c r="T5" s="203">
        <v>18579.43172020937</v>
      </c>
      <c r="U5" s="203">
        <v>18908.379811926228</v>
      </c>
      <c r="V5" s="203">
        <v>14895.07208141131</v>
      </c>
      <c r="W5" s="203">
        <v>16670.607553160531</v>
      </c>
      <c r="X5" s="203">
        <v>15871.42680079837</v>
      </c>
      <c r="Y5" s="203">
        <v>17569.718955828012</v>
      </c>
      <c r="DA5" s="112" t="s">
        <v>2525</v>
      </c>
    </row>
    <row r="6" spans="1:105" ht="12" customHeight="1" x14ac:dyDescent="0.25">
      <c r="A6" s="154" t="s">
        <v>2112</v>
      </c>
      <c r="B6" s="338">
        <v>33870.689527340037</v>
      </c>
      <c r="C6" s="338">
        <v>32177.15505097304</v>
      </c>
      <c r="D6" s="338">
        <v>32177.15505097304</v>
      </c>
      <c r="E6" s="338">
        <v>30483.62057460604</v>
      </c>
      <c r="F6" s="338">
        <v>28790.08609823903</v>
      </c>
      <c r="G6" s="338">
        <v>28790.08609823903</v>
      </c>
      <c r="H6" s="338">
        <v>27096.55162187203</v>
      </c>
      <c r="I6" s="338">
        <v>25403.017145505029</v>
      </c>
      <c r="J6" s="338">
        <v>25403.017145505029</v>
      </c>
      <c r="K6" s="338">
        <v>23709.482669138019</v>
      </c>
      <c r="L6" s="338">
        <v>22015.948192771019</v>
      </c>
      <c r="M6" s="338">
        <v>22015.948192771019</v>
      </c>
      <c r="N6" s="338">
        <v>20322.413716404011</v>
      </c>
      <c r="O6" s="338">
        <v>18628.879240037011</v>
      </c>
      <c r="P6" s="338">
        <v>18628.879240037011</v>
      </c>
      <c r="Q6" s="338">
        <v>16935.344763670011</v>
      </c>
      <c r="R6" s="338">
        <v>16935.344763670011</v>
      </c>
      <c r="S6" s="338">
        <v>18628.879240037011</v>
      </c>
      <c r="T6" s="338">
        <v>20322.413716404011</v>
      </c>
      <c r="U6" s="338">
        <v>20322.413716404011</v>
      </c>
      <c r="V6" s="338">
        <v>20322.413716404011</v>
      </c>
      <c r="W6" s="338">
        <v>18628.879240037011</v>
      </c>
      <c r="X6" s="338">
        <v>16935.344763670011</v>
      </c>
      <c r="Y6" s="338">
        <v>18628.879240037011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1693.534476367003</v>
      </c>
      <c r="S7" s="340">
        <v>1693.534476367003</v>
      </c>
      <c r="T7" s="340">
        <v>3387.0689527340051</v>
      </c>
      <c r="U7" s="340">
        <v>1693.534476367003</v>
      </c>
      <c r="V7" s="340">
        <v>0</v>
      </c>
      <c r="W7" s="340">
        <v>0</v>
      </c>
      <c r="X7" s="340">
        <v>0</v>
      </c>
      <c r="Y7" s="340">
        <v>1693.534476367003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1693.5344763669964</v>
      </c>
      <c r="D8" s="342">
        <f t="shared" si="0"/>
        <v>0</v>
      </c>
      <c r="E8" s="342">
        <f t="shared" si="0"/>
        <v>1693.534476367</v>
      </c>
      <c r="F8" s="342">
        <f t="shared" si="0"/>
        <v>1693.5344763670109</v>
      </c>
      <c r="G8" s="342">
        <f t="shared" si="0"/>
        <v>0</v>
      </c>
      <c r="H8" s="342">
        <f t="shared" si="0"/>
        <v>1693.534476367</v>
      </c>
      <c r="I8" s="342">
        <f t="shared" si="0"/>
        <v>1693.534476367</v>
      </c>
      <c r="J8" s="342">
        <f t="shared" si="0"/>
        <v>0</v>
      </c>
      <c r="K8" s="342">
        <f t="shared" si="0"/>
        <v>1693.5344763670109</v>
      </c>
      <c r="L8" s="342">
        <f t="shared" si="0"/>
        <v>1693.534476367</v>
      </c>
      <c r="M8" s="342">
        <f t="shared" si="0"/>
        <v>0</v>
      </c>
      <c r="N8" s="342">
        <f t="shared" si="0"/>
        <v>1693.5344763670073</v>
      </c>
      <c r="O8" s="342">
        <f t="shared" si="0"/>
        <v>1693.534476367</v>
      </c>
      <c r="P8" s="342">
        <f t="shared" si="0"/>
        <v>0</v>
      </c>
      <c r="Q8" s="342">
        <f t="shared" si="0"/>
        <v>1693.534476367</v>
      </c>
      <c r="R8" s="342">
        <f t="shared" si="0"/>
        <v>1693.5344763670037</v>
      </c>
      <c r="S8" s="342">
        <f t="shared" si="0"/>
        <v>0</v>
      </c>
      <c r="T8" s="342">
        <f t="shared" si="0"/>
        <v>1693.5344763670037</v>
      </c>
      <c r="U8" s="342">
        <f t="shared" si="0"/>
        <v>1693.5344763670037</v>
      </c>
      <c r="V8" s="342">
        <f t="shared" si="0"/>
        <v>0</v>
      </c>
      <c r="W8" s="342">
        <f t="shared" si="0"/>
        <v>1693.534476367</v>
      </c>
      <c r="X8" s="342">
        <f t="shared" si="0"/>
        <v>1693.534476367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6774.1379054679965</v>
      </c>
      <c r="C9" s="343">
        <f t="shared" si="1"/>
        <v>2984.4500333695905</v>
      </c>
      <c r="D9" s="343">
        <f t="shared" si="1"/>
        <v>2475.5540909858209</v>
      </c>
      <c r="E9" s="343">
        <f t="shared" si="1"/>
        <v>9423.2714858315194</v>
      </c>
      <c r="F9" s="343">
        <f t="shared" si="1"/>
        <v>8676.9719454812912</v>
      </c>
      <c r="G9" s="343">
        <f t="shared" si="1"/>
        <v>10924.744175065189</v>
      </c>
      <c r="H9" s="343">
        <f t="shared" si="1"/>
        <v>8501.6131664973691</v>
      </c>
      <c r="I9" s="343">
        <f t="shared" si="1"/>
        <v>7080.1311700915103</v>
      </c>
      <c r="J9" s="343">
        <f t="shared" si="1"/>
        <v>8346.7118530259686</v>
      </c>
      <c r="K9" s="343">
        <f t="shared" si="1"/>
        <v>12339.248807935859</v>
      </c>
      <c r="L9" s="343">
        <f t="shared" si="1"/>
        <v>9080.5493666369784</v>
      </c>
      <c r="M9" s="343">
        <f t="shared" si="1"/>
        <v>8106.818627692428</v>
      </c>
      <c r="N9" s="343">
        <f t="shared" si="1"/>
        <v>6406.5224892549104</v>
      </c>
      <c r="O9" s="343">
        <f t="shared" si="1"/>
        <v>5031.5135010921404</v>
      </c>
      <c r="P9" s="343">
        <f t="shared" si="1"/>
        <v>2453.7698692953818</v>
      </c>
      <c r="Q9" s="343">
        <f t="shared" si="1"/>
        <v>2281.8964589196003</v>
      </c>
      <c r="R9" s="343">
        <f t="shared" si="1"/>
        <v>1712.1925635164316</v>
      </c>
      <c r="S9" s="343">
        <f t="shared" si="1"/>
        <v>1784.3641460631115</v>
      </c>
      <c r="T9" s="343">
        <f t="shared" si="1"/>
        <v>1742.9819961946414</v>
      </c>
      <c r="U9" s="343">
        <f t="shared" si="1"/>
        <v>1414.0339044777829</v>
      </c>
      <c r="V9" s="343">
        <f t="shared" si="1"/>
        <v>5427.3416349927011</v>
      </c>
      <c r="W9" s="343">
        <f t="shared" si="1"/>
        <v>1958.2716868764801</v>
      </c>
      <c r="X9" s="343">
        <f t="shared" si="1"/>
        <v>1063.9179628716411</v>
      </c>
      <c r="Y9" s="343">
        <f t="shared" si="1"/>
        <v>1059.1602842089997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700.93688736027525</v>
      </c>
      <c r="C12" s="210">
        <v>789.69165950128968</v>
      </c>
      <c r="D12" s="210">
        <v>812.58065348237324</v>
      </c>
      <c r="E12" s="210">
        <v>638.51625107480652</v>
      </c>
      <c r="F12" s="210">
        <v>596.72450558899391</v>
      </c>
      <c r="G12" s="210">
        <v>518.85468615649177</v>
      </c>
      <c r="H12" s="210">
        <v>506.44299226139287</v>
      </c>
      <c r="I12" s="210">
        <v>473.59604471195189</v>
      </c>
      <c r="J12" s="210">
        <v>464.83404987102313</v>
      </c>
      <c r="K12" s="210">
        <v>325.20662080825451</v>
      </c>
      <c r="L12" s="210">
        <v>364.88976784178851</v>
      </c>
      <c r="M12" s="210">
        <v>362.27274290627679</v>
      </c>
      <c r="N12" s="210">
        <v>359.81771281169381</v>
      </c>
      <c r="O12" s="210">
        <v>360.21040412725711</v>
      </c>
      <c r="P12" s="210">
        <v>401.43697334479788</v>
      </c>
      <c r="Q12" s="210">
        <v>351.49398108340489</v>
      </c>
      <c r="R12" s="210">
        <v>361.36646603611348</v>
      </c>
      <c r="S12" s="210">
        <v>395.85279449699061</v>
      </c>
      <c r="T12" s="210">
        <v>427.39277730008598</v>
      </c>
      <c r="U12" s="210">
        <v>429.54101461736877</v>
      </c>
      <c r="V12" s="210">
        <v>342.10679277730009</v>
      </c>
      <c r="W12" s="210">
        <v>382.23929492691309</v>
      </c>
      <c r="X12" s="210">
        <v>345.03370593293209</v>
      </c>
      <c r="Y12" s="210">
        <v>365.08228718830611</v>
      </c>
      <c r="DA12" s="109" t="s">
        <v>2528</v>
      </c>
    </row>
    <row r="13" spans="1:105" ht="12" customHeight="1" x14ac:dyDescent="0.25">
      <c r="A13" s="24" t="s">
        <v>28</v>
      </c>
      <c r="B13" s="213">
        <v>3.6382631126397249</v>
      </c>
      <c r="C13" s="213">
        <v>1.88950988822012</v>
      </c>
      <c r="D13" s="213">
        <v>1.861306964746346</v>
      </c>
      <c r="E13" s="213">
        <v>1.4450558899398109</v>
      </c>
      <c r="F13" s="213">
        <v>6.4837489251934644</v>
      </c>
      <c r="G13" s="213">
        <v>0.81573516766981946</v>
      </c>
      <c r="H13" s="213">
        <v>1.442734307824592</v>
      </c>
      <c r="I13" s="213">
        <v>0.81006018916595013</v>
      </c>
      <c r="J13" s="213">
        <v>0.1944969905417025</v>
      </c>
      <c r="K13" s="213">
        <v>0.1899398108340499</v>
      </c>
      <c r="L13" s="213">
        <v>0.18426483233018051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4.7291487532244193E-3</v>
      </c>
      <c r="U13" s="213">
        <v>1.3155631986242479E-2</v>
      </c>
      <c r="V13" s="213">
        <v>1.427343078245916E-2</v>
      </c>
      <c r="W13" s="213">
        <v>2.0808254514187441E-2</v>
      </c>
      <c r="X13" s="213">
        <v>0</v>
      </c>
      <c r="Y13" s="213">
        <v>0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55.491057609630268</v>
      </c>
      <c r="C14" s="204">
        <f t="shared" si="2"/>
        <v>121.1450558899398</v>
      </c>
      <c r="D14" s="204">
        <f t="shared" si="2"/>
        <v>111.09922613929493</v>
      </c>
      <c r="E14" s="204">
        <f t="shared" si="2"/>
        <v>113.12218400687875</v>
      </c>
      <c r="F14" s="204">
        <f t="shared" si="2"/>
        <v>39.841874462596728</v>
      </c>
      <c r="G14" s="204">
        <f t="shared" si="2"/>
        <v>49.595270851246781</v>
      </c>
      <c r="H14" s="204">
        <f t="shared" si="2"/>
        <v>44.660619088564061</v>
      </c>
      <c r="I14" s="204">
        <f t="shared" si="2"/>
        <v>31.850214961306968</v>
      </c>
      <c r="J14" s="204">
        <f t="shared" si="2"/>
        <v>26.949699054170246</v>
      </c>
      <c r="K14" s="204">
        <f t="shared" si="2"/>
        <v>20.242132416165088</v>
      </c>
      <c r="L14" s="204">
        <f t="shared" si="2"/>
        <v>12.852106620808254</v>
      </c>
      <c r="M14" s="204">
        <f t="shared" si="2"/>
        <v>19.065520206362848</v>
      </c>
      <c r="N14" s="204">
        <f t="shared" si="2"/>
        <v>16.326225279449698</v>
      </c>
      <c r="O14" s="204">
        <f t="shared" si="2"/>
        <v>32.028890799656061</v>
      </c>
      <c r="P14" s="204">
        <f t="shared" si="2"/>
        <v>18.492949269131557</v>
      </c>
      <c r="Q14" s="204">
        <f t="shared" si="2"/>
        <v>15.055546001719691</v>
      </c>
      <c r="R14" s="204">
        <f t="shared" si="2"/>
        <v>15.054256233877901</v>
      </c>
      <c r="S14" s="204">
        <f t="shared" si="2"/>
        <v>15.575150472914874</v>
      </c>
      <c r="T14" s="204">
        <f t="shared" si="2"/>
        <v>11.277901977644023</v>
      </c>
      <c r="U14" s="204">
        <f t="shared" si="2"/>
        <v>10.843680137575236</v>
      </c>
      <c r="V14" s="204">
        <f t="shared" si="2"/>
        <v>6.2152192605331029</v>
      </c>
      <c r="W14" s="204">
        <f t="shared" si="2"/>
        <v>14.66956147893379</v>
      </c>
      <c r="X14" s="204">
        <f t="shared" si="2"/>
        <v>12.261306964746344</v>
      </c>
      <c r="Y14" s="204">
        <f t="shared" si="2"/>
        <v>13.242562338779017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1.129750644883921</v>
      </c>
      <c r="C16" s="204">
        <v>6.7784178847807386</v>
      </c>
      <c r="D16" s="204">
        <v>3.389251934651762</v>
      </c>
      <c r="E16" s="204">
        <v>7.9081685296646604</v>
      </c>
      <c r="F16" s="204">
        <v>5.6486672398968194</v>
      </c>
      <c r="G16" s="204">
        <v>14.94617368873603</v>
      </c>
      <c r="H16" s="204">
        <v>13.79767841788478</v>
      </c>
      <c r="I16" s="204">
        <v>6.8982803095442824</v>
      </c>
      <c r="J16" s="204">
        <v>11.49707652622528</v>
      </c>
      <c r="K16" s="204">
        <v>4.5994840928632836</v>
      </c>
      <c r="L16" s="204">
        <v>5.7485812553740319</v>
      </c>
      <c r="M16" s="204">
        <v>4.5987962166809977</v>
      </c>
      <c r="N16" s="204">
        <v>8.0479793637145303</v>
      </c>
      <c r="O16" s="204">
        <v>20.694754944110059</v>
      </c>
      <c r="P16" s="204">
        <v>9.197678417884779</v>
      </c>
      <c r="Q16" s="204">
        <v>5.7485812553740319</v>
      </c>
      <c r="R16" s="204">
        <v>5.7485812553740319</v>
      </c>
      <c r="S16" s="204">
        <v>5.6212381771281166</v>
      </c>
      <c r="T16" s="204">
        <v>2.5996560619088558</v>
      </c>
      <c r="U16" s="204">
        <v>1.771797076526225</v>
      </c>
      <c r="V16" s="204">
        <v>2.512209802235597</v>
      </c>
      <c r="W16" s="204">
        <v>1.6867583834909721</v>
      </c>
      <c r="X16" s="204">
        <v>1.758039552880482</v>
      </c>
      <c r="Y16" s="204">
        <v>6.082287188306104</v>
      </c>
      <c r="DA16" s="71" t="s">
        <v>2531</v>
      </c>
    </row>
    <row r="17" spans="1:105" ht="12" customHeight="1" x14ac:dyDescent="0.25">
      <c r="A17" s="18" t="s">
        <v>71</v>
      </c>
      <c r="B17" s="204">
        <v>29.784092863284609</v>
      </c>
      <c r="C17" s="204">
        <v>82.16302665520206</v>
      </c>
      <c r="D17" s="204">
        <v>62.649269131556323</v>
      </c>
      <c r="E17" s="204">
        <v>71.8926053310404</v>
      </c>
      <c r="F17" s="204">
        <v>15.40558899398108</v>
      </c>
      <c r="G17" s="204">
        <v>16.432588134135859</v>
      </c>
      <c r="H17" s="204">
        <v>17.45967325881341</v>
      </c>
      <c r="I17" s="204">
        <v>16.432588134135859</v>
      </c>
      <c r="J17" s="204">
        <v>8.2163370593293195</v>
      </c>
      <c r="K17" s="204">
        <v>7.1892519346517627</v>
      </c>
      <c r="L17" s="204">
        <v>1.026999140154772</v>
      </c>
      <c r="M17" s="204">
        <v>10.27033533963886</v>
      </c>
      <c r="N17" s="204">
        <v>6.0812553740326729</v>
      </c>
      <c r="O17" s="204">
        <v>9.1219260533104034</v>
      </c>
      <c r="P17" s="204">
        <v>7.0948409286328458</v>
      </c>
      <c r="Q17" s="204">
        <v>7.0948409286328458</v>
      </c>
      <c r="R17" s="204">
        <v>7.0948409286328458</v>
      </c>
      <c r="S17" s="204">
        <v>7.7262252794496984</v>
      </c>
      <c r="T17" s="204">
        <v>7.8914015477214097</v>
      </c>
      <c r="U17" s="204">
        <v>8.3465176268271701</v>
      </c>
      <c r="V17" s="204">
        <v>2.6513327601031809</v>
      </c>
      <c r="W17" s="204">
        <v>11.778159931212381</v>
      </c>
      <c r="X17" s="204">
        <v>8.9747205503009457</v>
      </c>
      <c r="Y17" s="204">
        <v>6.3451418744625956</v>
      </c>
      <c r="DA17" s="71" t="s">
        <v>2532</v>
      </c>
    </row>
    <row r="18" spans="1:105" ht="12" customHeight="1" x14ac:dyDescent="0.25">
      <c r="A18" s="18" t="s">
        <v>32</v>
      </c>
      <c r="B18" s="204">
        <v>19.298710232158211</v>
      </c>
      <c r="C18" s="204">
        <v>27.98314703353396</v>
      </c>
      <c r="D18" s="204">
        <v>14.474032674118661</v>
      </c>
      <c r="E18" s="204">
        <v>16.403955288048149</v>
      </c>
      <c r="F18" s="204">
        <v>13.5091143594153</v>
      </c>
      <c r="G18" s="204">
        <v>9.6493551160791053</v>
      </c>
      <c r="H18" s="204">
        <v>4.8246775580395527</v>
      </c>
      <c r="I18" s="204">
        <v>0.96491831470335332</v>
      </c>
      <c r="J18" s="204">
        <v>0.96491831470335332</v>
      </c>
      <c r="K18" s="204">
        <v>0</v>
      </c>
      <c r="L18" s="204">
        <v>2.8196044711951851</v>
      </c>
      <c r="M18" s="204">
        <v>0.96491831470335332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2533</v>
      </c>
    </row>
    <row r="19" spans="1:105" ht="12" customHeight="1" x14ac:dyDescent="0.25">
      <c r="A19" s="18" t="s">
        <v>33</v>
      </c>
      <c r="B19" s="204">
        <v>5.2785038693035249</v>
      </c>
      <c r="C19" s="204">
        <v>4.2204643164230431</v>
      </c>
      <c r="D19" s="204">
        <v>30.586672398968179</v>
      </c>
      <c r="E19" s="204">
        <v>16.917454858125542</v>
      </c>
      <c r="F19" s="204">
        <v>5.2785038693035249</v>
      </c>
      <c r="G19" s="204">
        <v>8.5671539122957867</v>
      </c>
      <c r="H19" s="204">
        <v>8.5785898538263119</v>
      </c>
      <c r="I19" s="204">
        <v>7.5544282029234724</v>
      </c>
      <c r="J19" s="204">
        <v>6.271367153912295</v>
      </c>
      <c r="K19" s="204">
        <v>8.4533963886500416</v>
      </c>
      <c r="L19" s="204">
        <v>3.2569217540842641</v>
      </c>
      <c r="M19" s="204">
        <v>3.2314703353396381</v>
      </c>
      <c r="N19" s="204">
        <v>2.196990541702494</v>
      </c>
      <c r="O19" s="204">
        <v>2.212209802235598</v>
      </c>
      <c r="P19" s="204">
        <v>2.2004299226139299</v>
      </c>
      <c r="Q19" s="204">
        <v>2.2121238177128122</v>
      </c>
      <c r="R19" s="204">
        <v>2.2108340498710231</v>
      </c>
      <c r="S19" s="204">
        <v>2.2276870163370588</v>
      </c>
      <c r="T19" s="204">
        <v>0.78684436801375746</v>
      </c>
      <c r="U19" s="204">
        <v>0.72536543422183997</v>
      </c>
      <c r="V19" s="204">
        <v>1.0516766981943251</v>
      </c>
      <c r="W19" s="204">
        <v>1.204643164230438</v>
      </c>
      <c r="X19" s="204">
        <v>1.528546861564918</v>
      </c>
      <c r="Y19" s="204">
        <v>0.81513327601031804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320.80825451418747</v>
      </c>
      <c r="C20" s="204">
        <f t="shared" si="3"/>
        <v>342.93490971625101</v>
      </c>
      <c r="D20" s="204">
        <f t="shared" si="3"/>
        <v>425.60189165950129</v>
      </c>
      <c r="E20" s="204">
        <f t="shared" si="3"/>
        <v>261.19948409286326</v>
      </c>
      <c r="F20" s="204">
        <f t="shared" si="3"/>
        <v>312.01633705932932</v>
      </c>
      <c r="G20" s="204">
        <f t="shared" si="3"/>
        <v>283.2330180567497</v>
      </c>
      <c r="H20" s="204">
        <f t="shared" si="3"/>
        <v>264.42390369733442</v>
      </c>
      <c r="I20" s="204">
        <f t="shared" si="3"/>
        <v>262.5322441960447</v>
      </c>
      <c r="J20" s="204">
        <f t="shared" si="3"/>
        <v>228.41788478073948</v>
      </c>
      <c r="K20" s="204">
        <f t="shared" si="3"/>
        <v>136.822871883061</v>
      </c>
      <c r="L20" s="204">
        <f t="shared" si="3"/>
        <v>142.19449699054167</v>
      </c>
      <c r="M20" s="204">
        <f t="shared" si="3"/>
        <v>175.61384350816854</v>
      </c>
      <c r="N20" s="204">
        <f t="shared" si="3"/>
        <v>158.28555460017196</v>
      </c>
      <c r="O20" s="204">
        <f t="shared" si="3"/>
        <v>152.5580395528805</v>
      </c>
      <c r="P20" s="204">
        <f t="shared" si="3"/>
        <v>187.72570937231299</v>
      </c>
      <c r="Q20" s="204">
        <f t="shared" si="3"/>
        <v>149.87102321582111</v>
      </c>
      <c r="R20" s="204">
        <f t="shared" si="3"/>
        <v>140.0687876182287</v>
      </c>
      <c r="S20" s="204">
        <f t="shared" si="3"/>
        <v>151.3404127257094</v>
      </c>
      <c r="T20" s="204">
        <f t="shared" si="3"/>
        <v>156.7152192605331</v>
      </c>
      <c r="U20" s="204">
        <f t="shared" si="3"/>
        <v>171.07687016337059</v>
      </c>
      <c r="V20" s="204">
        <f t="shared" si="3"/>
        <v>156.9336199484093</v>
      </c>
      <c r="W20" s="204">
        <f t="shared" si="3"/>
        <v>161.69587274290629</v>
      </c>
      <c r="X20" s="204">
        <f t="shared" si="3"/>
        <v>147.2236457437661</v>
      </c>
      <c r="Y20" s="204">
        <f t="shared" si="3"/>
        <v>166.91865864144449</v>
      </c>
      <c r="DA20" s="71"/>
    </row>
    <row r="21" spans="1:105" ht="12" customHeight="1" x14ac:dyDescent="0.25">
      <c r="A21" s="18" t="s">
        <v>73</v>
      </c>
      <c r="B21" s="204">
        <v>320.67927773000861</v>
      </c>
      <c r="C21" s="204">
        <v>327.08512467755799</v>
      </c>
      <c r="D21" s="204">
        <v>412.03783319002582</v>
      </c>
      <c r="E21" s="204">
        <v>258.51246775580393</v>
      </c>
      <c r="F21" s="204">
        <v>309.80223559759241</v>
      </c>
      <c r="G21" s="204">
        <v>281.40584694754938</v>
      </c>
      <c r="H21" s="204">
        <v>261.67239896818569</v>
      </c>
      <c r="I21" s="204">
        <v>260.01719690455718</v>
      </c>
      <c r="J21" s="204">
        <v>227.81599312123819</v>
      </c>
      <c r="K21" s="204">
        <v>136.30696474634561</v>
      </c>
      <c r="L21" s="204">
        <v>141.5735167669819</v>
      </c>
      <c r="M21" s="204">
        <v>174.84952708512469</v>
      </c>
      <c r="N21" s="204">
        <v>157.97506448839209</v>
      </c>
      <c r="O21" s="204">
        <v>152.5580395528805</v>
      </c>
      <c r="P21" s="204">
        <v>187.72570937231299</v>
      </c>
      <c r="Q21" s="204">
        <v>149.87102321582111</v>
      </c>
      <c r="R21" s="204">
        <v>140.0687876182287</v>
      </c>
      <c r="S21" s="204">
        <v>151.3404127257094</v>
      </c>
      <c r="T21" s="204">
        <v>156.7152192605331</v>
      </c>
      <c r="U21" s="204">
        <v>171.07687016337059</v>
      </c>
      <c r="V21" s="204">
        <v>156.9336199484093</v>
      </c>
      <c r="W21" s="204">
        <v>161.69587274290629</v>
      </c>
      <c r="X21" s="204">
        <v>147.2236457437661</v>
      </c>
      <c r="Y21" s="204">
        <v>166.91865864144449</v>
      </c>
      <c r="DA21" s="71" t="s">
        <v>2535</v>
      </c>
    </row>
    <row r="22" spans="1:105" ht="12" customHeight="1" x14ac:dyDescent="0.25">
      <c r="A22" s="18" t="s">
        <v>36</v>
      </c>
      <c r="B22" s="204">
        <v>0.12897678417884781</v>
      </c>
      <c r="C22" s="204">
        <v>15.84978503869303</v>
      </c>
      <c r="D22" s="204">
        <v>13.564058469475491</v>
      </c>
      <c r="E22" s="204">
        <v>2.6870163370593292</v>
      </c>
      <c r="F22" s="204">
        <v>2.2141014617368868</v>
      </c>
      <c r="G22" s="204">
        <v>1.827171109200344</v>
      </c>
      <c r="H22" s="204">
        <v>2.7515047291487531</v>
      </c>
      <c r="I22" s="204">
        <v>2.5150472914875319</v>
      </c>
      <c r="J22" s="204">
        <v>0.60189165950128976</v>
      </c>
      <c r="K22" s="204">
        <v>0.51590713671539112</v>
      </c>
      <c r="L22" s="204">
        <v>0.62098022355975924</v>
      </c>
      <c r="M22" s="204">
        <v>0.76431642304385194</v>
      </c>
      <c r="N22" s="204">
        <v>0.31049011177987962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1.6002579535683572</v>
      </c>
      <c r="C23" s="204">
        <f t="shared" si="4"/>
        <v>2.2929492691315558</v>
      </c>
      <c r="D23" s="204">
        <f t="shared" si="4"/>
        <v>2.1495270851246771</v>
      </c>
      <c r="E23" s="204">
        <f t="shared" si="4"/>
        <v>1.9584694754944107</v>
      </c>
      <c r="F23" s="204">
        <f t="shared" si="4"/>
        <v>5.5889939810834042</v>
      </c>
      <c r="G23" s="204">
        <f t="shared" si="4"/>
        <v>1.0748065348237319</v>
      </c>
      <c r="H23" s="204">
        <f t="shared" si="4"/>
        <v>14.450214961306971</v>
      </c>
      <c r="I23" s="204">
        <f t="shared" si="4"/>
        <v>3.0094582975064479</v>
      </c>
      <c r="J23" s="204">
        <f t="shared" si="4"/>
        <v>3.511006018916595</v>
      </c>
      <c r="K23" s="204">
        <f t="shared" si="4"/>
        <v>0.74041272570937222</v>
      </c>
      <c r="L23" s="204">
        <f t="shared" si="4"/>
        <v>2.29286328460877</v>
      </c>
      <c r="M23" s="204">
        <f t="shared" si="4"/>
        <v>2.7944969905417025</v>
      </c>
      <c r="N23" s="204">
        <f t="shared" si="4"/>
        <v>4.0126397248495262</v>
      </c>
      <c r="O23" s="204">
        <f t="shared" si="4"/>
        <v>3.3916595012897681</v>
      </c>
      <c r="P23" s="204">
        <f t="shared" si="4"/>
        <v>4.3470335339638853</v>
      </c>
      <c r="Q23" s="204">
        <f t="shared" si="4"/>
        <v>2.6751504729148747</v>
      </c>
      <c r="R23" s="204">
        <f t="shared" si="4"/>
        <v>5.6128976784178848</v>
      </c>
      <c r="S23" s="204">
        <f t="shared" si="4"/>
        <v>4.6325881341358564</v>
      </c>
      <c r="T23" s="204">
        <f t="shared" si="4"/>
        <v>6.4433361994840945</v>
      </c>
      <c r="U23" s="204">
        <f t="shared" si="4"/>
        <v>8.2009458297506459</v>
      </c>
      <c r="V23" s="204">
        <f t="shared" si="4"/>
        <v>4.4026655202063631</v>
      </c>
      <c r="W23" s="204">
        <f t="shared" si="4"/>
        <v>4.726913155631987</v>
      </c>
      <c r="X23" s="204">
        <f t="shared" si="4"/>
        <v>3.3994840928632843</v>
      </c>
      <c r="Y23" s="204">
        <f t="shared" si="4"/>
        <v>1.8883061049011181</v>
      </c>
      <c r="DA23" s="71"/>
    </row>
    <row r="24" spans="1:105" ht="12" customHeight="1" x14ac:dyDescent="0.25">
      <c r="A24" s="18" t="s">
        <v>38</v>
      </c>
      <c r="B24" s="204">
        <v>1.480825451418744</v>
      </c>
      <c r="C24" s="204">
        <v>2.2690455717970761</v>
      </c>
      <c r="D24" s="204">
        <v>1.767411865864144</v>
      </c>
      <c r="E24" s="204">
        <v>1.671883061049011</v>
      </c>
      <c r="F24" s="204">
        <v>5.5889939810834042</v>
      </c>
      <c r="G24" s="204">
        <v>1.0748065348237319</v>
      </c>
      <c r="H24" s="204">
        <v>14.450214961306971</v>
      </c>
      <c r="I24" s="204">
        <v>3.0094582975064479</v>
      </c>
      <c r="J24" s="204">
        <v>3.511006018916595</v>
      </c>
      <c r="K24" s="204">
        <v>0.74041272570937222</v>
      </c>
      <c r="L24" s="204">
        <v>2.29286328460877</v>
      </c>
      <c r="M24" s="204">
        <v>1.8391229578675841</v>
      </c>
      <c r="N24" s="204">
        <v>3.3199484092863281</v>
      </c>
      <c r="O24" s="204">
        <v>3.2483233018056752</v>
      </c>
      <c r="P24" s="204">
        <v>4.1320722269991386</v>
      </c>
      <c r="Q24" s="204">
        <v>2.4840928632846082</v>
      </c>
      <c r="R24" s="204">
        <v>2.3407566638005162</v>
      </c>
      <c r="S24" s="204">
        <v>3.799828030954429</v>
      </c>
      <c r="T24" s="204">
        <v>5.9540842648323311</v>
      </c>
      <c r="U24" s="204">
        <v>7.8495270851246781</v>
      </c>
      <c r="V24" s="204">
        <v>4.0526225279449699</v>
      </c>
      <c r="W24" s="204">
        <v>4.273860705073087</v>
      </c>
      <c r="X24" s="204">
        <v>2.9014617368873599</v>
      </c>
      <c r="Y24" s="204">
        <v>1.4882201203783321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9.5528804815133275E-2</v>
      </c>
      <c r="P27" s="204">
        <v>0.19105760963026661</v>
      </c>
      <c r="Q27" s="204">
        <v>0.16715391229578669</v>
      </c>
      <c r="R27" s="204">
        <v>0.16715391229578669</v>
      </c>
      <c r="S27" s="204">
        <v>0.34780739466895949</v>
      </c>
      <c r="T27" s="204">
        <v>0.33456577815993122</v>
      </c>
      <c r="U27" s="204">
        <v>0.3275150472914875</v>
      </c>
      <c r="V27" s="204">
        <v>0.34643164230438522</v>
      </c>
      <c r="W27" s="204">
        <v>0.35270851246775581</v>
      </c>
      <c r="X27" s="204">
        <v>0.11702493551160791</v>
      </c>
      <c r="Y27" s="204">
        <v>0.14694754944110061</v>
      </c>
      <c r="DA27" s="71" t="s">
        <v>2540</v>
      </c>
    </row>
    <row r="28" spans="1:105" ht="12" customHeight="1" x14ac:dyDescent="0.25">
      <c r="A28" s="18" t="s">
        <v>77</v>
      </c>
      <c r="B28" s="204">
        <v>0.1194325021496131</v>
      </c>
      <c r="C28" s="204">
        <v>2.3903697334479789E-2</v>
      </c>
      <c r="D28" s="204">
        <v>0.3821152192605331</v>
      </c>
      <c r="E28" s="204">
        <v>0.28658641444539978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0.95537403267411869</v>
      </c>
      <c r="N28" s="204">
        <v>0.69269131556319852</v>
      </c>
      <c r="O28" s="204">
        <v>4.7807394668959592E-2</v>
      </c>
      <c r="P28" s="204">
        <v>2.3903697334479789E-2</v>
      </c>
      <c r="Q28" s="204">
        <v>2.3903697334479789E-2</v>
      </c>
      <c r="R28" s="204">
        <v>3.1049871023215818</v>
      </c>
      <c r="S28" s="204">
        <v>0.48495270851246769</v>
      </c>
      <c r="T28" s="204">
        <v>0.15468615649183151</v>
      </c>
      <c r="U28" s="204">
        <v>2.3903697334479789E-2</v>
      </c>
      <c r="V28" s="204">
        <v>3.6113499570077381E-3</v>
      </c>
      <c r="W28" s="204">
        <v>0.1003439380911436</v>
      </c>
      <c r="X28" s="204">
        <v>0.38099742046431639</v>
      </c>
      <c r="Y28" s="204">
        <v>0.25313843508168532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2542</v>
      </c>
    </row>
    <row r="30" spans="1:105" ht="12" customHeight="1" x14ac:dyDescent="0.25">
      <c r="A30" s="14" t="s">
        <v>39</v>
      </c>
      <c r="B30" s="204">
        <v>70.387876182287187</v>
      </c>
      <c r="C30" s="204">
        <v>87.465348237317272</v>
      </c>
      <c r="D30" s="204">
        <v>41.34419604471195</v>
      </c>
      <c r="E30" s="204">
        <v>52.020636285468612</v>
      </c>
      <c r="F30" s="204">
        <v>52.140068787618233</v>
      </c>
      <c r="G30" s="204">
        <v>24.29062768701634</v>
      </c>
      <c r="H30" s="204">
        <v>36.065692175408422</v>
      </c>
      <c r="I30" s="204">
        <v>21.56775580395529</v>
      </c>
      <c r="J30" s="204">
        <v>24.505588993981078</v>
      </c>
      <c r="K30" s="204">
        <v>27.65838349097162</v>
      </c>
      <c r="L30" s="204">
        <v>12.61109200343938</v>
      </c>
      <c r="M30" s="204">
        <v>8.0490971625107477</v>
      </c>
      <c r="N30" s="204">
        <v>14.641272570937231</v>
      </c>
      <c r="O30" s="204">
        <v>14.450214961306971</v>
      </c>
      <c r="P30" s="204">
        <v>16.838607050730872</v>
      </c>
      <c r="Q30" s="204">
        <v>8.7417884780739463</v>
      </c>
      <c r="R30" s="204">
        <v>12.32441960447119</v>
      </c>
      <c r="S30" s="204">
        <v>13.096388650042989</v>
      </c>
      <c r="T30" s="204">
        <v>15.74944110060189</v>
      </c>
      <c r="U30" s="204">
        <v>12.44135855546002</v>
      </c>
      <c r="V30" s="204">
        <v>11.229320722269989</v>
      </c>
      <c r="W30" s="204">
        <v>11.958469475494409</v>
      </c>
      <c r="X30" s="204">
        <v>12.44135855546002</v>
      </c>
      <c r="Y30" s="204">
        <v>11.157953568357691</v>
      </c>
      <c r="DA30" s="71" t="s">
        <v>2543</v>
      </c>
    </row>
    <row r="31" spans="1:105" ht="12" customHeight="1" x14ac:dyDescent="0.25">
      <c r="A31" s="21" t="s">
        <v>40</v>
      </c>
      <c r="B31" s="207">
        <v>249.01117798796221</v>
      </c>
      <c r="C31" s="207">
        <v>233.96388650042991</v>
      </c>
      <c r="D31" s="207">
        <v>230.524505588994</v>
      </c>
      <c r="E31" s="207">
        <v>208.77042132416159</v>
      </c>
      <c r="F31" s="207">
        <v>180.65348237317281</v>
      </c>
      <c r="G31" s="207">
        <v>159.8452278589854</v>
      </c>
      <c r="H31" s="207">
        <v>145.39982803095441</v>
      </c>
      <c r="I31" s="207">
        <v>153.82631126397251</v>
      </c>
      <c r="J31" s="207">
        <v>181.2553740326741</v>
      </c>
      <c r="K31" s="207">
        <v>139.55288048151331</v>
      </c>
      <c r="L31" s="207">
        <v>194.75494411006019</v>
      </c>
      <c r="M31" s="207">
        <v>156.74978503869301</v>
      </c>
      <c r="N31" s="207">
        <v>166.55202063628539</v>
      </c>
      <c r="O31" s="207">
        <v>157.7815993121238</v>
      </c>
      <c r="P31" s="207">
        <v>174.0326741186586</v>
      </c>
      <c r="Q31" s="207">
        <v>175.15047291487531</v>
      </c>
      <c r="R31" s="207">
        <v>188.30610490111781</v>
      </c>
      <c r="S31" s="207">
        <v>211.20825451418739</v>
      </c>
      <c r="T31" s="207">
        <v>237.20214961306971</v>
      </c>
      <c r="U31" s="207">
        <v>226.96500429922611</v>
      </c>
      <c r="V31" s="207">
        <v>163.3116938950989</v>
      </c>
      <c r="W31" s="207">
        <v>189.16766981943249</v>
      </c>
      <c r="X31" s="207">
        <v>169.70791057609631</v>
      </c>
      <c r="Y31" s="207">
        <v>171.8748065348237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944.38904780556936</v>
      </c>
      <c r="C33" s="203">
        <f>MAE_emi!C5</f>
        <v>1315.228160108426</v>
      </c>
      <c r="D33" s="203">
        <f>MAE_emi!D5</f>
        <v>1447.5378967292379</v>
      </c>
      <c r="E33" s="203">
        <f>MAE_emi!E5</f>
        <v>965.55084869790483</v>
      </c>
      <c r="F33" s="203">
        <f>MAE_emi!F5</f>
        <v>881.36885740621585</v>
      </c>
      <c r="G33" s="203">
        <f>MAE_emi!G5</f>
        <v>815.4936373510252</v>
      </c>
      <c r="H33" s="203">
        <f>MAE_emi!H5</f>
        <v>760.9399089694009</v>
      </c>
      <c r="I33" s="203">
        <f>MAE_emi!I5</f>
        <v>715.32538464786398</v>
      </c>
      <c r="J33" s="203">
        <f>MAE_emi!J5</f>
        <v>621.00606593787279</v>
      </c>
      <c r="K33" s="203">
        <f>MAE_emi!K5</f>
        <v>383.37812659890938</v>
      </c>
      <c r="L33" s="203">
        <f>MAE_emi!L5</f>
        <v>377.56518109804432</v>
      </c>
      <c r="M33" s="203">
        <f>MAE_emi!M5</f>
        <v>475.64644391878898</v>
      </c>
      <c r="N33" s="203">
        <f>MAE_emi!N5</f>
        <v>421.05972455925962</v>
      </c>
      <c r="O33" s="203">
        <f>MAE_emi!O5</f>
        <v>448.17333863878088</v>
      </c>
      <c r="P33" s="203">
        <f>MAE_emi!P5</f>
        <v>494.07685979845633</v>
      </c>
      <c r="Q33" s="203">
        <f>MAE_emi!Q5</f>
        <v>397.16879015914742</v>
      </c>
      <c r="R33" s="203">
        <f>MAE_emi!R5</f>
        <v>373.05978035917133</v>
      </c>
      <c r="S33" s="203">
        <f>MAE_emi!S5</f>
        <v>401.47762487916287</v>
      </c>
      <c r="T33" s="203">
        <f>MAE_emi!T5</f>
        <v>402.00449854260989</v>
      </c>
      <c r="U33" s="203">
        <f>MAE_emi!U5</f>
        <v>434.75388347641137</v>
      </c>
      <c r="V33" s="203">
        <f>MAE_emi!V5</f>
        <v>386.74392661473922</v>
      </c>
      <c r="W33" s="203">
        <f>MAE_emi!W5</f>
        <v>424.55130145367963</v>
      </c>
      <c r="X33" s="203">
        <f>MAE_emi!X5</f>
        <v>382.86722783881987</v>
      </c>
      <c r="Y33" s="203">
        <f>MAE_emi!Y5</f>
        <v>430.3157345985764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151.3086727507328</v>
      </c>
      <c r="C35" s="284">
        <f t="shared" si="5"/>
        <v>158.11238397474023</v>
      </c>
      <c r="D35" s="284">
        <f t="shared" si="5"/>
        <v>153.1735202091233</v>
      </c>
      <c r="E35" s="284">
        <f t="shared" si="5"/>
        <v>117.54542352864563</v>
      </c>
      <c r="F35" s="284">
        <f t="shared" si="5"/>
        <v>100.50932428405632</v>
      </c>
      <c r="G35" s="284">
        <f t="shared" si="5"/>
        <v>77.516758448899765</v>
      </c>
      <c r="H35" s="284">
        <f t="shared" si="5"/>
        <v>65.630352664949172</v>
      </c>
      <c r="I35" s="284">
        <f t="shared" si="5"/>
        <v>54.563356310520177</v>
      </c>
      <c r="J35" s="284">
        <f t="shared" si="5"/>
        <v>49.329901575191684</v>
      </c>
      <c r="K35" s="284">
        <f t="shared" si="5"/>
        <v>37.468321812834681</v>
      </c>
      <c r="L35" s="284">
        <f t="shared" si="5"/>
        <v>33.447379152766672</v>
      </c>
      <c r="M35" s="284">
        <f t="shared" si="5"/>
        <v>32.721765477525921</v>
      </c>
      <c r="N35" s="284">
        <f t="shared" si="5"/>
        <v>37.994260545781906</v>
      </c>
      <c r="O35" s="284">
        <f t="shared" si="5"/>
        <v>43.501963217627825</v>
      </c>
      <c r="P35" s="284">
        <f t="shared" si="5"/>
        <v>42.856290582507341</v>
      </c>
      <c r="Q35" s="284">
        <f t="shared" si="5"/>
        <v>38.376843605557617</v>
      </c>
      <c r="R35" s="284">
        <f t="shared" si="5"/>
        <v>37.938718150237598</v>
      </c>
      <c r="S35" s="284">
        <f t="shared" si="5"/>
        <v>41.928478843188707</v>
      </c>
      <c r="T35" s="284">
        <f t="shared" si="5"/>
        <v>45.256311910249202</v>
      </c>
      <c r="U35" s="284">
        <f t="shared" si="5"/>
        <v>44.742826068433423</v>
      </c>
      <c r="V35" s="284">
        <f t="shared" si="5"/>
        <v>37.941001647549264</v>
      </c>
      <c r="W35" s="284">
        <f t="shared" si="5"/>
        <v>38.230155208293617</v>
      </c>
      <c r="X35" s="284">
        <f t="shared" si="5"/>
        <v>40.733228300985417</v>
      </c>
      <c r="Y35" s="284">
        <f t="shared" si="5"/>
        <v>46.072979200947266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25.868121417873951</v>
      </c>
      <c r="C36" s="344">
        <f t="shared" si="6"/>
        <v>27.050993014354063</v>
      </c>
      <c r="D36" s="344">
        <f t="shared" si="6"/>
        <v>27.358143238711225</v>
      </c>
      <c r="E36" s="344">
        <f t="shared" si="6"/>
        <v>30.318407752089215</v>
      </c>
      <c r="F36" s="344">
        <f t="shared" si="6"/>
        <v>29.668429317156544</v>
      </c>
      <c r="G36" s="344">
        <f t="shared" si="6"/>
        <v>29.042527615072672</v>
      </c>
      <c r="H36" s="344">
        <f t="shared" si="6"/>
        <v>27.23552936067993</v>
      </c>
      <c r="I36" s="344">
        <f t="shared" si="6"/>
        <v>25.84724073202467</v>
      </c>
      <c r="J36" s="344">
        <f t="shared" si="6"/>
        <v>27.25291567547109</v>
      </c>
      <c r="K36" s="344">
        <f t="shared" si="6"/>
        <v>28.601577133600916</v>
      </c>
      <c r="L36" s="344">
        <f t="shared" si="6"/>
        <v>28.208621376604427</v>
      </c>
      <c r="M36" s="344">
        <f t="shared" si="6"/>
        <v>26.045680372108162</v>
      </c>
      <c r="N36" s="344">
        <f t="shared" si="6"/>
        <v>25.856605727825052</v>
      </c>
      <c r="O36" s="344">
        <f t="shared" si="6"/>
        <v>26.491190355758476</v>
      </c>
      <c r="P36" s="344">
        <f t="shared" si="6"/>
        <v>24.818192207771883</v>
      </c>
      <c r="Q36" s="344">
        <f t="shared" si="6"/>
        <v>23.987117146307209</v>
      </c>
      <c r="R36" s="344">
        <f t="shared" si="6"/>
        <v>23.737952645081471</v>
      </c>
      <c r="S36" s="344">
        <f t="shared" si="6"/>
        <v>23.500397149372755</v>
      </c>
      <c r="T36" s="344">
        <f t="shared" si="6"/>
        <v>23.003544119985051</v>
      </c>
      <c r="U36" s="344">
        <f t="shared" si="6"/>
        <v>22.716965646440052</v>
      </c>
      <c r="V36" s="344">
        <f t="shared" si="6"/>
        <v>22.967783633906752</v>
      </c>
      <c r="W36" s="344">
        <f t="shared" si="6"/>
        <v>22.928936075544858</v>
      </c>
      <c r="X36" s="344">
        <f t="shared" si="6"/>
        <v>21.739299828770033</v>
      </c>
      <c r="Y36" s="344">
        <f t="shared" si="6"/>
        <v>20.779062437262578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14.325717104154164</v>
      </c>
      <c r="C37" s="344">
        <f>IF(MAE_ued!C$5=0,"",MAE_ued!C$5/C$5*1000)</f>
        <v>14.873080570102916</v>
      </c>
      <c r="D37" s="344">
        <f>IF(MAE_ued!D$5=0,"",MAE_ued!D$5/D$5*1000)</f>
        <v>14.819355748698046</v>
      </c>
      <c r="E37" s="344">
        <f>IF(MAE_ued!E$5=0,"",MAE_ued!E$5/E$5*1000)</f>
        <v>16.575594006300481</v>
      </c>
      <c r="F37" s="344">
        <f>IF(MAE_ued!F$5=0,"",MAE_ued!F$5/F$5*1000)</f>
        <v>16.264342997343189</v>
      </c>
      <c r="G37" s="344">
        <f>IF(MAE_ued!G$5=0,"",MAE_ued!G$5/G$5*1000)</f>
        <v>15.771180592404455</v>
      </c>
      <c r="H37" s="344">
        <f>IF(MAE_ued!H$5=0,"",MAE_ued!H$5/H$5*1000)</f>
        <v>14.859958562775425</v>
      </c>
      <c r="I37" s="344">
        <f>IF(MAE_ued!I$5=0,"",MAE_ued!I$5/I$5*1000)</f>
        <v>14.09944988695748</v>
      </c>
      <c r="J37" s="344">
        <f>IF(MAE_ued!J$5=0,"",MAE_ued!J$5/J$5*1000)</f>
        <v>15.043169987957747</v>
      </c>
      <c r="K37" s="344">
        <f>IF(MAE_ued!K$5=0,"",MAE_ued!K$5/K$5*1000)</f>
        <v>16.036030456411879</v>
      </c>
      <c r="L37" s="344">
        <f>IF(MAE_ued!L$5=0,"",MAE_ued!L$5/L$5*1000)</f>
        <v>15.842622623065363</v>
      </c>
      <c r="M37" s="344">
        <f>IF(MAE_ued!M$5=0,"",MAE_ued!M$5/M$5*1000)</f>
        <v>14.362307849820613</v>
      </c>
      <c r="N37" s="344">
        <f>IF(MAE_ued!N$5=0,"",MAE_ued!N$5/N$5*1000)</f>
        <v>14.396194627304993</v>
      </c>
      <c r="O37" s="344">
        <f>IF(MAE_ued!O$5=0,"",MAE_ued!O$5/O$5*1000)</f>
        <v>14.660545248884439</v>
      </c>
      <c r="P37" s="344">
        <f>IF(MAE_ued!P$5=0,"",MAE_ued!P$5/P$5*1000)</f>
        <v>13.753052352549522</v>
      </c>
      <c r="Q37" s="344">
        <f>IF(MAE_ued!Q$5=0,"",MAE_ued!Q$5/Q$5*1000)</f>
        <v>13.366131679765756</v>
      </c>
      <c r="R37" s="344">
        <f>IF(MAE_ued!R$5=0,"",MAE_ued!R$5/R$5*1000)</f>
        <v>13.340099465376422</v>
      </c>
      <c r="S37" s="344">
        <f>IF(MAE_ued!S$5=0,"",MAE_ued!S$5/S$5*1000)</f>
        <v>13.19823571632524</v>
      </c>
      <c r="T37" s="344">
        <f>IF(MAE_ued!T$5=0,"",MAE_ued!T$5/T$5*1000)</f>
        <v>12.971316683423964</v>
      </c>
      <c r="U37" s="344">
        <f>IF(MAE_ued!U$5=0,"",MAE_ued!U$5/U$5*1000)</f>
        <v>12.729703466174037</v>
      </c>
      <c r="V37" s="344">
        <f>IF(MAE_ued!V$5=0,"",MAE_ued!V$5/V$5*1000)</f>
        <v>12.797160459212988</v>
      </c>
      <c r="W37" s="344">
        <f>IF(MAE_ued!W$5=0,"",MAE_ued!W$5/W$5*1000)</f>
        <v>12.786617834935488</v>
      </c>
      <c r="X37" s="344">
        <f>IF(MAE_ued!X$5=0,"",MAE_ued!X$5/X$5*1000)</f>
        <v>12.138413718890581</v>
      </c>
      <c r="Y37" s="344">
        <f>IF(MAE_ued!Y$5=0,"",MAE_ued!Y$5/Y$5*1000)</f>
        <v>11.553440631032679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1.3473239386246796</v>
      </c>
      <c r="C38" s="345">
        <f t="shared" si="7"/>
        <v>1.6654958226848007</v>
      </c>
      <c r="D38" s="345">
        <f t="shared" si="7"/>
        <v>1.7814082707060639</v>
      </c>
      <c r="E38" s="345">
        <f t="shared" si="7"/>
        <v>1.5121789728493285</v>
      </c>
      <c r="F38" s="345">
        <f t="shared" si="7"/>
        <v>1.4770113329538312</v>
      </c>
      <c r="G38" s="345">
        <f t="shared" si="7"/>
        <v>1.5717187472892249</v>
      </c>
      <c r="H38" s="345">
        <f t="shared" si="7"/>
        <v>1.5025183892299834</v>
      </c>
      <c r="I38" s="345">
        <f t="shared" si="7"/>
        <v>1.5104124973909685</v>
      </c>
      <c r="J38" s="345">
        <f t="shared" si="7"/>
        <v>1.3359737009588315</v>
      </c>
      <c r="K38" s="345">
        <f t="shared" si="7"/>
        <v>1.1788755273372906</v>
      </c>
      <c r="L38" s="345">
        <f t="shared" si="7"/>
        <v>1.0347376505820567</v>
      </c>
      <c r="M38" s="345">
        <f t="shared" si="7"/>
        <v>1.3129512314478569</v>
      </c>
      <c r="N38" s="345">
        <f t="shared" si="7"/>
        <v>1.1702028820899544</v>
      </c>
      <c r="O38" s="345">
        <f t="shared" si="7"/>
        <v>1.2441987613451824</v>
      </c>
      <c r="P38" s="345">
        <f t="shared" si="7"/>
        <v>1.2307706878162645</v>
      </c>
      <c r="Q38" s="345">
        <f t="shared" si="7"/>
        <v>1.129944782937562</v>
      </c>
      <c r="R38" s="345">
        <f t="shared" si="7"/>
        <v>1.0323586038608499</v>
      </c>
      <c r="S38" s="345">
        <f t="shared" si="7"/>
        <v>1.0142093992018415</v>
      </c>
      <c r="T38" s="345">
        <f t="shared" si="7"/>
        <v>0.94059731444724404</v>
      </c>
      <c r="U38" s="345">
        <f t="shared" si="7"/>
        <v>1.0121359047952294</v>
      </c>
      <c r="V38" s="345">
        <f t="shared" si="7"/>
        <v>1.1304771924435197</v>
      </c>
      <c r="W38" s="345">
        <f t="shared" si="7"/>
        <v>1.1106950726634657</v>
      </c>
      <c r="X38" s="345">
        <f t="shared" si="7"/>
        <v>1.1096516695480234</v>
      </c>
      <c r="Y38" s="345">
        <f t="shared" si="7"/>
        <v>1.1786814909939016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RO: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700.93688736027559</v>
      </c>
      <c r="C5" s="223">
        <v>789.69165950128956</v>
      </c>
      <c r="D5" s="223">
        <v>812.58065348237324</v>
      </c>
      <c r="E5" s="223">
        <v>638.51625107480675</v>
      </c>
      <c r="F5" s="223">
        <v>596.72450558899391</v>
      </c>
      <c r="G5" s="223">
        <v>518.85468615649188</v>
      </c>
      <c r="H5" s="223">
        <v>506.44299226139287</v>
      </c>
      <c r="I5" s="223">
        <v>473.59604471195178</v>
      </c>
      <c r="J5" s="223">
        <v>464.83404987102318</v>
      </c>
      <c r="K5" s="223">
        <v>325.20662080825451</v>
      </c>
      <c r="L5" s="223">
        <v>364.88976784178851</v>
      </c>
      <c r="M5" s="223">
        <v>362.27274290627679</v>
      </c>
      <c r="N5" s="223">
        <v>359.81771281169392</v>
      </c>
      <c r="O5" s="223">
        <v>360.21040412725699</v>
      </c>
      <c r="P5" s="223">
        <v>401.43697334479788</v>
      </c>
      <c r="Q5" s="223">
        <v>351.49398108340489</v>
      </c>
      <c r="R5" s="223">
        <v>361.36646603611348</v>
      </c>
      <c r="S5" s="223">
        <v>395.85279449699061</v>
      </c>
      <c r="T5" s="223">
        <v>427.3927773000861</v>
      </c>
      <c r="U5" s="223">
        <v>429.54101461736911</v>
      </c>
      <c r="V5" s="223">
        <v>342.10679277730009</v>
      </c>
      <c r="W5" s="223">
        <v>382.23929492691309</v>
      </c>
      <c r="X5" s="223">
        <v>345.03370593293209</v>
      </c>
      <c r="Y5" s="223">
        <v>365.08228718830611</v>
      </c>
      <c r="DA5" s="89" t="s">
        <v>2528</v>
      </c>
    </row>
    <row r="6" spans="1:105" ht="12" customHeight="1" x14ac:dyDescent="0.25">
      <c r="A6" s="55" t="s">
        <v>91</v>
      </c>
      <c r="B6" s="259">
        <v>12.86750219668491</v>
      </c>
      <c r="C6" s="259">
        <v>12.935533315010741</v>
      </c>
      <c r="D6" s="259">
        <v>13.09296544071387</v>
      </c>
      <c r="E6" s="259">
        <v>11.17969756250443</v>
      </c>
      <c r="F6" s="259">
        <v>10.002289782942469</v>
      </c>
      <c r="G6" s="259">
        <v>8.9012150033026618</v>
      </c>
      <c r="H6" s="259">
        <v>8.1824572969419869</v>
      </c>
      <c r="I6" s="259">
        <v>8.3784905414037301</v>
      </c>
      <c r="J6" s="259">
        <v>9.0796513600086186</v>
      </c>
      <c r="K6" s="259">
        <v>6.5415543153483569</v>
      </c>
      <c r="L6" s="259">
        <v>8.2893048999830512</v>
      </c>
      <c r="M6" s="259">
        <v>7.5492788670529718</v>
      </c>
      <c r="N6" s="259">
        <v>7.6779786663744281</v>
      </c>
      <c r="O6" s="259">
        <v>7.4991738544912474</v>
      </c>
      <c r="P6" s="259">
        <v>8.3124633118522677</v>
      </c>
      <c r="Q6" s="259">
        <v>7.8063141691290774</v>
      </c>
      <c r="R6" s="259">
        <v>8.1356548944646825</v>
      </c>
      <c r="S6" s="259">
        <v>9.0031688286382785</v>
      </c>
      <c r="T6" s="259">
        <v>9.8574521321133339</v>
      </c>
      <c r="U6" s="259">
        <v>9.7315005273162072</v>
      </c>
      <c r="V6" s="259">
        <v>7.429755019440325</v>
      </c>
      <c r="W6" s="259">
        <v>8.4395438292221137</v>
      </c>
      <c r="X6" s="259">
        <v>7.5872658873927934</v>
      </c>
      <c r="Y6" s="259">
        <v>7.9141705675498359</v>
      </c>
      <c r="DA6" s="67" t="s">
        <v>2545</v>
      </c>
    </row>
    <row r="7" spans="1:105" ht="12" customHeight="1" x14ac:dyDescent="0.25">
      <c r="A7" s="173" t="s">
        <v>92</v>
      </c>
      <c r="B7" s="224">
        <v>17.499802987491471</v>
      </c>
      <c r="C7" s="224">
        <v>17.592325308414608</v>
      </c>
      <c r="D7" s="224">
        <v>17.80643299937087</v>
      </c>
      <c r="E7" s="224">
        <v>15.20438868500602</v>
      </c>
      <c r="F7" s="224">
        <v>13.603114104801771</v>
      </c>
      <c r="G7" s="224">
        <v>12.10565240449162</v>
      </c>
      <c r="H7" s="224">
        <v>11.128141923841101</v>
      </c>
      <c r="I7" s="224">
        <v>11.39474713630907</v>
      </c>
      <c r="J7" s="224">
        <v>12.348325849611721</v>
      </c>
      <c r="K7" s="224">
        <v>8.8965138688737664</v>
      </c>
      <c r="L7" s="224">
        <v>11.273454663976951</v>
      </c>
      <c r="M7" s="224">
        <v>10.26701925919204</v>
      </c>
      <c r="N7" s="224">
        <v>10.442050986269219</v>
      </c>
      <c r="O7" s="224">
        <v>10.1988764421081</v>
      </c>
      <c r="P7" s="224">
        <v>11.304950104119079</v>
      </c>
      <c r="Q7" s="224">
        <v>10.61658727001555</v>
      </c>
      <c r="R7" s="224">
        <v>11.064490656471969</v>
      </c>
      <c r="S7" s="224">
        <v>12.244309606948059</v>
      </c>
      <c r="T7" s="224">
        <v>13.406134899674131</v>
      </c>
      <c r="U7" s="224">
        <v>13.234840717150041</v>
      </c>
      <c r="V7" s="224">
        <v>10.10446682643884</v>
      </c>
      <c r="W7" s="224">
        <v>11.47777960774207</v>
      </c>
      <c r="X7" s="224">
        <v>10.3186816068542</v>
      </c>
      <c r="Y7" s="224">
        <v>10.763271971867781</v>
      </c>
      <c r="DA7" s="177" t="s">
        <v>2546</v>
      </c>
    </row>
    <row r="8" spans="1:105" ht="12" customHeight="1" x14ac:dyDescent="0.25">
      <c r="A8" s="173" t="s">
        <v>93</v>
      </c>
      <c r="B8" s="224">
        <v>21.617403690430638</v>
      </c>
      <c r="C8" s="224">
        <v>21.731695969218059</v>
      </c>
      <c r="D8" s="224">
        <v>21.9961819403993</v>
      </c>
      <c r="E8" s="224">
        <v>18.781891905007431</v>
      </c>
      <c r="F8" s="224">
        <v>16.803846835343361</v>
      </c>
      <c r="G8" s="224">
        <v>14.954041205548471</v>
      </c>
      <c r="H8" s="224">
        <v>13.74652825886254</v>
      </c>
      <c r="I8" s="224">
        <v>14.075864109558269</v>
      </c>
      <c r="J8" s="224">
        <v>15.25381428481448</v>
      </c>
      <c r="K8" s="224">
        <v>10.989811249785239</v>
      </c>
      <c r="L8" s="224">
        <v>13.926032231971529</v>
      </c>
      <c r="M8" s="224">
        <v>12.682788496648991</v>
      </c>
      <c r="N8" s="224">
        <v>12.89900415950904</v>
      </c>
      <c r="O8" s="224">
        <v>12.598612075545301</v>
      </c>
      <c r="P8" s="224">
        <v>13.9649383639118</v>
      </c>
      <c r="Q8" s="224">
        <v>13.114607804136851</v>
      </c>
      <c r="R8" s="224">
        <v>13.667900222700659</v>
      </c>
      <c r="S8" s="224">
        <v>15.125323632112311</v>
      </c>
      <c r="T8" s="224">
        <v>16.560519581950398</v>
      </c>
      <c r="U8" s="224">
        <v>16.348920885891228</v>
      </c>
      <c r="V8" s="224">
        <v>12.481988432659749</v>
      </c>
      <c r="W8" s="224">
        <v>14.17843363309315</v>
      </c>
      <c r="X8" s="224">
        <v>12.74660669081989</v>
      </c>
      <c r="Y8" s="224">
        <v>13.29580655348372</v>
      </c>
      <c r="DA8" s="177" t="s">
        <v>2547</v>
      </c>
    </row>
    <row r="9" spans="1:105" ht="12" customHeight="1" x14ac:dyDescent="0.25">
      <c r="A9" s="173" t="s">
        <v>94</v>
      </c>
      <c r="B9" s="224">
        <v>13.382202284552299</v>
      </c>
      <c r="C9" s="224">
        <v>13.452954647611181</v>
      </c>
      <c r="D9" s="224">
        <v>13.61668405834242</v>
      </c>
      <c r="E9" s="224">
        <v>11.626885465004611</v>
      </c>
      <c r="F9" s="224">
        <v>10.40238137426017</v>
      </c>
      <c r="G9" s="224">
        <v>9.2572636034347653</v>
      </c>
      <c r="H9" s="224">
        <v>8.5097555888196652</v>
      </c>
      <c r="I9" s="224">
        <v>8.7136301630598805</v>
      </c>
      <c r="J9" s="224">
        <v>9.4428374144089631</v>
      </c>
      <c r="K9" s="224">
        <v>6.8032164879622918</v>
      </c>
      <c r="L9" s="224">
        <v>8.6208770959823742</v>
      </c>
      <c r="M9" s="224">
        <v>7.8512500217350869</v>
      </c>
      <c r="N9" s="224">
        <v>7.9850978130294052</v>
      </c>
      <c r="O9" s="224">
        <v>7.7991408086708969</v>
      </c>
      <c r="P9" s="224">
        <v>8.6449618443263549</v>
      </c>
      <c r="Q9" s="224">
        <v>8.1185667358942375</v>
      </c>
      <c r="R9" s="224">
        <v>8.4610810902432689</v>
      </c>
      <c r="S9" s="224">
        <v>9.3632955817838059</v>
      </c>
      <c r="T9" s="224">
        <v>10.251750217397859</v>
      </c>
      <c r="U9" s="224">
        <v>10.12076054840885</v>
      </c>
      <c r="V9" s="224">
        <v>7.7269452202179378</v>
      </c>
      <c r="W9" s="224">
        <v>8.7771255823909957</v>
      </c>
      <c r="X9" s="224">
        <v>7.890756522888501</v>
      </c>
      <c r="Y9" s="224">
        <v>8.2307373902518286</v>
      </c>
      <c r="DA9" s="177" t="s">
        <v>2548</v>
      </c>
    </row>
    <row r="10" spans="1:105" ht="12" customHeight="1" x14ac:dyDescent="0.25">
      <c r="A10" s="56" t="s">
        <v>95</v>
      </c>
      <c r="B10" s="260">
        <v>19.174239621470171</v>
      </c>
      <c r="C10" s="260">
        <v>21.82416637688933</v>
      </c>
      <c r="D10" s="260">
        <v>23.56462783668966</v>
      </c>
      <c r="E10" s="260">
        <v>17.781095618944121</v>
      </c>
      <c r="F10" s="260">
        <v>16.797230836479571</v>
      </c>
      <c r="G10" s="260">
        <v>14.94238599774733</v>
      </c>
      <c r="H10" s="260">
        <v>14.29754995877682</v>
      </c>
      <c r="I10" s="260">
        <v>13.56579693394135</v>
      </c>
      <c r="J10" s="260">
        <v>12.777330106687479</v>
      </c>
      <c r="K10" s="260">
        <v>8.5886343523085742</v>
      </c>
      <c r="L10" s="260">
        <v>9.7043387969050272</v>
      </c>
      <c r="M10" s="260">
        <v>10.47115172560992</v>
      </c>
      <c r="N10" s="260">
        <v>10.050966054231189</v>
      </c>
      <c r="O10" s="260">
        <v>9.7964218402344407</v>
      </c>
      <c r="P10" s="260">
        <v>11.05375682220973</v>
      </c>
      <c r="Q10" s="260">
        <v>9.5940053518100132</v>
      </c>
      <c r="R10" s="260">
        <v>11.351410442697251</v>
      </c>
      <c r="S10" s="260">
        <v>10.971597586951811</v>
      </c>
      <c r="T10" s="260">
        <v>11.6026598410497</v>
      </c>
      <c r="U10" s="260">
        <v>11.67230459585822</v>
      </c>
      <c r="V10" s="260">
        <v>9.4450791337893598</v>
      </c>
      <c r="W10" s="260">
        <v>10.553116347913059</v>
      </c>
      <c r="X10" s="260">
        <v>9.5589529460124325</v>
      </c>
      <c r="Y10" s="260">
        <v>10.1453682012068</v>
      </c>
      <c r="DA10" s="68" t="s">
        <v>2549</v>
      </c>
    </row>
    <row r="11" spans="1:105" ht="12" customHeight="1" x14ac:dyDescent="0.25">
      <c r="A11" s="37" t="s">
        <v>159</v>
      </c>
      <c r="B11" s="226">
        <v>1.465972127827865</v>
      </c>
      <c r="C11" s="226">
        <v>4.295788457548543</v>
      </c>
      <c r="D11" s="226">
        <v>3.0708604393416898</v>
      </c>
      <c r="E11" s="226">
        <v>3.5945369634560991</v>
      </c>
      <c r="F11" s="226">
        <v>0.78002840676680618</v>
      </c>
      <c r="G11" s="226">
        <v>0.80711558588365528</v>
      </c>
      <c r="H11" s="226">
        <v>0.89255796395866704</v>
      </c>
      <c r="I11" s="226">
        <v>0.77335854788813629</v>
      </c>
      <c r="J11" s="226">
        <v>0.38328705852137529</v>
      </c>
      <c r="K11" s="226">
        <v>0.33755098039869169</v>
      </c>
      <c r="L11" s="226">
        <v>4.2547311308953027E-2</v>
      </c>
      <c r="M11" s="226">
        <v>0.42375500379800363</v>
      </c>
      <c r="N11" s="226">
        <v>0.257142159961678</v>
      </c>
      <c r="O11" s="226">
        <v>0.42147728200565782</v>
      </c>
      <c r="P11" s="226">
        <v>0.31352478462926842</v>
      </c>
      <c r="Q11" s="226">
        <v>0.29159403080982688</v>
      </c>
      <c r="R11" s="226">
        <v>0.24610414886200499</v>
      </c>
      <c r="S11" s="226">
        <v>0.3025314795047</v>
      </c>
      <c r="T11" s="226">
        <v>0.30707017090427879</v>
      </c>
      <c r="U11" s="226">
        <v>0.33235512444197568</v>
      </c>
      <c r="V11" s="226">
        <v>0.10959840137460999</v>
      </c>
      <c r="W11" s="226">
        <v>0.47653398932266461</v>
      </c>
      <c r="X11" s="226">
        <v>0.36384920752524158</v>
      </c>
      <c r="Y11" s="226">
        <v>0.2629420253628218</v>
      </c>
      <c r="DA11" s="69" t="s">
        <v>2550</v>
      </c>
    </row>
    <row r="12" spans="1:105" ht="12" customHeight="1" x14ac:dyDescent="0.25">
      <c r="A12" s="37" t="s">
        <v>35</v>
      </c>
      <c r="B12" s="226">
        <v>13.40591612599321</v>
      </c>
      <c r="C12" s="226">
        <v>14.251676563303119</v>
      </c>
      <c r="D12" s="226">
        <v>17.339447070144271</v>
      </c>
      <c r="E12" s="226">
        <v>10.727066664220891</v>
      </c>
      <c r="F12" s="226">
        <v>13.536220725628491</v>
      </c>
      <c r="G12" s="226">
        <v>11.975237308400541</v>
      </c>
      <c r="H12" s="226">
        <v>11.534279933308749</v>
      </c>
      <c r="I12" s="226">
        <v>10.6346086550778</v>
      </c>
      <c r="J12" s="226">
        <v>9.1251474873973173</v>
      </c>
      <c r="K12" s="226">
        <v>5.3858346209732924</v>
      </c>
      <c r="L12" s="226">
        <v>4.8939859062715438</v>
      </c>
      <c r="M12" s="226">
        <v>6.1893475244627032</v>
      </c>
      <c r="N12" s="226">
        <v>5.6619072984542766</v>
      </c>
      <c r="O12" s="226">
        <v>5.9260121596193258</v>
      </c>
      <c r="P12" s="226">
        <v>7.0871488249511572</v>
      </c>
      <c r="Q12" s="226">
        <v>5.2064447365249151</v>
      </c>
      <c r="R12" s="226">
        <v>4.0524129047988264</v>
      </c>
      <c r="S12" s="226">
        <v>4.9319791510699718</v>
      </c>
      <c r="T12" s="226">
        <v>5.0467681810880443</v>
      </c>
      <c r="U12" s="226">
        <v>5.7078156444947883</v>
      </c>
      <c r="V12" s="226">
        <v>5.5413508818445543</v>
      </c>
      <c r="W12" s="226">
        <v>5.5221342299490273</v>
      </c>
      <c r="X12" s="226">
        <v>5.0448859359152882</v>
      </c>
      <c r="Y12" s="226">
        <v>5.9005013156058181</v>
      </c>
      <c r="DA12" s="69" t="s">
        <v>2551</v>
      </c>
    </row>
    <row r="13" spans="1:105" ht="12" customHeight="1" x14ac:dyDescent="0.25">
      <c r="A13" s="37" t="s">
        <v>96</v>
      </c>
      <c r="B13" s="226">
        <v>0.1194325021495497</v>
      </c>
      <c r="C13" s="226">
        <v>2.390369733446427E-2</v>
      </c>
      <c r="D13" s="226">
        <v>0.38211521926030823</v>
      </c>
      <c r="E13" s="226">
        <v>0.28658641444523242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0.95537403267301679</v>
      </c>
      <c r="N13" s="226">
        <v>0.69269131556289865</v>
      </c>
      <c r="O13" s="226">
        <v>0.1433361994839861</v>
      </c>
      <c r="P13" s="226">
        <v>0.21496130696451271</v>
      </c>
      <c r="Q13" s="226">
        <v>0.1910576096301751</v>
      </c>
      <c r="R13" s="226">
        <v>3.272141014616468</v>
      </c>
      <c r="S13" s="226">
        <v>0.83276010318132354</v>
      </c>
      <c r="T13" s="226">
        <v>0.48925193465177841</v>
      </c>
      <c r="U13" s="226">
        <v>0.35141874462589462</v>
      </c>
      <c r="V13" s="226">
        <v>0.35004299226104241</v>
      </c>
      <c r="W13" s="226">
        <v>0.45305245055861998</v>
      </c>
      <c r="X13" s="226">
        <v>0.49802235597558542</v>
      </c>
      <c r="Y13" s="226">
        <v>0.400085984522351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2553</v>
      </c>
    </row>
    <row r="15" spans="1:105" ht="12" customHeight="1" x14ac:dyDescent="0.25">
      <c r="A15" s="37" t="s">
        <v>40</v>
      </c>
      <c r="B15" s="226">
        <v>4.1829188654995368</v>
      </c>
      <c r="C15" s="226">
        <v>3.252797658703201</v>
      </c>
      <c r="D15" s="226">
        <v>2.7722051079433929</v>
      </c>
      <c r="E15" s="226">
        <v>3.1729055768219032</v>
      </c>
      <c r="F15" s="226">
        <v>2.4809817040842761</v>
      </c>
      <c r="G15" s="226">
        <v>2.1600331034631308</v>
      </c>
      <c r="H15" s="226">
        <v>1.8707120615093991</v>
      </c>
      <c r="I15" s="226">
        <v>2.157829730975414</v>
      </c>
      <c r="J15" s="226">
        <v>3.268895560768792</v>
      </c>
      <c r="K15" s="226">
        <v>2.86524875093659</v>
      </c>
      <c r="L15" s="226">
        <v>4.7678055793245298</v>
      </c>
      <c r="M15" s="226">
        <v>2.902675164676193</v>
      </c>
      <c r="N15" s="226">
        <v>3.43922528025234</v>
      </c>
      <c r="O15" s="226">
        <v>3.3055961991254712</v>
      </c>
      <c r="P15" s="226">
        <v>3.4381219056647891</v>
      </c>
      <c r="Q15" s="226">
        <v>3.904908974845096</v>
      </c>
      <c r="R15" s="226">
        <v>3.780752374419948</v>
      </c>
      <c r="S15" s="226">
        <v>4.9043268531958191</v>
      </c>
      <c r="T15" s="226">
        <v>5.7595695544056031</v>
      </c>
      <c r="U15" s="226">
        <v>5.2807150822955613</v>
      </c>
      <c r="V15" s="226">
        <v>3.444086858309154</v>
      </c>
      <c r="W15" s="226">
        <v>4.1013956780827447</v>
      </c>
      <c r="X15" s="226">
        <v>3.6521954465963158</v>
      </c>
      <c r="Y15" s="226">
        <v>3.5818388757158068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125.39632861109257</v>
      </c>
      <c r="C16" s="261">
        <f t="shared" si="0"/>
        <v>143.75030181021503</v>
      </c>
      <c r="D16" s="261">
        <f t="shared" si="0"/>
        <v>152.69765572014515</v>
      </c>
      <c r="E16" s="261">
        <f t="shared" si="0"/>
        <v>115.95584345090417</v>
      </c>
      <c r="F16" s="261">
        <f t="shared" si="0"/>
        <v>110.4513673132297</v>
      </c>
      <c r="G16" s="261">
        <f t="shared" si="0"/>
        <v>98.320455768561175</v>
      </c>
      <c r="H16" s="261">
        <f t="shared" si="0"/>
        <v>93.914979837723521</v>
      </c>
      <c r="I16" s="261">
        <f t="shared" si="0"/>
        <v>88.417140679514162</v>
      </c>
      <c r="J16" s="261">
        <f t="shared" si="0"/>
        <v>83.541833295656659</v>
      </c>
      <c r="K16" s="261">
        <f t="shared" si="0"/>
        <v>55.955136247745841</v>
      </c>
      <c r="L16" s="261">
        <f t="shared" si="0"/>
        <v>63.296825373277109</v>
      </c>
      <c r="M16" s="261">
        <f t="shared" si="0"/>
        <v>65.071446336044744</v>
      </c>
      <c r="N16" s="261">
        <f t="shared" si="0"/>
        <v>63.343225605569813</v>
      </c>
      <c r="O16" s="261">
        <f t="shared" si="0"/>
        <v>64.18957863550196</v>
      </c>
      <c r="P16" s="261">
        <f t="shared" si="0"/>
        <v>71.458590566487928</v>
      </c>
      <c r="Q16" s="261">
        <f t="shared" si="0"/>
        <v>61.847403171368853</v>
      </c>
      <c r="R16" s="261">
        <f t="shared" si="0"/>
        <v>62.630482052420717</v>
      </c>
      <c r="S16" s="261">
        <f t="shared" si="0"/>
        <v>68.686432714651872</v>
      </c>
      <c r="T16" s="261">
        <f t="shared" si="0"/>
        <v>73.754513193868078</v>
      </c>
      <c r="U16" s="261">
        <f t="shared" si="0"/>
        <v>74.618077127576527</v>
      </c>
      <c r="V16" s="261">
        <f t="shared" si="0"/>
        <v>60.229281124398433</v>
      </c>
      <c r="W16" s="261">
        <f t="shared" si="0"/>
        <v>67.037871571643848</v>
      </c>
      <c r="X16" s="261">
        <f t="shared" si="0"/>
        <v>60.45082269225189</v>
      </c>
      <c r="Y16" s="261">
        <f t="shared" si="0"/>
        <v>64.780598758198565</v>
      </c>
      <c r="DA16" s="70"/>
    </row>
    <row r="17" spans="1:105" ht="12" customHeight="1" x14ac:dyDescent="0.25">
      <c r="A17" s="60" t="s">
        <v>2556</v>
      </c>
      <c r="B17" s="329">
        <v>99.558655542119368</v>
      </c>
      <c r="C17" s="329">
        <v>124.1219722476329</v>
      </c>
      <c r="D17" s="329">
        <v>135.20494693839041</v>
      </c>
      <c r="E17" s="329">
        <v>96.437820487411287</v>
      </c>
      <c r="F17" s="329">
        <v>95.365697459651798</v>
      </c>
      <c r="G17" s="329">
        <v>85.25519814491868</v>
      </c>
      <c r="H17" s="329">
        <v>82.490772419285918</v>
      </c>
      <c r="I17" s="329">
        <v>74.783639758199911</v>
      </c>
      <c r="J17" s="329">
        <v>63.15690325288918</v>
      </c>
      <c r="K17" s="329">
        <v>37.787102978790308</v>
      </c>
      <c r="L17" s="329">
        <v>33.365403654028079</v>
      </c>
      <c r="M17" s="329">
        <v>45.709367154106637</v>
      </c>
      <c r="N17" s="329">
        <v>40.915748164874088</v>
      </c>
      <c r="O17" s="329">
        <v>44.276600867333663</v>
      </c>
      <c r="P17" s="329">
        <v>49.647286565611907</v>
      </c>
      <c r="Q17" s="329">
        <v>36.818900049816939</v>
      </c>
      <c r="R17" s="329">
        <v>34.052771831999323</v>
      </c>
      <c r="S17" s="329">
        <v>36.195742379261539</v>
      </c>
      <c r="T17" s="329">
        <v>35.890191744882891</v>
      </c>
      <c r="U17" s="329">
        <v>40.038004106016757</v>
      </c>
      <c r="V17" s="329">
        <v>37.691754425247332</v>
      </c>
      <c r="W17" s="329">
        <v>40.008072315682291</v>
      </c>
      <c r="X17" s="329">
        <v>36.283006446607843</v>
      </c>
      <c r="Y17" s="329">
        <v>41.59630813146908</v>
      </c>
      <c r="DA17" s="72" t="s">
        <v>2557</v>
      </c>
    </row>
    <row r="18" spans="1:105" ht="12" customHeight="1" x14ac:dyDescent="0.25">
      <c r="A18" s="59" t="s">
        <v>28</v>
      </c>
      <c r="B18" s="230">
        <v>1.163400765769006</v>
      </c>
      <c r="C18" s="230">
        <v>0.62901872930121761</v>
      </c>
      <c r="D18" s="230">
        <v>0.60536999218874743</v>
      </c>
      <c r="E18" s="230">
        <v>0.46784054194215391</v>
      </c>
      <c r="F18" s="230">
        <v>2.102640978436551</v>
      </c>
      <c r="G18" s="230">
        <v>0.25486449018566149</v>
      </c>
      <c r="H18" s="230">
        <v>0.47467354437770459</v>
      </c>
      <c r="I18" s="230">
        <v>0.25276562231823291</v>
      </c>
      <c r="J18" s="230">
        <v>5.9349125335708693E-2</v>
      </c>
      <c r="K18" s="230">
        <v>5.9333854152322313E-2</v>
      </c>
      <c r="L18" s="230">
        <v>4.9995269707312349E-2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1.258761515120695E-3</v>
      </c>
      <c r="U18" s="230">
        <v>3.5726388873490401E-3</v>
      </c>
      <c r="V18" s="230">
        <v>4.0274911214840687E-3</v>
      </c>
      <c r="W18" s="230">
        <v>5.7822884900145246E-3</v>
      </c>
      <c r="X18" s="230">
        <v>0</v>
      </c>
      <c r="Y18" s="230">
        <v>0</v>
      </c>
      <c r="DA18" s="71" t="s">
        <v>2558</v>
      </c>
    </row>
    <row r="19" spans="1:105" ht="12" customHeight="1" x14ac:dyDescent="0.25">
      <c r="A19" s="59" t="s">
        <v>31</v>
      </c>
      <c r="B19" s="230">
        <v>0.36125830504665141</v>
      </c>
      <c r="C19" s="230">
        <v>2.2565384977020648</v>
      </c>
      <c r="D19" s="230">
        <v>1.1023175951450011</v>
      </c>
      <c r="E19" s="230">
        <v>2.5602897967097329</v>
      </c>
      <c r="F19" s="230">
        <v>1.8318289849270719</v>
      </c>
      <c r="G19" s="230">
        <v>4.6697127798073614</v>
      </c>
      <c r="H19" s="230">
        <v>4.5395696791022759</v>
      </c>
      <c r="I19" s="230">
        <v>2.152492047736426</v>
      </c>
      <c r="J19" s="230">
        <v>3.5082364711595688</v>
      </c>
      <c r="K19" s="230">
        <v>1.4367978842535201</v>
      </c>
      <c r="L19" s="230">
        <v>1.559721769273017</v>
      </c>
      <c r="M19" s="230">
        <v>1.3201617062710751</v>
      </c>
      <c r="N19" s="230">
        <v>2.317128597491132</v>
      </c>
      <c r="O19" s="230">
        <v>6.0391972279535402</v>
      </c>
      <c r="P19" s="230">
        <v>2.697717487255554</v>
      </c>
      <c r="Q19" s="230">
        <v>1.5792359918065439</v>
      </c>
      <c r="R19" s="230">
        <v>1.5614149348406059</v>
      </c>
      <c r="S19" s="230">
        <v>1.5176165026215249</v>
      </c>
      <c r="T19" s="230">
        <v>0.69195264814834734</v>
      </c>
      <c r="U19" s="230">
        <v>0.48116207132492977</v>
      </c>
      <c r="V19" s="230">
        <v>0.70886269937590329</v>
      </c>
      <c r="W19" s="230">
        <v>0.46872377400254123</v>
      </c>
      <c r="X19" s="230">
        <v>0.49157113614253961</v>
      </c>
      <c r="Y19" s="230">
        <v>1.701978253260696</v>
      </c>
      <c r="DA19" s="71" t="s">
        <v>2559</v>
      </c>
    </row>
    <row r="20" spans="1:105" ht="12" customHeight="1" x14ac:dyDescent="0.25">
      <c r="A20" s="59" t="s">
        <v>159</v>
      </c>
      <c r="B20" s="230">
        <v>9.0552338653883915</v>
      </c>
      <c r="C20" s="230">
        <v>25.922040170649549</v>
      </c>
      <c r="D20" s="230">
        <v>19.37723410901113</v>
      </c>
      <c r="E20" s="230">
        <v>22.111674393453949</v>
      </c>
      <c r="F20" s="230">
        <v>4.7429817807703962</v>
      </c>
      <c r="G20" s="230">
        <v>4.8819497463813226</v>
      </c>
      <c r="H20" s="230">
        <v>5.4507412033334646</v>
      </c>
      <c r="I20" s="230">
        <v>4.8861985372558054</v>
      </c>
      <c r="J20" s="230">
        <v>2.3901895086604732</v>
      </c>
      <c r="K20" s="230">
        <v>2.1403507949693221</v>
      </c>
      <c r="L20" s="230">
        <v>0.2671043306234957</v>
      </c>
      <c r="M20" s="230">
        <v>2.8266262918864058</v>
      </c>
      <c r="N20" s="230">
        <v>1.6768456619303429</v>
      </c>
      <c r="O20" s="230">
        <v>2.5389875958192012</v>
      </c>
      <c r="P20" s="230">
        <v>1.9889883421791861</v>
      </c>
      <c r="Q20" s="230">
        <v>1.8689711225955441</v>
      </c>
      <c r="R20" s="230">
        <v>1.8602363640122981</v>
      </c>
      <c r="S20" s="230">
        <v>2.004241746426322</v>
      </c>
      <c r="T20" s="230">
        <v>2.0187278838608211</v>
      </c>
      <c r="U20" s="230">
        <v>2.1763841247229498</v>
      </c>
      <c r="V20" s="230">
        <v>0.71719355486209058</v>
      </c>
      <c r="W20" s="230">
        <v>3.1405450927025358</v>
      </c>
      <c r="X20" s="230">
        <v>2.4077136388712019</v>
      </c>
      <c r="Y20" s="230">
        <v>1.7019538135350281</v>
      </c>
      <c r="DA20" s="71" t="s">
        <v>2560</v>
      </c>
    </row>
    <row r="21" spans="1:105" ht="12" customHeight="1" x14ac:dyDescent="0.25">
      <c r="A21" s="59" t="s">
        <v>32</v>
      </c>
      <c r="B21" s="230">
        <v>6.1711134042081293</v>
      </c>
      <c r="C21" s="230">
        <v>9.3156027912948982</v>
      </c>
      <c r="D21" s="230">
        <v>4.7075228389665256</v>
      </c>
      <c r="E21" s="230">
        <v>5.3108224985505279</v>
      </c>
      <c r="F21" s="230">
        <v>4.3809249497804519</v>
      </c>
      <c r="G21" s="230">
        <v>3.0147994959012649</v>
      </c>
      <c r="H21" s="230">
        <v>1.587365590832432</v>
      </c>
      <c r="I21" s="230">
        <v>0.30108648908345292</v>
      </c>
      <c r="J21" s="230">
        <v>0.29443673055584563</v>
      </c>
      <c r="K21" s="230">
        <v>0</v>
      </c>
      <c r="L21" s="230">
        <v>0.76502327776117018</v>
      </c>
      <c r="M21" s="230">
        <v>0.27699601128887158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2561</v>
      </c>
    </row>
    <row r="22" spans="1:105" ht="12" customHeight="1" x14ac:dyDescent="0.25">
      <c r="A22" s="59" t="s">
        <v>35</v>
      </c>
      <c r="B22" s="230">
        <v>82.807649201707193</v>
      </c>
      <c r="C22" s="230">
        <v>85.998772058685205</v>
      </c>
      <c r="D22" s="230">
        <v>109.412502403079</v>
      </c>
      <c r="E22" s="230">
        <v>65.987193256754921</v>
      </c>
      <c r="F22" s="230">
        <v>82.30732076573733</v>
      </c>
      <c r="G22" s="230">
        <v>72.433871632643076</v>
      </c>
      <c r="H22" s="230">
        <v>70.43842240164004</v>
      </c>
      <c r="I22" s="230">
        <v>67.191097061805991</v>
      </c>
      <c r="J22" s="230">
        <v>56.904691417177581</v>
      </c>
      <c r="K22" s="230">
        <v>34.150620445415143</v>
      </c>
      <c r="L22" s="230">
        <v>30.723559006663081</v>
      </c>
      <c r="M22" s="230">
        <v>41.285583144660293</v>
      </c>
      <c r="N22" s="230">
        <v>36.921773905452611</v>
      </c>
      <c r="O22" s="230">
        <v>35.698416043560911</v>
      </c>
      <c r="P22" s="230">
        <v>44.960580736177171</v>
      </c>
      <c r="Q22" s="230">
        <v>33.370692935414851</v>
      </c>
      <c r="R22" s="230">
        <v>30.631120533146419</v>
      </c>
      <c r="S22" s="230">
        <v>32.673884130213693</v>
      </c>
      <c r="T22" s="230">
        <v>33.178252451358603</v>
      </c>
      <c r="U22" s="230">
        <v>37.376885271081527</v>
      </c>
      <c r="V22" s="230">
        <v>36.261670679887857</v>
      </c>
      <c r="W22" s="230">
        <v>36.393021160487201</v>
      </c>
      <c r="X22" s="230">
        <v>33.383721671594103</v>
      </c>
      <c r="Y22" s="230">
        <v>38.192376064673347</v>
      </c>
      <c r="DA22" s="71" t="s">
        <v>2562</v>
      </c>
    </row>
    <row r="23" spans="1:105" ht="12" customHeight="1" x14ac:dyDescent="0.25">
      <c r="A23" s="60" t="s">
        <v>2563</v>
      </c>
      <c r="B23" s="329">
        <v>25.83767306897321</v>
      </c>
      <c r="C23" s="329">
        <v>19.628329562582131</v>
      </c>
      <c r="D23" s="329">
        <v>17.49270878175475</v>
      </c>
      <c r="E23" s="329">
        <v>19.518022963492879</v>
      </c>
      <c r="F23" s="329">
        <v>15.085669853577899</v>
      </c>
      <c r="G23" s="329">
        <v>13.06525762364249</v>
      </c>
      <c r="H23" s="329">
        <v>11.4242074184376</v>
      </c>
      <c r="I23" s="329">
        <v>13.63350092131425</v>
      </c>
      <c r="J23" s="329">
        <v>20.384930042767479</v>
      </c>
      <c r="K23" s="329">
        <v>18.168033268955529</v>
      </c>
      <c r="L23" s="329">
        <v>29.93142171924903</v>
      </c>
      <c r="M23" s="329">
        <v>19.36207918193811</v>
      </c>
      <c r="N23" s="329">
        <v>22.427477440695728</v>
      </c>
      <c r="O23" s="329">
        <v>19.9129777681683</v>
      </c>
      <c r="P23" s="329">
        <v>21.811304000876021</v>
      </c>
      <c r="Q23" s="329">
        <v>25.02850312155191</v>
      </c>
      <c r="R23" s="329">
        <v>28.577710220421391</v>
      </c>
      <c r="S23" s="329">
        <v>32.490690335390333</v>
      </c>
      <c r="T23" s="329">
        <v>37.864321448985187</v>
      </c>
      <c r="U23" s="329">
        <v>34.580073021559777</v>
      </c>
      <c r="V23" s="329">
        <v>22.537526699151101</v>
      </c>
      <c r="W23" s="329">
        <v>27.02979925596156</v>
      </c>
      <c r="X23" s="329">
        <v>24.167816245644051</v>
      </c>
      <c r="Y23" s="329">
        <v>23.184290626729481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61.436706856144376</v>
      </c>
      <c r="C24" s="261">
        <f t="shared" si="1"/>
        <v>67.695908620283618</v>
      </c>
      <c r="D24" s="261">
        <f t="shared" si="1"/>
        <v>71.646954561736223</v>
      </c>
      <c r="E24" s="261">
        <f t="shared" si="1"/>
        <v>55.368857153586148</v>
      </c>
      <c r="F24" s="261">
        <f t="shared" si="1"/>
        <v>52.6637266353504</v>
      </c>
      <c r="G24" s="261">
        <f t="shared" si="1"/>
        <v>46.673486104281423</v>
      </c>
      <c r="H24" s="261">
        <f t="shared" si="1"/>
        <v>44.391972409046119</v>
      </c>
      <c r="I24" s="261">
        <f t="shared" si="1"/>
        <v>42.595438741212959</v>
      </c>
      <c r="J24" s="261">
        <f t="shared" si="1"/>
        <v>41.465917465954647</v>
      </c>
      <c r="K24" s="261">
        <f t="shared" si="1"/>
        <v>28.270389970115307</v>
      </c>
      <c r="L24" s="261">
        <f t="shared" si="1"/>
        <v>31.89848007774907</v>
      </c>
      <c r="M24" s="261">
        <f t="shared" si="1"/>
        <v>32.541711294225294</v>
      </c>
      <c r="N24" s="261">
        <f t="shared" si="1"/>
        <v>31.90594563184511</v>
      </c>
      <c r="O24" s="261">
        <f t="shared" si="1"/>
        <v>31.952016785845572</v>
      </c>
      <c r="P24" s="261">
        <f t="shared" si="1"/>
        <v>35.827328923848796</v>
      </c>
      <c r="Q24" s="261">
        <f t="shared" si="1"/>
        <v>31.154268258198758</v>
      </c>
      <c r="R24" s="261">
        <f t="shared" si="1"/>
        <v>31.541717804455004</v>
      </c>
      <c r="S24" s="261">
        <f t="shared" si="1"/>
        <v>34.567886352908296</v>
      </c>
      <c r="T24" s="261">
        <f t="shared" si="1"/>
        <v>37.072839064615621</v>
      </c>
      <c r="U24" s="261">
        <f t="shared" si="1"/>
        <v>37.661194350337375</v>
      </c>
      <c r="V24" s="261">
        <f t="shared" si="1"/>
        <v>30.459238057494716</v>
      </c>
      <c r="W24" s="261">
        <f t="shared" si="1"/>
        <v>33.817447680612027</v>
      </c>
      <c r="X24" s="261">
        <f t="shared" si="1"/>
        <v>30.525278643265693</v>
      </c>
      <c r="Y24" s="261">
        <f t="shared" si="1"/>
        <v>32.604143757733233</v>
      </c>
      <c r="DA24" s="70"/>
    </row>
    <row r="25" spans="1:105" ht="12" customHeight="1" x14ac:dyDescent="0.25">
      <c r="A25" s="60" t="s">
        <v>2566</v>
      </c>
      <c r="B25" s="262">
        <v>48.311854615525768</v>
      </c>
      <c r="C25" s="262">
        <v>54.501664638972663</v>
      </c>
      <c r="D25" s="262">
        <v>58.292129812208067</v>
      </c>
      <c r="E25" s="262">
        <v>43.965565639831631</v>
      </c>
      <c r="F25" s="262">
        <v>42.461391056749072</v>
      </c>
      <c r="G25" s="262">
        <v>37.594246800912707</v>
      </c>
      <c r="H25" s="262">
        <v>36.045865966165287</v>
      </c>
      <c r="I25" s="262">
        <v>34.049378388981147</v>
      </c>
      <c r="J25" s="262">
        <v>32.204673078745849</v>
      </c>
      <c r="K25" s="262">
        <v>21.598004568459981</v>
      </c>
      <c r="L25" s="262">
        <v>23.443389079766359</v>
      </c>
      <c r="M25" s="262">
        <v>24.841446849831261</v>
      </c>
      <c r="N25" s="262">
        <v>24.07440739214319</v>
      </c>
      <c r="O25" s="262">
        <v>24.3028594542645</v>
      </c>
      <c r="P25" s="262">
        <v>27.348616345759481</v>
      </c>
      <c r="Q25" s="262">
        <v>23.191827805687101</v>
      </c>
      <c r="R25" s="262">
        <v>23.24334981210103</v>
      </c>
      <c r="S25" s="262">
        <v>25.384654147697251</v>
      </c>
      <c r="T25" s="262">
        <v>27.018237889860021</v>
      </c>
      <c r="U25" s="262">
        <v>27.735063812474841</v>
      </c>
      <c r="V25" s="262">
        <v>22.88088793766558</v>
      </c>
      <c r="W25" s="262">
        <v>25.209112974805471</v>
      </c>
      <c r="X25" s="262">
        <v>22.786267438125041</v>
      </c>
      <c r="Y25" s="262">
        <v>24.531689778832401</v>
      </c>
      <c r="DA25" s="72" t="s">
        <v>2567</v>
      </c>
    </row>
    <row r="26" spans="1:105" ht="12" customHeight="1" x14ac:dyDescent="0.25">
      <c r="A26" s="60" t="s">
        <v>2568</v>
      </c>
      <c r="B26" s="262">
        <v>13.12485224061861</v>
      </c>
      <c r="C26" s="262">
        <v>13.19424398131096</v>
      </c>
      <c r="D26" s="262">
        <v>13.35482474952815</v>
      </c>
      <c r="E26" s="262">
        <v>11.403291513754519</v>
      </c>
      <c r="F26" s="262">
        <v>10.20233557860133</v>
      </c>
      <c r="G26" s="262">
        <v>9.0792393033687144</v>
      </c>
      <c r="H26" s="262">
        <v>8.3461064428808296</v>
      </c>
      <c r="I26" s="262">
        <v>8.5460603522318088</v>
      </c>
      <c r="J26" s="262">
        <v>9.2612443872087962</v>
      </c>
      <c r="K26" s="262">
        <v>6.672385401655327</v>
      </c>
      <c r="L26" s="262">
        <v>8.4550909979827136</v>
      </c>
      <c r="M26" s="262">
        <v>7.7002644443940316</v>
      </c>
      <c r="N26" s="262">
        <v>7.8315382397019206</v>
      </c>
      <c r="O26" s="262">
        <v>7.6491573315810744</v>
      </c>
      <c r="P26" s="262">
        <v>8.4787125780893149</v>
      </c>
      <c r="Q26" s="262">
        <v>7.9624404525116583</v>
      </c>
      <c r="R26" s="262">
        <v>8.2983679923539757</v>
      </c>
      <c r="S26" s="262">
        <v>9.1832322052110467</v>
      </c>
      <c r="T26" s="262">
        <v>10.0546011747556</v>
      </c>
      <c r="U26" s="262">
        <v>9.9261305378625355</v>
      </c>
      <c r="V26" s="262">
        <v>7.5783501198291336</v>
      </c>
      <c r="W26" s="262">
        <v>8.6083347058065574</v>
      </c>
      <c r="X26" s="262">
        <v>7.7390112051406508</v>
      </c>
      <c r="Y26" s="262">
        <v>8.0724539789008318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179.13761230156081</v>
      </c>
      <c r="C27" s="261">
        <f t="shared" si="2"/>
        <v>205.35757401459296</v>
      </c>
      <c r="D27" s="261">
        <f t="shared" si="2"/>
        <v>218.13950817163587</v>
      </c>
      <c r="E27" s="261">
        <f t="shared" si="2"/>
        <v>165.65120492986318</v>
      </c>
      <c r="F27" s="261">
        <f t="shared" si="2"/>
        <v>157.78766759032814</v>
      </c>
      <c r="G27" s="261">
        <f t="shared" si="2"/>
        <v>140.4577939550874</v>
      </c>
      <c r="H27" s="261">
        <f t="shared" si="2"/>
        <v>134.16425691103362</v>
      </c>
      <c r="I27" s="261">
        <f t="shared" si="2"/>
        <v>126.3102009707346</v>
      </c>
      <c r="J27" s="261">
        <f t="shared" si="2"/>
        <v>119.34547613665237</v>
      </c>
      <c r="K27" s="261">
        <f t="shared" si="2"/>
        <v>79.935908925351214</v>
      </c>
      <c r="L27" s="261">
        <f t="shared" si="2"/>
        <v>90.424036247538709</v>
      </c>
      <c r="M27" s="261">
        <f t="shared" si="2"/>
        <v>92.959209051492536</v>
      </c>
      <c r="N27" s="261">
        <f t="shared" si="2"/>
        <v>90.490322293671184</v>
      </c>
      <c r="O27" s="261">
        <f t="shared" si="2"/>
        <v>91.699398050717079</v>
      </c>
      <c r="P27" s="261">
        <f t="shared" si="2"/>
        <v>102.08370080926844</v>
      </c>
      <c r="Q27" s="261">
        <f t="shared" si="2"/>
        <v>88.353433101955488</v>
      </c>
      <c r="R27" s="261">
        <f t="shared" si="2"/>
        <v>89.472117217743872</v>
      </c>
      <c r="S27" s="261">
        <f t="shared" si="2"/>
        <v>98.123475306645531</v>
      </c>
      <c r="T27" s="261">
        <f t="shared" si="2"/>
        <v>105.3635902769544</v>
      </c>
      <c r="U27" s="261">
        <f t="shared" si="2"/>
        <v>106.59725303939501</v>
      </c>
      <c r="V27" s="261">
        <f t="shared" si="2"/>
        <v>86.041830177712043</v>
      </c>
      <c r="W27" s="261">
        <f t="shared" si="2"/>
        <v>95.768387959491207</v>
      </c>
      <c r="X27" s="261">
        <f t="shared" si="2"/>
        <v>86.358318131788451</v>
      </c>
      <c r="Y27" s="261">
        <f t="shared" si="2"/>
        <v>92.543712511712215</v>
      </c>
      <c r="DA27" s="70"/>
    </row>
    <row r="28" spans="1:105" ht="12" customHeight="1" x14ac:dyDescent="0.25">
      <c r="A28" s="60" t="s">
        <v>2571</v>
      </c>
      <c r="B28" s="329">
        <v>142.2266507744562</v>
      </c>
      <c r="C28" s="329">
        <v>177.31710321090421</v>
      </c>
      <c r="D28" s="329">
        <v>193.1499241977005</v>
      </c>
      <c r="E28" s="329">
        <v>137.76831498201619</v>
      </c>
      <c r="F28" s="329">
        <v>136.23671065664541</v>
      </c>
      <c r="G28" s="329">
        <v>121.7931402070267</v>
      </c>
      <c r="H28" s="329">
        <v>117.8439605989799</v>
      </c>
      <c r="I28" s="329">
        <v>106.83377108314281</v>
      </c>
      <c r="J28" s="329">
        <v>90.224147504127401</v>
      </c>
      <c r="K28" s="329">
        <v>53.981575683986158</v>
      </c>
      <c r="L28" s="329">
        <v>47.664862362897253</v>
      </c>
      <c r="M28" s="329">
        <v>65.299095934438085</v>
      </c>
      <c r="N28" s="329">
        <v>58.451068806962986</v>
      </c>
      <c r="O28" s="329">
        <v>63.252286953333787</v>
      </c>
      <c r="P28" s="329">
        <v>70.924695093731273</v>
      </c>
      <c r="Q28" s="329">
        <v>52.598428642595621</v>
      </c>
      <c r="R28" s="329">
        <v>48.646816902856173</v>
      </c>
      <c r="S28" s="329">
        <v>51.708203398945052</v>
      </c>
      <c r="T28" s="329">
        <v>51.27170249268984</v>
      </c>
      <c r="U28" s="329">
        <v>57.19714872288106</v>
      </c>
      <c r="V28" s="329">
        <v>53.845363464639043</v>
      </c>
      <c r="W28" s="329">
        <v>57.154389022403272</v>
      </c>
      <c r="X28" s="329">
        <v>51.832866352296932</v>
      </c>
      <c r="Y28" s="329">
        <v>59.423297330670103</v>
      </c>
      <c r="DA28" s="72" t="s">
        <v>2572</v>
      </c>
    </row>
    <row r="29" spans="1:105" ht="12" customHeight="1" x14ac:dyDescent="0.25">
      <c r="A29" s="59" t="s">
        <v>28</v>
      </c>
      <c r="B29" s="230">
        <v>1.6620010939557219</v>
      </c>
      <c r="C29" s="230">
        <v>0.89859818471602504</v>
      </c>
      <c r="D29" s="230">
        <v>0.86481427455535331</v>
      </c>
      <c r="E29" s="230">
        <v>0.66834363134593422</v>
      </c>
      <c r="F29" s="230">
        <v>3.0037728263379302</v>
      </c>
      <c r="G29" s="230">
        <v>0.36409212883665942</v>
      </c>
      <c r="H29" s="230">
        <v>0.67810506339672072</v>
      </c>
      <c r="I29" s="230">
        <v>0.36109374616890422</v>
      </c>
      <c r="J29" s="230">
        <v>8.4784464765298148E-2</v>
      </c>
      <c r="K29" s="230">
        <v>8.4762648789031891E-2</v>
      </c>
      <c r="L29" s="230">
        <v>7.1421813867589085E-2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1.7982307358867071E-3</v>
      </c>
      <c r="U29" s="230">
        <v>5.1037698390700549E-3</v>
      </c>
      <c r="V29" s="230">
        <v>5.7535587449772402E-3</v>
      </c>
      <c r="W29" s="230">
        <v>8.2604121285921768E-3</v>
      </c>
      <c r="X29" s="230">
        <v>0</v>
      </c>
      <c r="Y29" s="230">
        <v>0</v>
      </c>
      <c r="DA29" s="71" t="s">
        <v>2573</v>
      </c>
    </row>
    <row r="30" spans="1:105" ht="12" customHeight="1" x14ac:dyDescent="0.25">
      <c r="A30" s="59" t="s">
        <v>31</v>
      </c>
      <c r="B30" s="230">
        <v>0.51608329292378763</v>
      </c>
      <c r="C30" s="230">
        <v>3.2236264252886628</v>
      </c>
      <c r="D30" s="230">
        <v>1.574739421635716</v>
      </c>
      <c r="E30" s="230">
        <v>3.6575568524424771</v>
      </c>
      <c r="F30" s="230">
        <v>2.6168985498958168</v>
      </c>
      <c r="G30" s="230">
        <v>6.6710182568676606</v>
      </c>
      <c r="H30" s="230">
        <v>6.4850995415746784</v>
      </c>
      <c r="I30" s="230">
        <v>3.074988639623466</v>
      </c>
      <c r="J30" s="230">
        <v>5.0117663873708143</v>
      </c>
      <c r="K30" s="230">
        <v>2.0525684060764569</v>
      </c>
      <c r="L30" s="230">
        <v>2.2281739561043099</v>
      </c>
      <c r="M30" s="230">
        <v>1.8859452946729649</v>
      </c>
      <c r="N30" s="230">
        <v>3.3101837107016179</v>
      </c>
      <c r="O30" s="230">
        <v>8.6274246113622013</v>
      </c>
      <c r="P30" s="230">
        <v>3.8538821246507911</v>
      </c>
      <c r="Q30" s="230">
        <v>2.2560514168664909</v>
      </c>
      <c r="R30" s="230">
        <v>2.2305927640580081</v>
      </c>
      <c r="S30" s="230">
        <v>2.1680235751736072</v>
      </c>
      <c r="T30" s="230">
        <v>0.98850378306906739</v>
      </c>
      <c r="U30" s="230">
        <v>0.6873743876070425</v>
      </c>
      <c r="V30" s="230">
        <v>1.012660999108433</v>
      </c>
      <c r="W30" s="230">
        <v>0.66960539143220166</v>
      </c>
      <c r="X30" s="230">
        <v>0.70224448020362806</v>
      </c>
      <c r="Y30" s="230">
        <v>2.431397504658138</v>
      </c>
      <c r="DA30" s="71" t="s">
        <v>2574</v>
      </c>
    </row>
    <row r="31" spans="1:105" ht="12" customHeight="1" x14ac:dyDescent="0.25">
      <c r="A31" s="59" t="s">
        <v>159</v>
      </c>
      <c r="B31" s="230">
        <v>12.936048379126269</v>
      </c>
      <c r="C31" s="230">
        <v>37.031485958070782</v>
      </c>
      <c r="D31" s="230">
        <v>27.681763012873041</v>
      </c>
      <c r="E31" s="230">
        <v>31.588106276362801</v>
      </c>
      <c r="F31" s="230">
        <v>6.7756882582434272</v>
      </c>
      <c r="G31" s="230">
        <v>6.9742139234018934</v>
      </c>
      <c r="H31" s="230">
        <v>7.7867731476192361</v>
      </c>
      <c r="I31" s="230">
        <v>6.980283624651153</v>
      </c>
      <c r="J31" s="230">
        <v>3.4145564409435329</v>
      </c>
      <c r="K31" s="230">
        <v>3.0576439928133179</v>
      </c>
      <c r="L31" s="230">
        <v>0.38157761517642241</v>
      </c>
      <c r="M31" s="230">
        <v>4.0380375598377238</v>
      </c>
      <c r="N31" s="230">
        <v>2.3954938027576338</v>
      </c>
      <c r="O31" s="230">
        <v>3.6271251368845738</v>
      </c>
      <c r="P31" s="230">
        <v>2.8414119173988381</v>
      </c>
      <c r="Q31" s="230">
        <v>2.6699587465650629</v>
      </c>
      <c r="R31" s="230">
        <v>2.6574805200175682</v>
      </c>
      <c r="S31" s="230">
        <v>2.863202494894745</v>
      </c>
      <c r="T31" s="230">
        <v>2.8838969769440301</v>
      </c>
      <c r="U31" s="230">
        <v>3.109120178175643</v>
      </c>
      <c r="V31" s="230">
        <v>1.0245622212315579</v>
      </c>
      <c r="W31" s="230">
        <v>4.4864929895750514</v>
      </c>
      <c r="X31" s="230">
        <v>3.4395909126731472</v>
      </c>
      <c r="Y31" s="230">
        <v>2.431362590764325</v>
      </c>
      <c r="DA31" s="71" t="s">
        <v>2575</v>
      </c>
    </row>
    <row r="32" spans="1:105" ht="12" customHeight="1" x14ac:dyDescent="0.25">
      <c r="A32" s="59" t="s">
        <v>32</v>
      </c>
      <c r="B32" s="230">
        <v>8.8158762917258997</v>
      </c>
      <c r="C32" s="230">
        <v>13.30800398756414</v>
      </c>
      <c r="D32" s="230">
        <v>6.7250326270950378</v>
      </c>
      <c r="E32" s="230">
        <v>7.5868892836436137</v>
      </c>
      <c r="F32" s="230">
        <v>6.2584642139720774</v>
      </c>
      <c r="G32" s="230">
        <v>4.3068564227160957</v>
      </c>
      <c r="H32" s="230">
        <v>2.2676651297606161</v>
      </c>
      <c r="I32" s="230">
        <v>0.4301235558335042</v>
      </c>
      <c r="J32" s="230">
        <v>0.4206239007940652</v>
      </c>
      <c r="K32" s="230">
        <v>0</v>
      </c>
      <c r="L32" s="230">
        <v>1.092890396801671</v>
      </c>
      <c r="M32" s="230">
        <v>0.3957085875555309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2576</v>
      </c>
    </row>
    <row r="33" spans="1:105" ht="12" customHeight="1" x14ac:dyDescent="0.25">
      <c r="A33" s="59" t="s">
        <v>35</v>
      </c>
      <c r="B33" s="230">
        <v>118.29664171672459</v>
      </c>
      <c r="C33" s="230">
        <v>122.8553886552646</v>
      </c>
      <c r="D33" s="230">
        <v>156.30357486154139</v>
      </c>
      <c r="E33" s="230">
        <v>94.26741893822134</v>
      </c>
      <c r="F33" s="230">
        <v>117.5818868081962</v>
      </c>
      <c r="G33" s="230">
        <v>103.4769594752044</v>
      </c>
      <c r="H33" s="230">
        <v>100.62631771662861</v>
      </c>
      <c r="I33" s="230">
        <v>95.987281516865721</v>
      </c>
      <c r="J33" s="230">
        <v>81.292416310253685</v>
      </c>
      <c r="K33" s="230">
        <v>48.786600636307362</v>
      </c>
      <c r="L33" s="230">
        <v>43.890798580947248</v>
      </c>
      <c r="M33" s="230">
        <v>58.979404492371863</v>
      </c>
      <c r="N33" s="230">
        <v>52.745391293503737</v>
      </c>
      <c r="O33" s="230">
        <v>50.99773720508702</v>
      </c>
      <c r="P33" s="230">
        <v>64.229401051681648</v>
      </c>
      <c r="Q33" s="230">
        <v>47.672418479164072</v>
      </c>
      <c r="R33" s="230">
        <v>43.758743618780592</v>
      </c>
      <c r="S33" s="230">
        <v>46.676977328876703</v>
      </c>
      <c r="T33" s="230">
        <v>47.397503501940847</v>
      </c>
      <c r="U33" s="230">
        <v>53.395550387259313</v>
      </c>
      <c r="V33" s="230">
        <v>51.802386685554069</v>
      </c>
      <c r="W33" s="230">
        <v>51.990030229267418</v>
      </c>
      <c r="X33" s="230">
        <v>47.691030959420161</v>
      </c>
      <c r="Y33" s="230">
        <v>54.560537235247629</v>
      </c>
      <c r="DA33" s="71" t="s">
        <v>2577</v>
      </c>
    </row>
    <row r="34" spans="1:105" ht="12" customHeight="1" x14ac:dyDescent="0.25">
      <c r="A34" s="60" t="s">
        <v>2578</v>
      </c>
      <c r="B34" s="329">
        <v>36.91096152710459</v>
      </c>
      <c r="C34" s="329">
        <v>28.040470803688748</v>
      </c>
      <c r="D34" s="329">
        <v>24.98958397393536</v>
      </c>
      <c r="E34" s="329">
        <v>27.88288994784698</v>
      </c>
      <c r="F34" s="329">
        <v>21.55095693368273</v>
      </c>
      <c r="G34" s="329">
        <v>18.664653748060701</v>
      </c>
      <c r="H34" s="329">
        <v>16.320296312053721</v>
      </c>
      <c r="I34" s="329">
        <v>19.476429887591792</v>
      </c>
      <c r="J34" s="329">
        <v>29.121328632524971</v>
      </c>
      <c r="K34" s="329">
        <v>25.954333241365049</v>
      </c>
      <c r="L34" s="329">
        <v>42.759173884641463</v>
      </c>
      <c r="M34" s="329">
        <v>27.660113117054451</v>
      </c>
      <c r="N34" s="329">
        <v>32.039253486708198</v>
      </c>
      <c r="O34" s="329">
        <v>28.447111097383289</v>
      </c>
      <c r="P34" s="329">
        <v>31.15900571553717</v>
      </c>
      <c r="Q34" s="329">
        <v>35.755004459359867</v>
      </c>
      <c r="R34" s="329">
        <v>40.825300314887699</v>
      </c>
      <c r="S34" s="329">
        <v>46.415271907700472</v>
      </c>
      <c r="T34" s="329">
        <v>54.091887784264557</v>
      </c>
      <c r="U34" s="329">
        <v>49.400104316513961</v>
      </c>
      <c r="V34" s="329">
        <v>32.196466713073001</v>
      </c>
      <c r="W34" s="329">
        <v>38.613998937087942</v>
      </c>
      <c r="X34" s="329">
        <v>34.525451779491519</v>
      </c>
      <c r="Y34" s="329">
        <v>33.120415181042112</v>
      </c>
      <c r="DA34" s="72" t="s">
        <v>2579</v>
      </c>
    </row>
    <row r="35" spans="1:105" ht="12" customHeight="1" x14ac:dyDescent="0.25">
      <c r="A35" s="57" t="s">
        <v>2580</v>
      </c>
      <c r="B35" s="261">
        <v>146.83722768341289</v>
      </c>
      <c r="C35" s="261">
        <v>181.21566418421139</v>
      </c>
      <c r="D35" s="261">
        <v>174.61672421578601</v>
      </c>
      <c r="E35" s="261">
        <v>136.96593859861949</v>
      </c>
      <c r="F35" s="261">
        <v>127.6909749098815</v>
      </c>
      <c r="G35" s="261">
        <v>101.5845202494329</v>
      </c>
      <c r="H35" s="261">
        <v>112.23572734795459</v>
      </c>
      <c r="I35" s="261">
        <v>92.694977014256125</v>
      </c>
      <c r="J35" s="261">
        <v>88.484517456287605</v>
      </c>
      <c r="K35" s="261">
        <v>66.563671493772688</v>
      </c>
      <c r="L35" s="261">
        <v>60.724635417007143</v>
      </c>
      <c r="M35" s="261">
        <v>62.104571367736277</v>
      </c>
      <c r="N35" s="261">
        <v>63.212727037072128</v>
      </c>
      <c r="O35" s="261">
        <v>64.106231898485206</v>
      </c>
      <c r="P35" s="261">
        <v>71.868066303703259</v>
      </c>
      <c r="Q35" s="261">
        <v>58.045255293061118</v>
      </c>
      <c r="R35" s="261">
        <v>59.54676451934165</v>
      </c>
      <c r="S35" s="261">
        <v>65.288669322712693</v>
      </c>
      <c r="T35" s="261">
        <v>70.167405272430628</v>
      </c>
      <c r="U35" s="261">
        <v>71.21420416271198</v>
      </c>
      <c r="V35" s="261">
        <v>58.376100778442343</v>
      </c>
      <c r="W35" s="261">
        <v>64.248330124182871</v>
      </c>
      <c r="X35" s="261">
        <v>58.516897619788708</v>
      </c>
      <c r="Y35" s="261">
        <v>61.092656086335857</v>
      </c>
      <c r="DA35" s="70" t="s">
        <v>2581</v>
      </c>
    </row>
    <row r="36" spans="1:105" ht="12" customHeight="1" x14ac:dyDescent="0.25">
      <c r="A36" s="46" t="s">
        <v>28</v>
      </c>
      <c r="B36" s="229">
        <v>0.81286125291008737</v>
      </c>
      <c r="C36" s="229">
        <v>0.36189297420050809</v>
      </c>
      <c r="D36" s="229">
        <v>0.39112269800074378</v>
      </c>
      <c r="E36" s="229">
        <v>0.3088717166500603</v>
      </c>
      <c r="F36" s="229">
        <v>1.377335120412571</v>
      </c>
      <c r="G36" s="229">
        <v>0.19677854864558469</v>
      </c>
      <c r="H36" s="229">
        <v>0.28995570004761351</v>
      </c>
      <c r="I36" s="229">
        <v>0.19620082067784361</v>
      </c>
      <c r="J36" s="229">
        <v>5.0363400440482972E-2</v>
      </c>
      <c r="K36" s="229">
        <v>4.5843307892478112E-2</v>
      </c>
      <c r="L36" s="229">
        <v>6.2847748754902649E-2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1.6721565022073911E-3</v>
      </c>
      <c r="U36" s="229">
        <v>4.4792232597981553E-3</v>
      </c>
      <c r="V36" s="229">
        <v>4.4923809159503891E-3</v>
      </c>
      <c r="W36" s="229">
        <v>6.7655538955303024E-3</v>
      </c>
      <c r="X36" s="229">
        <v>0</v>
      </c>
      <c r="Y36" s="229">
        <v>0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0.25240904691195698</v>
      </c>
      <c r="C38" s="229">
        <v>1.2982529617815091</v>
      </c>
      <c r="D38" s="229">
        <v>0.71219491786831035</v>
      </c>
      <c r="E38" s="229">
        <v>1.690321880503352</v>
      </c>
      <c r="F38" s="229">
        <v>1.1999397050683429</v>
      </c>
      <c r="G38" s="229">
        <v>3.6054426520259431</v>
      </c>
      <c r="H38" s="229">
        <v>2.773009197183407</v>
      </c>
      <c r="I38" s="229">
        <v>1.6707996221761341</v>
      </c>
      <c r="J38" s="229">
        <v>2.9770736676823248</v>
      </c>
      <c r="K38" s="229">
        <v>1.1101178025280389</v>
      </c>
      <c r="L38" s="229">
        <v>1.960685529984963</v>
      </c>
      <c r="M38" s="229">
        <v>1.3926892157265141</v>
      </c>
      <c r="N38" s="229">
        <v>2.4206670555091629</v>
      </c>
      <c r="O38" s="229">
        <v>6.0281331047429569</v>
      </c>
      <c r="P38" s="229">
        <v>2.6460788059521718</v>
      </c>
      <c r="Q38" s="229">
        <v>1.913293846690082</v>
      </c>
      <c r="R38" s="229">
        <v>1.956573556464259</v>
      </c>
      <c r="S38" s="229">
        <v>1.935598099322704</v>
      </c>
      <c r="T38" s="229">
        <v>0.9191996306861494</v>
      </c>
      <c r="U38" s="229">
        <v>0.60326061759085448</v>
      </c>
      <c r="V38" s="229">
        <v>0.79068610374290649</v>
      </c>
      <c r="W38" s="229">
        <v>0.54842921805214029</v>
      </c>
      <c r="X38" s="229">
        <v>0.56422393652946123</v>
      </c>
      <c r="Y38" s="229">
        <v>1.948911430369012</v>
      </c>
      <c r="DA38" s="73" t="s">
        <v>2584</v>
      </c>
    </row>
    <row r="39" spans="1:105" ht="12" customHeight="1" x14ac:dyDescent="0.25">
      <c r="A39" s="46" t="s">
        <v>159</v>
      </c>
      <c r="B39" s="229">
        <v>6.3268384909030786</v>
      </c>
      <c r="C39" s="229">
        <v>14.91371206883275</v>
      </c>
      <c r="D39" s="229">
        <v>12.51941157028058</v>
      </c>
      <c r="E39" s="229">
        <v>14.598287697686869</v>
      </c>
      <c r="F39" s="229">
        <v>3.1068905481854969</v>
      </c>
      <c r="G39" s="229">
        <v>3.7693088784309721</v>
      </c>
      <c r="H39" s="229">
        <v>3.3296009438716911</v>
      </c>
      <c r="I39" s="229">
        <v>3.7927474243213779</v>
      </c>
      <c r="J39" s="229">
        <v>2.0283040511951831</v>
      </c>
      <c r="K39" s="229">
        <v>1.653706166462616</v>
      </c>
      <c r="L39" s="229">
        <v>0.335769883043888</v>
      </c>
      <c r="M39" s="229">
        <v>2.981916484093881</v>
      </c>
      <c r="N39" s="229">
        <v>1.7517737493737759</v>
      </c>
      <c r="O39" s="229">
        <v>2.5343360385790672</v>
      </c>
      <c r="P39" s="229">
        <v>1.9509158844058481</v>
      </c>
      <c r="Q39" s="229">
        <v>2.2643170286493541</v>
      </c>
      <c r="R39" s="229">
        <v>2.331019895727612</v>
      </c>
      <c r="S39" s="229">
        <v>2.556249558610316</v>
      </c>
      <c r="T39" s="229">
        <v>2.6817065159968498</v>
      </c>
      <c r="U39" s="229">
        <v>2.7286581994711629</v>
      </c>
      <c r="V39" s="229">
        <v>0.79997858262636024</v>
      </c>
      <c r="W39" s="229">
        <v>3.674587859584439</v>
      </c>
      <c r="X39" s="229">
        <v>2.7635667912073369</v>
      </c>
      <c r="Y39" s="229">
        <v>1.9488834447818759</v>
      </c>
      <c r="DA39" s="73" t="s">
        <v>2585</v>
      </c>
    </row>
    <row r="40" spans="1:105" ht="12" customHeight="1" x14ac:dyDescent="0.25">
      <c r="A40" s="46" t="s">
        <v>32</v>
      </c>
      <c r="B40" s="229">
        <v>4.3117205361981332</v>
      </c>
      <c r="C40" s="229">
        <v>5.3595402546398256</v>
      </c>
      <c r="D40" s="229">
        <v>3.04147720804542</v>
      </c>
      <c r="E40" s="229">
        <v>3.506243505835128</v>
      </c>
      <c r="F40" s="229">
        <v>2.869725195649409</v>
      </c>
      <c r="G40" s="229">
        <v>2.3276991974391059</v>
      </c>
      <c r="H40" s="229">
        <v>0.96964683743796576</v>
      </c>
      <c r="I40" s="229">
        <v>0.23370826978524159</v>
      </c>
      <c r="J40" s="229">
        <v>0.24985768335238709</v>
      </c>
      <c r="K40" s="229">
        <v>0</v>
      </c>
      <c r="L40" s="229">
        <v>0.96169079662658397</v>
      </c>
      <c r="M40" s="229">
        <v>0.29221371585675981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2586</v>
      </c>
    </row>
    <row r="41" spans="1:105" ht="12" customHeight="1" x14ac:dyDescent="0.25">
      <c r="A41" s="46" t="s">
        <v>33</v>
      </c>
      <c r="B41" s="229">
        <v>5.2785038692829369</v>
      </c>
      <c r="C41" s="229">
        <v>4.2204643164085107</v>
      </c>
      <c r="D41" s="229">
        <v>30.586672398920339</v>
      </c>
      <c r="E41" s="229">
        <v>16.917454858075139</v>
      </c>
      <c r="F41" s="229">
        <v>5.2785038692922228</v>
      </c>
      <c r="G41" s="229">
        <v>8.5671539122610003</v>
      </c>
      <c r="H41" s="229">
        <v>8.5785898537929377</v>
      </c>
      <c r="I41" s="229">
        <v>7.5544282029064673</v>
      </c>
      <c r="J41" s="229">
        <v>6.2713671538956852</v>
      </c>
      <c r="K41" s="229">
        <v>8.4533963886085886</v>
      </c>
      <c r="L41" s="229">
        <v>3.2569217540658499</v>
      </c>
      <c r="M41" s="229">
        <v>3.231470335323924</v>
      </c>
      <c r="N41" s="229">
        <v>2.1969905416935531</v>
      </c>
      <c r="O41" s="229">
        <v>2.2122098022223819</v>
      </c>
      <c r="P41" s="229">
        <v>2.2004299225986661</v>
      </c>
      <c r="Q41" s="229">
        <v>2.212123817702599</v>
      </c>
      <c r="R41" s="229">
        <v>2.210834049859586</v>
      </c>
      <c r="S41" s="229">
        <v>2.227687016326005</v>
      </c>
      <c r="T41" s="229">
        <v>0.78684436800923041</v>
      </c>
      <c r="U41" s="229">
        <v>0.72536543421806643</v>
      </c>
      <c r="V41" s="229">
        <v>1.051676698185573</v>
      </c>
      <c r="W41" s="229">
        <v>1.2046431642230131</v>
      </c>
      <c r="X41" s="229">
        <v>1.528546861553993</v>
      </c>
      <c r="Y41" s="229">
        <v>0.81513327600468943</v>
      </c>
      <c r="DA41" s="73" t="s">
        <v>2587</v>
      </c>
    </row>
    <row r="42" spans="1:105" ht="12" customHeight="1" x14ac:dyDescent="0.25">
      <c r="A42" s="46" t="s">
        <v>35</v>
      </c>
      <c r="B42" s="229">
        <v>57.857216069602799</v>
      </c>
      <c r="C42" s="229">
        <v>49.477622760904502</v>
      </c>
      <c r="D42" s="229">
        <v>70.690179042707683</v>
      </c>
      <c r="E42" s="229">
        <v>43.565223256460008</v>
      </c>
      <c r="F42" s="229">
        <v>53.915416240963289</v>
      </c>
      <c r="G42" s="229">
        <v>55.925531729700261</v>
      </c>
      <c r="H42" s="229">
        <v>43.027512949964112</v>
      </c>
      <c r="I42" s="229">
        <v>52.154831281500769</v>
      </c>
      <c r="J42" s="229">
        <v>48.289064827398377</v>
      </c>
      <c r="K42" s="229">
        <v>26.385904475026368</v>
      </c>
      <c r="L42" s="229">
        <v>38.621784193010797</v>
      </c>
      <c r="M42" s="229">
        <v>43.553745073364809</v>
      </c>
      <c r="N42" s="229">
        <v>38.571584598566552</v>
      </c>
      <c r="O42" s="229">
        <v>35.633014689933887</v>
      </c>
      <c r="P42" s="229">
        <v>44.099962413162039</v>
      </c>
      <c r="Q42" s="229">
        <v>40.429639258712363</v>
      </c>
      <c r="R42" s="229">
        <v>38.383160749094351</v>
      </c>
      <c r="S42" s="229">
        <v>41.672917967540087</v>
      </c>
      <c r="T42" s="229">
        <v>44.074457235926843</v>
      </c>
      <c r="U42" s="229">
        <v>46.861555047692953</v>
      </c>
      <c r="V42" s="229">
        <v>40.447323762883777</v>
      </c>
      <c r="W42" s="229">
        <v>42.581574147960303</v>
      </c>
      <c r="X42" s="229">
        <v>38.317739738260208</v>
      </c>
      <c r="Y42" s="229">
        <v>43.733554246531597</v>
      </c>
      <c r="DA42" s="73" t="s">
        <v>2588</v>
      </c>
    </row>
    <row r="43" spans="1:105" ht="12" customHeight="1" x14ac:dyDescent="0.25">
      <c r="A43" s="46" t="s">
        <v>36</v>
      </c>
      <c r="B43" s="229">
        <v>0.12897678417834479</v>
      </c>
      <c r="C43" s="229">
        <v>15.84978503863846</v>
      </c>
      <c r="D43" s="229">
        <v>13.564058469454279</v>
      </c>
      <c r="E43" s="229">
        <v>2.687016337051324</v>
      </c>
      <c r="F43" s="229">
        <v>2.2141014617321462</v>
      </c>
      <c r="G43" s="229">
        <v>1.827171109192925</v>
      </c>
      <c r="H43" s="229">
        <v>2.7515047291380479</v>
      </c>
      <c r="I43" s="229">
        <v>2.5150472914818698</v>
      </c>
      <c r="J43" s="229">
        <v>0.6018916594996957</v>
      </c>
      <c r="K43" s="229">
        <v>0.51590713671286126</v>
      </c>
      <c r="L43" s="229">
        <v>0.62098022355624849</v>
      </c>
      <c r="M43" s="229">
        <v>0.76431642304013525</v>
      </c>
      <c r="N43" s="229">
        <v>0.31049011177861607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1.4808254514129691</v>
      </c>
      <c r="C44" s="229">
        <v>2.2690455717892628</v>
      </c>
      <c r="D44" s="229">
        <v>1.76741186586138</v>
      </c>
      <c r="E44" s="229">
        <v>1.6718830610440301</v>
      </c>
      <c r="F44" s="229">
        <v>5.5889939810714377</v>
      </c>
      <c r="G44" s="229">
        <v>1.0748065348193669</v>
      </c>
      <c r="H44" s="229">
        <v>14.450214961250749</v>
      </c>
      <c r="I44" s="229">
        <v>3.0094582974996742</v>
      </c>
      <c r="J44" s="229">
        <v>3.5110060189072958</v>
      </c>
      <c r="K44" s="229">
        <v>0.74041272570574168</v>
      </c>
      <c r="L44" s="229">
        <v>2.2928632845958079</v>
      </c>
      <c r="M44" s="229">
        <v>1.839122957858641</v>
      </c>
      <c r="N44" s="229">
        <v>3.3199484092728171</v>
      </c>
      <c r="O44" s="229">
        <v>3.248323301786268</v>
      </c>
      <c r="P44" s="229">
        <v>4.1320722269704762</v>
      </c>
      <c r="Q44" s="229">
        <v>2.4840928632731392</v>
      </c>
      <c r="R44" s="229">
        <v>2.3407566637884072</v>
      </c>
      <c r="S44" s="229">
        <v>3.7998280309355752</v>
      </c>
      <c r="T44" s="229">
        <v>5.954084264798075</v>
      </c>
      <c r="U44" s="229">
        <v>7.8495270850838441</v>
      </c>
      <c r="V44" s="229">
        <v>4.0526225279112413</v>
      </c>
      <c r="W44" s="229">
        <v>4.2738607050467454</v>
      </c>
      <c r="X44" s="229">
        <v>2.9014617368666218</v>
      </c>
      <c r="Y44" s="229">
        <v>1.4882201203680561</v>
      </c>
      <c r="DA44" s="73" t="s">
        <v>2590</v>
      </c>
    </row>
    <row r="45" spans="1:105" ht="12" customHeight="1" x14ac:dyDescent="0.25">
      <c r="A45" s="46" t="s">
        <v>39</v>
      </c>
      <c r="B45" s="229">
        <v>70.387876182012647</v>
      </c>
      <c r="C45" s="229">
        <v>87.46534823701613</v>
      </c>
      <c r="D45" s="229">
        <v>41.344196044647283</v>
      </c>
      <c r="E45" s="229">
        <v>52.020636285313643</v>
      </c>
      <c r="F45" s="229">
        <v>52.1400687875066</v>
      </c>
      <c r="G45" s="229">
        <v>24.290627686917709</v>
      </c>
      <c r="H45" s="229">
        <v>36.065692175268111</v>
      </c>
      <c r="I45" s="229">
        <v>21.567755803906739</v>
      </c>
      <c r="J45" s="229">
        <v>24.505588993916181</v>
      </c>
      <c r="K45" s="229">
        <v>27.658383490835991</v>
      </c>
      <c r="L45" s="229">
        <v>12.61109200336808</v>
      </c>
      <c r="M45" s="229">
        <v>8.0490971624716092</v>
      </c>
      <c r="N45" s="229">
        <v>14.64127257087765</v>
      </c>
      <c r="O45" s="229">
        <v>14.45021496122064</v>
      </c>
      <c r="P45" s="229">
        <v>16.838607050614058</v>
      </c>
      <c r="Q45" s="229">
        <v>8.7417884780335893</v>
      </c>
      <c r="R45" s="229">
        <v>12.32441960440744</v>
      </c>
      <c r="S45" s="229">
        <v>13.09638864997801</v>
      </c>
      <c r="T45" s="229">
        <v>15.74944110051128</v>
      </c>
      <c r="U45" s="229">
        <v>12.441358555395301</v>
      </c>
      <c r="V45" s="229">
        <v>11.22932072217653</v>
      </c>
      <c r="W45" s="229">
        <v>11.958469475420699</v>
      </c>
      <c r="X45" s="229">
        <v>12.441358555371091</v>
      </c>
      <c r="Y45" s="229">
        <v>11.157953568280639</v>
      </c>
      <c r="DA45" s="73" t="s">
        <v>2591</v>
      </c>
    </row>
    <row r="46" spans="1:105" ht="12" customHeight="1" x14ac:dyDescent="0.25">
      <c r="A46" s="57" t="s">
        <v>2592</v>
      </c>
      <c r="B46" s="261">
        <v>61.764010544087533</v>
      </c>
      <c r="C46" s="261">
        <v>62.090559912051582</v>
      </c>
      <c r="D46" s="261">
        <v>62.846234115426547</v>
      </c>
      <c r="E46" s="261">
        <v>53.662548300021243</v>
      </c>
      <c r="F46" s="261">
        <v>48.010990958123891</v>
      </c>
      <c r="G46" s="261">
        <v>42.725832015852781</v>
      </c>
      <c r="H46" s="261">
        <v>39.275795025321528</v>
      </c>
      <c r="I46" s="261">
        <v>40.2167545987379</v>
      </c>
      <c r="J46" s="261">
        <v>43.582326528041371</v>
      </c>
      <c r="K46" s="261">
        <v>31.39946071367212</v>
      </c>
      <c r="L46" s="261">
        <v>39.788663519918643</v>
      </c>
      <c r="M46" s="261">
        <v>36.236538561854253</v>
      </c>
      <c r="N46" s="261">
        <v>36.854297598597263</v>
      </c>
      <c r="O46" s="261">
        <v>35.996034501557993</v>
      </c>
      <c r="P46" s="261">
        <v>39.899823896890886</v>
      </c>
      <c r="Q46" s="261">
        <v>37.470308011819569</v>
      </c>
      <c r="R46" s="261">
        <v>39.051143493430473</v>
      </c>
      <c r="S46" s="261">
        <v>43.21521037746372</v>
      </c>
      <c r="T46" s="261">
        <v>47.315770234143983</v>
      </c>
      <c r="U46" s="261">
        <v>46.711202531117777</v>
      </c>
      <c r="V46" s="261">
        <v>35.66282409331356</v>
      </c>
      <c r="W46" s="261">
        <v>40.509810380266138</v>
      </c>
      <c r="X46" s="261">
        <v>36.418876259485387</v>
      </c>
      <c r="Y46" s="261">
        <v>37.988018724239197</v>
      </c>
      <c r="DA46" s="70" t="s">
        <v>2593</v>
      </c>
    </row>
    <row r="47" spans="1:105" ht="12" customHeight="1" x14ac:dyDescent="0.25">
      <c r="A47" s="41" t="s">
        <v>2594</v>
      </c>
      <c r="B47" s="350">
        <v>41.823850583347692</v>
      </c>
      <c r="C47" s="350">
        <v>42.044975342790977</v>
      </c>
      <c r="D47" s="350">
        <v>42.556684422127489</v>
      </c>
      <c r="E47" s="350">
        <v>36.337899405345738</v>
      </c>
      <c r="F47" s="350">
        <v>32.510915248252907</v>
      </c>
      <c r="G47" s="350">
        <v>28.932039848751341</v>
      </c>
      <c r="H47" s="350">
        <v>26.595827703071411</v>
      </c>
      <c r="I47" s="350">
        <v>27.233003823223861</v>
      </c>
      <c r="J47" s="350">
        <v>29.512019972899271</v>
      </c>
      <c r="K47" s="350">
        <v>21.262323183319111</v>
      </c>
      <c r="L47" s="350">
        <v>26.943119517478841</v>
      </c>
      <c r="M47" s="350">
        <v>24.537777924684772</v>
      </c>
      <c r="N47" s="350">
        <v>24.95609696552506</v>
      </c>
      <c r="O47" s="350">
        <v>24.37491923409927</v>
      </c>
      <c r="P47" s="350">
        <v>27.018392398179429</v>
      </c>
      <c r="Q47" s="350">
        <v>25.373231916015438</v>
      </c>
      <c r="R47" s="350">
        <v>26.443703642143959</v>
      </c>
      <c r="S47" s="350">
        <v>29.263425186174171</v>
      </c>
      <c r="T47" s="350">
        <v>32.040142585887892</v>
      </c>
      <c r="U47" s="350">
        <v>31.6307561316058</v>
      </c>
      <c r="V47" s="350">
        <v>24.149283913392821</v>
      </c>
      <c r="W47" s="350">
        <v>27.431448210355651</v>
      </c>
      <c r="X47" s="350">
        <v>24.661248932384201</v>
      </c>
      <c r="Y47" s="350">
        <v>25.723802665727082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0.99999999999999956</v>
      </c>
      <c r="C51" s="232">
        <f t="shared" si="3"/>
        <v>0.99999999999999978</v>
      </c>
      <c r="D51" s="232">
        <f t="shared" si="3"/>
        <v>1.0000000000000002</v>
      </c>
      <c r="E51" s="232">
        <f t="shared" si="3"/>
        <v>0.99999999999999967</v>
      </c>
      <c r="F51" s="232">
        <f t="shared" si="3"/>
        <v>1</v>
      </c>
      <c r="G51" s="232">
        <f t="shared" si="3"/>
        <v>1</v>
      </c>
      <c r="H51" s="232">
        <f t="shared" si="3"/>
        <v>1.0000000000000002</v>
      </c>
      <c r="I51" s="232">
        <f t="shared" si="3"/>
        <v>1</v>
      </c>
      <c r="J51" s="232">
        <f t="shared" si="3"/>
        <v>1</v>
      </c>
      <c r="K51" s="232">
        <f t="shared" si="3"/>
        <v>1</v>
      </c>
      <c r="L51" s="232">
        <f t="shared" si="3"/>
        <v>0.99999999999999989</v>
      </c>
      <c r="M51" s="232">
        <f t="shared" si="3"/>
        <v>1.0000000000000002</v>
      </c>
      <c r="N51" s="232">
        <f t="shared" si="3"/>
        <v>0.99999999999999989</v>
      </c>
      <c r="O51" s="232">
        <f t="shared" si="3"/>
        <v>1.0000000000000002</v>
      </c>
      <c r="P51" s="232">
        <f t="shared" si="3"/>
        <v>1.0000000000000002</v>
      </c>
      <c r="Q51" s="232">
        <f t="shared" si="3"/>
        <v>1.0000000000000002</v>
      </c>
      <c r="R51" s="232">
        <f t="shared" si="3"/>
        <v>0.99999999999999989</v>
      </c>
      <c r="S51" s="232">
        <f t="shared" si="3"/>
        <v>0.99999999999999978</v>
      </c>
      <c r="T51" s="232">
        <f t="shared" si="3"/>
        <v>0.99999999999999967</v>
      </c>
      <c r="U51" s="232">
        <f t="shared" si="3"/>
        <v>0.99999999999999978</v>
      </c>
      <c r="V51" s="232">
        <f t="shared" si="3"/>
        <v>1.0000000000000002</v>
      </c>
      <c r="W51" s="232">
        <f t="shared" si="3"/>
        <v>1.0000000000000002</v>
      </c>
      <c r="X51" s="232">
        <f t="shared" si="3"/>
        <v>1.0000000000000002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1.8357576022491627E-2</v>
      </c>
      <c r="C52" s="299">
        <f t="shared" si="4"/>
        <v>1.6380486180112196E-2</v>
      </c>
      <c r="D52" s="299">
        <f t="shared" si="4"/>
        <v>1.6112819551638374E-2</v>
      </c>
      <c r="E52" s="299">
        <f t="shared" si="4"/>
        <v>1.7508869263211043E-2</v>
      </c>
      <c r="F52" s="299">
        <f t="shared" si="4"/>
        <v>1.6761989308734286E-2</v>
      </c>
      <c r="G52" s="299">
        <f t="shared" si="4"/>
        <v>1.7155506620244659E-2</v>
      </c>
      <c r="H52" s="299">
        <f t="shared" si="4"/>
        <v>1.6156719358294006E-2</v>
      </c>
      <c r="I52" s="299">
        <f t="shared" si="4"/>
        <v>1.7691217304189384E-2</v>
      </c>
      <c r="J52" s="299">
        <f t="shared" si="4"/>
        <v>1.9533102969818878E-2</v>
      </c>
      <c r="K52" s="299">
        <f t="shared" si="4"/>
        <v>2.0115071147968205E-2</v>
      </c>
      <c r="L52" s="299">
        <f t="shared" si="4"/>
        <v>2.2717285137952091E-2</v>
      </c>
      <c r="M52" s="299">
        <f t="shared" si="4"/>
        <v>2.0838660967121222E-2</v>
      </c>
      <c r="N52" s="299">
        <f t="shared" si="4"/>
        <v>2.1338523349440003E-2</v>
      </c>
      <c r="O52" s="299">
        <f t="shared" si="4"/>
        <v>2.0818870772655141E-2</v>
      </c>
      <c r="P52" s="299">
        <f t="shared" si="4"/>
        <v>2.0706770586157785E-2</v>
      </c>
      <c r="Q52" s="299">
        <f t="shared" si="4"/>
        <v>2.2208955456556573E-2</v>
      </c>
      <c r="R52" s="299">
        <f t="shared" si="4"/>
        <v>2.2513585678566088E-2</v>
      </c>
      <c r="S52" s="299">
        <f t="shared" si="4"/>
        <v>2.2743729370607545E-2</v>
      </c>
      <c r="T52" s="299">
        <f t="shared" si="4"/>
        <v>2.3064152357427654E-2</v>
      </c>
      <c r="U52" s="299">
        <f t="shared" si="4"/>
        <v>2.26555793187408E-2</v>
      </c>
      <c r="V52" s="299">
        <f t="shared" si="4"/>
        <v>2.1717648337596276E-2</v>
      </c>
      <c r="W52" s="299">
        <f t="shared" si="4"/>
        <v>2.2079215667336911E-2</v>
      </c>
      <c r="X52" s="299">
        <f t="shared" si="4"/>
        <v>2.1989926656231121E-2</v>
      </c>
      <c r="Y52" s="299">
        <f t="shared" si="4"/>
        <v>2.16777719579361E-2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2.4966303390588605E-2</v>
      </c>
      <c r="C53" s="233">
        <f t="shared" si="5"/>
        <v>2.2277461204952588E-2</v>
      </c>
      <c r="D53" s="233">
        <f t="shared" si="5"/>
        <v>2.1913434590228195E-2</v>
      </c>
      <c r="E53" s="233">
        <f t="shared" si="5"/>
        <v>2.3812062197967013E-2</v>
      </c>
      <c r="F53" s="233">
        <f t="shared" si="5"/>
        <v>2.2796305459878652E-2</v>
      </c>
      <c r="G53" s="233">
        <f t="shared" si="5"/>
        <v>2.3331489003532737E-2</v>
      </c>
      <c r="H53" s="233">
        <f t="shared" si="5"/>
        <v>2.1973138327279842E-2</v>
      </c>
      <c r="I53" s="233">
        <f t="shared" si="5"/>
        <v>2.4060055533697555E-2</v>
      </c>
      <c r="J53" s="233">
        <f t="shared" si="5"/>
        <v>2.6565020038953672E-2</v>
      </c>
      <c r="K53" s="233">
        <f t="shared" si="5"/>
        <v>2.7356496761236762E-2</v>
      </c>
      <c r="L53" s="233">
        <f t="shared" si="5"/>
        <v>3.0895507787614847E-2</v>
      </c>
      <c r="M53" s="233">
        <f t="shared" si="5"/>
        <v>2.8340578915284857E-2</v>
      </c>
      <c r="N53" s="233">
        <f t="shared" si="5"/>
        <v>2.9020391755238396E-2</v>
      </c>
      <c r="O53" s="233">
        <f t="shared" si="5"/>
        <v>2.8313664250810999E-2</v>
      </c>
      <c r="P53" s="233">
        <f t="shared" si="5"/>
        <v>2.8161207997174576E-2</v>
      </c>
      <c r="Q53" s="233">
        <f t="shared" si="5"/>
        <v>3.0204179420916952E-2</v>
      </c>
      <c r="R53" s="233">
        <f t="shared" si="5"/>
        <v>3.061847652284988E-2</v>
      </c>
      <c r="S53" s="233">
        <f t="shared" si="5"/>
        <v>3.0931471944026262E-2</v>
      </c>
      <c r="T53" s="233">
        <f t="shared" si="5"/>
        <v>3.1367247206101602E-2</v>
      </c>
      <c r="U53" s="233">
        <f t="shared" si="5"/>
        <v>3.0811587873487485E-2</v>
      </c>
      <c r="V53" s="233">
        <f t="shared" si="5"/>
        <v>2.9536001739130929E-2</v>
      </c>
      <c r="W53" s="233">
        <f t="shared" si="5"/>
        <v>3.0027733307578186E-2</v>
      </c>
      <c r="X53" s="233">
        <f t="shared" si="5"/>
        <v>2.990630025247433E-2</v>
      </c>
      <c r="Y53" s="233">
        <f t="shared" si="5"/>
        <v>2.9481769862793106E-2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3.0840727717785919E-2</v>
      </c>
      <c r="C54" s="233">
        <f t="shared" si="6"/>
        <v>2.751921678258851E-2</v>
      </c>
      <c r="D54" s="233">
        <f t="shared" si="6"/>
        <v>2.7069536846752465E-2</v>
      </c>
      <c r="E54" s="233">
        <f t="shared" si="6"/>
        <v>2.9414900362194536E-2</v>
      </c>
      <c r="F54" s="233">
        <f t="shared" si="6"/>
        <v>2.8160142038673622E-2</v>
      </c>
      <c r="G54" s="233">
        <f t="shared" si="6"/>
        <v>2.8821251122011025E-2</v>
      </c>
      <c r="H54" s="233">
        <f t="shared" si="6"/>
        <v>2.7143288521933932E-2</v>
      </c>
      <c r="I54" s="233">
        <f t="shared" si="6"/>
        <v>2.9721245071038169E-2</v>
      </c>
      <c r="J54" s="233">
        <f t="shared" si="6"/>
        <v>3.2815612989295716E-2</v>
      </c>
      <c r="K54" s="233">
        <f t="shared" si="6"/>
        <v>3.3793319528586586E-2</v>
      </c>
      <c r="L54" s="233">
        <f t="shared" si="6"/>
        <v>3.8165039031759523E-2</v>
      </c>
      <c r="M54" s="233">
        <f t="shared" si="6"/>
        <v>3.5008950424763645E-2</v>
      </c>
      <c r="N54" s="233">
        <f t="shared" si="6"/>
        <v>3.5848719227059206E-2</v>
      </c>
      <c r="O54" s="233">
        <f t="shared" si="6"/>
        <v>3.4975702898060651E-2</v>
      </c>
      <c r="P54" s="233">
        <f t="shared" si="6"/>
        <v>3.4787374584745054E-2</v>
      </c>
      <c r="Q54" s="233">
        <f t="shared" si="6"/>
        <v>3.7311045167015042E-2</v>
      </c>
      <c r="R54" s="233">
        <f t="shared" si="6"/>
        <v>3.7822823939991007E-2</v>
      </c>
      <c r="S54" s="233">
        <f t="shared" si="6"/>
        <v>3.8209465342620687E-2</v>
      </c>
      <c r="T54" s="233">
        <f t="shared" si="6"/>
        <v>3.8747775960478459E-2</v>
      </c>
      <c r="U54" s="233">
        <f t="shared" si="6"/>
        <v>3.8061373255484546E-2</v>
      </c>
      <c r="V54" s="233">
        <f t="shared" si="6"/>
        <v>3.6485649207161755E-2</v>
      </c>
      <c r="W54" s="233">
        <f t="shared" si="6"/>
        <v>3.7093082321126007E-2</v>
      </c>
      <c r="X54" s="233">
        <f t="shared" si="6"/>
        <v>3.6943076782468276E-2</v>
      </c>
      <c r="Y54" s="233">
        <f t="shared" si="6"/>
        <v>3.6418656889332636E-2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1.9091879063391284E-2</v>
      </c>
      <c r="C55" s="233">
        <f t="shared" si="7"/>
        <v>1.7035705627316697E-2</v>
      </c>
      <c r="D55" s="233">
        <f t="shared" si="7"/>
        <v>1.6757332333703905E-2</v>
      </c>
      <c r="E55" s="233">
        <f t="shared" si="7"/>
        <v>1.820922403373949E-2</v>
      </c>
      <c r="F55" s="233">
        <f t="shared" si="7"/>
        <v>1.743246888108366E-2</v>
      </c>
      <c r="G55" s="233">
        <f t="shared" si="7"/>
        <v>1.7841726885054442E-2</v>
      </c>
      <c r="H55" s="233">
        <f t="shared" si="7"/>
        <v>1.6802988132625762E-2</v>
      </c>
      <c r="I55" s="233">
        <f t="shared" si="7"/>
        <v>1.8398865996356963E-2</v>
      </c>
      <c r="J55" s="233">
        <f t="shared" si="7"/>
        <v>2.0314427088611631E-2</v>
      </c>
      <c r="K55" s="233">
        <f t="shared" si="7"/>
        <v>2.0919673993886934E-2</v>
      </c>
      <c r="L55" s="233">
        <f t="shared" si="7"/>
        <v>2.3625976543470179E-2</v>
      </c>
      <c r="M55" s="233">
        <f t="shared" si="7"/>
        <v>2.1672207405806061E-2</v>
      </c>
      <c r="N55" s="233">
        <f t="shared" si="7"/>
        <v>2.2192064283417603E-2</v>
      </c>
      <c r="O55" s="233">
        <f t="shared" si="7"/>
        <v>2.1651625603561344E-2</v>
      </c>
      <c r="P55" s="233">
        <f t="shared" si="7"/>
        <v>2.1535041409604088E-2</v>
      </c>
      <c r="Q55" s="233">
        <f t="shared" si="7"/>
        <v>2.3097313674818827E-2</v>
      </c>
      <c r="R55" s="233">
        <f t="shared" si="7"/>
        <v>2.3414129105708729E-2</v>
      </c>
      <c r="S55" s="233">
        <f t="shared" si="7"/>
        <v>2.3653478545431837E-2</v>
      </c>
      <c r="T55" s="233">
        <f t="shared" si="7"/>
        <v>2.3986718451724745E-2</v>
      </c>
      <c r="U55" s="233">
        <f t="shared" si="7"/>
        <v>2.3561802491490418E-2</v>
      </c>
      <c r="V55" s="233">
        <f t="shared" si="7"/>
        <v>2.2586354271100128E-2</v>
      </c>
      <c r="W55" s="233">
        <f t="shared" si="7"/>
        <v>2.2962384294030382E-2</v>
      </c>
      <c r="X55" s="233">
        <f t="shared" si="7"/>
        <v>2.2869523722480353E-2</v>
      </c>
      <c r="Y55" s="233">
        <f t="shared" si="7"/>
        <v>2.2544882836253541E-2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2.7355158456106157E-2</v>
      </c>
      <c r="C56" s="300">
        <f t="shared" si="8"/>
        <v>2.763631363495956E-2</v>
      </c>
      <c r="D56" s="300">
        <f t="shared" si="8"/>
        <v>2.8999740192806388E-2</v>
      </c>
      <c r="E56" s="300">
        <f t="shared" si="8"/>
        <v>2.7847522422512216E-2</v>
      </c>
      <c r="F56" s="300">
        <f t="shared" si="8"/>
        <v>2.8149054847177675E-2</v>
      </c>
      <c r="G56" s="300">
        <f t="shared" si="8"/>
        <v>2.8798787784756662E-2</v>
      </c>
      <c r="H56" s="300">
        <f t="shared" si="8"/>
        <v>2.8231311672286614E-2</v>
      </c>
      <c r="I56" s="300">
        <f t="shared" si="8"/>
        <v>2.8644236127842393E-2</v>
      </c>
      <c r="J56" s="300">
        <f t="shared" si="8"/>
        <v>2.7487939212355005E-2</v>
      </c>
      <c r="K56" s="300">
        <f t="shared" si="8"/>
        <v>2.6409777054854398E-2</v>
      </c>
      <c r="L56" s="300">
        <f t="shared" si="8"/>
        <v>2.659526150679211E-2</v>
      </c>
      <c r="M56" s="300">
        <f t="shared" si="8"/>
        <v>2.8904056213577462E-2</v>
      </c>
      <c r="N56" s="300">
        <f t="shared" si="8"/>
        <v>2.7933494367719566E-2</v>
      </c>
      <c r="O56" s="300">
        <f t="shared" si="8"/>
        <v>2.7196387799985674E-2</v>
      </c>
      <c r="P56" s="300">
        <f t="shared" si="8"/>
        <v>2.7535472704741517E-2</v>
      </c>
      <c r="Q56" s="300">
        <f t="shared" si="8"/>
        <v>2.7294934958028434E-2</v>
      </c>
      <c r="R56" s="300">
        <f t="shared" si="8"/>
        <v>3.1412462166765735E-2</v>
      </c>
      <c r="S56" s="300">
        <f t="shared" si="8"/>
        <v>2.771635754370106E-2</v>
      </c>
      <c r="T56" s="300">
        <f t="shared" si="8"/>
        <v>2.7147533737808354E-2</v>
      </c>
      <c r="U56" s="300">
        <f t="shared" si="8"/>
        <v>2.7173900043644943E-2</v>
      </c>
      <c r="V56" s="300">
        <f t="shared" si="8"/>
        <v>2.7608569409312448E-2</v>
      </c>
      <c r="W56" s="300">
        <f t="shared" si="8"/>
        <v>2.7608664226766354E-2</v>
      </c>
      <c r="X56" s="300">
        <f t="shared" si="8"/>
        <v>2.7704403313775116E-2</v>
      </c>
      <c r="Y56" s="300">
        <f t="shared" si="8"/>
        <v>2.7789264385686047E-2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0.17889817310561931</v>
      </c>
      <c r="C57" s="301">
        <f t="shared" si="9"/>
        <v>0.18203345581868879</v>
      </c>
      <c r="D57" s="301">
        <f t="shared" si="9"/>
        <v>0.18791692254270181</v>
      </c>
      <c r="E57" s="301">
        <f t="shared" si="9"/>
        <v>0.18160202384154997</v>
      </c>
      <c r="F57" s="301">
        <f t="shared" si="9"/>
        <v>0.18509608081908624</v>
      </c>
      <c r="G57" s="301">
        <f t="shared" si="9"/>
        <v>0.18949516770656422</v>
      </c>
      <c r="H57" s="301">
        <f t="shared" si="9"/>
        <v>0.18544037783674322</v>
      </c>
      <c r="I57" s="301">
        <f t="shared" si="9"/>
        <v>0.18669315689342547</v>
      </c>
      <c r="J57" s="301">
        <f t="shared" si="9"/>
        <v>0.17972399680883294</v>
      </c>
      <c r="K57" s="301">
        <f t="shared" si="9"/>
        <v>0.17206026159208371</v>
      </c>
      <c r="L57" s="301">
        <f t="shared" si="9"/>
        <v>0.17346834839370393</v>
      </c>
      <c r="M57" s="301">
        <f t="shared" si="9"/>
        <v>0.1796200448701141</v>
      </c>
      <c r="N57" s="301">
        <f t="shared" si="9"/>
        <v>0.17604254418325341</v>
      </c>
      <c r="O57" s="301">
        <f t="shared" si="9"/>
        <v>0.17820023491832493</v>
      </c>
      <c r="P57" s="301">
        <f t="shared" si="9"/>
        <v>0.17800699813744233</v>
      </c>
      <c r="Q57" s="301">
        <f t="shared" si="9"/>
        <v>0.17595579583109072</v>
      </c>
      <c r="R57" s="301">
        <f t="shared" si="9"/>
        <v>0.17331570009642699</v>
      </c>
      <c r="S57" s="301">
        <f t="shared" si="9"/>
        <v>0.17351508861250201</v>
      </c>
      <c r="T57" s="301">
        <f t="shared" si="9"/>
        <v>0.17256845953220842</v>
      </c>
      <c r="U57" s="301">
        <f t="shared" si="9"/>
        <v>0.17371583757617551</v>
      </c>
      <c r="V57" s="301">
        <f t="shared" si="9"/>
        <v>0.1760540345762899</v>
      </c>
      <c r="W57" s="301">
        <f t="shared" si="9"/>
        <v>0.17538194649627001</v>
      </c>
      <c r="X57" s="301">
        <f t="shared" si="9"/>
        <v>0.17520265890777165</v>
      </c>
      <c r="Y57" s="301">
        <f t="shared" si="9"/>
        <v>0.17744108939688252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0.14203654756572551</v>
      </c>
      <c r="C58" s="302">
        <f t="shared" si="10"/>
        <v>0.15717776774547559</v>
      </c>
      <c r="D58" s="302">
        <f t="shared" si="10"/>
        <v>0.16638957174153707</v>
      </c>
      <c r="E58" s="302">
        <f t="shared" si="10"/>
        <v>0.15103424591790524</v>
      </c>
      <c r="F58" s="302">
        <f t="shared" si="10"/>
        <v>0.15981528589230901</v>
      </c>
      <c r="G58" s="302">
        <f t="shared" si="10"/>
        <v>0.16431421054796996</v>
      </c>
      <c r="H58" s="302">
        <f t="shared" si="10"/>
        <v>0.16288264163937638</v>
      </c>
      <c r="I58" s="302">
        <f t="shared" si="10"/>
        <v>0.15790596351725117</v>
      </c>
      <c r="J58" s="302">
        <f t="shared" si="10"/>
        <v>0.13586978679899467</v>
      </c>
      <c r="K58" s="302">
        <f t="shared" si="10"/>
        <v>0.11619413800640305</v>
      </c>
      <c r="L58" s="302">
        <f t="shared" si="10"/>
        <v>9.1439680129629955E-2</v>
      </c>
      <c r="M58" s="302">
        <f t="shared" si="10"/>
        <v>0.1261739063982853</v>
      </c>
      <c r="N58" s="302">
        <f t="shared" si="10"/>
        <v>0.11371243468018716</v>
      </c>
      <c r="O58" s="302">
        <f t="shared" si="10"/>
        <v>0.12291871739410225</v>
      </c>
      <c r="P58" s="302">
        <f t="shared" si="10"/>
        <v>0.12367392607598553</v>
      </c>
      <c r="Q58" s="302">
        <f t="shared" si="10"/>
        <v>0.10474973123673574</v>
      </c>
      <c r="R58" s="302">
        <f t="shared" si="10"/>
        <v>9.4233347674812271E-2</v>
      </c>
      <c r="S58" s="302">
        <f t="shared" si="10"/>
        <v>9.1437379961547063E-2</v>
      </c>
      <c r="T58" s="302">
        <f t="shared" si="10"/>
        <v>8.3974726881458836E-2</v>
      </c>
      <c r="U58" s="302">
        <f t="shared" si="10"/>
        <v>9.3211131751137238E-2</v>
      </c>
      <c r="V58" s="302">
        <f t="shared" si="10"/>
        <v>0.11017540493498293</v>
      </c>
      <c r="W58" s="302">
        <f t="shared" si="10"/>
        <v>0.10466760703745051</v>
      </c>
      <c r="X58" s="302">
        <f t="shared" si="10"/>
        <v>0.10515786087768643</v>
      </c>
      <c r="Y58" s="302">
        <f t="shared" si="10"/>
        <v>0.11393680162306555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3.6861625539893819E-2</v>
      </c>
      <c r="C59" s="302">
        <f t="shared" si="11"/>
        <v>2.4855688073213186E-2</v>
      </c>
      <c r="D59" s="302">
        <f t="shared" si="11"/>
        <v>2.1527350801164757E-2</v>
      </c>
      <c r="E59" s="302">
        <f t="shared" si="11"/>
        <v>3.0567777923644738E-2</v>
      </c>
      <c r="F59" s="302">
        <f t="shared" si="11"/>
        <v>2.5280794926777247E-2</v>
      </c>
      <c r="G59" s="302">
        <f t="shared" si="11"/>
        <v>2.5180957158594256E-2</v>
      </c>
      <c r="H59" s="302">
        <f t="shared" si="11"/>
        <v>2.2557736197366847E-2</v>
      </c>
      <c r="I59" s="302">
        <f t="shared" si="11"/>
        <v>2.8787193376174306E-2</v>
      </c>
      <c r="J59" s="302">
        <f t="shared" si="11"/>
        <v>4.3854210009838253E-2</v>
      </c>
      <c r="K59" s="302">
        <f t="shared" si="11"/>
        <v>5.5866123585680647E-2</v>
      </c>
      <c r="L59" s="302">
        <f t="shared" si="11"/>
        <v>8.2028668264073956E-2</v>
      </c>
      <c r="M59" s="302">
        <f t="shared" si="11"/>
        <v>5.3446138471828816E-2</v>
      </c>
      <c r="N59" s="302">
        <f t="shared" si="11"/>
        <v>6.2330109503066257E-2</v>
      </c>
      <c r="O59" s="302">
        <f t="shared" si="11"/>
        <v>5.5281517524222702E-2</v>
      </c>
      <c r="P59" s="302">
        <f t="shared" si="11"/>
        <v>5.4333072061456815E-2</v>
      </c>
      <c r="Q59" s="302">
        <f t="shared" si="11"/>
        <v>7.1206064594354967E-2</v>
      </c>
      <c r="R59" s="302">
        <f t="shared" si="11"/>
        <v>7.908235242161471E-2</v>
      </c>
      <c r="S59" s="302">
        <f t="shared" si="11"/>
        <v>8.2077708650954942E-2</v>
      </c>
      <c r="T59" s="302">
        <f t="shared" si="11"/>
        <v>8.8593732650749588E-2</v>
      </c>
      <c r="U59" s="302">
        <f t="shared" si="11"/>
        <v>8.0504705825038297E-2</v>
      </c>
      <c r="V59" s="302">
        <f t="shared" si="11"/>
        <v>6.587862964130696E-2</v>
      </c>
      <c r="W59" s="302">
        <f t="shared" si="11"/>
        <v>7.0714339458819511E-2</v>
      </c>
      <c r="X59" s="302">
        <f t="shared" si="11"/>
        <v>7.0044798030085231E-2</v>
      </c>
      <c r="Y59" s="302">
        <f t="shared" si="11"/>
        <v>6.3504287773816961E-2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8.7649413183995314E-2</v>
      </c>
      <c r="C60" s="301">
        <f t="shared" si="12"/>
        <v>8.5724482215039866E-2</v>
      </c>
      <c r="D60" s="301">
        <f t="shared" si="12"/>
        <v>8.8172114675248561E-2</v>
      </c>
      <c r="E60" s="301">
        <f t="shared" si="12"/>
        <v>8.6714875401188954E-2</v>
      </c>
      <c r="F60" s="301">
        <f t="shared" si="12"/>
        <v>8.8254673877301112E-2</v>
      </c>
      <c r="G60" s="301">
        <f t="shared" si="12"/>
        <v>8.9954831958873785E-2</v>
      </c>
      <c r="H60" s="301">
        <f t="shared" si="12"/>
        <v>8.765443117462246E-2</v>
      </c>
      <c r="I60" s="301">
        <f t="shared" si="12"/>
        <v>8.994044442900731E-2</v>
      </c>
      <c r="J60" s="301">
        <f t="shared" si="12"/>
        <v>8.9205852018500217E-2</v>
      </c>
      <c r="K60" s="301">
        <f t="shared" si="12"/>
        <v>8.6930548645821837E-2</v>
      </c>
      <c r="L60" s="301">
        <f t="shared" si="12"/>
        <v>8.7419497308512742E-2</v>
      </c>
      <c r="M60" s="301">
        <f t="shared" si="12"/>
        <v>8.9826551766396978E-2</v>
      </c>
      <c r="N60" s="301">
        <f t="shared" si="12"/>
        <v>8.8672526381553332E-2</v>
      </c>
      <c r="O60" s="301">
        <f t="shared" si="12"/>
        <v>8.8703758746950009E-2</v>
      </c>
      <c r="P60" s="301">
        <f t="shared" si="12"/>
        <v>8.9247705873560318E-2</v>
      </c>
      <c r="Q60" s="301">
        <f t="shared" si="12"/>
        <v>8.8633859852087368E-2</v>
      </c>
      <c r="R60" s="301">
        <f t="shared" si="12"/>
        <v>8.7284573332000473E-2</v>
      </c>
      <c r="S60" s="301">
        <f t="shared" si="12"/>
        <v>8.7325103759425635E-2</v>
      </c>
      <c r="T60" s="301">
        <f t="shared" si="12"/>
        <v>8.6741847391084009E-2</v>
      </c>
      <c r="U60" s="301">
        <f t="shared" si="12"/>
        <v>8.7677760839405747E-2</v>
      </c>
      <c r="V60" s="301">
        <f t="shared" si="12"/>
        <v>8.9034297770645685E-2</v>
      </c>
      <c r="W60" s="301">
        <f t="shared" si="12"/>
        <v>8.847192878764118E-2</v>
      </c>
      <c r="X60" s="301">
        <f t="shared" si="12"/>
        <v>8.84704251160877E-2</v>
      </c>
      <c r="Y60" s="301">
        <f t="shared" si="12"/>
        <v>8.9306287655956079E-2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6.8924685641053848E-2</v>
      </c>
      <c r="C61" s="302">
        <f t="shared" si="13"/>
        <v>6.9016386311325423E-2</v>
      </c>
      <c r="D61" s="302">
        <f t="shared" si="13"/>
        <v>7.1737038732577404E-2</v>
      </c>
      <c r="E61" s="302">
        <f t="shared" si="13"/>
        <v>6.8855828752713691E-2</v>
      </c>
      <c r="F61" s="302">
        <f t="shared" si="13"/>
        <v>7.1157444782392124E-2</v>
      </c>
      <c r="G61" s="302">
        <f t="shared" si="13"/>
        <v>7.2456215206224223E-2</v>
      </c>
      <c r="H61" s="302">
        <f t="shared" si="13"/>
        <v>7.1174577429162569E-2</v>
      </c>
      <c r="I61" s="302">
        <f t="shared" si="13"/>
        <v>7.1895402778734116E-2</v>
      </c>
      <c r="J61" s="302">
        <f t="shared" si="13"/>
        <v>6.9282086989284952E-2</v>
      </c>
      <c r="K61" s="302">
        <f t="shared" si="13"/>
        <v>6.6413176074894262E-2</v>
      </c>
      <c r="L61" s="302">
        <f t="shared" si="13"/>
        <v>6.4247866467801618E-2</v>
      </c>
      <c r="M61" s="302">
        <f t="shared" si="13"/>
        <v>6.8571117579933324E-2</v>
      </c>
      <c r="N61" s="302">
        <f t="shared" si="13"/>
        <v>6.6907232565124514E-2</v>
      </c>
      <c r="O61" s="302">
        <f t="shared" si="13"/>
        <v>6.7468510558841774E-2</v>
      </c>
      <c r="P61" s="302">
        <f t="shared" si="13"/>
        <v>6.8126799875679378E-2</v>
      </c>
      <c r="Q61" s="302">
        <f t="shared" si="13"/>
        <v>6.5980725286399672E-2</v>
      </c>
      <c r="R61" s="302">
        <f t="shared" si="13"/>
        <v>6.4320715939863063E-2</v>
      </c>
      <c r="S61" s="302">
        <f t="shared" si="13"/>
        <v>6.4126499801405931E-2</v>
      </c>
      <c r="T61" s="302">
        <f t="shared" si="13"/>
        <v>6.3216411986507806E-2</v>
      </c>
      <c r="U61" s="302">
        <f t="shared" si="13"/>
        <v>6.4569069934290124E-2</v>
      </c>
      <c r="V61" s="302">
        <f t="shared" si="13"/>
        <v>6.6882296466297481E-2</v>
      </c>
      <c r="W61" s="302">
        <f t="shared" si="13"/>
        <v>6.5951128806957526E-2</v>
      </c>
      <c r="X61" s="302">
        <f t="shared" si="13"/>
        <v>6.6040699926731949E-2</v>
      </c>
      <c r="Y61" s="302">
        <f t="shared" si="13"/>
        <v>6.719496025886125E-2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1.8724727542941463E-2</v>
      </c>
      <c r="C62" s="302">
        <f t="shared" si="14"/>
        <v>1.6708095903714446E-2</v>
      </c>
      <c r="D62" s="302">
        <f t="shared" si="14"/>
        <v>1.6435075942671146E-2</v>
      </c>
      <c r="E62" s="302">
        <f t="shared" si="14"/>
        <v>1.7859046648475266E-2</v>
      </c>
      <c r="F62" s="302">
        <f t="shared" si="14"/>
        <v>1.7097229094908992E-2</v>
      </c>
      <c r="G62" s="302">
        <f t="shared" si="14"/>
        <v>1.7498616752649552E-2</v>
      </c>
      <c r="H62" s="302">
        <f t="shared" si="14"/>
        <v>1.6479853745459891E-2</v>
      </c>
      <c r="I62" s="302">
        <f t="shared" si="14"/>
        <v>1.804504165027318E-2</v>
      </c>
      <c r="J62" s="302">
        <f t="shared" si="14"/>
        <v>1.9923765029215265E-2</v>
      </c>
      <c r="K62" s="302">
        <f t="shared" si="14"/>
        <v>2.0517372570927579E-2</v>
      </c>
      <c r="L62" s="302">
        <f t="shared" si="14"/>
        <v>2.3171630840711138E-2</v>
      </c>
      <c r="M62" s="302">
        <f t="shared" si="14"/>
        <v>2.1255434186463647E-2</v>
      </c>
      <c r="N62" s="302">
        <f t="shared" si="14"/>
        <v>2.1765293816428815E-2</v>
      </c>
      <c r="O62" s="302">
        <f t="shared" si="14"/>
        <v>2.1235248188108249E-2</v>
      </c>
      <c r="P62" s="302">
        <f t="shared" si="14"/>
        <v>2.1120905997880947E-2</v>
      </c>
      <c r="Q62" s="302">
        <f t="shared" si="14"/>
        <v>2.26531345656877E-2</v>
      </c>
      <c r="R62" s="302">
        <f t="shared" si="14"/>
        <v>2.2963857392137407E-2</v>
      </c>
      <c r="S62" s="302">
        <f t="shared" si="14"/>
        <v>2.3198603958019703E-2</v>
      </c>
      <c r="T62" s="302">
        <f t="shared" si="14"/>
        <v>2.3525435404576207E-2</v>
      </c>
      <c r="U62" s="302">
        <f t="shared" si="14"/>
        <v>2.3108690905115626E-2</v>
      </c>
      <c r="V62" s="302">
        <f t="shared" si="14"/>
        <v>2.2152001304348207E-2</v>
      </c>
      <c r="W62" s="302">
        <f t="shared" si="14"/>
        <v>2.2520799980683653E-2</v>
      </c>
      <c r="X62" s="302">
        <f t="shared" si="14"/>
        <v>2.2429725189355747E-2</v>
      </c>
      <c r="Y62" s="302">
        <f t="shared" si="14"/>
        <v>2.2111327397094819E-2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0.2555688187223133</v>
      </c>
      <c r="C63" s="301">
        <f t="shared" si="15"/>
        <v>0.26004779402669836</v>
      </c>
      <c r="D63" s="301">
        <f t="shared" si="15"/>
        <v>0.26845274648957396</v>
      </c>
      <c r="E63" s="301">
        <f t="shared" si="15"/>
        <v>0.25943146263078581</v>
      </c>
      <c r="F63" s="301">
        <f t="shared" si="15"/>
        <v>0.26442297259869463</v>
      </c>
      <c r="G63" s="301">
        <f t="shared" si="15"/>
        <v>0.2707073824379489</v>
      </c>
      <c r="H63" s="301">
        <f t="shared" si="15"/>
        <v>0.26491482548106177</v>
      </c>
      <c r="I63" s="301">
        <f t="shared" si="15"/>
        <v>0.26670450984775085</v>
      </c>
      <c r="J63" s="301">
        <f t="shared" si="15"/>
        <v>0.25674856686976133</v>
      </c>
      <c r="K63" s="301">
        <f t="shared" si="15"/>
        <v>0.24580037370297675</v>
      </c>
      <c r="L63" s="301">
        <f t="shared" si="15"/>
        <v>0.24781192627671983</v>
      </c>
      <c r="M63" s="301">
        <f t="shared" si="15"/>
        <v>0.25660006410016312</v>
      </c>
      <c r="N63" s="301">
        <f t="shared" si="15"/>
        <v>0.25148934883321922</v>
      </c>
      <c r="O63" s="301">
        <f t="shared" si="15"/>
        <v>0.2545717641690356</v>
      </c>
      <c r="P63" s="301">
        <f t="shared" si="15"/>
        <v>0.25429571162491754</v>
      </c>
      <c r="Q63" s="301">
        <f t="shared" si="15"/>
        <v>0.25136542261584383</v>
      </c>
      <c r="R63" s="301">
        <f t="shared" si="15"/>
        <v>0.24759385728060998</v>
      </c>
      <c r="S63" s="301">
        <f t="shared" si="15"/>
        <v>0.24787869801786</v>
      </c>
      <c r="T63" s="301">
        <f t="shared" si="15"/>
        <v>0.24652637076029776</v>
      </c>
      <c r="U63" s="301">
        <f t="shared" si="15"/>
        <v>0.24816548225167925</v>
      </c>
      <c r="V63" s="301">
        <f t="shared" si="15"/>
        <v>0.25150576368041411</v>
      </c>
      <c r="W63" s="301">
        <f t="shared" si="15"/>
        <v>0.25054563785181433</v>
      </c>
      <c r="X63" s="301">
        <f t="shared" si="15"/>
        <v>0.25028951272538819</v>
      </c>
      <c r="Y63" s="301">
        <f t="shared" si="15"/>
        <v>0.25348727056697495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0.20290935366532212</v>
      </c>
      <c r="C64" s="302">
        <f t="shared" si="16"/>
        <v>0.2245396682078224</v>
      </c>
      <c r="D64" s="302">
        <f t="shared" si="16"/>
        <v>0.23769938820219569</v>
      </c>
      <c r="E64" s="302">
        <f t="shared" si="16"/>
        <v>0.21576320845415045</v>
      </c>
      <c r="F64" s="302">
        <f t="shared" si="16"/>
        <v>0.22830755127472713</v>
      </c>
      <c r="G64" s="302">
        <f t="shared" si="16"/>
        <v>0.23473458649709997</v>
      </c>
      <c r="H64" s="302">
        <f t="shared" si="16"/>
        <v>0.232689488056252</v>
      </c>
      <c r="I64" s="302">
        <f t="shared" si="16"/>
        <v>0.22557994788178753</v>
      </c>
      <c r="J64" s="302">
        <f t="shared" si="16"/>
        <v>0.19409969542713526</v>
      </c>
      <c r="K64" s="302">
        <f t="shared" si="16"/>
        <v>0.16599162572343293</v>
      </c>
      <c r="L64" s="302">
        <f t="shared" si="16"/>
        <v>0.13062811447089995</v>
      </c>
      <c r="M64" s="302">
        <f t="shared" si="16"/>
        <v>0.18024843771183621</v>
      </c>
      <c r="N64" s="302">
        <f t="shared" si="16"/>
        <v>0.16244633525741023</v>
      </c>
      <c r="O64" s="302">
        <f t="shared" si="16"/>
        <v>0.17559816770586031</v>
      </c>
      <c r="P64" s="302">
        <f t="shared" si="16"/>
        <v>0.17667703725140785</v>
      </c>
      <c r="Q64" s="302">
        <f t="shared" si="16"/>
        <v>0.14964247319533674</v>
      </c>
      <c r="R64" s="302">
        <f t="shared" si="16"/>
        <v>0.13461906810687468</v>
      </c>
      <c r="S64" s="302">
        <f t="shared" si="16"/>
        <v>0.13062482851649582</v>
      </c>
      <c r="T64" s="302">
        <f t="shared" si="16"/>
        <v>0.11996389554494119</v>
      </c>
      <c r="U64" s="302">
        <f t="shared" si="16"/>
        <v>0.13315875964448171</v>
      </c>
      <c r="V64" s="302">
        <f t="shared" si="16"/>
        <v>0.15739343562140418</v>
      </c>
      <c r="W64" s="302">
        <f t="shared" si="16"/>
        <v>0.14952515291064358</v>
      </c>
      <c r="X64" s="302">
        <f t="shared" si="16"/>
        <v>0.15022551553955207</v>
      </c>
      <c r="Y64" s="302">
        <f t="shared" si="16"/>
        <v>0.1627668594615222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5.2659465056991171E-2</v>
      </c>
      <c r="C65" s="302">
        <f t="shared" si="17"/>
        <v>3.5508125818875969E-2</v>
      </c>
      <c r="D65" s="302">
        <f t="shared" si="17"/>
        <v>3.075335828737823E-2</v>
      </c>
      <c r="E65" s="302">
        <f t="shared" si="17"/>
        <v>4.3668254176635356E-2</v>
      </c>
      <c r="F65" s="302">
        <f t="shared" si="17"/>
        <v>3.6115421323967528E-2</v>
      </c>
      <c r="G65" s="302">
        <f t="shared" si="17"/>
        <v>3.5972795940848935E-2</v>
      </c>
      <c r="H65" s="302">
        <f t="shared" si="17"/>
        <v>3.2225337424809791E-2</v>
      </c>
      <c r="I65" s="302">
        <f t="shared" si="17"/>
        <v>4.1124561965963313E-2</v>
      </c>
      <c r="J65" s="302">
        <f t="shared" si="17"/>
        <v>6.2648871442626083E-2</v>
      </c>
      <c r="K65" s="302">
        <f t="shared" si="17"/>
        <v>7.9808747979543793E-2</v>
      </c>
      <c r="L65" s="302">
        <f t="shared" si="17"/>
        <v>0.11718381180581991</v>
      </c>
      <c r="M65" s="302">
        <f t="shared" si="17"/>
        <v>7.6351626388326904E-2</v>
      </c>
      <c r="N65" s="302">
        <f t="shared" si="17"/>
        <v>8.9043013575808974E-2</v>
      </c>
      <c r="O65" s="302">
        <f t="shared" si="17"/>
        <v>7.8973596463175297E-2</v>
      </c>
      <c r="P65" s="302">
        <f t="shared" si="17"/>
        <v>7.7618674373509722E-2</v>
      </c>
      <c r="Q65" s="302">
        <f t="shared" si="17"/>
        <v>0.10172294942050708</v>
      </c>
      <c r="R65" s="302">
        <f t="shared" si="17"/>
        <v>0.1129747891737353</v>
      </c>
      <c r="S65" s="302">
        <f t="shared" si="17"/>
        <v>0.11725386950136418</v>
      </c>
      <c r="T65" s="302">
        <f t="shared" si="17"/>
        <v>0.12656247521535657</v>
      </c>
      <c r="U65" s="302">
        <f t="shared" si="17"/>
        <v>0.11500672260719756</v>
      </c>
      <c r="V65" s="302">
        <f t="shared" si="17"/>
        <v>9.4112328059009945E-2</v>
      </c>
      <c r="W65" s="302">
        <f t="shared" si="17"/>
        <v>0.10102048494117073</v>
      </c>
      <c r="X65" s="302">
        <f t="shared" si="17"/>
        <v>0.1000639971858361</v>
      </c>
      <c r="Y65" s="302">
        <f t="shared" si="17"/>
        <v>9.07204111054528E-2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0.20948708839736066</v>
      </c>
      <c r="C66" s="301">
        <f t="shared" si="18"/>
        <v>0.22947648237623999</v>
      </c>
      <c r="D66" s="301">
        <f t="shared" si="18"/>
        <v>0.2148915599546376</v>
      </c>
      <c r="E66" s="301">
        <f t="shared" si="18"/>
        <v>0.21450658204558828</v>
      </c>
      <c r="F66" s="301">
        <f t="shared" si="18"/>
        <v>0.21398647736754967</v>
      </c>
      <c r="G66" s="301">
        <f t="shared" si="18"/>
        <v>0.19578607066640999</v>
      </c>
      <c r="H66" s="301">
        <f t="shared" si="18"/>
        <v>0.22161571798396182</v>
      </c>
      <c r="I66" s="301">
        <f t="shared" si="18"/>
        <v>0.19572582594230617</v>
      </c>
      <c r="J66" s="301">
        <f t="shared" si="18"/>
        <v>0.19035721991717103</v>
      </c>
      <c r="K66" s="301">
        <f t="shared" si="18"/>
        <v>0.20468116955410751</v>
      </c>
      <c r="L66" s="301">
        <f t="shared" si="18"/>
        <v>0.16641912371556705</v>
      </c>
      <c r="M66" s="301">
        <f t="shared" si="18"/>
        <v>0.17143042799607833</v>
      </c>
      <c r="N66" s="301">
        <f t="shared" si="18"/>
        <v>0.17567986451560186</v>
      </c>
      <c r="O66" s="301">
        <f t="shared" si="18"/>
        <v>0.17796885143783195</v>
      </c>
      <c r="P66" s="301">
        <f t="shared" si="18"/>
        <v>0.17902702310874369</v>
      </c>
      <c r="Q66" s="301">
        <f t="shared" si="18"/>
        <v>0.16513868918650912</v>
      </c>
      <c r="R66" s="301">
        <f t="shared" si="18"/>
        <v>0.16478220896509746</v>
      </c>
      <c r="S66" s="301">
        <f t="shared" si="18"/>
        <v>0.16493168730986194</v>
      </c>
      <c r="T66" s="301">
        <f t="shared" si="18"/>
        <v>0.16417545873304232</v>
      </c>
      <c r="U66" s="301">
        <f t="shared" si="18"/>
        <v>0.1657913953249584</v>
      </c>
      <c r="V66" s="301">
        <f t="shared" si="18"/>
        <v>0.17063707009303145</v>
      </c>
      <c r="W66" s="301">
        <f t="shared" si="18"/>
        <v>0.16808405356772024</v>
      </c>
      <c r="X66" s="301">
        <f t="shared" si="18"/>
        <v>0.16959762659003311</v>
      </c>
      <c r="Y66" s="301">
        <f t="shared" si="18"/>
        <v>0.16733941423683704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8.8116364907959766E-2</v>
      </c>
      <c r="C67" s="301">
        <f t="shared" si="19"/>
        <v>7.8626333664538584E-2</v>
      </c>
      <c r="D67" s="301">
        <f t="shared" si="19"/>
        <v>7.7341533847864158E-2</v>
      </c>
      <c r="E67" s="301">
        <f t="shared" si="19"/>
        <v>8.4042572463412984E-2</v>
      </c>
      <c r="F67" s="301">
        <f t="shared" si="19"/>
        <v>8.0457548681924645E-2</v>
      </c>
      <c r="G67" s="301">
        <f t="shared" si="19"/>
        <v>8.2346431777174378E-2</v>
      </c>
      <c r="H67" s="301">
        <f t="shared" si="19"/>
        <v>7.7552252919811202E-2</v>
      </c>
      <c r="I67" s="301">
        <f t="shared" si="19"/>
        <v>8.4917843060109036E-2</v>
      </c>
      <c r="J67" s="301">
        <f t="shared" si="19"/>
        <v>9.3758894255130606E-2</v>
      </c>
      <c r="K67" s="301">
        <f t="shared" si="19"/>
        <v>9.65523415102474E-2</v>
      </c>
      <c r="L67" s="301">
        <f t="shared" si="19"/>
        <v>0.10904296866217003</v>
      </c>
      <c r="M67" s="301">
        <f t="shared" si="19"/>
        <v>0.10002557264218183</v>
      </c>
      <c r="N67" s="301">
        <f t="shared" si="19"/>
        <v>0.10242491207731204</v>
      </c>
      <c r="O67" s="301">
        <f t="shared" si="19"/>
        <v>9.9930579708744693E-2</v>
      </c>
      <c r="P67" s="301">
        <f t="shared" si="19"/>
        <v>9.939249881355737E-2</v>
      </c>
      <c r="Q67" s="301">
        <f t="shared" si="19"/>
        <v>0.10660298619147153</v>
      </c>
      <c r="R67" s="301">
        <f t="shared" si="19"/>
        <v>0.10806521125711721</v>
      </c>
      <c r="S67" s="301">
        <f t="shared" si="19"/>
        <v>0.10916990097891617</v>
      </c>
      <c r="T67" s="301">
        <f t="shared" si="19"/>
        <v>0.11070793131565271</v>
      </c>
      <c r="U67" s="301">
        <f t="shared" si="19"/>
        <v>0.10874678072995579</v>
      </c>
      <c r="V67" s="301">
        <f t="shared" si="19"/>
        <v>0.10424471202046212</v>
      </c>
      <c r="W67" s="301">
        <f t="shared" si="19"/>
        <v>0.10598023520321716</v>
      </c>
      <c r="X67" s="301">
        <f t="shared" si="19"/>
        <v>0.10555164794990932</v>
      </c>
      <c r="Y67" s="301">
        <f t="shared" si="19"/>
        <v>0.10405330539809324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5.9668497032387725E-2</v>
      </c>
      <c r="C68" s="235">
        <f t="shared" si="20"/>
        <v>5.3242268468864734E-2</v>
      </c>
      <c r="D68" s="235">
        <f t="shared" si="20"/>
        <v>5.2372258974844821E-2</v>
      </c>
      <c r="E68" s="235">
        <f t="shared" si="20"/>
        <v>5.6909905337849412E-2</v>
      </c>
      <c r="F68" s="235">
        <f t="shared" si="20"/>
        <v>5.4482286119895765E-2</v>
      </c>
      <c r="G68" s="235">
        <f t="shared" si="20"/>
        <v>5.5761354037429163E-2</v>
      </c>
      <c r="H68" s="235">
        <f t="shared" si="20"/>
        <v>5.2514948591379416E-2</v>
      </c>
      <c r="I68" s="235">
        <f t="shared" si="20"/>
        <v>5.7502599794276958E-2</v>
      </c>
      <c r="J68" s="235">
        <f t="shared" si="20"/>
        <v>6.3489367831568985E-2</v>
      </c>
      <c r="K68" s="235">
        <f t="shared" si="20"/>
        <v>6.5380966508229901E-2</v>
      </c>
      <c r="L68" s="235">
        <f t="shared" si="20"/>
        <v>7.38390656357375E-2</v>
      </c>
      <c r="M68" s="235">
        <f t="shared" si="20"/>
        <v>6.7732884698512671E-2</v>
      </c>
      <c r="N68" s="235">
        <f t="shared" si="20"/>
        <v>6.9357611026185137E-2</v>
      </c>
      <c r="O68" s="235">
        <f t="shared" si="20"/>
        <v>6.766855969403919E-2</v>
      </c>
      <c r="P68" s="235">
        <f t="shared" si="20"/>
        <v>6.7304195159355901E-2</v>
      </c>
      <c r="Q68" s="235">
        <f t="shared" si="20"/>
        <v>7.2186817645661774E-2</v>
      </c>
      <c r="R68" s="235">
        <f t="shared" si="20"/>
        <v>7.3176971654866516E-2</v>
      </c>
      <c r="S68" s="235">
        <f t="shared" si="20"/>
        <v>7.3925018575046686E-2</v>
      </c>
      <c r="T68" s="235">
        <f t="shared" si="20"/>
        <v>7.4966504554173793E-2</v>
      </c>
      <c r="U68" s="235">
        <f t="shared" si="20"/>
        <v>7.3638500294976872E-2</v>
      </c>
      <c r="V68" s="235">
        <f t="shared" si="20"/>
        <v>7.0589898894855285E-2</v>
      </c>
      <c r="W68" s="235">
        <f t="shared" si="20"/>
        <v>7.1765118276499396E-2</v>
      </c>
      <c r="X68" s="235">
        <f t="shared" si="20"/>
        <v>7.1474897983380997E-2</v>
      </c>
      <c r="Y68" s="235">
        <f t="shared" si="20"/>
        <v>7.0460286813254724E-2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25.868121417873951</v>
      </c>
      <c r="C72" s="322">
        <f t="shared" si="21"/>
        <v>27.050993014354052</v>
      </c>
      <c r="D72" s="322">
        <f t="shared" si="21"/>
        <v>27.358143238711229</v>
      </c>
      <c r="E72" s="322">
        <f t="shared" si="21"/>
        <v>30.318407752089225</v>
      </c>
      <c r="F72" s="322">
        <f t="shared" si="21"/>
        <v>29.668429317156544</v>
      </c>
      <c r="G72" s="322">
        <f t="shared" si="21"/>
        <v>29.042527615072679</v>
      </c>
      <c r="H72" s="322">
        <f t="shared" si="21"/>
        <v>27.235529360679926</v>
      </c>
      <c r="I72" s="322">
        <f t="shared" si="21"/>
        <v>25.847240732024673</v>
      </c>
      <c r="J72" s="322">
        <f t="shared" si="21"/>
        <v>27.25291567547109</v>
      </c>
      <c r="K72" s="322">
        <f t="shared" si="21"/>
        <v>28.601577133600912</v>
      </c>
      <c r="L72" s="322">
        <f t="shared" si="21"/>
        <v>28.208621376604423</v>
      </c>
      <c r="M72" s="322">
        <f t="shared" si="21"/>
        <v>26.045680372108169</v>
      </c>
      <c r="N72" s="322">
        <f t="shared" si="21"/>
        <v>25.856605727825052</v>
      </c>
      <c r="O72" s="322">
        <f t="shared" si="21"/>
        <v>26.491190355758476</v>
      </c>
      <c r="P72" s="322">
        <f t="shared" si="21"/>
        <v>24.818192207771887</v>
      </c>
      <c r="Q72" s="322">
        <f t="shared" si="21"/>
        <v>23.987117146307213</v>
      </c>
      <c r="R72" s="322">
        <f t="shared" si="21"/>
        <v>23.737952645081474</v>
      </c>
      <c r="S72" s="322">
        <f t="shared" si="21"/>
        <v>23.500397149372755</v>
      </c>
      <c r="T72" s="322">
        <f t="shared" si="21"/>
        <v>23.003544119985051</v>
      </c>
      <c r="U72" s="322">
        <f t="shared" si="21"/>
        <v>22.716965646440066</v>
      </c>
      <c r="V72" s="322">
        <f t="shared" si="21"/>
        <v>22.967783633906755</v>
      </c>
      <c r="W72" s="322">
        <f t="shared" si="21"/>
        <v>22.928936075544861</v>
      </c>
      <c r="X72" s="322">
        <f t="shared" si="21"/>
        <v>21.739299828770037</v>
      </c>
      <c r="Y72" s="322">
        <f t="shared" si="21"/>
        <v>20.779062437262578</v>
      </c>
      <c r="DA72" s="95"/>
    </row>
    <row r="73" spans="1:105" ht="12" customHeight="1" x14ac:dyDescent="0.25">
      <c r="A73" s="55" t="s">
        <v>91</v>
      </c>
      <c r="B73" s="334">
        <f>IF(B$6=0,0,B$6/MAE!B$5*1000)</f>
        <v>0.47487600548766518</v>
      </c>
      <c r="C73" s="334">
        <f>IF(C$6=0,0,C$6/MAE!C$5*1000)</f>
        <v>0.44310841722993821</v>
      </c>
      <c r="D73" s="334">
        <f>IF(D$6=0,0,D$6/MAE!D$5*1000)</f>
        <v>0.44081682527322946</v>
      </c>
      <c r="E73" s="334">
        <f>IF(E$6=0,0,E$6/MAE!E$5*1000)</f>
        <v>0.53084103760005452</v>
      </c>
      <c r="F73" s="334">
        <f>IF(F$6=0,0,F$6/MAE!F$5*1000)</f>
        <v>0.49730189502111694</v>
      </c>
      <c r="G73" s="334">
        <f>IF(G$6=0,0,G$6/MAE!G$5*1000)</f>
        <v>0.49823927476901769</v>
      </c>
      <c r="H73" s="334">
        <f>IF(H$6=0,0,H$6/MAE!H$5*1000)</f>
        <v>0.4400368044550822</v>
      </c>
      <c r="I73" s="334">
        <f>IF(I$6=0,0,I$6/MAE!I$5*1000)</f>
        <v>0.4572691525039434</v>
      </c>
      <c r="J73" s="334">
        <f>IF(J$6=0,0,J$6/MAE!J$5*1000)</f>
        <v>0.5323340081167679</v>
      </c>
      <c r="K73" s="334">
        <f>IF(K$6=0,0,K$6/MAE!K$5*1000)</f>
        <v>0.57532275898648289</v>
      </c>
      <c r="L73" s="334">
        <f>IF(L$6=0,0,L$6/MAE!L$5*1000)</f>
        <v>0.64082329516085346</v>
      </c>
      <c r="M73" s="334">
        <f>IF(M$6=0,0,M$6/MAE!M$5*1000)</f>
        <v>0.54275710293236568</v>
      </c>
      <c r="N73" s="334">
        <f>IF(N$6=0,0,N$6/MAE!N$5*1000)</f>
        <v>0.55174178506045912</v>
      </c>
      <c r="O73" s="334">
        <f>IF(O$6=0,0,O$6/MAE!O$5*1000)</f>
        <v>0.55151666863034376</v>
      </c>
      <c r="P73" s="334">
        <f>IF(P$6=0,0,P$6/MAE!P$5*1000)</f>
        <v>0.51390461240950114</v>
      </c>
      <c r="Q73" s="334">
        <f>IF(Q$6=0,0,Q$6/MAE!Q$5*1000)</f>
        <v>0.53272881623354118</v>
      </c>
      <c r="R73" s="334">
        <f>IF(R$6=0,0,R$6/MAE!R$5*1000)</f>
        <v>0.53442643070878615</v>
      </c>
      <c r="S73" s="334">
        <f>IF(S$6=0,0,S$6/MAE!S$5*1000)</f>
        <v>0.53448667286713103</v>
      </c>
      <c r="T73" s="334">
        <f>IF(T$6=0,0,T$6/MAE!T$5*1000)</f>
        <v>0.53055724634414447</v>
      </c>
      <c r="U73" s="334">
        <f>IF(U$6=0,0,U$6/MAE!U$5*1000)</f>
        <v>0.51466601708403281</v>
      </c>
      <c r="V73" s="334">
        <f>IF(V$6=0,0,V$6/MAE!V$5*1000)</f>
        <v>0.49880624805518597</v>
      </c>
      <c r="W73" s="334">
        <f>IF(W$6=0,0,W$6/MAE!W$5*1000)</f>
        <v>0.50625292463453653</v>
      </c>
      <c r="X73" s="334">
        <f>IF(X$6=0,0,X$6/MAE!X$5*1000)</f>
        <v>0.47804560879247077</v>
      </c>
      <c r="Y73" s="334">
        <f>IF(Y$6=0,0,Y$6/MAE!Y$5*1000)</f>
        <v>0.45044377701469401</v>
      </c>
      <c r="DA73" s="67"/>
    </row>
    <row r="74" spans="1:105" ht="12" customHeight="1" x14ac:dyDescent="0.25">
      <c r="A74" s="173" t="s">
        <v>92</v>
      </c>
      <c r="B74" s="335">
        <f>IF(B$7=0,0,B$7/MAE!B$5*1000)</f>
        <v>0.64583136746322434</v>
      </c>
      <c r="C74" s="335">
        <f>IF(C$7=0,0,C$7/MAE!C$5*1000)</f>
        <v>0.60262744743271601</v>
      </c>
      <c r="D74" s="335">
        <f>IF(D$7=0,0,D$7/MAE!D$5*1000)</f>
        <v>0.59951088237159234</v>
      </c>
      <c r="E74" s="335">
        <f>IF(E$7=0,0,E$7/MAE!E$5*1000)</f>
        <v>0.72194381113607398</v>
      </c>
      <c r="F74" s="335">
        <f>IF(F$7=0,0,F$7/MAE!F$5*1000)</f>
        <v>0.67633057722871959</v>
      </c>
      <c r="G74" s="335">
        <f>IF(G$7=0,0,G$7/MAE!G$5*1000)</f>
        <v>0.67760541368586402</v>
      </c>
      <c r="H74" s="335">
        <f>IF(H$7=0,0,H$7/MAE!H$5*1000)</f>
        <v>0.59845005405891172</v>
      </c>
      <c r="I74" s="335">
        <f>IF(I$7=0,0,I$7/MAE!I$5*1000)</f>
        <v>0.6218860474053628</v>
      </c>
      <c r="J74" s="335">
        <f>IF(J$7=0,0,J$7/MAE!J$5*1000)</f>
        <v>0.7239742510388042</v>
      </c>
      <c r="K74" s="335">
        <f>IF(K$7=0,0,K$7/MAE!K$5*1000)</f>
        <v>0.78243895222161686</v>
      </c>
      <c r="L74" s="335">
        <f>IF(L$7=0,0,L$7/MAE!L$5*1000)</f>
        <v>0.87151968141876079</v>
      </c>
      <c r="M74" s="335">
        <f>IF(M$7=0,0,M$7/MAE!M$5*1000)</f>
        <v>0.73814965998801729</v>
      </c>
      <c r="N74" s="335">
        <f>IF(N$7=0,0,N$7/MAE!N$5*1000)</f>
        <v>0.75036882768222424</v>
      </c>
      <c r="O74" s="335">
        <f>IF(O$7=0,0,O$7/MAE!O$5*1000)</f>
        <v>0.75006266933726773</v>
      </c>
      <c r="P74" s="335">
        <f>IF(P$7=0,0,P$7/MAE!P$5*1000)</f>
        <v>0.69891027287692131</v>
      </c>
      <c r="Q74" s="335">
        <f>IF(Q$7=0,0,Q$7/MAE!Q$5*1000)</f>
        <v>0.72451119007761633</v>
      </c>
      <c r="R74" s="335">
        <f>IF(R$7=0,0,R$7/MAE!R$5*1000)</f>
        <v>0.72681994576394926</v>
      </c>
      <c r="S74" s="335">
        <f>IF(S$7=0,0,S$7/MAE!S$5*1000)</f>
        <v>0.72690187509929827</v>
      </c>
      <c r="T74" s="335">
        <f>IF(T$7=0,0,T$7/MAE!T$5*1000)</f>
        <v>0.72155785502803627</v>
      </c>
      <c r="U74" s="335">
        <f>IF(U$7=0,0,U$7/MAE!U$5*1000)</f>
        <v>0.69994578323428469</v>
      </c>
      <c r="V74" s="335">
        <f>IF(V$7=0,0,V$7/MAE!V$5*1000)</f>
        <v>0.67837649735505268</v>
      </c>
      <c r="W74" s="335">
        <f>IF(W$7=0,0,W$7/MAE!W$5*1000)</f>
        <v>0.68850397750296943</v>
      </c>
      <c r="X74" s="335">
        <f>IF(X$7=0,0,X$7/MAE!X$5*1000)</f>
        <v>0.65014202795776033</v>
      </c>
      <c r="Y74" s="335">
        <f>IF(Y$7=0,0,Y$7/MAE!Y$5*1000)</f>
        <v>0.61260353673998413</v>
      </c>
      <c r="DA74" s="177"/>
    </row>
    <row r="75" spans="1:105" ht="12" customHeight="1" x14ac:dyDescent="0.25">
      <c r="A75" s="173" t="s">
        <v>93</v>
      </c>
      <c r="B75" s="335">
        <f>IF(B$8=0,0,B$8/MAE!B$5*1000)</f>
        <v>0.79779168921927712</v>
      </c>
      <c r="C75" s="335">
        <f>IF(C$8=0,0,C$8/MAE!C$5*1000)</f>
        <v>0.74442214094629677</v>
      </c>
      <c r="D75" s="335">
        <f>IF(D$8=0,0,D$8/MAE!D$5*1000)</f>
        <v>0.74057226645902541</v>
      </c>
      <c r="E75" s="335">
        <f>IF(E$8=0,0,E$8/MAE!E$5*1000)</f>
        <v>0.89181294316809112</v>
      </c>
      <c r="F75" s="335">
        <f>IF(F$8=0,0,F$8/MAE!F$5*1000)</f>
        <v>0.83546718363547701</v>
      </c>
      <c r="G75" s="335">
        <f>IF(G$8=0,0,G$8/MAE!G$5*1000)</f>
        <v>0.83704198161194965</v>
      </c>
      <c r="H75" s="335">
        <f>IF(H$8=0,0,H$8/MAE!H$5*1000)</f>
        <v>0.73926183148453806</v>
      </c>
      <c r="I75" s="335">
        <f>IF(I$8=0,0,I$8/MAE!I$5*1000)</f>
        <v>0.76821217620662507</v>
      </c>
      <c r="J75" s="335">
        <f>IF(J$8=0,0,J$8/MAE!J$5*1000)</f>
        <v>0.89432113363616994</v>
      </c>
      <c r="K75" s="335">
        <f>IF(K$8=0,0,K$8/MAE!K$5*1000)</f>
        <v>0.96654223509729131</v>
      </c>
      <c r="L75" s="335">
        <f>IF(L$8=0,0,L$8/MAE!L$5*1000)</f>
        <v>1.076583135870234</v>
      </c>
      <c r="M75" s="335">
        <f>IF(M$8=0,0,M$8/MAE!M$5*1000)</f>
        <v>0.91183193292637432</v>
      </c>
      <c r="N75" s="335">
        <f>IF(N$8=0,0,N$8/MAE!N$5*1000)</f>
        <v>0.92692619890157146</v>
      </c>
      <c r="O75" s="335">
        <f>IF(O$8=0,0,O$8/MAE!O$5*1000)</f>
        <v>0.92654800329897791</v>
      </c>
      <c r="P75" s="335">
        <f>IF(P$8=0,0,P$8/MAE!P$5*1000)</f>
        <v>0.86335974884796152</v>
      </c>
      <c r="Q75" s="335">
        <f>IF(Q$8=0,0,Q$8/MAE!Q$5*1000)</f>
        <v>0.89498441127234918</v>
      </c>
      <c r="R75" s="335">
        <f>IF(R$8=0,0,R$8/MAE!R$5*1000)</f>
        <v>0.89783640359076022</v>
      </c>
      <c r="S75" s="335">
        <f>IF(S$8=0,0,S$8/MAE!S$5*1000)</f>
        <v>0.89793761041678033</v>
      </c>
      <c r="T75" s="335">
        <f>IF(T$8=0,0,T$8/MAE!T$5*1000)</f>
        <v>0.89133617385816255</v>
      </c>
      <c r="U75" s="335">
        <f>IF(U$8=0,0,U$8/MAE!U$5*1000)</f>
        <v>0.86463890870117532</v>
      </c>
      <c r="V75" s="335">
        <f>IF(V$8=0,0,V$8/MAE!V$5*1000)</f>
        <v>0.83799449673271253</v>
      </c>
      <c r="W75" s="335">
        <f>IF(W$8=0,0,W$8/MAE!W$5*1000)</f>
        <v>0.8505049133860213</v>
      </c>
      <c r="X75" s="335">
        <f>IF(X$8=0,0,X$8/MAE!X$5*1000)</f>
        <v>0.80311662277135076</v>
      </c>
      <c r="Y75" s="335">
        <f>IF(Y$8=0,0,Y$8/MAE!Y$5*1000)</f>
        <v>0.75674554538468575</v>
      </c>
      <c r="DA75" s="177"/>
    </row>
    <row r="76" spans="1:105" ht="12" customHeight="1" x14ac:dyDescent="0.25">
      <c r="A76" s="173" t="s">
        <v>94</v>
      </c>
      <c r="B76" s="335">
        <f>IF(B$9=0,0,B$9/MAE!B$5*1000)</f>
        <v>0.49387104570717155</v>
      </c>
      <c r="C76" s="335">
        <f>IF(C$9=0,0,C$9/MAE!C$5*1000)</f>
        <v>0.46083275391913608</v>
      </c>
      <c r="D76" s="335">
        <f>IF(D$9=0,0,D$9/MAE!D$5*1000)</f>
        <v>0.45844949828415843</v>
      </c>
      <c r="E76" s="335">
        <f>IF(E$9=0,0,E$9/MAE!E$5*1000)</f>
        <v>0.55207467910405694</v>
      </c>
      <c r="F76" s="335">
        <f>IF(F$9=0,0,F$9/MAE!F$5*1000)</f>
        <v>0.51719397082196161</v>
      </c>
      <c r="G76" s="335">
        <f>IF(G$9=0,0,G$9/MAE!G$5*1000)</f>
        <v>0.51816884575977828</v>
      </c>
      <c r="H76" s="335">
        <f>IF(H$9=0,0,H$9/MAE!H$5*1000)</f>
        <v>0.45763827663328538</v>
      </c>
      <c r="I76" s="335">
        <f>IF(I$9=0,0,I$9/MAE!I$5*1000)</f>
        <v>0.47555991860410118</v>
      </c>
      <c r="J76" s="335">
        <f>IF(J$9=0,0,J$9/MAE!J$5*1000)</f>
        <v>0.55362736844143845</v>
      </c>
      <c r="K76" s="335">
        <f>IF(K$9=0,0,K$9/MAE!K$5*1000)</f>
        <v>0.59833566934594229</v>
      </c>
      <c r="L76" s="335">
        <f>IF(L$9=0,0,L$9/MAE!L$5*1000)</f>
        <v>0.66645622696728768</v>
      </c>
      <c r="M76" s="335">
        <f>IF(M$9=0,0,M$9/MAE!M$5*1000)</f>
        <v>0.56446738704966004</v>
      </c>
      <c r="N76" s="335">
        <f>IF(N$9=0,0,N$9/MAE!N$5*1000)</f>
        <v>0.57381145646287746</v>
      </c>
      <c r="O76" s="335">
        <f>IF(O$9=0,0,O$9/MAE!O$5*1000)</f>
        <v>0.57357733537555744</v>
      </c>
      <c r="P76" s="335">
        <f>IF(P$9=0,0,P$9/MAE!P$5*1000)</f>
        <v>0.534460796905881</v>
      </c>
      <c r="Q76" s="335">
        <f>IF(Q$9=0,0,Q$9/MAE!Q$5*1000)</f>
        <v>0.55403796888288259</v>
      </c>
      <c r="R76" s="335">
        <f>IF(R$9=0,0,R$9/MAE!R$5*1000)</f>
        <v>0.55580348793713752</v>
      </c>
      <c r="S76" s="335">
        <f>IF(S$9=0,0,S$9/MAE!S$5*1000)</f>
        <v>0.55586613978181598</v>
      </c>
      <c r="T76" s="335">
        <f>IF(T$9=0,0,T$9/MAE!T$5*1000)</f>
        <v>0.55177953619790987</v>
      </c>
      <c r="U76" s="335">
        <f>IF(U$9=0,0,U$9/MAE!U$5*1000)</f>
        <v>0.53525265776739384</v>
      </c>
      <c r="V76" s="335">
        <f>IF(V$9=0,0,V$9/MAE!V$5*1000)</f>
        <v>0.51875849797739337</v>
      </c>
      <c r="W76" s="335">
        <f>IF(W$9=0,0,W$9/MAE!W$5*1000)</f>
        <v>0.52650304161991779</v>
      </c>
      <c r="X76" s="335">
        <f>IF(X$9=0,0,X$9/MAE!X$5*1000)</f>
        <v>0.49716743314416939</v>
      </c>
      <c r="Y76" s="335">
        <f>IF(Y$9=0,0,Y$9/MAE!Y$5*1000)</f>
        <v>0.46846152809528174</v>
      </c>
      <c r="DA76" s="177"/>
    </row>
    <row r="77" spans="1:105" ht="12" customHeight="1" x14ac:dyDescent="0.25">
      <c r="A77" s="56" t="s">
        <v>95</v>
      </c>
      <c r="B77" s="336">
        <f>IF(B$10=0,0,B$10/MAE!B$5*1000)</f>
        <v>0.70762656034773574</v>
      </c>
      <c r="C77" s="336">
        <f>IF(C$10=0,0,C$10/MAE!C$5*1000)</f>
        <v>0.74758972708178884</v>
      </c>
      <c r="D77" s="336">
        <f>IF(D$10=0,0,D$10/MAE!D$5*1000)</f>
        <v>0.79337904608020826</v>
      </c>
      <c r="E77" s="336">
        <f>IF(E$10=0,0,E$10/MAE!E$5*1000)</f>
        <v>0.84429253969117302</v>
      </c>
      <c r="F77" s="336">
        <f>IF(F$10=0,0,F$10/MAE!F$5*1000)</f>
        <v>0.83513824407825377</v>
      </c>
      <c r="G77" s="336">
        <f>IF(G$10=0,0,G$10/MAE!G$5*1000)</f>
        <v>0.83638958951941311</v>
      </c>
      <c r="H77" s="336">
        <f>IF(H$10=0,0,H$10/MAE!H$5*1000)</f>
        <v>0.76889471794106801</v>
      </c>
      <c r="I77" s="336">
        <f>IF(I$10=0,0,I$10/MAE!I$5*1000)</f>
        <v>0.74037446678130026</v>
      </c>
      <c r="J77" s="336">
        <f>IF(J$10=0,0,J$10/MAE!J$5*1000)</f>
        <v>0.74912648944678617</v>
      </c>
      <c r="K77" s="336">
        <f>IF(K$10=0,0,K$10/MAE!K$5*1000)</f>
        <v>0.7553612755156216</v>
      </c>
      <c r="L77" s="336">
        <f>IF(L$10=0,0,L$10/MAE!L$5*1000)</f>
        <v>0.75021566225688074</v>
      </c>
      <c r="M77" s="336">
        <f>IF(M$10=0,0,M$10/MAE!M$5*1000)</f>
        <v>0.75282580959628542</v>
      </c>
      <c r="N77" s="336">
        <f>IF(N$10=0,0,N$10/MAE!N$5*1000)</f>
        <v>0.72226535046654672</v>
      </c>
      <c r="O77" s="336">
        <f>IF(O$10=0,0,O$10/MAE!O$5*1000)</f>
        <v>0.72046468619844772</v>
      </c>
      <c r="P77" s="336">
        <f>IF(P$10=0,0,P$10/MAE!P$5*1000)</f>
        <v>0.68338065411813131</v>
      </c>
      <c r="Q77" s="336">
        <f>IF(Q$10=0,0,Q$10/MAE!Q$5*1000)</f>
        <v>0.65472680233906388</v>
      </c>
      <c r="R77" s="336">
        <f>IF(R$10=0,0,R$10/MAE!R$5*1000)</f>
        <v>0.74566753938009844</v>
      </c>
      <c r="S77" s="336">
        <f>IF(S$10=0,0,S$10/MAE!S$5*1000)</f>
        <v>0.65134540981098843</v>
      </c>
      <c r="T77" s="336">
        <f>IF(T$10=0,0,T$10/MAE!T$5*1000)</f>
        <v>0.62448949008645727</v>
      </c>
      <c r="U77" s="336">
        <f>IF(U$10=0,0,U$10/MAE!U$5*1000)</f>
        <v>0.61730855377127847</v>
      </c>
      <c r="V77" s="336">
        <f>IF(V$10=0,0,V$10/MAE!V$5*1000)</f>
        <v>0.63410764863478508</v>
      </c>
      <c r="W77" s="336">
        <f>IF(W$10=0,0,W$10/MAE!W$5*1000)</f>
        <v>0.63303729718670776</v>
      </c>
      <c r="X77" s="336">
        <f>IF(X$10=0,0,X$10/MAE!X$5*1000)</f>
        <v>0.60227433021532728</v>
      </c>
      <c r="Y77" s="336">
        <f>IF(Y$10=0,0,Y$10/MAE!Y$5*1000)</f>
        <v>0.57743485975576758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4.6277596633319948</v>
      </c>
      <c r="C78" s="349">
        <f>IF(C$16=0,0,C$16/MAE!C$5*1000)</f>
        <v>4.9241857417300787</v>
      </c>
      <c r="D78" s="349">
        <f>IF(D$16=0,0,D$16/MAE!D$5*1000)</f>
        <v>5.1410580839010382</v>
      </c>
      <c r="E78" s="349">
        <f>IF(E$16=0,0,E$16/MAE!E$5*1000)</f>
        <v>5.5058842074327421</v>
      </c>
      <c r="F78" s="349">
        <f>IF(F$16=0,0,F$16/MAE!F$5*1000)</f>
        <v>5.4915099906637552</v>
      </c>
      <c r="G78" s="349">
        <f>IF(G$16=0,0,G$16/MAE!G$5*1000)</f>
        <v>5.50341864104072</v>
      </c>
      <c r="H78" s="349">
        <f>IF(H$16=0,0,H$16/MAE!H$5*1000)</f>
        <v>5.0505668552282001</v>
      </c>
      <c r="I78" s="349">
        <f>IF(I$16=0,0,I$16/MAE!I$5*1000)</f>
        <v>4.8255029692460178</v>
      </c>
      <c r="J78" s="349">
        <f>IF(J$16=0,0,J$16/MAE!J$5*1000)</f>
        <v>4.8980029298897598</v>
      </c>
      <c r="K78" s="349">
        <f>IF(K$16=0,0,K$16/MAE!K$5*1000)</f>
        <v>4.9211948435535326</v>
      </c>
      <c r="L78" s="349">
        <f>IF(L$16=0,0,L$16/MAE!L$5*1000)</f>
        <v>4.8933029606629006</v>
      </c>
      <c r="M78" s="349">
        <f>IF(M$16=0,0,M$16/MAE!M$5*1000)</f>
        <v>4.6783262771107177</v>
      </c>
      <c r="N78" s="349">
        <f>IF(N$16=0,0,N$16/MAE!N$5*1000)</f>
        <v>4.5518626562696056</v>
      </c>
      <c r="O78" s="349">
        <f>IF(O$16=0,0,O$16/MAE!O$5*1000)</f>
        <v>4.7207363446622228</v>
      </c>
      <c r="P78" s="349">
        <f>IF(P$16=0,0,P$16/MAE!P$5*1000)</f>
        <v>4.4178118941035356</v>
      </c>
      <c r="Q78" s="349">
        <f>IF(Q$16=0,0,Q$16/MAE!Q$5*1000)</f>
        <v>4.2206722871720865</v>
      </c>
      <c r="R78" s="349">
        <f>IF(R$16=0,0,R$16/MAE!R$5*1000)</f>
        <v>4.1141598815381268</v>
      </c>
      <c r="S78" s="349">
        <f>IF(S$16=0,0,S$16/MAE!S$5*1000)</f>
        <v>4.0776734938024042</v>
      </c>
      <c r="T78" s="349">
        <f>IF(T$16=0,0,T$16/MAE!T$5*1000)</f>
        <v>3.9696861725670129</v>
      </c>
      <c r="U78" s="349">
        <f>IF(U$16=0,0,U$16/MAE!U$5*1000)</f>
        <v>3.946296714460543</v>
      </c>
      <c r="V78" s="349">
        <f>IF(V$16=0,0,V$16/MAE!V$5*1000)</f>
        <v>4.0435709740245649</v>
      </c>
      <c r="W78" s="349">
        <f>IF(W$16=0,0,W$16/MAE!W$5*1000)</f>
        <v>4.0213214400176032</v>
      </c>
      <c r="X78" s="349">
        <f>IF(X$16=0,0,X$16/MAE!X$5*1000)</f>
        <v>3.8087831327937742</v>
      </c>
      <c r="Y78" s="349">
        <f>IF(Y$16=0,0,Y$16/MAE!Y$5*1000)</f>
        <v>3.6870594755137125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2.2673256624489935</v>
      </c>
      <c r="C79" s="349">
        <f>IF(C$24=0,0,C$24/MAE!C$5*1000)</f>
        <v>2.3189323695581621</v>
      </c>
      <c r="D79" s="349">
        <f>IF(D$24=0,0,D$24/MAE!D$5*1000)</f>
        <v>2.4122253429455225</v>
      </c>
      <c r="E79" s="349">
        <f>IF(E$24=0,0,E$24/MAE!E$5*1000)</f>
        <v>2.6290569505848587</v>
      </c>
      <c r="F79" s="349">
        <f>IF(F$24=0,0,F$24/MAE!F$5*1000)</f>
        <v>2.6183775538374103</v>
      </c>
      <c r="G79" s="349">
        <f>IF(G$24=0,0,G$24/MAE!G$5*1000)</f>
        <v>2.612515691274814</v>
      </c>
      <c r="H79" s="349">
        <f>IF(H$24=0,0,H$24/MAE!H$5*1000)</f>
        <v>2.3873148338501284</v>
      </c>
      <c r="I79" s="349">
        <f>IF(I$24=0,0,I$24/MAE!I$5*1000)</f>
        <v>2.3247123187018386</v>
      </c>
      <c r="J79" s="349">
        <f>IF(J$24=0,0,J$24/MAE!J$5*1000)</f>
        <v>2.4311195628187394</v>
      </c>
      <c r="K79" s="349">
        <f>IF(K$24=0,0,K$24/MAE!K$5*1000)</f>
        <v>2.4863507923597199</v>
      </c>
      <c r="L79" s="349">
        <f>IF(L$24=0,0,L$24/MAE!L$5*1000)</f>
        <v>2.4659835005089259</v>
      </c>
      <c r="M79" s="349">
        <f>IF(M$24=0,0,M$24/MAE!M$5*1000)</f>
        <v>2.3395936562362034</v>
      </c>
      <c r="N79" s="349">
        <f>IF(N$24=0,0,N$24/MAE!N$5*1000)</f>
        <v>2.2927705535379905</v>
      </c>
      <c r="O79" s="349">
        <f>IF(O$24=0,0,O$24/MAE!O$5*1000)</f>
        <v>2.349868158236728</v>
      </c>
      <c r="P79" s="349">
        <f>IF(P$24=0,0,P$24/MAE!P$5*1000)</f>
        <v>2.214966718472712</v>
      </c>
      <c r="Q79" s="349">
        <f>IF(Q$24=0,0,Q$24/MAE!Q$5*1000)</f>
        <v>2.1260707794013953</v>
      </c>
      <c r="R79" s="349">
        <f>IF(R$24=0,0,R$24/MAE!R$5*1000)</f>
        <v>2.0719570684011681</v>
      </c>
      <c r="S79" s="349">
        <f>IF(S$24=0,0,S$24/MAE!S$5*1000)</f>
        <v>2.0521746194566863</v>
      </c>
      <c r="T79" s="349">
        <f>IF(T$24=0,0,T$24/MAE!T$5*1000)</f>
        <v>1.9953699135098115</v>
      </c>
      <c r="U79" s="349">
        <f>IF(U$24=0,0,U$24/MAE!U$5*1000)</f>
        <v>1.9917726809455687</v>
      </c>
      <c r="V79" s="349">
        <f>IF(V$24=0,0,V$24/MAE!V$5*1000)</f>
        <v>2.0449204871930164</v>
      </c>
      <c r="W79" s="349">
        <f>IF(W$24=0,0,W$24/MAE!W$5*1000)</f>
        <v>2.0285671996519814</v>
      </c>
      <c r="X79" s="349">
        <f>IF(X$24=0,0,X$24/MAE!X$5*1000)</f>
        <v>1.9232850975773772</v>
      </c>
      <c r="Y79" s="349">
        <f>IF(Y$24=0,0,Y$24/MAE!Y$5*1000)</f>
        <v>1.8557009272432436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6.611085233331421</v>
      </c>
      <c r="C80" s="349">
        <f>IF(C$27=0,0,C$27/MAE!C$5*1000)</f>
        <v>7.0345510596144001</v>
      </c>
      <c r="D80" s="349">
        <f>IF(D$27=0,0,D$27/MAE!D$5*1000)</f>
        <v>7.3443686912871966</v>
      </c>
      <c r="E80" s="349">
        <f>IF(E$27=0,0,E$27/MAE!E$5*1000)</f>
        <v>7.8655488677610643</v>
      </c>
      <c r="F80" s="349">
        <f>IF(F$27=0,0,F$27/MAE!F$5*1000)</f>
        <v>7.8450142723767939</v>
      </c>
      <c r="G80" s="349">
        <f>IF(G$27=0,0,G$27/MAE!G$5*1000)</f>
        <v>7.862026630058172</v>
      </c>
      <c r="H80" s="349">
        <f>IF(H$27=0,0,H$27/MAE!H$5*1000)</f>
        <v>7.2150955074688579</v>
      </c>
      <c r="I80" s="349">
        <f>IF(I$27=0,0,I$27/MAE!I$5*1000)</f>
        <v>6.893575670351459</v>
      </c>
      <c r="J80" s="349">
        <f>IF(J$27=0,0,J$27/MAE!J$5*1000)</f>
        <v>6.9971470426996571</v>
      </c>
      <c r="K80" s="349">
        <f>IF(K$27=0,0,K$27/MAE!K$5*1000)</f>
        <v>7.0302783479336197</v>
      </c>
      <c r="L80" s="349">
        <f>IF(L$27=0,0,L$27/MAE!L$5*1000)</f>
        <v>6.9904328009469996</v>
      </c>
      <c r="M80" s="349">
        <f>IF(M$27=0,0,M$27/MAE!M$5*1000)</f>
        <v>6.683323253015315</v>
      </c>
      <c r="N80" s="349">
        <f>IF(N$27=0,0,N$27/MAE!N$5*1000)</f>
        <v>6.5026609375280104</v>
      </c>
      <c r="O80" s="349">
        <f>IF(O$27=0,0,O$27/MAE!O$5*1000)</f>
        <v>6.7439090638031756</v>
      </c>
      <c r="P80" s="349">
        <f>IF(P$27=0,0,P$27/MAE!P$5*1000)</f>
        <v>6.3111598487193348</v>
      </c>
      <c r="Q80" s="349">
        <f>IF(Q$27=0,0,Q$27/MAE!Q$5*1000)</f>
        <v>6.0295318388172658</v>
      </c>
      <c r="R80" s="349">
        <f>IF(R$27=0,0,R$27/MAE!R$5*1000)</f>
        <v>5.8773712593401797</v>
      </c>
      <c r="S80" s="349">
        <f>IF(S$27=0,0,S$27/MAE!S$5*1000)</f>
        <v>5.8252478482891474</v>
      </c>
      <c r="T80" s="349">
        <f>IF(T$27=0,0,T$27/MAE!T$5*1000)</f>
        <v>5.6709802465243033</v>
      </c>
      <c r="U80" s="349">
        <f>IF(U$27=0,0,U$27/MAE!U$5*1000)</f>
        <v>5.6375667349436309</v>
      </c>
      <c r="V80" s="349">
        <f>IF(V$27=0,0,V$27/MAE!V$5*1000)</f>
        <v>5.7765299628922353</v>
      </c>
      <c r="W80" s="349">
        <f>IF(W$27=0,0,W$27/MAE!W$5*1000)</f>
        <v>5.7447449143108615</v>
      </c>
      <c r="X80" s="349">
        <f>IF(X$27=0,0,X$27/MAE!X$5*1000)</f>
        <v>5.441118761133966</v>
      </c>
      <c r="Y80" s="349">
        <f>IF(Y$27=0,0,Y$27/MAE!Y$5*1000)</f>
        <v>5.2672278221624458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5.4190374381398216</v>
      </c>
      <c r="C81" s="349">
        <f>IF(C$35=0,0,C$35/MAE!C$5*1000)</f>
        <v>6.2075667217182096</v>
      </c>
      <c r="D81" s="349">
        <f>IF(D$35=0,0,D$35/MAE!D$5*1000)</f>
        <v>5.8790340780290773</v>
      </c>
      <c r="E81" s="349">
        <f>IF(E$35=0,0,E$35/MAE!E$5*1000)</f>
        <v>6.5034980199651287</v>
      </c>
      <c r="F81" s="349">
        <f>IF(F$35=0,0,F$35/MAE!F$5*1000)</f>
        <v>6.348642678606466</v>
      </c>
      <c r="G81" s="349">
        <f>IF(G$35=0,0,G$35/MAE!G$5*1000)</f>
        <v>5.686122363975783</v>
      </c>
      <c r="H81" s="349">
        <f>IF(H$35=0,0,H$35/MAE!H$5*1000)</f>
        <v>6.0358213939403544</v>
      </c>
      <c r="I81" s="349">
        <f>IF(I$35=0,0,I$35/MAE!I$5*1000)</f>
        <v>5.0589725406051462</v>
      </c>
      <c r="J81" s="349">
        <f>IF(J$35=0,0,J$35/MAE!J$5*1000)</f>
        <v>5.187789262619769</v>
      </c>
      <c r="K81" s="349">
        <f>IF(K$35=0,0,K$35/MAE!K$5*1000)</f>
        <v>5.854204258797453</v>
      </c>
      <c r="L81" s="349">
        <f>IF(L$35=0,0,L$35/MAE!L$5*1000)</f>
        <v>4.694454050718722</v>
      </c>
      <c r="M81" s="349">
        <f>IF(M$35=0,0,M$35/MAE!M$5*1000)</f>
        <v>4.4650221336395584</v>
      </c>
      <c r="N81" s="349">
        <f>IF(N$35=0,0,N$35/MAE!N$5*1000)</f>
        <v>4.5424849910976413</v>
      </c>
      <c r="O81" s="349">
        <f>IF(O$35=0,0,O$35/MAE!O$5*1000)</f>
        <v>4.7146067208353051</v>
      </c>
      <c r="P81" s="349">
        <f>IF(P$35=0,0,P$35/MAE!P$5*1000)</f>
        <v>4.4431270698980194</v>
      </c>
      <c r="Q81" s="349">
        <f>IF(Q$35=0,0,Q$35/MAE!Q$5*1000)</f>
        <v>3.96120108290441</v>
      </c>
      <c r="R81" s="349">
        <f>IF(R$35=0,0,R$35/MAE!R$5*1000)</f>
        <v>3.9115922731654038</v>
      </c>
      <c r="S81" s="349">
        <f>IF(S$35=0,0,S$35/MAE!S$5*1000)</f>
        <v>3.8759601542979185</v>
      </c>
      <c r="T81" s="349">
        <f>IF(T$35=0,0,T$35/MAE!T$5*1000)</f>
        <v>3.7766174083843249</v>
      </c>
      <c r="U81" s="349">
        <f>IF(U$35=0,0,U$35/MAE!U$5*1000)</f>
        <v>3.7662774320724455</v>
      </c>
      <c r="V81" s="349">
        <f>IF(V$35=0,0,V$35/MAE!V$5*1000)</f>
        <v>3.9191553058205275</v>
      </c>
      <c r="W81" s="349">
        <f>IF(W$35=0,0,W$35/MAE!W$5*1000)</f>
        <v>3.8539885195727148</v>
      </c>
      <c r="X81" s="349">
        <f>IF(X$35=0,0,X$35/MAE!X$5*1000)</f>
        <v>3.6869336546885103</v>
      </c>
      <c r="Y81" s="349">
        <f>IF(Y$35=0,0,Y$35/MAE!Y$5*1000)</f>
        <v>3.4771561366421833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2.2794048263407913</v>
      </c>
      <c r="C82" s="349">
        <f>IF(C$46=0,0,C$46/MAE!C$5*1000)</f>
        <v>2.1269204027037047</v>
      </c>
      <c r="D82" s="349">
        <f>IF(D$46=0,0,D$46/MAE!D$5*1000)</f>
        <v>2.1159207613115001</v>
      </c>
      <c r="E82" s="349">
        <f>IF(E$46=0,0,E$46/MAE!E$5*1000)</f>
        <v>2.5480369804802607</v>
      </c>
      <c r="F82" s="349">
        <f>IF(F$46=0,0,F$46/MAE!F$5*1000)</f>
        <v>2.3870490961013631</v>
      </c>
      <c r="G82" s="349">
        <f>IF(G$46=0,0,G$46/MAE!G$5*1000)</f>
        <v>2.3915485188912853</v>
      </c>
      <c r="H82" s="349">
        <f>IF(H$46=0,0,H$46/MAE!H$5*1000)</f>
        <v>2.1121766613843937</v>
      </c>
      <c r="I82" s="349">
        <f>IF(I$46=0,0,I$46/MAE!I$5*1000)</f>
        <v>2.1948919320189284</v>
      </c>
      <c r="J82" s="349">
        <f>IF(J$46=0,0,J$46/MAE!J$5*1000)</f>
        <v>2.5552032389604857</v>
      </c>
      <c r="K82" s="349">
        <f>IF(K$46=0,0,K$46/MAE!K$5*1000)</f>
        <v>2.7615492431351187</v>
      </c>
      <c r="L82" s="349">
        <f>IF(L$46=0,0,L$46/MAE!L$5*1000)</f>
        <v>3.0759518167720965</v>
      </c>
      <c r="M82" s="349">
        <f>IF(M$46=0,0,M$46/MAE!M$5*1000)</f>
        <v>2.6052340940753549</v>
      </c>
      <c r="N82" s="349">
        <f>IF(N$46=0,0,N$46/MAE!N$5*1000)</f>
        <v>2.6483605682902045</v>
      </c>
      <c r="O82" s="349">
        <f>IF(O$46=0,0,O$46/MAE!O$5*1000)</f>
        <v>2.6472800094256503</v>
      </c>
      <c r="P82" s="349">
        <f>IF(P$46=0,0,P$46/MAE!P$5*1000)</f>
        <v>2.4667421395656057</v>
      </c>
      <c r="Q82" s="349">
        <f>IF(Q$46=0,0,Q$46/MAE!Q$5*1000)</f>
        <v>2.5570983179209974</v>
      </c>
      <c r="R82" s="349">
        <f>IF(R$46=0,0,R$46/MAE!R$5*1000)</f>
        <v>2.5652468674021733</v>
      </c>
      <c r="S82" s="349">
        <f>IF(S$46=0,0,S$46/MAE!S$5*1000)</f>
        <v>2.5655360297622281</v>
      </c>
      <c r="T82" s="349">
        <f>IF(T$46=0,0,T$46/MAE!T$5*1000)</f>
        <v>2.5466747824518925</v>
      </c>
      <c r="U82" s="349">
        <f>IF(U$46=0,0,U$46/MAE!U$5*1000)</f>
        <v>2.4703968820033571</v>
      </c>
      <c r="V82" s="349">
        <f>IF(V$46=0,0,V$46/MAE!V$5*1000)</f>
        <v>2.3942699906648928</v>
      </c>
      <c r="W82" s="349">
        <f>IF(W$46=0,0,W$46/MAE!W$5*1000)</f>
        <v>2.4300140382457749</v>
      </c>
      <c r="X82" s="349">
        <f>IF(X$46=0,0,X$46/MAE!X$5*1000)</f>
        <v>2.2946189222038584</v>
      </c>
      <c r="Y82" s="349">
        <f>IF(Y$46=0,0,Y$46/MAE!Y$5*1000)</f>
        <v>2.1621301296705302</v>
      </c>
      <c r="DA82" s="178"/>
    </row>
    <row r="83" spans="1:105" ht="12" customHeight="1" x14ac:dyDescent="0.25">
      <c r="A83" s="41" t="s">
        <v>2594</v>
      </c>
      <c r="B83" s="337">
        <f>IF(B$47=0,0,B$47/MAE!B$5*1000)</f>
        <v>1.5435119260558579</v>
      </c>
      <c r="C83" s="337">
        <f>IF(C$47=0,0,C$47/MAE!C$5*1000)</f>
        <v>1.4402562324196233</v>
      </c>
      <c r="D83" s="337">
        <f>IF(D$47=0,0,D$47/MAE!D$5*1000)</f>
        <v>1.4328077627686842</v>
      </c>
      <c r="E83" s="337">
        <f>IF(E$47=0,0,E$47/MAE!E$5*1000)</f>
        <v>1.7254177151657175</v>
      </c>
      <c r="F83" s="337">
        <f>IF(F$47=0,0,F$47/MAE!F$5*1000)</f>
        <v>1.6164038547852266</v>
      </c>
      <c r="G83" s="337">
        <f>IF(G$47=0,0,G$47/MAE!G$5*1000)</f>
        <v>1.6194506644858808</v>
      </c>
      <c r="H83" s="337">
        <f>IF(H$47=0,0,H$47/MAE!H$5*1000)</f>
        <v>1.4302724242351113</v>
      </c>
      <c r="I83" s="337">
        <f>IF(I$47=0,0,I$47/MAE!I$5*1000)</f>
        <v>1.4862835395999485</v>
      </c>
      <c r="J83" s="337">
        <f>IF(J$47=0,0,J$47/MAE!J$5*1000)</f>
        <v>1.7302703878027166</v>
      </c>
      <c r="K83" s="337">
        <f>IF(K$47=0,0,K$47/MAE!K$5*1000)</f>
        <v>1.8699987566545155</v>
      </c>
      <c r="L83" s="337">
        <f>IF(L$47=0,0,L$47/MAE!L$5*1000)</f>
        <v>2.0828982453207625</v>
      </c>
      <c r="M83" s="337">
        <f>IF(M$47=0,0,M$47/MAE!M$5*1000)</f>
        <v>1.764149065538317</v>
      </c>
      <c r="N83" s="337">
        <f>IF(N$47=0,0,N$47/MAE!N$5*1000)</f>
        <v>1.7933524025279211</v>
      </c>
      <c r="O83" s="337">
        <f>IF(O$47=0,0,O$47/MAE!O$5*1000)</f>
        <v>1.7926206959547972</v>
      </c>
      <c r="P83" s="337">
        <f>IF(P$47=0,0,P$47/MAE!P$5*1000)</f>
        <v>1.6703684518542847</v>
      </c>
      <c r="Q83" s="337">
        <f>IF(Q$47=0,0,Q$47/MAE!Q$5*1000)</f>
        <v>1.7315536512856053</v>
      </c>
      <c r="R83" s="337">
        <f>IF(R$47=0,0,R$47/MAE!R$5*1000)</f>
        <v>1.7370714878536904</v>
      </c>
      <c r="S83" s="337">
        <f>IF(S$47=0,0,S$47/MAE!S$5*1000)</f>
        <v>1.7372672957883555</v>
      </c>
      <c r="T83" s="337">
        <f>IF(T$47=0,0,T$47/MAE!T$5*1000)</f>
        <v>1.7244952950329977</v>
      </c>
      <c r="U83" s="337">
        <f>IF(U$47=0,0,U$47/MAE!U$5*1000)</f>
        <v>1.6728432814563567</v>
      </c>
      <c r="V83" s="337">
        <f>IF(V$47=0,0,V$47/MAE!V$5*1000)</f>
        <v>1.6212935245563895</v>
      </c>
      <c r="W83" s="337">
        <f>IF(W$47=0,0,W$47/MAE!W$5*1000)</f>
        <v>1.6454978094157704</v>
      </c>
      <c r="X83" s="337">
        <f>IF(X$47=0,0,X$47/MAE!X$5*1000)</f>
        <v>1.5538142374914701</v>
      </c>
      <c r="Y83" s="337">
        <f>IF(Y$47=0,0,Y$47/MAE!Y$5*1000)</f>
        <v>1.4640986990400493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RO: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388.17753303304858</v>
      </c>
      <c r="C5" s="223">
        <v>434.18545378606382</v>
      </c>
      <c r="D5" s="223">
        <v>440.15859093192199</v>
      </c>
      <c r="E5" s="223">
        <v>349.08779612648669</v>
      </c>
      <c r="F5" s="223">
        <v>327.12658732516951</v>
      </c>
      <c r="G5" s="223">
        <v>281.75753381542893</v>
      </c>
      <c r="H5" s="223">
        <v>276.32001492422671</v>
      </c>
      <c r="I5" s="223">
        <v>258.34261259477893</v>
      </c>
      <c r="J5" s="223">
        <v>256.58089988126591</v>
      </c>
      <c r="K5" s="223">
        <v>182.3334164947635</v>
      </c>
      <c r="L5" s="223">
        <v>204.9306420812843</v>
      </c>
      <c r="M5" s="223">
        <v>199.7672007367002</v>
      </c>
      <c r="N5" s="223">
        <v>200.33587851844459</v>
      </c>
      <c r="O5" s="223">
        <v>199.34479568143229</v>
      </c>
      <c r="P5" s="223">
        <v>222.457125984024</v>
      </c>
      <c r="Q5" s="223">
        <v>195.85991960393429</v>
      </c>
      <c r="R5" s="223">
        <v>203.07836452661269</v>
      </c>
      <c r="S5" s="223">
        <v>222.31788073746591</v>
      </c>
      <c r="T5" s="223">
        <v>240.99969264088821</v>
      </c>
      <c r="U5" s="223">
        <v>240.69806803161251</v>
      </c>
      <c r="V5" s="223">
        <v>190.61462747736411</v>
      </c>
      <c r="W5" s="223">
        <v>213.16068785845269</v>
      </c>
      <c r="X5" s="223">
        <v>192.6539448171786</v>
      </c>
      <c r="Y5" s="223">
        <v>202.99070486008841</v>
      </c>
      <c r="DA5" s="89" t="s">
        <v>2596</v>
      </c>
    </row>
    <row r="6" spans="1:105" ht="12" customHeight="1" x14ac:dyDescent="0.25">
      <c r="A6" s="55" t="s">
        <v>91</v>
      </c>
      <c r="B6" s="259">
        <v>6.2432995914032059</v>
      </c>
      <c r="C6" s="259">
        <v>6.2763082240619834</v>
      </c>
      <c r="D6" s="259">
        <v>6.3526941388302181</v>
      </c>
      <c r="E6" s="259">
        <v>5.4243784191447499</v>
      </c>
      <c r="F6" s="259">
        <v>4.8531013059418537</v>
      </c>
      <c r="G6" s="259">
        <v>4.3188608902999839</v>
      </c>
      <c r="H6" s="259">
        <v>3.970120347975024</v>
      </c>
      <c r="I6" s="259">
        <v>4.0652354881430011</v>
      </c>
      <c r="J6" s="259">
        <v>4.4054380375881959</v>
      </c>
      <c r="K6" s="259">
        <v>3.1739558120828</v>
      </c>
      <c r="L6" s="259">
        <v>4.0219627013869044</v>
      </c>
      <c r="M6" s="259">
        <v>3.662902787629096</v>
      </c>
      <c r="N6" s="259">
        <v>3.725347805491563</v>
      </c>
      <c r="O6" s="259">
        <v>3.6385918841085609</v>
      </c>
      <c r="P6" s="259">
        <v>4.033199140374875</v>
      </c>
      <c r="Q6" s="259">
        <v>3.787616067012983</v>
      </c>
      <c r="R6" s="259">
        <v>3.9474118676657279</v>
      </c>
      <c r="S6" s="259">
        <v>4.3683287875134651</v>
      </c>
      <c r="T6" s="259">
        <v>4.7828262181727341</v>
      </c>
      <c r="U6" s="259">
        <v>4.7217146216292294</v>
      </c>
      <c r="V6" s="259">
        <v>3.6049099326400968</v>
      </c>
      <c r="W6" s="259">
        <v>4.094858484204237</v>
      </c>
      <c r="X6" s="259">
        <v>3.6813340530713758</v>
      </c>
      <c r="Y6" s="259">
        <v>3.839947886965112</v>
      </c>
      <c r="DA6" s="67" t="s">
        <v>2597</v>
      </c>
    </row>
    <row r="7" spans="1:105" ht="12" customHeight="1" x14ac:dyDescent="0.25">
      <c r="A7" s="173" t="s">
        <v>92</v>
      </c>
      <c r="B7" s="224">
        <v>2.2047404691507699</v>
      </c>
      <c r="C7" s="224">
        <v>2.2163970406781641</v>
      </c>
      <c r="D7" s="224">
        <v>2.243371738127335</v>
      </c>
      <c r="E7" s="224">
        <v>1.9155490531231421</v>
      </c>
      <c r="F7" s="224">
        <v>1.713809932304343</v>
      </c>
      <c r="G7" s="224">
        <v>1.5251498420143581</v>
      </c>
      <c r="H7" s="224">
        <v>1.401996631818238</v>
      </c>
      <c r="I7" s="224">
        <v>1.43558531288138</v>
      </c>
      <c r="J7" s="224">
        <v>1.555723441364417</v>
      </c>
      <c r="K7" s="224">
        <v>1.12084142747705</v>
      </c>
      <c r="L7" s="224">
        <v>1.4203040881415849</v>
      </c>
      <c r="M7" s="224">
        <v>1.293506725445476</v>
      </c>
      <c r="N7" s="224">
        <v>1.315558375532522</v>
      </c>
      <c r="O7" s="224">
        <v>1.284921644424033</v>
      </c>
      <c r="P7" s="224">
        <v>1.424272091182804</v>
      </c>
      <c r="Q7" s="224">
        <v>1.3375476064047651</v>
      </c>
      <c r="R7" s="224">
        <v>1.393977425820218</v>
      </c>
      <c r="S7" s="224">
        <v>1.542618789854139</v>
      </c>
      <c r="T7" s="224">
        <v>1.688993194342409</v>
      </c>
      <c r="U7" s="224">
        <v>1.6674124247411231</v>
      </c>
      <c r="V7" s="224">
        <v>1.2730272990710161</v>
      </c>
      <c r="W7" s="224">
        <v>1.446046290650832</v>
      </c>
      <c r="X7" s="224">
        <v>1.30001548835575</v>
      </c>
      <c r="Y7" s="224">
        <v>1.3560279115036331</v>
      </c>
      <c r="DA7" s="177" t="s">
        <v>2598</v>
      </c>
    </row>
    <row r="8" spans="1:105" ht="12" customHeight="1" x14ac:dyDescent="0.25">
      <c r="A8" s="173" t="s">
        <v>93</v>
      </c>
      <c r="B8" s="224">
        <v>14.59403574452371</v>
      </c>
      <c r="C8" s="224">
        <v>14.67119513081416</v>
      </c>
      <c r="D8" s="224">
        <v>14.849751157829219</v>
      </c>
      <c r="E8" s="224">
        <v>12.67976514371132</v>
      </c>
      <c r="F8" s="224">
        <v>11.344375340923159</v>
      </c>
      <c r="G8" s="224">
        <v>10.09556073449574</v>
      </c>
      <c r="H8" s="224">
        <v>9.2803616773716566</v>
      </c>
      <c r="I8" s="224">
        <v>9.5026982375726501</v>
      </c>
      <c r="J8" s="224">
        <v>10.297939294692149</v>
      </c>
      <c r="K8" s="224">
        <v>7.4192858912068322</v>
      </c>
      <c r="L8" s="224">
        <v>9.4015458601417752</v>
      </c>
      <c r="M8" s="224">
        <v>8.5622247384992161</v>
      </c>
      <c r="N8" s="224">
        <v>8.7081931978707843</v>
      </c>
      <c r="O8" s="224">
        <v>8.5053967439802811</v>
      </c>
      <c r="P8" s="224">
        <v>9.4278116175078601</v>
      </c>
      <c r="Q8" s="224">
        <v>8.8537484801520137</v>
      </c>
      <c r="R8" s="224">
        <v>9.2272794299981626</v>
      </c>
      <c r="S8" s="224">
        <v>10.211194503077669</v>
      </c>
      <c r="T8" s="224">
        <v>11.18010368811567</v>
      </c>
      <c r="U8" s="224">
        <v>11.037252170051589</v>
      </c>
      <c r="V8" s="224">
        <v>8.4266634401431659</v>
      </c>
      <c r="W8" s="224">
        <v>9.571943523186178</v>
      </c>
      <c r="X8" s="224">
        <v>8.6053087748718813</v>
      </c>
      <c r="Y8" s="224">
        <v>8.9760768162787894</v>
      </c>
      <c r="DA8" s="177" t="s">
        <v>2599</v>
      </c>
    </row>
    <row r="9" spans="1:105" ht="12" customHeight="1" x14ac:dyDescent="0.25">
      <c r="A9" s="173" t="s">
        <v>94</v>
      </c>
      <c r="B9" s="224">
        <v>6.4004927172825257</v>
      </c>
      <c r="C9" s="224">
        <v>6.434332437745546</v>
      </c>
      <c r="D9" s="224">
        <v>6.5126415888633726</v>
      </c>
      <c r="E9" s="224">
        <v>5.5609528357932509</v>
      </c>
      <c r="F9" s="224">
        <v>4.9752921688535858</v>
      </c>
      <c r="G9" s="224">
        <v>4.427600705464231</v>
      </c>
      <c r="H9" s="224">
        <v>4.0700796112585973</v>
      </c>
      <c r="I9" s="224">
        <v>4.1675895501996534</v>
      </c>
      <c r="J9" s="224">
        <v>4.5163576828587368</v>
      </c>
      <c r="K9" s="224">
        <v>3.2538693302793549</v>
      </c>
      <c r="L9" s="224">
        <v>4.1232272458709787</v>
      </c>
      <c r="M9" s="224">
        <v>3.7551269602080199</v>
      </c>
      <c r="N9" s="224">
        <v>3.819144212016607</v>
      </c>
      <c r="O9" s="224">
        <v>3.730203959372373</v>
      </c>
      <c r="P9" s="224">
        <v>4.1347465947117286</v>
      </c>
      <c r="Q9" s="224">
        <v>3.8829802571319929</v>
      </c>
      <c r="R9" s="224">
        <v>4.0467993792735193</v>
      </c>
      <c r="S9" s="224">
        <v>4.478314100075333</v>
      </c>
      <c r="T9" s="224">
        <v>4.9032477024800656</v>
      </c>
      <c r="U9" s="224">
        <v>4.8405974447290543</v>
      </c>
      <c r="V9" s="224">
        <v>3.6956739673510679</v>
      </c>
      <c r="W9" s="224">
        <v>4.1979583908708733</v>
      </c>
      <c r="X9" s="224">
        <v>3.7740222860700139</v>
      </c>
      <c r="Y9" s="224">
        <v>3.9366296820205511</v>
      </c>
      <c r="DA9" s="177" t="s">
        <v>2600</v>
      </c>
    </row>
    <row r="10" spans="1:105" ht="12" customHeight="1" x14ac:dyDescent="0.25">
      <c r="A10" s="56" t="s">
        <v>95</v>
      </c>
      <c r="B10" s="260">
        <v>13.774597012839831</v>
      </c>
      <c r="C10" s="260">
        <v>15.234774893775811</v>
      </c>
      <c r="D10" s="260">
        <v>16.466346575431839</v>
      </c>
      <c r="E10" s="260">
        <v>12.52083453030756</v>
      </c>
      <c r="F10" s="260">
        <v>11.89093890288699</v>
      </c>
      <c r="G10" s="260">
        <v>10.562281997671199</v>
      </c>
      <c r="H10" s="260">
        <v>10.06522828600753</v>
      </c>
      <c r="I10" s="260">
        <v>9.6196865217863774</v>
      </c>
      <c r="J10" s="260">
        <v>9.2926397271124728</v>
      </c>
      <c r="K10" s="260">
        <v>6.3536455702368464</v>
      </c>
      <c r="L10" s="260">
        <v>7.4602582854631656</v>
      </c>
      <c r="M10" s="260">
        <v>7.7408033915702887</v>
      </c>
      <c r="N10" s="260">
        <v>7.5282152076555562</v>
      </c>
      <c r="O10" s="260">
        <v>7.2652424690651909</v>
      </c>
      <c r="P10" s="260">
        <v>8.1647272453574455</v>
      </c>
      <c r="Q10" s="260">
        <v>7.2410569708758121</v>
      </c>
      <c r="R10" s="260">
        <v>8.7354685363620987</v>
      </c>
      <c r="S10" s="260">
        <v>8.4180434833513083</v>
      </c>
      <c r="T10" s="260">
        <v>8.9609109618619627</v>
      </c>
      <c r="U10" s="260">
        <v>8.9124456486817394</v>
      </c>
      <c r="V10" s="260">
        <v>7.0892222454439269</v>
      </c>
      <c r="W10" s="260">
        <v>7.9458374011978696</v>
      </c>
      <c r="X10" s="260">
        <v>7.1999965182686374</v>
      </c>
      <c r="Y10" s="260">
        <v>7.5875590460520037</v>
      </c>
      <c r="DA10" s="68" t="s">
        <v>2601</v>
      </c>
    </row>
    <row r="11" spans="1:105" ht="12" customHeight="1" x14ac:dyDescent="0.25">
      <c r="A11" s="37" t="s">
        <v>159</v>
      </c>
      <c r="B11" s="226">
        <v>0.90663365082113723</v>
      </c>
      <c r="C11" s="226">
        <v>2.656739714549234</v>
      </c>
      <c r="D11" s="226">
        <v>1.899180317573864</v>
      </c>
      <c r="E11" s="226">
        <v>2.2230492028647841</v>
      </c>
      <c r="F11" s="226">
        <v>0.48241026466106451</v>
      </c>
      <c r="G11" s="226">
        <v>0.49916238949821462</v>
      </c>
      <c r="H11" s="226">
        <v>0.55200441404868661</v>
      </c>
      <c r="I11" s="226">
        <v>0.47828527593116948</v>
      </c>
      <c r="J11" s="226">
        <v>0.2370447149596373</v>
      </c>
      <c r="K11" s="226">
        <v>0.20875913797254311</v>
      </c>
      <c r="L11" s="226">
        <v>2.6313477215843081E-2</v>
      </c>
      <c r="M11" s="226">
        <v>0.26207220373034312</v>
      </c>
      <c r="N11" s="226">
        <v>0.15903012809085521</v>
      </c>
      <c r="O11" s="226">
        <v>0.26066354173401363</v>
      </c>
      <c r="P11" s="226">
        <v>0.19390008494398969</v>
      </c>
      <c r="Q11" s="226">
        <v>0.18033696254681231</v>
      </c>
      <c r="R11" s="226">
        <v>0.15220364611951731</v>
      </c>
      <c r="S11" s="226">
        <v>0.18710125148018689</v>
      </c>
      <c r="T11" s="226">
        <v>0.18990821504752831</v>
      </c>
      <c r="U11" s="226">
        <v>0.20554574955556271</v>
      </c>
      <c r="V11" s="226">
        <v>6.7781369697426125E-2</v>
      </c>
      <c r="W11" s="226">
        <v>0.29471348211792098</v>
      </c>
      <c r="X11" s="226">
        <v>0.22502333373538849</v>
      </c>
      <c r="Y11" s="226">
        <v>0.1626170674624117</v>
      </c>
      <c r="DA11" s="69" t="s">
        <v>2602</v>
      </c>
    </row>
    <row r="12" spans="1:105" ht="12" customHeight="1" x14ac:dyDescent="0.25">
      <c r="A12" s="37" t="s">
        <v>35</v>
      </c>
      <c r="B12" s="226">
        <v>9.19809249158474</v>
      </c>
      <c r="C12" s="226">
        <v>9.7783872401857685</v>
      </c>
      <c r="D12" s="226">
        <v>11.896974172088431</v>
      </c>
      <c r="E12" s="226">
        <v>7.3600752394375411</v>
      </c>
      <c r="F12" s="226">
        <v>9.2874973295875876</v>
      </c>
      <c r="G12" s="226">
        <v>8.2164724391921222</v>
      </c>
      <c r="H12" s="226">
        <v>7.9139219321755636</v>
      </c>
      <c r="I12" s="226">
        <v>7.2966377755825418</v>
      </c>
      <c r="J12" s="226">
        <v>6.2609634283545947</v>
      </c>
      <c r="K12" s="226">
        <v>3.6953390221529019</v>
      </c>
      <c r="L12" s="226">
        <v>3.3578708530867178</v>
      </c>
      <c r="M12" s="226">
        <v>4.2466468130577804</v>
      </c>
      <c r="N12" s="226">
        <v>3.8847585290335931</v>
      </c>
      <c r="O12" s="226">
        <v>4.0659666551804587</v>
      </c>
      <c r="P12" s="226">
        <v>4.8626479369903706</v>
      </c>
      <c r="Q12" s="226">
        <v>3.5722556958286731</v>
      </c>
      <c r="R12" s="226">
        <v>2.780449195870947</v>
      </c>
      <c r="S12" s="226">
        <v>3.3839388499641401</v>
      </c>
      <c r="T12" s="226">
        <v>3.4626981160375951</v>
      </c>
      <c r="U12" s="226">
        <v>3.9162572501241679</v>
      </c>
      <c r="V12" s="226">
        <v>3.802042132779242</v>
      </c>
      <c r="W12" s="226">
        <v>3.78885716728696</v>
      </c>
      <c r="X12" s="226">
        <v>3.4614066664247418</v>
      </c>
      <c r="Y12" s="226">
        <v>4.0484631067045989</v>
      </c>
      <c r="DA12" s="69" t="s">
        <v>2603</v>
      </c>
    </row>
    <row r="13" spans="1:105" ht="12" customHeight="1" x14ac:dyDescent="0.25">
      <c r="A13" s="37" t="s">
        <v>96</v>
      </c>
      <c r="B13" s="226">
        <v>9.3826008590376236E-2</v>
      </c>
      <c r="C13" s="226">
        <v>1.8778711582520879E-2</v>
      </c>
      <c r="D13" s="226">
        <v>0.30018918803139522</v>
      </c>
      <c r="E13" s="226">
        <v>0.22514189102354731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0.7505405194003032</v>
      </c>
      <c r="N13" s="226">
        <v>0.54417733995978734</v>
      </c>
      <c r="O13" s="226">
        <v>0.11260472017287521</v>
      </c>
      <c r="P13" s="226">
        <v>0.1688733055981354</v>
      </c>
      <c r="Q13" s="226">
        <v>0.15009459401571409</v>
      </c>
      <c r="R13" s="226">
        <v>2.570589457816904</v>
      </c>
      <c r="S13" s="226">
        <v>0.65421518588780614</v>
      </c>
      <c r="T13" s="226">
        <v>0.38435564354178642</v>
      </c>
      <c r="U13" s="226">
        <v>0.27607407999207467</v>
      </c>
      <c r="V13" s="226">
        <v>0.27499329083602719</v>
      </c>
      <c r="W13" s="226">
        <v>0.3559173788787976</v>
      </c>
      <c r="X13" s="226">
        <v>0.39124567440991909</v>
      </c>
      <c r="Y13" s="226">
        <v>0.31430699637924958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2605</v>
      </c>
    </row>
    <row r="15" spans="1:105" ht="12" customHeight="1" x14ac:dyDescent="0.25">
      <c r="A15" s="37" t="s">
        <v>40</v>
      </c>
      <c r="B15" s="226">
        <v>3.576044861843573</v>
      </c>
      <c r="C15" s="226">
        <v>2.7808692274582869</v>
      </c>
      <c r="D15" s="226">
        <v>2.3700028977381509</v>
      </c>
      <c r="E15" s="226">
        <v>2.7125681969816928</v>
      </c>
      <c r="F15" s="226">
        <v>2.1210313086383419</v>
      </c>
      <c r="G15" s="226">
        <v>1.846647168980861</v>
      </c>
      <c r="H15" s="226">
        <v>1.5993019397832799</v>
      </c>
      <c r="I15" s="226">
        <v>1.8447634702726661</v>
      </c>
      <c r="J15" s="226">
        <v>2.7946315837982398</v>
      </c>
      <c r="K15" s="226">
        <v>2.4495474101114012</v>
      </c>
      <c r="L15" s="226">
        <v>4.0760739551606049</v>
      </c>
      <c r="M15" s="226">
        <v>2.481543855381863</v>
      </c>
      <c r="N15" s="226">
        <v>2.9402492105713218</v>
      </c>
      <c r="O15" s="226">
        <v>2.826007551977844</v>
      </c>
      <c r="P15" s="226">
        <v>2.9393059178249481</v>
      </c>
      <c r="Q15" s="226">
        <v>3.3383697184846119</v>
      </c>
      <c r="R15" s="226">
        <v>3.2322262365547298</v>
      </c>
      <c r="S15" s="226">
        <v>4.1927881960191744</v>
      </c>
      <c r="T15" s="226">
        <v>4.9239489872350521</v>
      </c>
      <c r="U15" s="226">
        <v>4.5145685690099349</v>
      </c>
      <c r="V15" s="226">
        <v>2.9444054521312322</v>
      </c>
      <c r="W15" s="226">
        <v>3.5063493729141899</v>
      </c>
      <c r="X15" s="226">
        <v>3.1223208436985872</v>
      </c>
      <c r="Y15" s="226">
        <v>3.0621718755057441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66.889989585423791</v>
      </c>
      <c r="C16" s="261">
        <f t="shared" si="0"/>
        <v>74.694032079461579</v>
      </c>
      <c r="D16" s="261">
        <f t="shared" si="0"/>
        <v>79.647086751770161</v>
      </c>
      <c r="E16" s="261">
        <f t="shared" si="0"/>
        <v>60.810902853745354</v>
      </c>
      <c r="F16" s="261">
        <f t="shared" si="0"/>
        <v>58.047531438753339</v>
      </c>
      <c r="G16" s="261">
        <f t="shared" si="0"/>
        <v>51.750867570807422</v>
      </c>
      <c r="H16" s="261">
        <f t="shared" si="0"/>
        <v>49.341042593098223</v>
      </c>
      <c r="I16" s="261">
        <f t="shared" si="0"/>
        <v>46.959405666697059</v>
      </c>
      <c r="J16" s="261">
        <f t="shared" si="0"/>
        <v>45.379623409370481</v>
      </c>
      <c r="K16" s="261">
        <f t="shared" si="0"/>
        <v>30.963003954347982</v>
      </c>
      <c r="L16" s="261">
        <f t="shared" si="0"/>
        <v>36.224313621772261</v>
      </c>
      <c r="M16" s="261">
        <f t="shared" si="0"/>
        <v>35.766947700228172</v>
      </c>
      <c r="N16" s="261">
        <f t="shared" si="0"/>
        <v>35.305676791779099</v>
      </c>
      <c r="O16" s="261">
        <f t="shared" si="0"/>
        <v>35.32996522667527</v>
      </c>
      <c r="P16" s="261">
        <f t="shared" si="0"/>
        <v>39.389833630163224</v>
      </c>
      <c r="Q16" s="261">
        <f t="shared" si="0"/>
        <v>34.863953627956306</v>
      </c>
      <c r="R16" s="261">
        <f t="shared" si="0"/>
        <v>35.70915806212308</v>
      </c>
      <c r="S16" s="261">
        <f t="shared" si="0"/>
        <v>39.309743343776944</v>
      </c>
      <c r="T16" s="261">
        <f t="shared" si="0"/>
        <v>42.60178382822658</v>
      </c>
      <c r="U16" s="261">
        <f t="shared" si="0"/>
        <v>42.635526555331424</v>
      </c>
      <c r="V16" s="261">
        <f t="shared" si="0"/>
        <v>33.78113480944441</v>
      </c>
      <c r="W16" s="261">
        <f t="shared" si="0"/>
        <v>37.75483098443997</v>
      </c>
      <c r="X16" s="261">
        <f t="shared" si="0"/>
        <v>34.035439125269363</v>
      </c>
      <c r="Y16" s="261">
        <f t="shared" si="0"/>
        <v>36.14982264817678</v>
      </c>
      <c r="DA16" s="70"/>
    </row>
    <row r="17" spans="1:105" ht="12" customHeight="1" x14ac:dyDescent="0.25">
      <c r="A17" s="169" t="s">
        <v>2556</v>
      </c>
      <c r="B17" s="351">
        <v>50.370523603646447</v>
      </c>
      <c r="C17" s="351">
        <v>62.144545845828553</v>
      </c>
      <c r="D17" s="351">
        <v>68.463022038282446</v>
      </c>
      <c r="E17" s="351">
        <v>48.331941783363533</v>
      </c>
      <c r="F17" s="351">
        <v>48.40242101053289</v>
      </c>
      <c r="G17" s="351">
        <v>43.397519408193787</v>
      </c>
      <c r="H17" s="351">
        <v>42.03690938753212</v>
      </c>
      <c r="I17" s="351">
        <v>38.242747859278992</v>
      </c>
      <c r="J17" s="351">
        <v>32.346400274939413</v>
      </c>
      <c r="K17" s="351">
        <v>19.347166617095191</v>
      </c>
      <c r="L17" s="351">
        <v>17.08748572099972</v>
      </c>
      <c r="M17" s="351">
        <v>23.387690190131622</v>
      </c>
      <c r="N17" s="351">
        <v>20.966539143832421</v>
      </c>
      <c r="O17" s="351">
        <v>22.598487513530831</v>
      </c>
      <c r="P17" s="351">
        <v>25.444650041113562</v>
      </c>
      <c r="Q17" s="351">
        <v>18.86183514044518</v>
      </c>
      <c r="R17" s="351">
        <v>17.43783345161695</v>
      </c>
      <c r="S17" s="351">
        <v>18.536632224708502</v>
      </c>
      <c r="T17" s="351">
        <v>18.39301052151912</v>
      </c>
      <c r="U17" s="351">
        <v>20.526556509843711</v>
      </c>
      <c r="V17" s="351">
        <v>19.37163653047185</v>
      </c>
      <c r="W17" s="351">
        <v>20.4731722177563</v>
      </c>
      <c r="X17" s="351">
        <v>18.58360577874469</v>
      </c>
      <c r="Y17" s="351">
        <v>21.32681210471544</v>
      </c>
      <c r="DA17" s="170" t="s">
        <v>2607</v>
      </c>
    </row>
    <row r="18" spans="1:105" ht="12" customHeight="1" x14ac:dyDescent="0.25">
      <c r="A18" s="59" t="s">
        <v>28</v>
      </c>
      <c r="B18" s="230">
        <v>0.49874129495404002</v>
      </c>
      <c r="C18" s="230">
        <v>0.26965567226068249</v>
      </c>
      <c r="D18" s="230">
        <v>0.25951763374589359</v>
      </c>
      <c r="E18" s="230">
        <v>0.20055977663552441</v>
      </c>
      <c r="F18" s="230">
        <v>0.90138662038416628</v>
      </c>
      <c r="G18" s="230">
        <v>0.1092585200328432</v>
      </c>
      <c r="H18" s="230">
        <v>0.2034890341909619</v>
      </c>
      <c r="I18" s="230">
        <v>0.1083587509172136</v>
      </c>
      <c r="J18" s="230">
        <v>2.5442530635395911E-2</v>
      </c>
      <c r="K18" s="230">
        <v>2.5435983992139598E-2</v>
      </c>
      <c r="L18" s="230">
        <v>2.1432601979524801E-2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5.3962174219013249E-4</v>
      </c>
      <c r="U18" s="230">
        <v>1.5315638406872109E-3</v>
      </c>
      <c r="V18" s="230">
        <v>1.726555625925803E-3</v>
      </c>
      <c r="W18" s="230">
        <v>2.4788242660313659E-3</v>
      </c>
      <c r="X18" s="230">
        <v>0</v>
      </c>
      <c r="Y18" s="230">
        <v>0</v>
      </c>
      <c r="DA18" s="71" t="s">
        <v>2608</v>
      </c>
    </row>
    <row r="19" spans="1:105" ht="12" customHeight="1" x14ac:dyDescent="0.25">
      <c r="A19" s="59" t="s">
        <v>31</v>
      </c>
      <c r="B19" s="230">
        <v>0.17974864564926349</v>
      </c>
      <c r="C19" s="230">
        <v>1.122769312569827</v>
      </c>
      <c r="D19" s="230">
        <v>0.54847208226003319</v>
      </c>
      <c r="E19" s="230">
        <v>1.2739046189367831</v>
      </c>
      <c r="F19" s="230">
        <v>0.91144971479392234</v>
      </c>
      <c r="G19" s="230">
        <v>2.3234747437378278</v>
      </c>
      <c r="H19" s="230">
        <v>2.2587203954902111</v>
      </c>
      <c r="I19" s="230">
        <v>1.07099968345771</v>
      </c>
      <c r="J19" s="230">
        <v>1.7455674942250829</v>
      </c>
      <c r="K19" s="230">
        <v>0.71489698688849923</v>
      </c>
      <c r="L19" s="230">
        <v>0.77605932292765845</v>
      </c>
      <c r="M19" s="230">
        <v>0.65686317913051995</v>
      </c>
      <c r="N19" s="230">
        <v>1.1529166842003069</v>
      </c>
      <c r="O19" s="230">
        <v>3.0048790778477841</v>
      </c>
      <c r="P19" s="230">
        <v>1.3422835071318311</v>
      </c>
      <c r="Q19" s="230">
        <v>0.78576887153124553</v>
      </c>
      <c r="R19" s="230">
        <v>0.77690177890273926</v>
      </c>
      <c r="S19" s="230">
        <v>0.75510931416777871</v>
      </c>
      <c r="T19" s="230">
        <v>0.34428980488635458</v>
      </c>
      <c r="U19" s="230">
        <v>0.23940828335360129</v>
      </c>
      <c r="V19" s="230">
        <v>0.3527036150702349</v>
      </c>
      <c r="W19" s="230">
        <v>0.2332194509678836</v>
      </c>
      <c r="X19" s="230">
        <v>0.24458744540275931</v>
      </c>
      <c r="Y19" s="230">
        <v>0.84684083846488456</v>
      </c>
      <c r="DA19" s="71" t="s">
        <v>2609</v>
      </c>
    </row>
    <row r="20" spans="1:105" ht="12" customHeight="1" x14ac:dyDescent="0.25">
      <c r="A20" s="59" t="s">
        <v>159</v>
      </c>
      <c r="B20" s="230">
        <v>4.306935593432736</v>
      </c>
      <c r="C20" s="230">
        <v>12.329284823012699</v>
      </c>
      <c r="D20" s="230">
        <v>9.2163825393149406</v>
      </c>
      <c r="E20" s="230">
        <v>10.516962774376379</v>
      </c>
      <c r="F20" s="230">
        <v>2.2559016535932201</v>
      </c>
      <c r="G20" s="230">
        <v>2.321998905893282</v>
      </c>
      <c r="H20" s="230">
        <v>2.5925328542820978</v>
      </c>
      <c r="I20" s="230">
        <v>2.3240197558148181</v>
      </c>
      <c r="J20" s="230">
        <v>1.1368444396833639</v>
      </c>
      <c r="K20" s="230">
        <v>1.0180137982433031</v>
      </c>
      <c r="L20" s="230">
        <v>0.12704267673522049</v>
      </c>
      <c r="M20" s="230">
        <v>1.3444266119278401</v>
      </c>
      <c r="N20" s="230">
        <v>0.79755712259026312</v>
      </c>
      <c r="O20" s="230">
        <v>1.207617186952564</v>
      </c>
      <c r="P20" s="230">
        <v>0.94602136324690933</v>
      </c>
      <c r="Q20" s="230">
        <v>0.88893764320900071</v>
      </c>
      <c r="R20" s="230">
        <v>0.8847831350867954</v>
      </c>
      <c r="S20" s="230">
        <v>0.9532763309981136</v>
      </c>
      <c r="T20" s="230">
        <v>0.96016636408345202</v>
      </c>
      <c r="U20" s="230">
        <v>1.0351523098237709</v>
      </c>
      <c r="V20" s="230">
        <v>0.34111835152295139</v>
      </c>
      <c r="W20" s="230">
        <v>1.4937356277723159</v>
      </c>
      <c r="X20" s="230">
        <v>1.145179431498101</v>
      </c>
      <c r="Y20" s="230">
        <v>0.80949929807011012</v>
      </c>
      <c r="DA20" s="71" t="s">
        <v>2610</v>
      </c>
    </row>
    <row r="21" spans="1:105" ht="12" customHeight="1" x14ac:dyDescent="0.25">
      <c r="A21" s="59" t="s">
        <v>32</v>
      </c>
      <c r="B21" s="230">
        <v>2.7361269866160098</v>
      </c>
      <c r="C21" s="230">
        <v>4.1303198506247654</v>
      </c>
      <c r="D21" s="230">
        <v>2.0872052474395142</v>
      </c>
      <c r="E21" s="230">
        <v>2.3546941706666269</v>
      </c>
      <c r="F21" s="230">
        <v>1.9423994012587451</v>
      </c>
      <c r="G21" s="230">
        <v>1.3366914071530149</v>
      </c>
      <c r="H21" s="230">
        <v>0.7038006833160122</v>
      </c>
      <c r="I21" s="230">
        <v>0.13349468955228391</v>
      </c>
      <c r="J21" s="230">
        <v>0.13054634254095551</v>
      </c>
      <c r="K21" s="230">
        <v>0</v>
      </c>
      <c r="L21" s="230">
        <v>0.33919338352207312</v>
      </c>
      <c r="M21" s="230">
        <v>0.1228135365581938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2611</v>
      </c>
    </row>
    <row r="22" spans="1:105" ht="12" customHeight="1" x14ac:dyDescent="0.25">
      <c r="A22" s="59" t="s">
        <v>35</v>
      </c>
      <c r="B22" s="230">
        <v>42.648971082994393</v>
      </c>
      <c r="C22" s="230">
        <v>44.292516187360569</v>
      </c>
      <c r="D22" s="230">
        <v>56.351444535522063</v>
      </c>
      <c r="E22" s="230">
        <v>33.985820442748221</v>
      </c>
      <c r="F22" s="230">
        <v>42.39128362050284</v>
      </c>
      <c r="G22" s="230">
        <v>37.306095831376823</v>
      </c>
      <c r="H22" s="230">
        <v>36.278366420252837</v>
      </c>
      <c r="I22" s="230">
        <v>34.605874979536971</v>
      </c>
      <c r="J22" s="230">
        <v>29.307999467854611</v>
      </c>
      <c r="K22" s="230">
        <v>17.588819847971241</v>
      </c>
      <c r="L22" s="230">
        <v>15.823757735835249</v>
      </c>
      <c r="M22" s="230">
        <v>21.263586862515069</v>
      </c>
      <c r="N22" s="230">
        <v>19.016065337041852</v>
      </c>
      <c r="O22" s="230">
        <v>18.385991248730491</v>
      </c>
      <c r="P22" s="230">
        <v>23.15634517073482</v>
      </c>
      <c r="Q22" s="230">
        <v>17.187128625704929</v>
      </c>
      <c r="R22" s="230">
        <v>15.776148537627421</v>
      </c>
      <c r="S22" s="230">
        <v>16.828246579542611</v>
      </c>
      <c r="T22" s="230">
        <v>17.088014730807121</v>
      </c>
      <c r="U22" s="230">
        <v>19.250464352825649</v>
      </c>
      <c r="V22" s="230">
        <v>18.67608800825273</v>
      </c>
      <c r="W22" s="230">
        <v>18.743738314750061</v>
      </c>
      <c r="X22" s="230">
        <v>17.193838901843829</v>
      </c>
      <c r="Y22" s="230">
        <v>19.670471968180451</v>
      </c>
      <c r="DA22" s="71" t="s">
        <v>2612</v>
      </c>
    </row>
    <row r="23" spans="1:105" ht="12" customHeight="1" x14ac:dyDescent="0.25">
      <c r="A23" s="60" t="s">
        <v>2563</v>
      </c>
      <c r="B23" s="329">
        <v>16.519465981777341</v>
      </c>
      <c r="C23" s="329">
        <v>12.54948623363302</v>
      </c>
      <c r="D23" s="329">
        <v>11.18406471348772</v>
      </c>
      <c r="E23" s="329">
        <v>12.478961070381819</v>
      </c>
      <c r="F23" s="329">
        <v>9.6451104282204483</v>
      </c>
      <c r="G23" s="329">
        <v>8.353348162613635</v>
      </c>
      <c r="H23" s="329">
        <v>7.3041332055661048</v>
      </c>
      <c r="I23" s="329">
        <v>8.7166578074180645</v>
      </c>
      <c r="J23" s="329">
        <v>13.03322313443107</v>
      </c>
      <c r="K23" s="329">
        <v>11.61583733725279</v>
      </c>
      <c r="L23" s="329">
        <v>19.136827900772541</v>
      </c>
      <c r="M23" s="329">
        <v>12.379257510096551</v>
      </c>
      <c r="N23" s="329">
        <v>14.33913764794668</v>
      </c>
      <c r="O23" s="329">
        <v>12.731477713144439</v>
      </c>
      <c r="P23" s="329">
        <v>13.945183589049661</v>
      </c>
      <c r="Q23" s="329">
        <v>16.00211848751113</v>
      </c>
      <c r="R23" s="329">
        <v>18.271324610506131</v>
      </c>
      <c r="S23" s="329">
        <v>20.773111119068439</v>
      </c>
      <c r="T23" s="329">
        <v>24.20877330670746</v>
      </c>
      <c r="U23" s="329">
        <v>22.108970045487709</v>
      </c>
      <c r="V23" s="329">
        <v>14.40949827897256</v>
      </c>
      <c r="W23" s="329">
        <v>17.28165876668367</v>
      </c>
      <c r="X23" s="329">
        <v>15.451833346524671</v>
      </c>
      <c r="Y23" s="329">
        <v>14.82301054346134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28.520420778278549</v>
      </c>
      <c r="C24" s="261">
        <f t="shared" si="1"/>
        <v>31.291002030414536</v>
      </c>
      <c r="D24" s="261">
        <f t="shared" si="1"/>
        <v>33.052341960299231</v>
      </c>
      <c r="E24" s="261">
        <f t="shared" si="1"/>
        <v>25.658259829249403</v>
      </c>
      <c r="F24" s="261">
        <f t="shared" si="1"/>
        <v>24.33608001509819</v>
      </c>
      <c r="G24" s="261">
        <f t="shared" si="1"/>
        <v>21.571952359719138</v>
      </c>
      <c r="H24" s="261">
        <f t="shared" si="1"/>
        <v>20.486633307255747</v>
      </c>
      <c r="I24" s="261">
        <f t="shared" si="1"/>
        <v>19.71484258702678</v>
      </c>
      <c r="J24" s="261">
        <f t="shared" si="1"/>
        <v>19.292413687319659</v>
      </c>
      <c r="K24" s="261">
        <f t="shared" si="1"/>
        <v>13.191249739875811</v>
      </c>
      <c r="L24" s="261">
        <f t="shared" si="1"/>
        <v>14.982870087118727</v>
      </c>
      <c r="M24" s="261">
        <f t="shared" si="1"/>
        <v>15.186397121315803</v>
      </c>
      <c r="N24" s="261">
        <f t="shared" si="1"/>
        <v>14.919720485460847</v>
      </c>
      <c r="O24" s="261">
        <f t="shared" si="1"/>
        <v>14.920624673220296</v>
      </c>
      <c r="P24" s="261">
        <f t="shared" si="1"/>
        <v>16.719816613253098</v>
      </c>
      <c r="Q24" s="261">
        <f t="shared" si="1"/>
        <v>14.601833875422543</v>
      </c>
      <c r="R24" s="261">
        <f t="shared" si="1"/>
        <v>14.808673537083765</v>
      </c>
      <c r="S24" s="261">
        <f t="shared" si="1"/>
        <v>16.238896272629258</v>
      </c>
      <c r="T24" s="261">
        <f t="shared" si="1"/>
        <v>17.437585045691659</v>
      </c>
      <c r="U24" s="261">
        <f t="shared" si="1"/>
        <v>17.683630601488876</v>
      </c>
      <c r="V24" s="261">
        <f t="shared" si="1"/>
        <v>14.25407747904806</v>
      </c>
      <c r="W24" s="261">
        <f t="shared" si="1"/>
        <v>15.846346977055322</v>
      </c>
      <c r="X24" s="261">
        <f t="shared" si="1"/>
        <v>14.3003516855706</v>
      </c>
      <c r="Y24" s="261">
        <f t="shared" si="1"/>
        <v>15.253618809620589</v>
      </c>
      <c r="DA24" s="70"/>
    </row>
    <row r="25" spans="1:105" ht="12" customHeight="1" x14ac:dyDescent="0.25">
      <c r="A25" s="169" t="s">
        <v>2566</v>
      </c>
      <c r="B25" s="352">
        <v>21.327749070045119</v>
      </c>
      <c r="C25" s="352">
        <v>24.060302312348099</v>
      </c>
      <c r="D25" s="352">
        <v>25.73364088974003</v>
      </c>
      <c r="E25" s="352">
        <v>19.40903654291893</v>
      </c>
      <c r="F25" s="352">
        <v>18.74500370210113</v>
      </c>
      <c r="G25" s="352">
        <v>16.596354427460572</v>
      </c>
      <c r="H25" s="352">
        <v>15.912806296858539</v>
      </c>
      <c r="I25" s="352">
        <v>15.031436984781619</v>
      </c>
      <c r="J25" s="352">
        <v>14.21707346514488</v>
      </c>
      <c r="K25" s="352">
        <v>9.5346540826393671</v>
      </c>
      <c r="L25" s="352">
        <v>10.34931744234906</v>
      </c>
      <c r="M25" s="352">
        <v>10.966503959874901</v>
      </c>
      <c r="N25" s="352">
        <v>10.627886756900921</v>
      </c>
      <c r="O25" s="352">
        <v>10.72873919351783</v>
      </c>
      <c r="P25" s="352">
        <v>12.07331888782106</v>
      </c>
      <c r="Q25" s="352">
        <v>10.238263214106309</v>
      </c>
      <c r="R25" s="352">
        <v>10.261008116638539</v>
      </c>
      <c r="S25" s="352">
        <v>11.206308228084049</v>
      </c>
      <c r="T25" s="352">
        <v>11.92747003019289</v>
      </c>
      <c r="U25" s="352">
        <v>12.24391996833125</v>
      </c>
      <c r="V25" s="352">
        <v>10.100995714569979</v>
      </c>
      <c r="W25" s="352">
        <v>11.128813830141929</v>
      </c>
      <c r="X25" s="352">
        <v>10.059224553285789</v>
      </c>
      <c r="Y25" s="352">
        <v>10.829758617856649</v>
      </c>
      <c r="DA25" s="170" t="s">
        <v>2614</v>
      </c>
    </row>
    <row r="26" spans="1:105" ht="12" customHeight="1" x14ac:dyDescent="0.25">
      <c r="A26" s="61" t="s">
        <v>2568</v>
      </c>
      <c r="B26" s="263">
        <v>7.1926717082334308</v>
      </c>
      <c r="C26" s="263">
        <v>7.2306997180664352</v>
      </c>
      <c r="D26" s="263">
        <v>7.3187010705591993</v>
      </c>
      <c r="E26" s="263">
        <v>6.2492232863304737</v>
      </c>
      <c r="F26" s="263">
        <v>5.5910763129970622</v>
      </c>
      <c r="G26" s="263">
        <v>4.9755979322585668</v>
      </c>
      <c r="H26" s="263">
        <v>4.5738270103972072</v>
      </c>
      <c r="I26" s="263">
        <v>4.6834056022451618</v>
      </c>
      <c r="J26" s="263">
        <v>5.075340222174777</v>
      </c>
      <c r="K26" s="263">
        <v>3.6565956572364451</v>
      </c>
      <c r="L26" s="263">
        <v>4.6335526447696669</v>
      </c>
      <c r="M26" s="263">
        <v>4.2198931614409032</v>
      </c>
      <c r="N26" s="263">
        <v>4.2918337285599248</v>
      </c>
      <c r="O26" s="263">
        <v>4.1918854797024663</v>
      </c>
      <c r="P26" s="263">
        <v>4.6464977254320381</v>
      </c>
      <c r="Q26" s="263">
        <v>4.3635706613162339</v>
      </c>
      <c r="R26" s="263">
        <v>4.5476654204452256</v>
      </c>
      <c r="S26" s="263">
        <v>5.0325880445452089</v>
      </c>
      <c r="T26" s="263">
        <v>5.5101150154987684</v>
      </c>
      <c r="U26" s="263">
        <v>5.4397106331576266</v>
      </c>
      <c r="V26" s="263">
        <v>4.153081764478082</v>
      </c>
      <c r="W26" s="263">
        <v>4.7175331469133921</v>
      </c>
      <c r="X26" s="263">
        <v>4.2411271322848103</v>
      </c>
      <c r="Y26" s="263">
        <v>4.4238601917639393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81.906109696437284</v>
      </c>
      <c r="C27" s="261">
        <f t="shared" si="2"/>
        <v>91.462080097299889</v>
      </c>
      <c r="D27" s="261">
        <f t="shared" si="2"/>
        <v>97.527045002167512</v>
      </c>
      <c r="E27" s="261">
        <f t="shared" si="2"/>
        <v>74.462330024994344</v>
      </c>
      <c r="F27" s="261">
        <f t="shared" si="2"/>
        <v>71.078609925004116</v>
      </c>
      <c r="G27" s="261">
        <f t="shared" si="2"/>
        <v>63.368409270376446</v>
      </c>
      <c r="H27" s="261">
        <f t="shared" si="2"/>
        <v>60.417603175222297</v>
      </c>
      <c r="I27" s="261">
        <f t="shared" si="2"/>
        <v>57.501313061261705</v>
      </c>
      <c r="J27" s="261">
        <f t="shared" si="2"/>
        <v>55.566885807392438</v>
      </c>
      <c r="K27" s="261">
        <f t="shared" si="2"/>
        <v>37.913882393079163</v>
      </c>
      <c r="L27" s="261">
        <f t="shared" si="2"/>
        <v>44.356302394006839</v>
      </c>
      <c r="M27" s="261">
        <f t="shared" si="2"/>
        <v>43.796262490075321</v>
      </c>
      <c r="N27" s="261">
        <f t="shared" si="2"/>
        <v>43.231440969525437</v>
      </c>
      <c r="O27" s="261">
        <f t="shared" si="2"/>
        <v>43.261181910214631</v>
      </c>
      <c r="P27" s="261">
        <f t="shared" si="2"/>
        <v>48.232449343056985</v>
      </c>
      <c r="Q27" s="261">
        <f t="shared" si="2"/>
        <v>42.69055546280363</v>
      </c>
      <c r="R27" s="261">
        <f t="shared" si="2"/>
        <v>43.725499667905822</v>
      </c>
      <c r="S27" s="261">
        <f t="shared" si="2"/>
        <v>48.134379604624812</v>
      </c>
      <c r="T27" s="261">
        <f t="shared" si="2"/>
        <v>52.165449585583573</v>
      </c>
      <c r="U27" s="261">
        <f t="shared" si="2"/>
        <v>52.206767210609868</v>
      </c>
      <c r="V27" s="261">
        <f t="shared" si="2"/>
        <v>41.36465486870744</v>
      </c>
      <c r="W27" s="261">
        <f t="shared" si="2"/>
        <v>46.230405287069331</v>
      </c>
      <c r="X27" s="261">
        <f t="shared" si="2"/>
        <v>41.676047908493111</v>
      </c>
      <c r="Y27" s="261">
        <f t="shared" si="2"/>
        <v>44.265088956951146</v>
      </c>
      <c r="DA27" s="70"/>
    </row>
    <row r="28" spans="1:105" ht="12" customHeight="1" x14ac:dyDescent="0.25">
      <c r="A28" s="169" t="s">
        <v>2571</v>
      </c>
      <c r="B28" s="351">
        <v>61.678192167730337</v>
      </c>
      <c r="C28" s="351">
        <v>76.095362260198229</v>
      </c>
      <c r="D28" s="351">
        <v>83.832271883611128</v>
      </c>
      <c r="E28" s="351">
        <v>59.181969530649241</v>
      </c>
      <c r="F28" s="351">
        <v>59.268270625142343</v>
      </c>
      <c r="G28" s="351">
        <v>53.139819683502608</v>
      </c>
      <c r="H28" s="351">
        <v>51.473766596978088</v>
      </c>
      <c r="I28" s="351">
        <v>46.827854521566117</v>
      </c>
      <c r="J28" s="351">
        <v>39.607837071354389</v>
      </c>
      <c r="K28" s="351">
        <v>23.690408102565542</v>
      </c>
      <c r="L28" s="351">
        <v>20.923451903264969</v>
      </c>
      <c r="M28" s="351">
        <v>28.637987987916279</v>
      </c>
      <c r="N28" s="351">
        <v>25.67331323734582</v>
      </c>
      <c r="O28" s="351">
        <v>27.671617363507149</v>
      </c>
      <c r="P28" s="351">
        <v>31.156714336057401</v>
      </c>
      <c r="Q28" s="351">
        <v>23.09612466176959</v>
      </c>
      <c r="R28" s="351">
        <v>21.352449124428919</v>
      </c>
      <c r="S28" s="351">
        <v>22.697917009847139</v>
      </c>
      <c r="T28" s="351">
        <v>22.52205369981932</v>
      </c>
      <c r="U28" s="351">
        <v>25.134558991645338</v>
      </c>
      <c r="V28" s="351">
        <v>23.72037126180226</v>
      </c>
      <c r="W28" s="351">
        <v>25.069190470721981</v>
      </c>
      <c r="X28" s="351">
        <v>22.755435647442489</v>
      </c>
      <c r="Y28" s="351">
        <v>26.11446380169237</v>
      </c>
      <c r="DA28" s="170" t="s">
        <v>2616</v>
      </c>
    </row>
    <row r="29" spans="1:105" ht="12" customHeight="1" x14ac:dyDescent="0.25">
      <c r="A29" s="59" t="s">
        <v>28</v>
      </c>
      <c r="B29" s="230">
        <v>0.61070362647433452</v>
      </c>
      <c r="C29" s="230">
        <v>0.3301906190947132</v>
      </c>
      <c r="D29" s="230">
        <v>0.31777669438272688</v>
      </c>
      <c r="E29" s="230">
        <v>0.24558339996186651</v>
      </c>
      <c r="F29" s="230">
        <v>1.103738718837755</v>
      </c>
      <c r="G29" s="230">
        <v>0.13378594289735901</v>
      </c>
      <c r="H29" s="230">
        <v>0.24917024594811649</v>
      </c>
      <c r="I29" s="230">
        <v>0.13268418479658819</v>
      </c>
      <c r="J29" s="230">
        <v>3.1154119145382742E-2</v>
      </c>
      <c r="K29" s="230">
        <v>3.114610284751787E-2</v>
      </c>
      <c r="L29" s="230">
        <v>2.6244002423907922E-2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6.6076131696750893E-4</v>
      </c>
      <c r="U29" s="230">
        <v>1.8753842947190329E-3</v>
      </c>
      <c r="V29" s="230">
        <v>2.1141497460315942E-3</v>
      </c>
      <c r="W29" s="230">
        <v>3.035295019630244E-3</v>
      </c>
      <c r="X29" s="230">
        <v>0</v>
      </c>
      <c r="Y29" s="230">
        <v>0</v>
      </c>
      <c r="DA29" s="71" t="s">
        <v>2617</v>
      </c>
    </row>
    <row r="30" spans="1:105" ht="12" customHeight="1" x14ac:dyDescent="0.25">
      <c r="A30" s="59" t="s">
        <v>31</v>
      </c>
      <c r="B30" s="230">
        <v>0.22010038242766949</v>
      </c>
      <c r="C30" s="230">
        <v>1.3748195664120331</v>
      </c>
      <c r="D30" s="230">
        <v>0.67159846807351009</v>
      </c>
      <c r="E30" s="230">
        <v>1.5598832068613679</v>
      </c>
      <c r="F30" s="230">
        <v>1.116060875257864</v>
      </c>
      <c r="G30" s="230">
        <v>2.8450711147810162</v>
      </c>
      <c r="H30" s="230">
        <v>2.7657800761104618</v>
      </c>
      <c r="I30" s="230">
        <v>1.311428183825768</v>
      </c>
      <c r="J30" s="230">
        <v>2.1374295847654081</v>
      </c>
      <c r="K30" s="230">
        <v>0.8753840655777545</v>
      </c>
      <c r="L30" s="230">
        <v>0.950276721952235</v>
      </c>
      <c r="M30" s="230">
        <v>0.80432226015982067</v>
      </c>
      <c r="N30" s="230">
        <v>1.411734715347315</v>
      </c>
      <c r="O30" s="230">
        <v>3.679443768793206</v>
      </c>
      <c r="P30" s="230">
        <v>1.643612457712446</v>
      </c>
      <c r="Q30" s="230">
        <v>0.96216596514030039</v>
      </c>
      <c r="R30" s="230">
        <v>0.95130830069723171</v>
      </c>
      <c r="S30" s="230">
        <v>0.92462365000136149</v>
      </c>
      <c r="T30" s="230">
        <v>0.42157935292206677</v>
      </c>
      <c r="U30" s="230">
        <v>0.29315300002481792</v>
      </c>
      <c r="V30" s="230">
        <v>0.43188197763702241</v>
      </c>
      <c r="W30" s="230">
        <v>0.28557483791985738</v>
      </c>
      <c r="X30" s="230">
        <v>0.29949483110541958</v>
      </c>
      <c r="Y30" s="230">
        <v>1.036947965467206</v>
      </c>
      <c r="DA30" s="71" t="s">
        <v>2618</v>
      </c>
    </row>
    <row r="31" spans="1:105" ht="12" customHeight="1" x14ac:dyDescent="0.25">
      <c r="A31" s="59" t="s">
        <v>159</v>
      </c>
      <c r="B31" s="230">
        <v>5.2737986858360033</v>
      </c>
      <c r="C31" s="230">
        <v>15.09708345675025</v>
      </c>
      <c r="D31" s="230">
        <v>11.28536637467136</v>
      </c>
      <c r="E31" s="230">
        <v>12.8779136012772</v>
      </c>
      <c r="F31" s="230">
        <v>2.7623285554202721</v>
      </c>
      <c r="G31" s="230">
        <v>2.8432639663999382</v>
      </c>
      <c r="H31" s="230">
        <v>3.1745300256515492</v>
      </c>
      <c r="I31" s="230">
        <v>2.845738476507941</v>
      </c>
      <c r="J31" s="230">
        <v>1.392054415938814</v>
      </c>
      <c r="K31" s="230">
        <v>1.2465475080530251</v>
      </c>
      <c r="L31" s="230">
        <v>0.15556246130843329</v>
      </c>
      <c r="M31" s="230">
        <v>1.646236667666743</v>
      </c>
      <c r="N31" s="230">
        <v>0.97660055827379189</v>
      </c>
      <c r="O31" s="230">
        <v>1.478714922799059</v>
      </c>
      <c r="P31" s="230">
        <v>1.1583935060166239</v>
      </c>
      <c r="Q31" s="230">
        <v>1.0884950733171439</v>
      </c>
      <c r="R31" s="230">
        <v>1.0834079205144429</v>
      </c>
      <c r="S31" s="230">
        <v>1.16727713999769</v>
      </c>
      <c r="T31" s="230">
        <v>1.1757139152042271</v>
      </c>
      <c r="U31" s="230">
        <v>1.2675334406005361</v>
      </c>
      <c r="V31" s="230">
        <v>0.4176959406403486</v>
      </c>
      <c r="W31" s="230">
        <v>1.8290640340069171</v>
      </c>
      <c r="X31" s="230">
        <v>1.4022605283650229</v>
      </c>
      <c r="Y31" s="230">
        <v>0.99122363028993077</v>
      </c>
      <c r="DA31" s="71" t="s">
        <v>2619</v>
      </c>
    </row>
    <row r="32" spans="1:105" ht="12" customHeight="1" x14ac:dyDescent="0.25">
      <c r="A32" s="59" t="s">
        <v>32</v>
      </c>
      <c r="B32" s="230">
        <v>3.3503595754481772</v>
      </c>
      <c r="C32" s="230">
        <v>5.0575345109691003</v>
      </c>
      <c r="D32" s="230">
        <v>2.5557615274769558</v>
      </c>
      <c r="E32" s="230">
        <v>2.8832989844897492</v>
      </c>
      <c r="F32" s="230">
        <v>2.3784482464392811</v>
      </c>
      <c r="G32" s="230">
        <v>1.636764988350631</v>
      </c>
      <c r="H32" s="230">
        <v>0.86179675508083098</v>
      </c>
      <c r="I32" s="230">
        <v>0.163462885166062</v>
      </c>
      <c r="J32" s="230">
        <v>0.15985266433586379</v>
      </c>
      <c r="K32" s="230">
        <v>0</v>
      </c>
      <c r="L32" s="230">
        <v>0.41533883696580359</v>
      </c>
      <c r="M32" s="230">
        <v>0.15038392231615569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2620</v>
      </c>
    </row>
    <row r="33" spans="1:105" ht="12" customHeight="1" x14ac:dyDescent="0.25">
      <c r="A33" s="59" t="s">
        <v>35</v>
      </c>
      <c r="B33" s="230">
        <v>52.223229897544158</v>
      </c>
      <c r="C33" s="230">
        <v>54.235734106972139</v>
      </c>
      <c r="D33" s="230">
        <v>69.001768819006585</v>
      </c>
      <c r="E33" s="230">
        <v>41.615290338059047</v>
      </c>
      <c r="F33" s="230">
        <v>51.907694229187157</v>
      </c>
      <c r="G33" s="230">
        <v>45.680933671073667</v>
      </c>
      <c r="H33" s="230">
        <v>44.42248949418714</v>
      </c>
      <c r="I33" s="230">
        <v>42.374540791269773</v>
      </c>
      <c r="J33" s="230">
        <v>35.887346287168917</v>
      </c>
      <c r="K33" s="230">
        <v>21.537330426087241</v>
      </c>
      <c r="L33" s="230">
        <v>19.376029880614588</v>
      </c>
      <c r="M33" s="230">
        <v>26.037045137773561</v>
      </c>
      <c r="N33" s="230">
        <v>23.28497796372471</v>
      </c>
      <c r="O33" s="230">
        <v>22.513458671914879</v>
      </c>
      <c r="P33" s="230">
        <v>28.354708372328329</v>
      </c>
      <c r="Q33" s="230">
        <v>21.045463623312141</v>
      </c>
      <c r="R33" s="230">
        <v>19.317732903217252</v>
      </c>
      <c r="S33" s="230">
        <v>20.60601621984809</v>
      </c>
      <c r="T33" s="230">
        <v>20.924099670376059</v>
      </c>
      <c r="U33" s="230">
        <v>23.571997166725261</v>
      </c>
      <c r="V33" s="230">
        <v>22.868679193778849</v>
      </c>
      <c r="W33" s="230">
        <v>22.95151630377558</v>
      </c>
      <c r="X33" s="230">
        <v>21.053680287972039</v>
      </c>
      <c r="Y33" s="230">
        <v>24.08629220593523</v>
      </c>
      <c r="DA33" s="71" t="s">
        <v>2621</v>
      </c>
    </row>
    <row r="34" spans="1:105" ht="12" customHeight="1" x14ac:dyDescent="0.25">
      <c r="A34" s="60" t="s">
        <v>2578</v>
      </c>
      <c r="B34" s="329">
        <v>20.22791752870695</v>
      </c>
      <c r="C34" s="329">
        <v>15.36671783710166</v>
      </c>
      <c r="D34" s="329">
        <v>13.694773118556389</v>
      </c>
      <c r="E34" s="329">
        <v>15.2803604943451</v>
      </c>
      <c r="F34" s="329">
        <v>11.810339299861781</v>
      </c>
      <c r="G34" s="329">
        <v>10.22858958687384</v>
      </c>
      <c r="H34" s="329">
        <v>8.9438365782442109</v>
      </c>
      <c r="I34" s="329">
        <v>10.67345853969559</v>
      </c>
      <c r="J34" s="329">
        <v>15.959048736038049</v>
      </c>
      <c r="K34" s="329">
        <v>14.22347429051362</v>
      </c>
      <c r="L34" s="329">
        <v>23.43285049074187</v>
      </c>
      <c r="M34" s="329">
        <v>15.15827450215904</v>
      </c>
      <c r="N34" s="329">
        <v>17.558127732179621</v>
      </c>
      <c r="O34" s="329">
        <v>15.58956454670748</v>
      </c>
      <c r="P34" s="329">
        <v>17.075735006999579</v>
      </c>
      <c r="Q34" s="329">
        <v>19.59443080103404</v>
      </c>
      <c r="R34" s="329">
        <v>22.3730505434769</v>
      </c>
      <c r="S34" s="329">
        <v>25.436462594777669</v>
      </c>
      <c r="T34" s="329">
        <v>29.643395885764249</v>
      </c>
      <c r="U34" s="329">
        <v>27.07220821896453</v>
      </c>
      <c r="V34" s="329">
        <v>17.64428360690518</v>
      </c>
      <c r="W34" s="329">
        <v>21.16121481634735</v>
      </c>
      <c r="X34" s="329">
        <v>18.920612261050621</v>
      </c>
      <c r="Y34" s="329">
        <v>18.15062515525878</v>
      </c>
      <c r="DA34" s="72" t="s">
        <v>2622</v>
      </c>
    </row>
    <row r="35" spans="1:105" ht="12" customHeight="1" x14ac:dyDescent="0.25">
      <c r="A35" s="39" t="s">
        <v>2580</v>
      </c>
      <c r="B35" s="228">
        <v>103.9750083542084</v>
      </c>
      <c r="C35" s="228">
        <v>127.8998724779747</v>
      </c>
      <c r="D35" s="228">
        <v>118.7228731252946</v>
      </c>
      <c r="E35" s="228">
        <v>94.737299162539358</v>
      </c>
      <c r="F35" s="228">
        <v>89.395177812473932</v>
      </c>
      <c r="G35" s="228">
        <v>70.093335469395271</v>
      </c>
      <c r="H35" s="228">
        <v>76.799871928043871</v>
      </c>
      <c r="I35" s="228">
        <v>63.919199633350487</v>
      </c>
      <c r="J35" s="228">
        <v>61.347454648591302</v>
      </c>
      <c r="K35" s="228">
        <v>46.575848845347082</v>
      </c>
      <c r="L35" s="228">
        <v>41.924094852568651</v>
      </c>
      <c r="M35" s="228">
        <v>42.648939890102348</v>
      </c>
      <c r="N35" s="228">
        <v>43.791681551456179</v>
      </c>
      <c r="O35" s="228">
        <v>44.302499547271623</v>
      </c>
      <c r="P35" s="228">
        <v>49.799918152993257</v>
      </c>
      <c r="Q35" s="228">
        <v>39.974718896307863</v>
      </c>
      <c r="R35" s="228">
        <v>41.228599135560323</v>
      </c>
      <c r="S35" s="228">
        <v>45.06837587748845</v>
      </c>
      <c r="T35" s="228">
        <v>48.503783562362088</v>
      </c>
      <c r="U35" s="228">
        <v>48.840925330228913</v>
      </c>
      <c r="V35" s="228">
        <v>40.362582572367373</v>
      </c>
      <c r="W35" s="228">
        <v>44.31331023656864</v>
      </c>
      <c r="X35" s="228">
        <v>40.539378975257932</v>
      </c>
      <c r="Y35" s="228">
        <v>42.46634761012136</v>
      </c>
      <c r="DA35" s="92" t="s">
        <v>2623</v>
      </c>
    </row>
    <row r="36" spans="1:105" ht="12" customHeight="1" x14ac:dyDescent="0.25">
      <c r="A36" s="64" t="s">
        <v>28</v>
      </c>
      <c r="B36" s="229">
        <v>0.46369054197321419</v>
      </c>
      <c r="C36" s="229">
        <v>0.2064391047581321</v>
      </c>
      <c r="D36" s="229">
        <v>0.22311297920120121</v>
      </c>
      <c r="E36" s="229">
        <v>0.17619353017618319</v>
      </c>
      <c r="F36" s="229">
        <v>0.78569038218566778</v>
      </c>
      <c r="G36" s="229">
        <v>0.11225083191444291</v>
      </c>
      <c r="H36" s="229">
        <v>0.16540303184825619</v>
      </c>
      <c r="I36" s="229">
        <v>0.111921271373187</v>
      </c>
      <c r="J36" s="229">
        <v>2.8729420134440461E-2</v>
      </c>
      <c r="K36" s="229">
        <v>2.615096759306278E-2</v>
      </c>
      <c r="L36" s="229">
        <v>3.5851022025748677E-2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9.5386900531515932E-4</v>
      </c>
      <c r="U36" s="229">
        <v>2.5551389656219389E-3</v>
      </c>
      <c r="V36" s="229">
        <v>2.5626446508670948E-3</v>
      </c>
      <c r="W36" s="229">
        <v>3.8593589512802649E-3</v>
      </c>
      <c r="X36" s="229">
        <v>0</v>
      </c>
      <c r="Y36" s="229">
        <v>0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0.16878194316266809</v>
      </c>
      <c r="C38" s="229">
        <v>0.86812125114756344</v>
      </c>
      <c r="D38" s="229">
        <v>0.47623349328805648</v>
      </c>
      <c r="E38" s="229">
        <v>1.1302915448242441</v>
      </c>
      <c r="F38" s="229">
        <v>0.80238072912702574</v>
      </c>
      <c r="G38" s="229">
        <v>2.4109025576359979</v>
      </c>
      <c r="H38" s="229">
        <v>1.8542674537011381</v>
      </c>
      <c r="I38" s="229">
        <v>1.1172373190122</v>
      </c>
      <c r="J38" s="229">
        <v>1.990722142162769</v>
      </c>
      <c r="K38" s="229">
        <v>0.74231824153081694</v>
      </c>
      <c r="L38" s="229">
        <v>1.3110794471531719</v>
      </c>
      <c r="M38" s="229">
        <v>0.93126928264978126</v>
      </c>
      <c r="N38" s="229">
        <v>1.6186618283979439</v>
      </c>
      <c r="O38" s="229">
        <v>4.0309173997896259</v>
      </c>
      <c r="P38" s="229">
        <v>1.769391105802727</v>
      </c>
      <c r="Q38" s="229">
        <v>1.279389377030409</v>
      </c>
      <c r="R38" s="229">
        <v>1.3083298354037169</v>
      </c>
      <c r="S38" s="229">
        <v>1.2943038784961109</v>
      </c>
      <c r="T38" s="229">
        <v>0.6146542753506421</v>
      </c>
      <c r="U38" s="229">
        <v>0.4033908471831098</v>
      </c>
      <c r="V38" s="229">
        <v>0.52871930960539915</v>
      </c>
      <c r="W38" s="229">
        <v>0.36672595630976129</v>
      </c>
      <c r="X38" s="229">
        <v>0.37728763509633578</v>
      </c>
      <c r="Y38" s="229">
        <v>1.3032062926981971</v>
      </c>
      <c r="DA38" s="73" t="s">
        <v>2626</v>
      </c>
    </row>
    <row r="39" spans="1:105" ht="12" customHeight="1" x14ac:dyDescent="0.25">
      <c r="A39" s="64" t="s">
        <v>159</v>
      </c>
      <c r="B39" s="229">
        <v>4.1210709933143166</v>
      </c>
      <c r="C39" s="229">
        <v>9.7142461116840622</v>
      </c>
      <c r="D39" s="229">
        <v>8.1546864124680098</v>
      </c>
      <c r="E39" s="229">
        <v>9.5087902227147545</v>
      </c>
      <c r="F39" s="229">
        <v>2.0237147725422799</v>
      </c>
      <c r="G39" s="229">
        <v>2.4551898244405419</v>
      </c>
      <c r="H39" s="229">
        <v>2.168780171776286</v>
      </c>
      <c r="I39" s="229">
        <v>2.470456835244327</v>
      </c>
      <c r="J39" s="229">
        <v>1.321163011039542</v>
      </c>
      <c r="K39" s="229">
        <v>1.0771636614199931</v>
      </c>
      <c r="L39" s="229">
        <v>0.21870821065375359</v>
      </c>
      <c r="M39" s="229">
        <v>1.9423112419819399</v>
      </c>
      <c r="N39" s="229">
        <v>1.1410412950755251</v>
      </c>
      <c r="O39" s="229">
        <v>1.6507737238616511</v>
      </c>
      <c r="P39" s="229">
        <v>1.2707551920569879</v>
      </c>
      <c r="Q39" s="229">
        <v>1.4748932250841389</v>
      </c>
      <c r="R39" s="229">
        <v>1.518341030979983</v>
      </c>
      <c r="S39" s="229">
        <v>1.665047388645736</v>
      </c>
      <c r="T39" s="229">
        <v>1.7467654582216381</v>
      </c>
      <c r="U39" s="229">
        <v>1.7773480661278569</v>
      </c>
      <c r="V39" s="229">
        <v>0.52107676478139708</v>
      </c>
      <c r="W39" s="229">
        <v>2.3934920201126961</v>
      </c>
      <c r="X39" s="229">
        <v>1.8000862449241459</v>
      </c>
      <c r="Y39" s="229">
        <v>1.269431335285228</v>
      </c>
      <c r="DA39" s="73" t="s">
        <v>2627</v>
      </c>
    </row>
    <row r="40" spans="1:105" ht="12" customHeight="1" x14ac:dyDescent="0.25">
      <c r="A40" s="64" t="s">
        <v>32</v>
      </c>
      <c r="B40" s="229">
        <v>2.538138742048913</v>
      </c>
      <c r="C40" s="229">
        <v>3.1549486210130699</v>
      </c>
      <c r="D40" s="229">
        <v>1.7903969123206891</v>
      </c>
      <c r="E40" s="229">
        <v>2.0639863846705939</v>
      </c>
      <c r="F40" s="229">
        <v>1.6892933196765409</v>
      </c>
      <c r="G40" s="229">
        <v>1.3702241282237111</v>
      </c>
      <c r="H40" s="229">
        <v>0.57079260669722875</v>
      </c>
      <c r="I40" s="229">
        <v>0.13757478224740929</v>
      </c>
      <c r="J40" s="229">
        <v>0.14708130102385231</v>
      </c>
      <c r="K40" s="229">
        <v>0</v>
      </c>
      <c r="L40" s="229">
        <v>0.56610920125683428</v>
      </c>
      <c r="M40" s="229">
        <v>0.17201461619497521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2628</v>
      </c>
    </row>
    <row r="41" spans="1:105" ht="12" customHeight="1" x14ac:dyDescent="0.25">
      <c r="A41" s="64" t="s">
        <v>33</v>
      </c>
      <c r="B41" s="229">
        <v>3.1576334857796242</v>
      </c>
      <c r="C41" s="229">
        <v>2.5247077166280261</v>
      </c>
      <c r="D41" s="229">
        <v>18.297135585603431</v>
      </c>
      <c r="E41" s="229">
        <v>10.120125565292049</v>
      </c>
      <c r="F41" s="229">
        <v>3.1576334857851789</v>
      </c>
      <c r="G41" s="229">
        <v>5.1249241719051994</v>
      </c>
      <c r="H41" s="229">
        <v>5.1317652224787924</v>
      </c>
      <c r="I41" s="229">
        <v>4.5191054226992424</v>
      </c>
      <c r="J41" s="229">
        <v>3.751570410319617</v>
      </c>
      <c r="K41" s="229">
        <v>5.0568737214670492</v>
      </c>
      <c r="L41" s="229">
        <v>1.9483106285189671</v>
      </c>
      <c r="M41" s="229">
        <v>1.933085433260936</v>
      </c>
      <c r="N41" s="229">
        <v>1.3142532570190351</v>
      </c>
      <c r="O41" s="229">
        <v>1.3233575122899821</v>
      </c>
      <c r="P41" s="229">
        <v>1.3163107158341241</v>
      </c>
      <c r="Q41" s="229">
        <v>1.3233060758213071</v>
      </c>
      <c r="R41" s="229">
        <v>1.322534528763498</v>
      </c>
      <c r="S41" s="229">
        <v>1.332616076976195</v>
      </c>
      <c r="T41" s="229">
        <v>0.4706951412845265</v>
      </c>
      <c r="U41" s="229">
        <v>0.43391806489765639</v>
      </c>
      <c r="V41" s="229">
        <v>0.62911947033507309</v>
      </c>
      <c r="W41" s="229">
        <v>0.72062495130515858</v>
      </c>
      <c r="X41" s="229">
        <v>0.91438613557025028</v>
      </c>
      <c r="Y41" s="229">
        <v>0.48761774006908221</v>
      </c>
      <c r="DA41" s="73" t="s">
        <v>2629</v>
      </c>
    </row>
    <row r="42" spans="1:105" ht="12" customHeight="1" x14ac:dyDescent="0.25">
      <c r="A42" s="64" t="s">
        <v>35</v>
      </c>
      <c r="B42" s="229">
        <v>39.950693398099958</v>
      </c>
      <c r="C42" s="229">
        <v>34.164542839562152</v>
      </c>
      <c r="D42" s="229">
        <v>48.811917700889033</v>
      </c>
      <c r="E42" s="229">
        <v>30.08200178599704</v>
      </c>
      <c r="F42" s="229">
        <v>37.228861151605201</v>
      </c>
      <c r="G42" s="229">
        <v>38.616855822636282</v>
      </c>
      <c r="H42" s="229">
        <v>29.710710164119259</v>
      </c>
      <c r="I42" s="229">
        <v>36.013168543233277</v>
      </c>
      <c r="J42" s="229">
        <v>33.343837717313271</v>
      </c>
      <c r="K42" s="229">
        <v>18.21959733501863</v>
      </c>
      <c r="L42" s="229">
        <v>26.668532701717861</v>
      </c>
      <c r="M42" s="229">
        <v>30.074076043889921</v>
      </c>
      <c r="N42" s="229">
        <v>26.633869633865821</v>
      </c>
      <c r="O42" s="229">
        <v>24.604772601138979</v>
      </c>
      <c r="P42" s="229">
        <v>30.45124181427046</v>
      </c>
      <c r="Q42" s="229">
        <v>27.91686555187016</v>
      </c>
      <c r="R42" s="229">
        <v>26.503762035358172</v>
      </c>
      <c r="S42" s="229">
        <v>28.775355639692719</v>
      </c>
      <c r="T42" s="229">
        <v>30.433630363443619</v>
      </c>
      <c r="U42" s="229">
        <v>32.358135165306741</v>
      </c>
      <c r="V42" s="229">
        <v>27.929076789327549</v>
      </c>
      <c r="W42" s="229">
        <v>29.402787219265878</v>
      </c>
      <c r="X42" s="229">
        <v>26.45858850432473</v>
      </c>
      <c r="Y42" s="229">
        <v>30.19823516586894</v>
      </c>
      <c r="DA42" s="73" t="s">
        <v>2630</v>
      </c>
    </row>
    <row r="43" spans="1:105" ht="12" customHeight="1" x14ac:dyDescent="0.25">
      <c r="A43" s="64" t="s">
        <v>36</v>
      </c>
      <c r="B43" s="229">
        <v>8.5856981196598445E-2</v>
      </c>
      <c r="C43" s="229">
        <v>10.55084994327988</v>
      </c>
      <c r="D43" s="229">
        <v>9.029292522530028</v>
      </c>
      <c r="E43" s="229">
        <v>1.7886871082641149</v>
      </c>
      <c r="F43" s="229">
        <v>1.4738781772108649</v>
      </c>
      <c r="G43" s="229">
        <v>1.216307233618283</v>
      </c>
      <c r="H43" s="229">
        <v>1.8316155988607841</v>
      </c>
      <c r="I43" s="229">
        <v>1.67421113333643</v>
      </c>
      <c r="J43" s="229">
        <v>0.40066591225129422</v>
      </c>
      <c r="K43" s="229">
        <v>0.34342792478604911</v>
      </c>
      <c r="L43" s="229">
        <v>0.4133727454671644</v>
      </c>
      <c r="M43" s="229">
        <v>0.50878847057055243</v>
      </c>
      <c r="N43" s="229">
        <v>0.20668637273390961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0.860874824246744</v>
      </c>
      <c r="C44" s="229">
        <v>1.319104966731953</v>
      </c>
      <c r="D44" s="229">
        <v>1.0274812456412239</v>
      </c>
      <c r="E44" s="229">
        <v>0.97194577184235875</v>
      </c>
      <c r="F44" s="229">
        <v>3.2491501321644858</v>
      </c>
      <c r="G44" s="229">
        <v>0.62483656387658659</v>
      </c>
      <c r="H44" s="229">
        <v>8.4006026863089218</v>
      </c>
      <c r="I44" s="229">
        <v>1.7495423788576081</v>
      </c>
      <c r="J44" s="229">
        <v>2.0411161130246951</v>
      </c>
      <c r="K44" s="229">
        <v>0.43043741212294012</v>
      </c>
      <c r="L44" s="229">
        <v>1.3329513449845209</v>
      </c>
      <c r="M44" s="229">
        <v>1.0691703411796469</v>
      </c>
      <c r="N44" s="229">
        <v>1.9300451654270929</v>
      </c>
      <c r="O44" s="229">
        <v>1.8884060568067611</v>
      </c>
      <c r="P44" s="229">
        <v>2.4021716730853502</v>
      </c>
      <c r="Q44" s="229">
        <v>1.4441222664307629</v>
      </c>
      <c r="R44" s="229">
        <v>1.360794062271472</v>
      </c>
      <c r="S44" s="229">
        <v>2.209022194464739</v>
      </c>
      <c r="T44" s="229">
        <v>3.46139461616999</v>
      </c>
      <c r="U44" s="229">
        <v>4.5633063932982791</v>
      </c>
      <c r="V44" s="229">
        <v>2.3559837542804609</v>
      </c>
      <c r="W44" s="229">
        <v>2.4846001125936339</v>
      </c>
      <c r="X44" s="229">
        <v>1.686758800910916</v>
      </c>
      <c r="Y44" s="229">
        <v>0.86517369980361591</v>
      </c>
      <c r="DA44" s="73" t="s">
        <v>2632</v>
      </c>
    </row>
    <row r="45" spans="1:105" ht="12" customHeight="1" x14ac:dyDescent="0.25">
      <c r="A45" s="64" t="s">
        <v>39</v>
      </c>
      <c r="B45" s="229">
        <v>52.628267444386317</v>
      </c>
      <c r="C45" s="229">
        <v>65.396911923169881</v>
      </c>
      <c r="D45" s="229">
        <v>30.912616273352938</v>
      </c>
      <c r="E45" s="229">
        <v>38.895277248758021</v>
      </c>
      <c r="F45" s="229">
        <v>38.984575662176688</v>
      </c>
      <c r="G45" s="229">
        <v>18.161844335144231</v>
      </c>
      <c r="H45" s="229">
        <v>26.965934992253199</v>
      </c>
      <c r="I45" s="229">
        <v>16.125981947346819</v>
      </c>
      <c r="J45" s="229">
        <v>18.322568621321821</v>
      </c>
      <c r="K45" s="229">
        <v>20.679879581408539</v>
      </c>
      <c r="L45" s="229">
        <v>9.4291795507906375</v>
      </c>
      <c r="M45" s="229">
        <v>6.0182244603745954</v>
      </c>
      <c r="N45" s="229">
        <v>10.94712399893686</v>
      </c>
      <c r="O45" s="229">
        <v>10.80427225338463</v>
      </c>
      <c r="P45" s="229">
        <v>12.59004765194361</v>
      </c>
      <c r="Q45" s="229">
        <v>6.5361424000710846</v>
      </c>
      <c r="R45" s="229">
        <v>9.2148376427834719</v>
      </c>
      <c r="S45" s="229">
        <v>9.7920306992129529</v>
      </c>
      <c r="T45" s="229">
        <v>11.775689838886359</v>
      </c>
      <c r="U45" s="229">
        <v>9.3022716544496475</v>
      </c>
      <c r="V45" s="229">
        <v>8.3960438393866248</v>
      </c>
      <c r="W45" s="229">
        <v>8.9412206180302345</v>
      </c>
      <c r="X45" s="229">
        <v>9.3022716544315482</v>
      </c>
      <c r="Y45" s="229">
        <v>8.3426833763963053</v>
      </c>
      <c r="DA45" s="73" t="s">
        <v>2633</v>
      </c>
    </row>
    <row r="46" spans="1:105" ht="12" customHeight="1" x14ac:dyDescent="0.25">
      <c r="A46" s="39" t="s">
        <v>2592</v>
      </c>
      <c r="B46" s="228">
        <v>39.149007694247253</v>
      </c>
      <c r="C46" s="228">
        <v>39.355990427498533</v>
      </c>
      <c r="D46" s="228">
        <v>39.834973170711983</v>
      </c>
      <c r="E46" s="228">
        <v>34.013910330367182</v>
      </c>
      <c r="F46" s="228">
        <v>30.43168081007903</v>
      </c>
      <c r="G46" s="228">
        <v>27.081692260540159</v>
      </c>
      <c r="H46" s="228">
        <v>24.894892480248451</v>
      </c>
      <c r="I46" s="228">
        <v>25.491318024107159</v>
      </c>
      <c r="J46" s="228">
        <v>27.62457977630174</v>
      </c>
      <c r="K46" s="228">
        <v>19.90249205396583</v>
      </c>
      <c r="L46" s="228">
        <v>25.219973258913029</v>
      </c>
      <c r="M46" s="228">
        <v>22.968465202859459</v>
      </c>
      <c r="N46" s="228">
        <v>23.360030664195229</v>
      </c>
      <c r="O46" s="228">
        <v>22.816022134086989</v>
      </c>
      <c r="P46" s="228">
        <v>25.290432065182991</v>
      </c>
      <c r="Q46" s="228">
        <v>23.750487763637661</v>
      </c>
      <c r="R46" s="228">
        <v>24.752497508272828</v>
      </c>
      <c r="S46" s="228">
        <v>27.391883860394721</v>
      </c>
      <c r="T46" s="228">
        <v>29.991016396733311</v>
      </c>
      <c r="U46" s="228">
        <v>29.60781223869742</v>
      </c>
      <c r="V46" s="228">
        <v>22.604817312359081</v>
      </c>
      <c r="W46" s="228">
        <v>25.67707090745828</v>
      </c>
      <c r="X46" s="228">
        <v>23.084039626615791</v>
      </c>
      <c r="Y46" s="228">
        <v>24.078637773414691</v>
      </c>
      <c r="DA46" s="92" t="s">
        <v>2634</v>
      </c>
    </row>
    <row r="47" spans="1:105" ht="12" customHeight="1" x14ac:dyDescent="0.25">
      <c r="A47" s="39" t="s">
        <v>2594</v>
      </c>
      <c r="B47" s="228">
        <v>24.519831389253351</v>
      </c>
      <c r="C47" s="228">
        <v>24.64946894633896</v>
      </c>
      <c r="D47" s="228">
        <v>24.9494657225965</v>
      </c>
      <c r="E47" s="228">
        <v>21.303613943511021</v>
      </c>
      <c r="F47" s="228">
        <v>19.059989672850929</v>
      </c>
      <c r="G47" s="228">
        <v>16.961822714644921</v>
      </c>
      <c r="H47" s="228">
        <v>15.592184885927029</v>
      </c>
      <c r="I47" s="228">
        <v>15.96573851175261</v>
      </c>
      <c r="J47" s="228">
        <v>17.301844368674249</v>
      </c>
      <c r="K47" s="228">
        <v>12.46534147686474</v>
      </c>
      <c r="L47" s="228">
        <v>15.79578968590039</v>
      </c>
      <c r="M47" s="228">
        <v>14.38562372876704</v>
      </c>
      <c r="N47" s="228">
        <v>14.630869257460709</v>
      </c>
      <c r="O47" s="228">
        <v>14.290145489013071</v>
      </c>
      <c r="P47" s="228">
        <v>15.839919490239749</v>
      </c>
      <c r="Q47" s="228">
        <v>14.87542059622867</v>
      </c>
      <c r="R47" s="228">
        <v>15.502999976547249</v>
      </c>
      <c r="S47" s="228">
        <v>17.15610211467974</v>
      </c>
      <c r="T47" s="228">
        <v>18.78399245731822</v>
      </c>
      <c r="U47" s="228">
        <v>18.543983785423301</v>
      </c>
      <c r="V47" s="228">
        <v>14.15786355078845</v>
      </c>
      <c r="W47" s="228">
        <v>16.082079375751221</v>
      </c>
      <c r="X47" s="228">
        <v>14.458010375334119</v>
      </c>
      <c r="Y47" s="228">
        <v>15.08094771898374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1.0000000000000002</v>
      </c>
      <c r="D51" s="232">
        <f t="shared" si="3"/>
        <v>0.99999999999999978</v>
      </c>
      <c r="E51" s="232">
        <f t="shared" si="3"/>
        <v>0.99999999999999989</v>
      </c>
      <c r="F51" s="232">
        <f t="shared" si="3"/>
        <v>0.99999999999999978</v>
      </c>
      <c r="G51" s="232">
        <f t="shared" si="3"/>
        <v>0.99999999999999989</v>
      </c>
      <c r="H51" s="232">
        <f t="shared" si="3"/>
        <v>0.99999999999999989</v>
      </c>
      <c r="I51" s="232">
        <f t="shared" si="3"/>
        <v>0.99999999999999978</v>
      </c>
      <c r="J51" s="232">
        <f t="shared" si="3"/>
        <v>0.99999999999999989</v>
      </c>
      <c r="K51" s="232">
        <f t="shared" si="3"/>
        <v>1</v>
      </c>
      <c r="L51" s="232">
        <f t="shared" si="3"/>
        <v>1.0000000000000002</v>
      </c>
      <c r="M51" s="232">
        <f t="shared" si="3"/>
        <v>1.0000000000000002</v>
      </c>
      <c r="N51" s="232">
        <f t="shared" si="3"/>
        <v>0.99999999999999978</v>
      </c>
      <c r="O51" s="232">
        <f t="shared" si="3"/>
        <v>1.0000000000000002</v>
      </c>
      <c r="P51" s="232">
        <f t="shared" si="3"/>
        <v>1</v>
      </c>
      <c r="Q51" s="232">
        <f t="shared" si="3"/>
        <v>0.99999999999999989</v>
      </c>
      <c r="R51" s="232">
        <f t="shared" si="3"/>
        <v>1.0000000000000007</v>
      </c>
      <c r="S51" s="232">
        <f t="shared" si="3"/>
        <v>0.99999999999999967</v>
      </c>
      <c r="T51" s="232">
        <f t="shared" si="3"/>
        <v>1.0000000000000002</v>
      </c>
      <c r="U51" s="232">
        <f t="shared" si="3"/>
        <v>1</v>
      </c>
      <c r="V51" s="232">
        <f t="shared" si="3"/>
        <v>0.99999999999999989</v>
      </c>
      <c r="W51" s="232">
        <f t="shared" si="3"/>
        <v>1.0000000000000004</v>
      </c>
      <c r="X51" s="232">
        <f t="shared" si="3"/>
        <v>0.99999999999999989</v>
      </c>
      <c r="Y51" s="232">
        <f t="shared" si="3"/>
        <v>0.99999999999999989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1.6083619117832008E-2</v>
      </c>
      <c r="C52" s="233">
        <f t="shared" si="4"/>
        <v>1.4455362724230068E-2</v>
      </c>
      <c r="D52" s="233">
        <f t="shared" si="4"/>
        <v>1.4432739175623112E-2</v>
      </c>
      <c r="E52" s="233">
        <f t="shared" si="4"/>
        <v>1.5538722577340711E-2</v>
      </c>
      <c r="F52" s="233">
        <f t="shared" si="4"/>
        <v>1.4835545302582779E-2</v>
      </c>
      <c r="G52" s="233">
        <f t="shared" si="4"/>
        <v>1.5328288943390393E-2</v>
      </c>
      <c r="H52" s="233">
        <f t="shared" si="4"/>
        <v>1.4367834878207147E-2</v>
      </c>
      <c r="I52" s="233">
        <f t="shared" si="4"/>
        <v>1.5735830211330605E-2</v>
      </c>
      <c r="J52" s="233">
        <f t="shared" si="4"/>
        <v>1.7169781693130059E-2</v>
      </c>
      <c r="K52" s="233">
        <f t="shared" si="4"/>
        <v>1.7407427958626299E-2</v>
      </c>
      <c r="L52" s="233">
        <f t="shared" si="4"/>
        <v>1.9625970330935775E-2</v>
      </c>
      <c r="M52" s="233">
        <f t="shared" si="4"/>
        <v>1.8335856807929762E-2</v>
      </c>
      <c r="N52" s="233">
        <f t="shared" si="4"/>
        <v>1.8595509865940347E-2</v>
      </c>
      <c r="O52" s="233">
        <f t="shared" si="4"/>
        <v>1.8252755842812669E-2</v>
      </c>
      <c r="P52" s="233">
        <f t="shared" si="4"/>
        <v>1.8130231263819005E-2</v>
      </c>
      <c r="Q52" s="233">
        <f t="shared" si="4"/>
        <v>1.9338392840517128E-2</v>
      </c>
      <c r="R52" s="233">
        <f t="shared" si="4"/>
        <v>1.9437875013753294E-2</v>
      </c>
      <c r="S52" s="233">
        <f t="shared" si="4"/>
        <v>1.9649021360868418E-2</v>
      </c>
      <c r="T52" s="233">
        <f t="shared" si="4"/>
        <v>1.9845777252917855E-2</v>
      </c>
      <c r="U52" s="233">
        <f t="shared" si="4"/>
        <v>1.9616753305261657E-2</v>
      </c>
      <c r="V52" s="233">
        <f t="shared" si="4"/>
        <v>1.8912031990137732E-2</v>
      </c>
      <c r="W52" s="233">
        <f t="shared" si="4"/>
        <v>1.9210195488407265E-2</v>
      </c>
      <c r="X52" s="233">
        <f t="shared" si="4"/>
        <v>1.9108531914904855E-2</v>
      </c>
      <c r="Y52" s="233">
        <f t="shared" si="4"/>
        <v>1.8916865625013719E-2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5.6797219868030416E-3</v>
      </c>
      <c r="C53" s="233">
        <f t="shared" si="5"/>
        <v>5.1047243092815575E-3</v>
      </c>
      <c r="D53" s="233">
        <f t="shared" si="5"/>
        <v>5.0967350958152956E-3</v>
      </c>
      <c r="E53" s="233">
        <f t="shared" si="5"/>
        <v>5.4872988239012283E-3</v>
      </c>
      <c r="F53" s="233">
        <f t="shared" si="5"/>
        <v>5.2389808676748919E-3</v>
      </c>
      <c r="G53" s="233">
        <f t="shared" si="5"/>
        <v>5.4129869088556078E-3</v>
      </c>
      <c r="H53" s="233">
        <f t="shared" si="5"/>
        <v>5.0738149829743515E-3</v>
      </c>
      <c r="I53" s="233">
        <f t="shared" si="5"/>
        <v>5.5569048344848741E-3</v>
      </c>
      <c r="J53" s="233">
        <f t="shared" si="5"/>
        <v>6.063286246499002E-3</v>
      </c>
      <c r="K53" s="233">
        <f t="shared" si="5"/>
        <v>6.1472079502730087E-3</v>
      </c>
      <c r="L53" s="233">
        <f t="shared" si="5"/>
        <v>6.9306574835120618E-3</v>
      </c>
      <c r="M53" s="233">
        <f t="shared" si="5"/>
        <v>6.4750705855380168E-3</v>
      </c>
      <c r="N53" s="233">
        <f t="shared" si="5"/>
        <v>6.5667637033443348E-3</v>
      </c>
      <c r="O53" s="233">
        <f t="shared" si="5"/>
        <v>6.44572455494365E-3</v>
      </c>
      <c r="P53" s="233">
        <f t="shared" si="5"/>
        <v>6.4024565852077477E-3</v>
      </c>
      <c r="Q53" s="233">
        <f t="shared" si="5"/>
        <v>6.8291032137128352E-3</v>
      </c>
      <c r="R53" s="233">
        <f t="shared" si="5"/>
        <v>6.8642340559993149E-3</v>
      </c>
      <c r="S53" s="233">
        <f t="shared" si="5"/>
        <v>6.9387976564773482E-3</v>
      </c>
      <c r="T53" s="233">
        <f t="shared" si="5"/>
        <v>7.0082794539458801E-3</v>
      </c>
      <c r="U53" s="233">
        <f t="shared" si="5"/>
        <v>6.9274026101536074E-3</v>
      </c>
      <c r="V53" s="233">
        <f t="shared" si="5"/>
        <v>6.6785393960502367E-3</v>
      </c>
      <c r="W53" s="233">
        <f t="shared" si="5"/>
        <v>6.7838319775505003E-3</v>
      </c>
      <c r="X53" s="233">
        <f t="shared" si="5"/>
        <v>6.7479308019849586E-3</v>
      </c>
      <c r="Y53" s="233">
        <f t="shared" si="5"/>
        <v>6.6802463316646792E-3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3.7596291651637671E-2</v>
      </c>
      <c r="C54" s="233">
        <f t="shared" si="6"/>
        <v>3.3790158106132909E-2</v>
      </c>
      <c r="D54" s="233">
        <f t="shared" si="6"/>
        <v>3.3737274391006912E-2</v>
      </c>
      <c r="E54" s="233">
        <f t="shared" si="6"/>
        <v>3.6322567802161143E-2</v>
      </c>
      <c r="F54" s="233">
        <f t="shared" si="6"/>
        <v>3.4678854548886466E-2</v>
      </c>
      <c r="G54" s="233">
        <f t="shared" si="6"/>
        <v>3.5830668297618773E-2</v>
      </c>
      <c r="H54" s="233">
        <f t="shared" si="6"/>
        <v>3.3585557238466943E-2</v>
      </c>
      <c r="I54" s="233">
        <f t="shared" si="6"/>
        <v>3.6783317092476821E-2</v>
      </c>
      <c r="J54" s="233">
        <f t="shared" si="6"/>
        <v>4.0135252855756497E-2</v>
      </c>
      <c r="K54" s="233">
        <f t="shared" si="6"/>
        <v>4.0690763294176029E-2</v>
      </c>
      <c r="L54" s="233">
        <f t="shared" si="6"/>
        <v>4.5876720848865141E-2</v>
      </c>
      <c r="M54" s="233">
        <f t="shared" si="6"/>
        <v>4.2861013754627877E-2</v>
      </c>
      <c r="N54" s="233">
        <f t="shared" si="6"/>
        <v>4.346796620890369E-2</v>
      </c>
      <c r="O54" s="233">
        <f t="shared" si="6"/>
        <v>4.2666760950070319E-2</v>
      </c>
      <c r="P54" s="233">
        <f t="shared" si="6"/>
        <v>4.2380353408795403E-2</v>
      </c>
      <c r="Q54" s="233">
        <f t="shared" si="6"/>
        <v>4.5204493589377365E-2</v>
      </c>
      <c r="R54" s="233">
        <f t="shared" si="6"/>
        <v>4.5437038315270462E-2</v>
      </c>
      <c r="S54" s="233">
        <f t="shared" si="6"/>
        <v>4.5930603823702412E-2</v>
      </c>
      <c r="T54" s="233">
        <f t="shared" si="6"/>
        <v>4.6390530899037524E-2</v>
      </c>
      <c r="U54" s="233">
        <f t="shared" si="6"/>
        <v>4.5855175574579153E-2</v>
      </c>
      <c r="V54" s="233">
        <f t="shared" si="6"/>
        <v>4.4207853047079769E-2</v>
      </c>
      <c r="W54" s="233">
        <f t="shared" si="6"/>
        <v>4.4904825647505579E-2</v>
      </c>
      <c r="X54" s="233">
        <f t="shared" si="6"/>
        <v>4.4667181785651981E-2</v>
      </c>
      <c r="Y54" s="233">
        <f t="shared" si="6"/>
        <v>4.4219151918633716E-2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1.6488570750789952E-2</v>
      </c>
      <c r="C55" s="233">
        <f t="shared" si="7"/>
        <v>1.4819318292767896E-2</v>
      </c>
      <c r="D55" s="233">
        <f t="shared" si="7"/>
        <v>1.4796125130886434E-2</v>
      </c>
      <c r="E55" s="233">
        <f t="shared" si="7"/>
        <v>1.5929954863785394E-2</v>
      </c>
      <c r="F55" s="233">
        <f t="shared" si="7"/>
        <v>1.5209073067203979E-2</v>
      </c>
      <c r="G55" s="233">
        <f t="shared" si="7"/>
        <v>1.5714222954423721E-2</v>
      </c>
      <c r="H55" s="233">
        <f t="shared" si="7"/>
        <v>1.4729586680048156E-2</v>
      </c>
      <c r="I55" s="233">
        <f t="shared" si="7"/>
        <v>1.6132025252592341E-2</v>
      </c>
      <c r="J55" s="233">
        <f t="shared" si="7"/>
        <v>1.7602080610632762E-2</v>
      </c>
      <c r="K55" s="233">
        <f t="shared" si="7"/>
        <v>1.784571030825172E-2</v>
      </c>
      <c r="L55" s="233">
        <f t="shared" si="7"/>
        <v>2.0120110901890063E-2</v>
      </c>
      <c r="M55" s="233">
        <f t="shared" si="7"/>
        <v>1.8797515039305185E-2</v>
      </c>
      <c r="N55" s="233">
        <f t="shared" si="7"/>
        <v>1.9063705614094408E-2</v>
      </c>
      <c r="O55" s="233">
        <f t="shared" si="7"/>
        <v>1.8712321767022776E-2</v>
      </c>
      <c r="P55" s="233">
        <f t="shared" si="7"/>
        <v>1.8586712277352129E-2</v>
      </c>
      <c r="Q55" s="233">
        <f t="shared" si="7"/>
        <v>1.9825292816335837E-2</v>
      </c>
      <c r="R55" s="233">
        <f t="shared" si="7"/>
        <v>1.992727974103416E-2</v>
      </c>
      <c r="S55" s="233">
        <f t="shared" si="7"/>
        <v>2.0143742308176067E-2</v>
      </c>
      <c r="T55" s="233">
        <f t="shared" si="7"/>
        <v>2.0345452098921791E-2</v>
      </c>
      <c r="U55" s="233">
        <f t="shared" si="7"/>
        <v>2.011066181093446E-2</v>
      </c>
      <c r="V55" s="233">
        <f t="shared" si="7"/>
        <v>1.9388197098304732E-2</v>
      </c>
      <c r="W55" s="233">
        <f t="shared" si="7"/>
        <v>1.969386772507737E-2</v>
      </c>
      <c r="X55" s="233">
        <f t="shared" si="7"/>
        <v>1.9589644477051429E-2</v>
      </c>
      <c r="Y55" s="233">
        <f t="shared" si="7"/>
        <v>1.9393152433919956E-2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3.5485302060660716E-2</v>
      </c>
      <c r="C56" s="233">
        <f t="shared" si="8"/>
        <v>3.5088174329493869E-2</v>
      </c>
      <c r="D56" s="233">
        <f t="shared" si="8"/>
        <v>3.7410031099401261E-2</v>
      </c>
      <c r="E56" s="233">
        <f t="shared" si="8"/>
        <v>3.5867293756012095E-2</v>
      </c>
      <c r="F56" s="233">
        <f t="shared" si="8"/>
        <v>3.634965595464483E-2</v>
      </c>
      <c r="G56" s="233">
        <f t="shared" si="8"/>
        <v>3.7487132481043933E-2</v>
      </c>
      <c r="H56" s="233">
        <f t="shared" si="8"/>
        <v>3.6425983433620059E-2</v>
      </c>
      <c r="I56" s="233">
        <f t="shared" si="8"/>
        <v>3.7236158700907983E-2</v>
      </c>
      <c r="J56" s="233">
        <f t="shared" si="8"/>
        <v>3.6217192049028936E-2</v>
      </c>
      <c r="K56" s="233">
        <f t="shared" si="8"/>
        <v>3.4846303504762768E-2</v>
      </c>
      <c r="L56" s="233">
        <f t="shared" si="8"/>
        <v>3.6403820383796519E-2</v>
      </c>
      <c r="M56" s="233">
        <f t="shared" si="8"/>
        <v>3.8749120791720583E-2</v>
      </c>
      <c r="N56" s="233">
        <f t="shared" si="8"/>
        <v>3.7577967877393696E-2</v>
      </c>
      <c r="O56" s="233">
        <f t="shared" si="8"/>
        <v>3.6445608947201134E-2</v>
      </c>
      <c r="P56" s="233">
        <f t="shared" si="8"/>
        <v>3.6702475630939348E-2</v>
      </c>
      <c r="Q56" s="233">
        <f t="shared" si="8"/>
        <v>3.6970590948462528E-2</v>
      </c>
      <c r="R56" s="233">
        <f t="shared" si="8"/>
        <v>4.30152594380252E-2</v>
      </c>
      <c r="S56" s="233">
        <f t="shared" si="8"/>
        <v>3.7864896226193046E-2</v>
      </c>
      <c r="T56" s="233">
        <f t="shared" si="8"/>
        <v>3.7182250581599484E-2</v>
      </c>
      <c r="U56" s="233">
        <f t="shared" si="8"/>
        <v>3.7027491419296343E-2</v>
      </c>
      <c r="V56" s="233">
        <f t="shared" si="8"/>
        <v>3.7191386302637172E-2</v>
      </c>
      <c r="W56" s="233">
        <f t="shared" si="8"/>
        <v>3.7276279604024486E-2</v>
      </c>
      <c r="X56" s="233">
        <f t="shared" si="8"/>
        <v>3.7372691875586381E-2</v>
      </c>
      <c r="Y56" s="233">
        <f t="shared" si="8"/>
        <v>3.7378849693052385E-2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0.17231803464454737</v>
      </c>
      <c r="C57" s="234">
        <f t="shared" si="9"/>
        <v>0.17203255297508324</v>
      </c>
      <c r="D57" s="234">
        <f t="shared" si="9"/>
        <v>0.18095088541413687</v>
      </c>
      <c r="E57" s="234">
        <f t="shared" si="9"/>
        <v>0.17419945219657992</v>
      </c>
      <c r="F57" s="234">
        <f t="shared" si="9"/>
        <v>0.17744669399510804</v>
      </c>
      <c r="G57" s="234">
        <f t="shared" si="9"/>
        <v>0.18367163734726571</v>
      </c>
      <c r="H57" s="234">
        <f t="shared" si="9"/>
        <v>0.17856485208510381</v>
      </c>
      <c r="I57" s="234">
        <f t="shared" si="9"/>
        <v>0.18177181532322284</v>
      </c>
      <c r="J57" s="234">
        <f t="shared" si="9"/>
        <v>0.17686282739818174</v>
      </c>
      <c r="K57" s="234">
        <f t="shared" si="9"/>
        <v>0.1698153007254006</v>
      </c>
      <c r="L57" s="234">
        <f t="shared" si="9"/>
        <v>0.17676377360592146</v>
      </c>
      <c r="M57" s="234">
        <f t="shared" si="9"/>
        <v>0.17904314406132263</v>
      </c>
      <c r="N57" s="234">
        <f t="shared" si="9"/>
        <v>0.17623242053733557</v>
      </c>
      <c r="O57" s="234">
        <f t="shared" si="9"/>
        <v>0.17723043687147552</v>
      </c>
      <c r="P57" s="234">
        <f t="shared" si="9"/>
        <v>0.17706707958185186</v>
      </c>
      <c r="Q57" s="234">
        <f t="shared" si="9"/>
        <v>0.17800453353834617</v>
      </c>
      <c r="R57" s="234">
        <f t="shared" si="9"/>
        <v>0.17583930294772254</v>
      </c>
      <c r="S57" s="234">
        <f t="shared" si="9"/>
        <v>0.17681773149950825</v>
      </c>
      <c r="T57" s="234">
        <f t="shared" si="9"/>
        <v>0.17677111269891604</v>
      </c>
      <c r="U57" s="234">
        <f t="shared" si="9"/>
        <v>0.17713281583021187</v>
      </c>
      <c r="V57" s="234">
        <f t="shared" si="9"/>
        <v>0.17722215370620489</v>
      </c>
      <c r="W57" s="234">
        <f t="shared" si="9"/>
        <v>0.17711910842355089</v>
      </c>
      <c r="X57" s="234">
        <f t="shared" si="9"/>
        <v>0.17666619366433284</v>
      </c>
      <c r="Y57" s="234">
        <f t="shared" si="9"/>
        <v>0.17808609844028617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0.12976156350439275</v>
      </c>
      <c r="C58" s="302">
        <f t="shared" si="10"/>
        <v>0.14312903692174136</v>
      </c>
      <c r="D58" s="302">
        <f t="shared" si="10"/>
        <v>0.15554171484720927</v>
      </c>
      <c r="E58" s="302">
        <f t="shared" si="10"/>
        <v>0.13845210952562542</v>
      </c>
      <c r="F58" s="302">
        <f t="shared" si="10"/>
        <v>0.14796235734400898</v>
      </c>
      <c r="G58" s="302">
        <f t="shared" si="10"/>
        <v>0.15402434433793072</v>
      </c>
      <c r="H58" s="302">
        <f t="shared" si="10"/>
        <v>0.15213125042375089</v>
      </c>
      <c r="I58" s="302">
        <f t="shared" si="10"/>
        <v>0.14803112608938551</v>
      </c>
      <c r="J58" s="302">
        <f t="shared" si="10"/>
        <v>0.12606706224004932</v>
      </c>
      <c r="K58" s="302">
        <f t="shared" si="10"/>
        <v>0.10610872646951597</v>
      </c>
      <c r="L58" s="302">
        <f t="shared" si="10"/>
        <v>8.3381799556466948E-2</v>
      </c>
      <c r="M58" s="302">
        <f t="shared" si="10"/>
        <v>0.11707472549989512</v>
      </c>
      <c r="N58" s="302">
        <f t="shared" si="10"/>
        <v>0.10465693563672902</v>
      </c>
      <c r="O58" s="302">
        <f t="shared" si="10"/>
        <v>0.11336381988945868</v>
      </c>
      <c r="P58" s="302">
        <f t="shared" si="10"/>
        <v>0.11438001785090443</v>
      </c>
      <c r="Q58" s="302">
        <f t="shared" si="10"/>
        <v>9.6302679887683859E-2</v>
      </c>
      <c r="R58" s="302">
        <f t="shared" si="10"/>
        <v>8.5867509777644402E-2</v>
      </c>
      <c r="S58" s="302">
        <f t="shared" si="10"/>
        <v>8.3378953430193581E-2</v>
      </c>
      <c r="T58" s="302">
        <f t="shared" si="10"/>
        <v>7.6319643066625822E-2</v>
      </c>
      <c r="U58" s="302">
        <f t="shared" si="10"/>
        <v>8.5279274061924829E-2</v>
      </c>
      <c r="V58" s="302">
        <f t="shared" si="10"/>
        <v>0.10162722969816297</v>
      </c>
      <c r="W58" s="302">
        <f t="shared" si="10"/>
        <v>9.6045722236322087E-2</v>
      </c>
      <c r="X58" s="302">
        <f t="shared" si="10"/>
        <v>9.6461070633045376E-2</v>
      </c>
      <c r="Y58" s="302">
        <f t="shared" si="10"/>
        <v>0.105062998423573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4.2556471140154602E-2</v>
      </c>
      <c r="C59" s="302">
        <f t="shared" si="11"/>
        <v>2.890351605334187E-2</v>
      </c>
      <c r="D59" s="302">
        <f t="shared" si="11"/>
        <v>2.5409170566927604E-2</v>
      </c>
      <c r="E59" s="302">
        <f t="shared" si="11"/>
        <v>3.5747342670954488E-2</v>
      </c>
      <c r="F59" s="302">
        <f t="shared" si="11"/>
        <v>2.9484336651099046E-2</v>
      </c>
      <c r="G59" s="302">
        <f t="shared" si="11"/>
        <v>2.9647293009334996E-2</v>
      </c>
      <c r="H59" s="302">
        <f t="shared" si="11"/>
        <v>2.6433601661352928E-2</v>
      </c>
      <c r="I59" s="302">
        <f t="shared" si="11"/>
        <v>3.3740689233837329E-2</v>
      </c>
      <c r="J59" s="302">
        <f t="shared" si="11"/>
        <v>5.0795765158132423E-2</v>
      </c>
      <c r="K59" s="302">
        <f t="shared" si="11"/>
        <v>6.3706574255884635E-2</v>
      </c>
      <c r="L59" s="302">
        <f t="shared" si="11"/>
        <v>9.3381974049454516E-2</v>
      </c>
      <c r="M59" s="302">
        <f t="shared" si="11"/>
        <v>6.196841856142752E-2</v>
      </c>
      <c r="N59" s="302">
        <f t="shared" si="11"/>
        <v>7.1575484900606556E-2</v>
      </c>
      <c r="O59" s="302">
        <f t="shared" si="11"/>
        <v>6.386661698201683E-2</v>
      </c>
      <c r="P59" s="302">
        <f t="shared" si="11"/>
        <v>6.268706173094743E-2</v>
      </c>
      <c r="Q59" s="302">
        <f t="shared" si="11"/>
        <v>8.1701853650662334E-2</v>
      </c>
      <c r="R59" s="302">
        <f t="shared" si="11"/>
        <v>8.997179317007814E-2</v>
      </c>
      <c r="S59" s="302">
        <f t="shared" si="11"/>
        <v>9.3438778069314651E-2</v>
      </c>
      <c r="T59" s="302">
        <f t="shared" si="11"/>
        <v>0.10045146963229022</v>
      </c>
      <c r="U59" s="302">
        <f t="shared" si="11"/>
        <v>9.1853541768287014E-2</v>
      </c>
      <c r="V59" s="302">
        <f t="shared" si="11"/>
        <v>7.5594924008041922E-2</v>
      </c>
      <c r="W59" s="302">
        <f t="shared" si="11"/>
        <v>8.1073386187228813E-2</v>
      </c>
      <c r="X59" s="302">
        <f t="shared" si="11"/>
        <v>8.0205123031287434E-2</v>
      </c>
      <c r="Y59" s="302">
        <f t="shared" si="11"/>
        <v>7.3023100016713166E-2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7.3472621033557811E-2</v>
      </c>
      <c r="C60" s="301">
        <f t="shared" si="12"/>
        <v>7.2068287312620452E-2</v>
      </c>
      <c r="D60" s="301">
        <f t="shared" si="12"/>
        <v>7.5091893333990009E-2</v>
      </c>
      <c r="E60" s="301">
        <f t="shared" si="12"/>
        <v>7.3500878901972613E-2</v>
      </c>
      <c r="F60" s="301">
        <f t="shared" si="12"/>
        <v>7.4393464053435998E-2</v>
      </c>
      <c r="G60" s="301">
        <f t="shared" si="12"/>
        <v>7.6562113770665977E-2</v>
      </c>
      <c r="H60" s="301">
        <f t="shared" si="12"/>
        <v>7.4140967721334453E-2</v>
      </c>
      <c r="I60" s="301">
        <f t="shared" si="12"/>
        <v>7.6312778557946714E-2</v>
      </c>
      <c r="J60" s="301">
        <f t="shared" si="12"/>
        <v>7.5190373469916583E-2</v>
      </c>
      <c r="K60" s="301">
        <f t="shared" si="12"/>
        <v>7.2346857715215665E-2</v>
      </c>
      <c r="L60" s="301">
        <f t="shared" si="12"/>
        <v>7.3111907204076759E-2</v>
      </c>
      <c r="M60" s="301">
        <f t="shared" si="12"/>
        <v>7.602047315731264E-2</v>
      </c>
      <c r="N60" s="301">
        <f t="shared" si="12"/>
        <v>7.4473532129129896E-2</v>
      </c>
      <c r="O60" s="301">
        <f t="shared" si="12"/>
        <v>7.4848328105161857E-2</v>
      </c>
      <c r="P60" s="301">
        <f t="shared" si="12"/>
        <v>7.5159725899065374E-2</v>
      </c>
      <c r="Q60" s="301">
        <f t="shared" si="12"/>
        <v>7.4552434744945301E-2</v>
      </c>
      <c r="R60" s="301">
        <f t="shared" si="12"/>
        <v>7.2920980881462344E-2</v>
      </c>
      <c r="S60" s="301">
        <f t="shared" si="12"/>
        <v>7.3043590640402389E-2</v>
      </c>
      <c r="T60" s="301">
        <f t="shared" si="12"/>
        <v>7.2355216949074166E-2</v>
      </c>
      <c r="U60" s="301">
        <f t="shared" si="12"/>
        <v>7.3468103612557303E-2</v>
      </c>
      <c r="V60" s="301">
        <f t="shared" si="12"/>
        <v>7.4779557412196829E-2</v>
      </c>
      <c r="W60" s="301">
        <f t="shared" si="12"/>
        <v>7.4339912937313929E-2</v>
      </c>
      <c r="X60" s="301">
        <f t="shared" si="12"/>
        <v>7.4228179958324245E-2</v>
      </c>
      <c r="Y60" s="301">
        <f t="shared" si="12"/>
        <v>7.5144420135563175E-2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5.4943285623460646E-2</v>
      </c>
      <c r="C61" s="302">
        <f t="shared" si="13"/>
        <v>5.5414805131180953E-2</v>
      </c>
      <c r="D61" s="302">
        <f t="shared" si="13"/>
        <v>5.8464474895868104E-2</v>
      </c>
      <c r="E61" s="302">
        <f t="shared" si="13"/>
        <v>5.5599298395084422E-2</v>
      </c>
      <c r="F61" s="302">
        <f t="shared" si="13"/>
        <v>5.7301987757626897E-2</v>
      </c>
      <c r="G61" s="302">
        <f t="shared" si="13"/>
        <v>5.8902965974753155E-2</v>
      </c>
      <c r="H61" s="302">
        <f t="shared" si="13"/>
        <v>5.7588323094228969E-2</v>
      </c>
      <c r="I61" s="302">
        <f t="shared" si="13"/>
        <v>5.8184117725708105E-2</v>
      </c>
      <c r="J61" s="302">
        <f t="shared" si="13"/>
        <v>5.5409710823073353E-2</v>
      </c>
      <c r="K61" s="302">
        <f t="shared" si="13"/>
        <v>5.2292411703442176E-2</v>
      </c>
      <c r="L61" s="302">
        <f t="shared" si="13"/>
        <v>5.0501561588061954E-2</v>
      </c>
      <c r="M61" s="302">
        <f t="shared" si="13"/>
        <v>5.4896419028913145E-2</v>
      </c>
      <c r="N61" s="302">
        <f t="shared" si="13"/>
        <v>5.3050341434085303E-2</v>
      </c>
      <c r="O61" s="302">
        <f t="shared" si="13"/>
        <v>5.3820011487348524E-2</v>
      </c>
      <c r="P61" s="302">
        <f t="shared" si="13"/>
        <v>5.4272565261353406E-2</v>
      </c>
      <c r="Q61" s="302">
        <f t="shared" si="13"/>
        <v>5.2273396388653734E-2</v>
      </c>
      <c r="R61" s="302">
        <f t="shared" si="13"/>
        <v>5.0527332838028009E-2</v>
      </c>
      <c r="S61" s="302">
        <f t="shared" si="13"/>
        <v>5.0406688795839698E-2</v>
      </c>
      <c r="T61" s="302">
        <f t="shared" si="13"/>
        <v>4.9491640007881338E-2</v>
      </c>
      <c r="U61" s="302">
        <f t="shared" si="13"/>
        <v>5.0868376586733439E-2</v>
      </c>
      <c r="V61" s="302">
        <f t="shared" si="13"/>
        <v>5.2991713428548359E-2</v>
      </c>
      <c r="W61" s="302">
        <f t="shared" si="13"/>
        <v>5.2208565950640537E-2</v>
      </c>
      <c r="X61" s="302">
        <f t="shared" si="13"/>
        <v>5.2213955768368084E-2</v>
      </c>
      <c r="Y61" s="302">
        <f t="shared" si="13"/>
        <v>5.335100750214683E-2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1.8529335410097169E-2</v>
      </c>
      <c r="C62" s="302">
        <f t="shared" si="14"/>
        <v>1.6653482181439496E-2</v>
      </c>
      <c r="D62" s="302">
        <f t="shared" si="14"/>
        <v>1.6627418438121912E-2</v>
      </c>
      <c r="E62" s="302">
        <f t="shared" si="14"/>
        <v>1.7901580506888191E-2</v>
      </c>
      <c r="F62" s="302">
        <f t="shared" si="14"/>
        <v>1.7091476295809108E-2</v>
      </c>
      <c r="G62" s="302">
        <f t="shared" si="14"/>
        <v>1.7659147795912832E-2</v>
      </c>
      <c r="H62" s="302">
        <f t="shared" si="14"/>
        <v>1.655264462710548E-2</v>
      </c>
      <c r="I62" s="302">
        <f t="shared" si="14"/>
        <v>1.8128660832238609E-2</v>
      </c>
      <c r="J62" s="302">
        <f t="shared" si="14"/>
        <v>1.9780662646843222E-2</v>
      </c>
      <c r="K62" s="302">
        <f t="shared" si="14"/>
        <v>2.0054446011773492E-2</v>
      </c>
      <c r="L62" s="302">
        <f t="shared" si="14"/>
        <v>2.2610345616014813E-2</v>
      </c>
      <c r="M62" s="302">
        <f t="shared" si="14"/>
        <v>2.1124054128399499E-2</v>
      </c>
      <c r="N62" s="302">
        <f t="shared" si="14"/>
        <v>2.1423190695044586E-2</v>
      </c>
      <c r="O62" s="302">
        <f t="shared" si="14"/>
        <v>2.1028316617813334E-2</v>
      </c>
      <c r="P62" s="302">
        <f t="shared" si="14"/>
        <v>2.0887160637711965E-2</v>
      </c>
      <c r="Q62" s="302">
        <f t="shared" si="14"/>
        <v>2.2279038356291563E-2</v>
      </c>
      <c r="R62" s="302">
        <f t="shared" si="14"/>
        <v>2.2393648043434338E-2</v>
      </c>
      <c r="S62" s="302">
        <f t="shared" si="14"/>
        <v>2.2636901844562685E-2</v>
      </c>
      <c r="T62" s="302">
        <f t="shared" si="14"/>
        <v>2.2863576941192818E-2</v>
      </c>
      <c r="U62" s="302">
        <f t="shared" si="14"/>
        <v>2.2599727025823874E-2</v>
      </c>
      <c r="V62" s="302">
        <f t="shared" si="14"/>
        <v>2.1787843983648469E-2</v>
      </c>
      <c r="W62" s="302">
        <f t="shared" si="14"/>
        <v>2.2131346986673382E-2</v>
      </c>
      <c r="X62" s="302">
        <f t="shared" si="14"/>
        <v>2.201422418995615E-2</v>
      </c>
      <c r="Y62" s="302">
        <f t="shared" si="14"/>
        <v>2.1793412633416345E-2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0.21100167507495593</v>
      </c>
      <c r="C63" s="301">
        <f t="shared" si="15"/>
        <v>0.21065210568377538</v>
      </c>
      <c r="D63" s="301">
        <f t="shared" si="15"/>
        <v>0.22157251275200426</v>
      </c>
      <c r="E63" s="301">
        <f t="shared" si="15"/>
        <v>0.21330545166928161</v>
      </c>
      <c r="F63" s="301">
        <f t="shared" si="15"/>
        <v>0.21728166611645888</v>
      </c>
      <c r="G63" s="301">
        <f t="shared" si="15"/>
        <v>0.22490404573134584</v>
      </c>
      <c r="H63" s="301">
        <f t="shared" si="15"/>
        <v>0.21865083928788218</v>
      </c>
      <c r="I63" s="301">
        <f t="shared" si="15"/>
        <v>0.22257773304884429</v>
      </c>
      <c r="J63" s="301">
        <f t="shared" si="15"/>
        <v>0.21656672742634503</v>
      </c>
      <c r="K63" s="301">
        <f t="shared" si="15"/>
        <v>0.20793710292906198</v>
      </c>
      <c r="L63" s="301">
        <f t="shared" si="15"/>
        <v>0.21644543706847522</v>
      </c>
      <c r="M63" s="301">
        <f t="shared" si="15"/>
        <v>0.21923650293223185</v>
      </c>
      <c r="N63" s="301">
        <f t="shared" si="15"/>
        <v>0.21579480065796197</v>
      </c>
      <c r="O63" s="301">
        <f t="shared" si="15"/>
        <v>0.21701686147527621</v>
      </c>
      <c r="P63" s="301">
        <f t="shared" si="15"/>
        <v>0.216816832141043</v>
      </c>
      <c r="Q63" s="301">
        <f t="shared" si="15"/>
        <v>0.21796473494491364</v>
      </c>
      <c r="R63" s="301">
        <f t="shared" si="15"/>
        <v>0.21531343218088481</v>
      </c>
      <c r="S63" s="301">
        <f t="shared" si="15"/>
        <v>0.21651150795858146</v>
      </c>
      <c r="T63" s="301">
        <f t="shared" si="15"/>
        <v>0.21645442371295845</v>
      </c>
      <c r="U63" s="301">
        <f t="shared" si="15"/>
        <v>0.21689732550638172</v>
      </c>
      <c r="V63" s="301">
        <f t="shared" si="15"/>
        <v>0.21700671882392436</v>
      </c>
      <c r="W63" s="301">
        <f t="shared" si="15"/>
        <v>0.21688054092679693</v>
      </c>
      <c r="X63" s="301">
        <f t="shared" si="15"/>
        <v>0.21632595142571373</v>
      </c>
      <c r="Y63" s="301">
        <f t="shared" si="15"/>
        <v>0.21806461033504421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0.15889171041354214</v>
      </c>
      <c r="C64" s="302">
        <f t="shared" si="16"/>
        <v>0.17526004521029553</v>
      </c>
      <c r="D64" s="302">
        <f t="shared" si="16"/>
        <v>0.1904592426700521</v>
      </c>
      <c r="E64" s="302">
        <f t="shared" si="16"/>
        <v>0.16953319533750055</v>
      </c>
      <c r="F64" s="302">
        <f t="shared" si="16"/>
        <v>0.18117839674776617</v>
      </c>
      <c r="G64" s="302">
        <f t="shared" si="16"/>
        <v>0.18860123796481318</v>
      </c>
      <c r="H64" s="302">
        <f t="shared" si="16"/>
        <v>0.18628316378418472</v>
      </c>
      <c r="I64" s="302">
        <f t="shared" si="16"/>
        <v>0.18126260337475777</v>
      </c>
      <c r="J64" s="302">
        <f t="shared" si="16"/>
        <v>0.15436783131434614</v>
      </c>
      <c r="K64" s="302">
        <f t="shared" si="16"/>
        <v>0.12992905281981548</v>
      </c>
      <c r="L64" s="302">
        <f t="shared" si="16"/>
        <v>0.10210016272220446</v>
      </c>
      <c r="M64" s="302">
        <f t="shared" si="16"/>
        <v>0.1433568067345655</v>
      </c>
      <c r="N64" s="302">
        <f t="shared" si="16"/>
        <v>0.12815134975926001</v>
      </c>
      <c r="O64" s="302">
        <f t="shared" si="16"/>
        <v>0.13881284068096986</v>
      </c>
      <c r="P64" s="302">
        <f t="shared" si="16"/>
        <v>0.14005716471539309</v>
      </c>
      <c r="Q64" s="302">
        <f t="shared" si="16"/>
        <v>0.11792164884206177</v>
      </c>
      <c r="R64" s="302">
        <f t="shared" si="16"/>
        <v>0.10514388952364621</v>
      </c>
      <c r="S64" s="302">
        <f t="shared" si="16"/>
        <v>0.10209667766962477</v>
      </c>
      <c r="T64" s="302">
        <f t="shared" si="16"/>
        <v>9.3452624163215259E-2</v>
      </c>
      <c r="U64" s="302">
        <f t="shared" si="16"/>
        <v>0.10442360089215276</v>
      </c>
      <c r="V64" s="302">
        <f t="shared" si="16"/>
        <v>0.12444150575285259</v>
      </c>
      <c r="W64" s="302">
        <f t="shared" si="16"/>
        <v>0.11760700681998613</v>
      </c>
      <c r="X64" s="302">
        <f t="shared" si="16"/>
        <v>0.118115596693525</v>
      </c>
      <c r="Y64" s="302">
        <f t="shared" si="16"/>
        <v>0.12864856949825262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5.21099646614138E-2</v>
      </c>
      <c r="C65" s="302">
        <f t="shared" si="17"/>
        <v>3.5392060473479849E-2</v>
      </c>
      <c r="D65" s="302">
        <f t="shared" si="17"/>
        <v>3.1113270081952162E-2</v>
      </c>
      <c r="E65" s="302">
        <f t="shared" si="17"/>
        <v>4.377225633178105E-2</v>
      </c>
      <c r="F65" s="302">
        <f t="shared" si="17"/>
        <v>3.6103269368692729E-2</v>
      </c>
      <c r="G65" s="302">
        <f t="shared" si="17"/>
        <v>3.6302807766532649E-2</v>
      </c>
      <c r="H65" s="302">
        <f t="shared" si="17"/>
        <v>3.2367675503697464E-2</v>
      </c>
      <c r="I65" s="302">
        <f t="shared" si="17"/>
        <v>4.1315129674086522E-2</v>
      </c>
      <c r="J65" s="302">
        <f t="shared" si="17"/>
        <v>6.21988961119989E-2</v>
      </c>
      <c r="K65" s="302">
        <f t="shared" si="17"/>
        <v>7.8008050109246482E-2</v>
      </c>
      <c r="L65" s="302">
        <f t="shared" si="17"/>
        <v>0.11434527434627074</v>
      </c>
      <c r="M65" s="302">
        <f t="shared" si="17"/>
        <v>7.5879696197666352E-2</v>
      </c>
      <c r="N65" s="302">
        <f t="shared" si="17"/>
        <v>8.7643450898701972E-2</v>
      </c>
      <c r="O65" s="302">
        <f t="shared" si="17"/>
        <v>7.8204020794306342E-2</v>
      </c>
      <c r="P65" s="302">
        <f t="shared" si="17"/>
        <v>7.675966742564988E-2</v>
      </c>
      <c r="Q65" s="302">
        <f t="shared" si="17"/>
        <v>0.10004308610285186</v>
      </c>
      <c r="R65" s="302">
        <f t="shared" si="17"/>
        <v>0.11016954265723856</v>
      </c>
      <c r="S65" s="302">
        <f t="shared" si="17"/>
        <v>0.11441483028895666</v>
      </c>
      <c r="T65" s="302">
        <f t="shared" si="17"/>
        <v>0.12300179954974319</v>
      </c>
      <c r="U65" s="302">
        <f t="shared" si="17"/>
        <v>0.11247372461422894</v>
      </c>
      <c r="V65" s="302">
        <f t="shared" si="17"/>
        <v>9.2565213071071767E-2</v>
      </c>
      <c r="W65" s="302">
        <f t="shared" si="17"/>
        <v>9.9273534106810779E-2</v>
      </c>
      <c r="X65" s="302">
        <f t="shared" si="17"/>
        <v>9.8210354732188726E-2</v>
      </c>
      <c r="Y65" s="302">
        <f t="shared" si="17"/>
        <v>8.941604083679161E-2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0.26785426642751164</v>
      </c>
      <c r="C66" s="301">
        <f t="shared" si="18"/>
        <v>0.29457429161363569</v>
      </c>
      <c r="D66" s="301">
        <f t="shared" si="18"/>
        <v>0.26972749270650292</v>
      </c>
      <c r="E66" s="301">
        <f t="shared" si="18"/>
        <v>0.27138530826271773</v>
      </c>
      <c r="F66" s="301">
        <f t="shared" si="18"/>
        <v>0.27327395961127909</v>
      </c>
      <c r="G66" s="301">
        <f t="shared" si="18"/>
        <v>0.24877182349030408</v>
      </c>
      <c r="H66" s="301">
        <f t="shared" si="18"/>
        <v>0.2779381433845976</v>
      </c>
      <c r="I66" s="301">
        <f t="shared" si="18"/>
        <v>0.24742027260369312</v>
      </c>
      <c r="J66" s="301">
        <f t="shared" si="18"/>
        <v>0.23909595249287902</v>
      </c>
      <c r="K66" s="301">
        <f t="shared" si="18"/>
        <v>0.25544329580795583</v>
      </c>
      <c r="L66" s="301">
        <f t="shared" si="18"/>
        <v>0.20457699457136211</v>
      </c>
      <c r="M66" s="301">
        <f t="shared" si="18"/>
        <v>0.21349320475444347</v>
      </c>
      <c r="N66" s="301">
        <f t="shared" si="18"/>
        <v>0.21859130713535346</v>
      </c>
      <c r="O66" s="301">
        <f t="shared" si="18"/>
        <v>0.22224056261830025</v>
      </c>
      <c r="P66" s="301">
        <f t="shared" si="18"/>
        <v>0.22386299352159073</v>
      </c>
      <c r="Q66" s="301">
        <f t="shared" si="18"/>
        <v>0.20409851580223401</v>
      </c>
      <c r="R66" s="301">
        <f t="shared" si="18"/>
        <v>0.20301817592271118</v>
      </c>
      <c r="S66" s="301">
        <f t="shared" si="18"/>
        <v>0.20272042774062546</v>
      </c>
      <c r="T66" s="301">
        <f t="shared" si="18"/>
        <v>0.20126076938461993</v>
      </c>
      <c r="U66" s="301">
        <f t="shared" si="18"/>
        <v>0.20291365746988174</v>
      </c>
      <c r="V66" s="301">
        <f t="shared" si="18"/>
        <v>0.21174966006824694</v>
      </c>
      <c r="W66" s="301">
        <f t="shared" si="18"/>
        <v>0.20788687952627771</v>
      </c>
      <c r="X66" s="301">
        <f t="shared" si="18"/>
        <v>0.21042589609949741</v>
      </c>
      <c r="Y66" s="301">
        <f t="shared" si="18"/>
        <v>0.20920340977874499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0.10085335796833506</v>
      </c>
      <c r="C67" s="301">
        <f t="shared" si="19"/>
        <v>9.0643272556271332E-2</v>
      </c>
      <c r="D67" s="301">
        <f t="shared" si="19"/>
        <v>9.0501410153944126E-2</v>
      </c>
      <c r="E67" s="301">
        <f t="shared" si="19"/>
        <v>9.7436549509289511E-2</v>
      </c>
      <c r="F67" s="301">
        <f t="shared" si="19"/>
        <v>9.3027231625870288E-2</v>
      </c>
      <c r="G67" s="301">
        <f t="shared" si="19"/>
        <v>9.6117012006076752E-2</v>
      </c>
      <c r="H67" s="301">
        <f t="shared" si="19"/>
        <v>9.0094423623548234E-2</v>
      </c>
      <c r="I67" s="301">
        <f t="shared" si="19"/>
        <v>9.8672525481080214E-2</v>
      </c>
      <c r="J67" s="301">
        <f t="shared" si="19"/>
        <v>0.10766420956932161</v>
      </c>
      <c r="K67" s="301">
        <f t="shared" si="19"/>
        <v>0.10915438561168746</v>
      </c>
      <c r="L67" s="301">
        <f t="shared" si="19"/>
        <v>0.12306589684577138</v>
      </c>
      <c r="M67" s="301">
        <f t="shared" si="19"/>
        <v>0.11497615783850652</v>
      </c>
      <c r="N67" s="301">
        <f t="shared" si="19"/>
        <v>0.11660432887484261</v>
      </c>
      <c r="O67" s="301">
        <f t="shared" si="19"/>
        <v>0.11445506794443071</v>
      </c>
      <c r="P67" s="301">
        <f t="shared" si="19"/>
        <v>0.11368676976883739</v>
      </c>
      <c r="Q67" s="301">
        <f t="shared" si="19"/>
        <v>0.12126262387764494</v>
      </c>
      <c r="R67" s="301">
        <f t="shared" si="19"/>
        <v>0.12188643318047356</v>
      </c>
      <c r="S67" s="301">
        <f t="shared" si="19"/>
        <v>0.12321043979697549</v>
      </c>
      <c r="T67" s="301">
        <f t="shared" si="19"/>
        <v>0.12444421014852784</v>
      </c>
      <c r="U67" s="301">
        <f t="shared" si="19"/>
        <v>0.12300810089929275</v>
      </c>
      <c r="V67" s="301">
        <f t="shared" si="19"/>
        <v>0.11858910101242598</v>
      </c>
      <c r="W67" s="301">
        <f t="shared" si="19"/>
        <v>0.12045875421695436</v>
      </c>
      <c r="X67" s="301">
        <f t="shared" si="19"/>
        <v>0.11982126630483317</v>
      </c>
      <c r="Y67" s="301">
        <f t="shared" si="19"/>
        <v>0.11861941062774732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6.3166539283369058E-2</v>
      </c>
      <c r="C68" s="235">
        <f t="shared" si="20"/>
        <v>5.6771752096707713E-2</v>
      </c>
      <c r="D68" s="235">
        <f t="shared" si="20"/>
        <v>5.6682900746688726E-2</v>
      </c>
      <c r="E68" s="235">
        <f t="shared" si="20"/>
        <v>6.1026521636957994E-2</v>
      </c>
      <c r="F68" s="235">
        <f t="shared" si="20"/>
        <v>5.826487485685463E-2</v>
      </c>
      <c r="G68" s="235">
        <f t="shared" si="20"/>
        <v>6.0200068069008981E-2</v>
      </c>
      <c r="H68" s="235">
        <f t="shared" si="20"/>
        <v>5.64279966842169E-2</v>
      </c>
      <c r="I68" s="235">
        <f t="shared" si="20"/>
        <v>6.1800638893419919E-2</v>
      </c>
      <c r="J68" s="235">
        <f t="shared" si="20"/>
        <v>6.74323161883085E-2</v>
      </c>
      <c r="K68" s="235">
        <f t="shared" si="20"/>
        <v>6.836564419458864E-2</v>
      </c>
      <c r="L68" s="235">
        <f t="shared" si="20"/>
        <v>7.7078710755393534E-2</v>
      </c>
      <c r="M68" s="235">
        <f t="shared" si="20"/>
        <v>7.2011940277061648E-2</v>
      </c>
      <c r="N68" s="235">
        <f t="shared" si="20"/>
        <v>7.3031697395699743E-2</v>
      </c>
      <c r="O68" s="235">
        <f t="shared" si="20"/>
        <v>7.1685570923305061E-2</v>
      </c>
      <c r="P68" s="235">
        <f t="shared" si="20"/>
        <v>7.120436992149809E-2</v>
      </c>
      <c r="Q68" s="235">
        <f t="shared" si="20"/>
        <v>7.5949283683510019E-2</v>
      </c>
      <c r="R68" s="235">
        <f t="shared" si="20"/>
        <v>7.6339988322663671E-2</v>
      </c>
      <c r="S68" s="235">
        <f t="shared" si="20"/>
        <v>7.7169240988489346E-2</v>
      </c>
      <c r="T68" s="235">
        <f t="shared" si="20"/>
        <v>7.7941976819481271E-2</v>
      </c>
      <c r="U68" s="235">
        <f t="shared" si="20"/>
        <v>7.7042511961449539E-2</v>
      </c>
      <c r="V68" s="235">
        <f t="shared" si="20"/>
        <v>7.4274801142791239E-2</v>
      </c>
      <c r="W68" s="235">
        <f t="shared" si="20"/>
        <v>7.5445803526541302E-2</v>
      </c>
      <c r="X68" s="235">
        <f t="shared" si="20"/>
        <v>7.5046531692118904E-2</v>
      </c>
      <c r="Y68" s="235">
        <f t="shared" si="20"/>
        <v>7.4293784680329586E-2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0.55379812367262193</v>
      </c>
      <c r="C72" s="322">
        <f>IF(C$5=0,0,C$5/MAE_fec!C$5)</f>
        <v>0.54981643602550268</v>
      </c>
      <c r="D72" s="322">
        <f>IF(D$5=0,0,D$5/MAE_fec!D$5)</f>
        <v>0.54167988007786116</v>
      </c>
      <c r="E72" s="322">
        <f>IF(E$5=0,0,E$5/MAE_fec!E$5)</f>
        <v>0.54671716740000176</v>
      </c>
      <c r="F72" s="322">
        <f>IF(F$5=0,0,F$5/MAE_fec!F$5)</f>
        <v>0.54820370918449357</v>
      </c>
      <c r="G72" s="322">
        <f>IF(G$5=0,0,G$5/MAE_fec!G$5)</f>
        <v>0.54303746565844446</v>
      </c>
      <c r="H72" s="322">
        <f>IF(H$5=0,0,H$5/MAE_fec!H$5)</f>
        <v>0.54560931663875867</v>
      </c>
      <c r="I72" s="322">
        <f>IF(I$5=0,0,I$5/MAE_fec!I$5)</f>
        <v>0.54549149107000416</v>
      </c>
      <c r="J72" s="322">
        <f>IF(J$5=0,0,J$5/MAE_fec!J$5)</f>
        <v>0.5519838745729988</v>
      </c>
      <c r="K72" s="322">
        <f>IF(K$5=0,0,K$5/MAE_fec!K$5)</f>
        <v>0.560669447754784</v>
      </c>
      <c r="L72" s="322">
        <f>IF(L$5=0,0,L$5/MAE_fec!L$5)</f>
        <v>0.56162342751726479</v>
      </c>
      <c r="M72" s="322">
        <f>IF(M$5=0,0,M$5/MAE_fec!M$5)</f>
        <v>0.55142763193857447</v>
      </c>
      <c r="N72" s="322">
        <f>IF(N$5=0,0,N$5/MAE_fec!N$5)</f>
        <v>0.5567704740074535</v>
      </c>
      <c r="O72" s="322">
        <f>IF(O$5=0,0,O$5/MAE_fec!O$5)</f>
        <v>0.55341209858837592</v>
      </c>
      <c r="P72" s="322">
        <f>IF(P$5=0,0,P$5/MAE_fec!P$5)</f>
        <v>0.55415206060990685</v>
      </c>
      <c r="Q72" s="322">
        <f>IF(Q$5=0,0,Q$5/MAE_fec!Q$5)</f>
        <v>0.55722126165642449</v>
      </c>
      <c r="R72" s="322">
        <f>IF(R$5=0,0,R$5/MAE_fec!R$5)</f>
        <v>0.56197346354301136</v>
      </c>
      <c r="S72" s="322">
        <f>IF(S$5=0,0,S$5/MAE_fec!S$5)</f>
        <v>0.56161756043673972</v>
      </c>
      <c r="T72" s="322">
        <f>IF(T$5=0,0,T$5/MAE_fec!T$5)</f>
        <v>0.56388340056499042</v>
      </c>
      <c r="U72" s="322">
        <f>IF(U$5=0,0,U$5/MAE_fec!U$5)</f>
        <v>0.56036108273856911</v>
      </c>
      <c r="V72" s="322">
        <f>IF(V$5=0,0,V$5/MAE_fec!V$5)</f>
        <v>0.55717872752514375</v>
      </c>
      <c r="W72" s="322">
        <f>IF(W$5=0,0,W$5/MAE_fec!W$5)</f>
        <v>0.55766293703322822</v>
      </c>
      <c r="X72" s="322">
        <f>IF(X$5=0,0,X$5/MAE_fec!X$5)</f>
        <v>0.55836268023804847</v>
      </c>
      <c r="Y72" s="322">
        <f>IF(Y$5=0,0,Y$5/MAE_fec!Y$5)</f>
        <v>0.55601356730677998</v>
      </c>
      <c r="DA72" s="95"/>
    </row>
    <row r="73" spans="1:105" ht="12" customHeight="1" x14ac:dyDescent="0.25">
      <c r="A73" s="173" t="s">
        <v>91</v>
      </c>
      <c r="B73" s="335">
        <f>IF(B$6=0,0,B$6/MAE_fec!B$6)</f>
        <v>0.48519903054780006</v>
      </c>
      <c r="C73" s="335">
        <f>IF(C$6=0,0,C$6/MAE_fec!C$6)</f>
        <v>0.48519903054780017</v>
      </c>
      <c r="D73" s="335">
        <f>IF(D$6=0,0,D$6/MAE_fec!D$6)</f>
        <v>0.48519903054779995</v>
      </c>
      <c r="E73" s="335">
        <f>IF(E$6=0,0,E$6/MAE_fec!E$6)</f>
        <v>0.48519903054779984</v>
      </c>
      <c r="F73" s="335">
        <f>IF(F$6=0,0,F$6/MAE_fec!F$6)</f>
        <v>0.48519903054780028</v>
      </c>
      <c r="G73" s="335">
        <f>IF(G$6=0,0,G$6/MAE_fec!G$6)</f>
        <v>0.4851990305478</v>
      </c>
      <c r="H73" s="335">
        <f>IF(H$6=0,0,H$6/MAE_fec!H$6)</f>
        <v>0.4851990305478</v>
      </c>
      <c r="I73" s="335">
        <f>IF(I$6=0,0,I$6/MAE_fec!I$6)</f>
        <v>0.48519903054779989</v>
      </c>
      <c r="J73" s="335">
        <f>IF(J$6=0,0,J$6/MAE_fec!J$6)</f>
        <v>0.48519903054780006</v>
      </c>
      <c r="K73" s="335">
        <f>IF(K$6=0,0,K$6/MAE_fec!K$6)</f>
        <v>0.48519903054779995</v>
      </c>
      <c r="L73" s="335">
        <f>IF(L$6=0,0,L$6/MAE_fec!L$6)</f>
        <v>0.48519903054779995</v>
      </c>
      <c r="M73" s="335">
        <f>IF(M$6=0,0,M$6/MAE_fec!M$6)</f>
        <v>0.4851990305478</v>
      </c>
      <c r="N73" s="335">
        <f>IF(N$6=0,0,N$6/MAE_fec!N$6)</f>
        <v>0.4851990305478</v>
      </c>
      <c r="O73" s="335">
        <f>IF(O$6=0,0,O$6/MAE_fec!O$6)</f>
        <v>0.48519903054779989</v>
      </c>
      <c r="P73" s="335">
        <f>IF(P$6=0,0,P$6/MAE_fec!P$6)</f>
        <v>0.4851990305478</v>
      </c>
      <c r="Q73" s="335">
        <f>IF(Q$6=0,0,Q$6/MAE_fec!Q$6)</f>
        <v>0.4851990305478</v>
      </c>
      <c r="R73" s="335">
        <f>IF(R$6=0,0,R$6/MAE_fec!R$6)</f>
        <v>0.4851990305478</v>
      </c>
      <c r="S73" s="335">
        <f>IF(S$6=0,0,S$6/MAE_fec!S$6)</f>
        <v>0.4851990305478</v>
      </c>
      <c r="T73" s="335">
        <f>IF(T$6=0,0,T$6/MAE_fec!T$6)</f>
        <v>0.48519903054780006</v>
      </c>
      <c r="U73" s="335">
        <f>IF(U$6=0,0,U$6/MAE_fec!U$6)</f>
        <v>0.48519903054780011</v>
      </c>
      <c r="V73" s="335">
        <f>IF(V$6=0,0,V$6/MAE_fec!V$6)</f>
        <v>0.4851990305478</v>
      </c>
      <c r="W73" s="335">
        <f>IF(W$6=0,0,W$6/MAE_fec!W$6)</f>
        <v>0.48519903054779995</v>
      </c>
      <c r="X73" s="335">
        <f>IF(X$6=0,0,X$6/MAE_fec!X$6)</f>
        <v>0.48519903054779989</v>
      </c>
      <c r="Y73" s="335">
        <f>IF(Y$6=0,0,Y$6/MAE_fec!Y$6)</f>
        <v>0.48519903054779995</v>
      </c>
      <c r="DA73" s="177"/>
    </row>
    <row r="74" spans="1:105" ht="12" customHeight="1" x14ac:dyDescent="0.25">
      <c r="A74" s="173" t="s">
        <v>92</v>
      </c>
      <c r="B74" s="335">
        <f>IF(B$7=0,0,B$7/MAE_fec!B$7)</f>
        <v>0.12598658800482937</v>
      </c>
      <c r="C74" s="335">
        <f>IF(C$7=0,0,C$7/MAE_fec!C$7)</f>
        <v>0.12598658800482937</v>
      </c>
      <c r="D74" s="335">
        <f>IF(D$7=0,0,D$7/MAE_fec!D$7)</f>
        <v>0.12598658800482931</v>
      </c>
      <c r="E74" s="335">
        <f>IF(E$7=0,0,E$7/MAE_fec!E$7)</f>
        <v>0.12598658800482931</v>
      </c>
      <c r="F74" s="335">
        <f>IF(F$7=0,0,F$7/MAE_fec!F$7)</f>
        <v>0.12598658800482929</v>
      </c>
      <c r="G74" s="335">
        <f>IF(G$7=0,0,G$7/MAE_fec!G$7)</f>
        <v>0.1259865880048294</v>
      </c>
      <c r="H74" s="335">
        <f>IF(H$7=0,0,H$7/MAE_fec!H$7)</f>
        <v>0.12598658800482937</v>
      </c>
      <c r="I74" s="335">
        <f>IF(I$7=0,0,I$7/MAE_fec!I$7)</f>
        <v>0.12598658800482937</v>
      </c>
      <c r="J74" s="335">
        <f>IF(J$7=0,0,J$7/MAE_fec!J$7)</f>
        <v>0.12598658800482943</v>
      </c>
      <c r="K74" s="335">
        <f>IF(K$7=0,0,K$7/MAE_fec!K$7)</f>
        <v>0.1259865880048294</v>
      </c>
      <c r="L74" s="335">
        <f>IF(L$7=0,0,L$7/MAE_fec!L$7)</f>
        <v>0.12598658800482926</v>
      </c>
      <c r="M74" s="335">
        <f>IF(M$7=0,0,M$7/MAE_fec!M$7)</f>
        <v>0.12598658800482937</v>
      </c>
      <c r="N74" s="335">
        <f>IF(N$7=0,0,N$7/MAE_fec!N$7)</f>
        <v>0.12598658800482934</v>
      </c>
      <c r="O74" s="335">
        <f>IF(O$7=0,0,O$7/MAE_fec!O$7)</f>
        <v>0.12598658800482934</v>
      </c>
      <c r="P74" s="335">
        <f>IF(P$7=0,0,P$7/MAE_fec!P$7)</f>
        <v>0.12598658800482943</v>
      </c>
      <c r="Q74" s="335">
        <f>IF(Q$7=0,0,Q$7/MAE_fec!Q$7)</f>
        <v>0.12598658800482934</v>
      </c>
      <c r="R74" s="335">
        <f>IF(R$7=0,0,R$7/MAE_fec!R$7)</f>
        <v>0.12598658800482937</v>
      </c>
      <c r="S74" s="335">
        <f>IF(S$7=0,0,S$7/MAE_fec!S$7)</f>
        <v>0.12598658800482934</v>
      </c>
      <c r="T74" s="335">
        <f>IF(T$7=0,0,T$7/MAE_fec!T$7)</f>
        <v>0.12598658800482937</v>
      </c>
      <c r="U74" s="335">
        <f>IF(U$7=0,0,U$7/MAE_fec!U$7)</f>
        <v>0.1259865880048294</v>
      </c>
      <c r="V74" s="335">
        <f>IF(V$7=0,0,V$7/MAE_fec!V$7)</f>
        <v>0.1259865880048294</v>
      </c>
      <c r="W74" s="335">
        <f>IF(W$7=0,0,W$7/MAE_fec!W$7)</f>
        <v>0.12598658800482934</v>
      </c>
      <c r="X74" s="335">
        <f>IF(X$7=0,0,X$7/MAE_fec!X$7)</f>
        <v>0.12598658800482929</v>
      </c>
      <c r="Y74" s="335">
        <f>IF(Y$7=0,0,Y$7/MAE_fec!Y$7)</f>
        <v>0.12598658800482934</v>
      </c>
      <c r="DA74" s="177"/>
    </row>
    <row r="75" spans="1:105" ht="12" customHeight="1" x14ac:dyDescent="0.25">
      <c r="A75" s="173" t="s">
        <v>93</v>
      </c>
      <c r="B75" s="335">
        <f>IF(B$8=0,0,B$8/MAE_fec!B$8)</f>
        <v>0.67510585237319887</v>
      </c>
      <c r="C75" s="335">
        <f>IF(C$8=0,0,C$8/MAE_fec!C$8)</f>
        <v>0.67510585237319853</v>
      </c>
      <c r="D75" s="335">
        <f>IF(D$8=0,0,D$8/MAE_fec!D$8)</f>
        <v>0.67510585237319831</v>
      </c>
      <c r="E75" s="335">
        <f>IF(E$8=0,0,E$8/MAE_fec!E$8)</f>
        <v>0.67510585237319853</v>
      </c>
      <c r="F75" s="335">
        <f>IF(F$8=0,0,F$8/MAE_fec!F$8)</f>
        <v>0.67510585237319887</v>
      </c>
      <c r="G75" s="335">
        <f>IF(G$8=0,0,G$8/MAE_fec!G$8)</f>
        <v>0.67510585237319898</v>
      </c>
      <c r="H75" s="335">
        <f>IF(H$8=0,0,H$8/MAE_fec!H$8)</f>
        <v>0.67510585237319864</v>
      </c>
      <c r="I75" s="335">
        <f>IF(I$8=0,0,I$8/MAE_fec!I$8)</f>
        <v>0.67510585237319864</v>
      </c>
      <c r="J75" s="335">
        <f>IF(J$8=0,0,J$8/MAE_fec!J$8)</f>
        <v>0.67510585237319842</v>
      </c>
      <c r="K75" s="335">
        <f>IF(K$8=0,0,K$8/MAE_fec!K$8)</f>
        <v>0.67510585237319876</v>
      </c>
      <c r="L75" s="335">
        <f>IF(L$8=0,0,L$8/MAE_fec!L$8)</f>
        <v>0.67510585237319853</v>
      </c>
      <c r="M75" s="335">
        <f>IF(M$8=0,0,M$8/MAE_fec!M$8)</f>
        <v>0.67510585237319864</v>
      </c>
      <c r="N75" s="335">
        <f>IF(N$8=0,0,N$8/MAE_fec!N$8)</f>
        <v>0.67510585237319853</v>
      </c>
      <c r="O75" s="335">
        <f>IF(O$8=0,0,O$8/MAE_fec!O$8)</f>
        <v>0.67510585237319842</v>
      </c>
      <c r="P75" s="335">
        <f>IF(P$8=0,0,P$8/MAE_fec!P$8)</f>
        <v>0.67510585237319876</v>
      </c>
      <c r="Q75" s="335">
        <f>IF(Q$8=0,0,Q$8/MAE_fec!Q$8)</f>
        <v>0.67510585237319876</v>
      </c>
      <c r="R75" s="335">
        <f>IF(R$8=0,0,R$8/MAE_fec!R$8)</f>
        <v>0.67510585237319887</v>
      </c>
      <c r="S75" s="335">
        <f>IF(S$8=0,0,S$8/MAE_fec!S$8)</f>
        <v>0.67510585237319887</v>
      </c>
      <c r="T75" s="335">
        <f>IF(T$8=0,0,T$8/MAE_fec!T$8)</f>
        <v>0.67510585237319864</v>
      </c>
      <c r="U75" s="335">
        <f>IF(U$8=0,0,U$8/MAE_fec!U$8)</f>
        <v>0.67510585237319876</v>
      </c>
      <c r="V75" s="335">
        <f>IF(V$8=0,0,V$8/MAE_fec!V$8)</f>
        <v>0.67510585237319864</v>
      </c>
      <c r="W75" s="335">
        <f>IF(W$8=0,0,W$8/MAE_fec!W$8)</f>
        <v>0.67510585237319864</v>
      </c>
      <c r="X75" s="335">
        <f>IF(X$8=0,0,X$8/MAE_fec!X$8)</f>
        <v>0.67510585237319887</v>
      </c>
      <c r="Y75" s="335">
        <f>IF(Y$8=0,0,Y$8/MAE_fec!Y$8)</f>
        <v>0.67510585237319876</v>
      </c>
      <c r="DA75" s="177"/>
    </row>
    <row r="76" spans="1:105" ht="12" customHeight="1" x14ac:dyDescent="0.25">
      <c r="A76" s="173" t="s">
        <v>94</v>
      </c>
      <c r="B76" s="335">
        <f>IF(B$9=0,0,B$9/MAE_fec!B$9)</f>
        <v>0.47828396112879812</v>
      </c>
      <c r="C76" s="335">
        <f>IF(C$9=0,0,C$9/MAE_fec!C$9)</f>
        <v>0.47828396112879784</v>
      </c>
      <c r="D76" s="335">
        <f>IF(D$9=0,0,D$9/MAE_fec!D$9)</f>
        <v>0.47828396112879823</v>
      </c>
      <c r="E76" s="335">
        <f>IF(E$9=0,0,E$9/MAE_fec!E$9)</f>
        <v>0.47828396112879795</v>
      </c>
      <c r="F76" s="335">
        <f>IF(F$9=0,0,F$9/MAE_fec!F$9)</f>
        <v>0.47828396112879823</v>
      </c>
      <c r="G76" s="335">
        <f>IF(G$9=0,0,G$9/MAE_fec!G$9)</f>
        <v>0.47828396112879812</v>
      </c>
      <c r="H76" s="335">
        <f>IF(H$9=0,0,H$9/MAE_fec!H$9)</f>
        <v>0.47828396112879812</v>
      </c>
      <c r="I76" s="335">
        <f>IF(I$9=0,0,I$9/MAE_fec!I$9)</f>
        <v>0.47828396112879795</v>
      </c>
      <c r="J76" s="335">
        <f>IF(J$9=0,0,J$9/MAE_fec!J$9)</f>
        <v>0.47828396112879812</v>
      </c>
      <c r="K76" s="335">
        <f>IF(K$9=0,0,K$9/MAE_fec!K$9)</f>
        <v>0.47828396112879806</v>
      </c>
      <c r="L76" s="335">
        <f>IF(L$9=0,0,L$9/MAE_fec!L$9)</f>
        <v>0.47828396112879801</v>
      </c>
      <c r="M76" s="335">
        <f>IF(M$9=0,0,M$9/MAE_fec!M$9)</f>
        <v>0.47828396112879817</v>
      </c>
      <c r="N76" s="335">
        <f>IF(N$9=0,0,N$9/MAE_fec!N$9)</f>
        <v>0.47828396112879812</v>
      </c>
      <c r="O76" s="335">
        <f>IF(O$9=0,0,O$9/MAE_fec!O$9)</f>
        <v>0.47828396112879795</v>
      </c>
      <c r="P76" s="335">
        <f>IF(P$9=0,0,P$9/MAE_fec!P$9)</f>
        <v>0.47828396112879806</v>
      </c>
      <c r="Q76" s="335">
        <f>IF(Q$9=0,0,Q$9/MAE_fec!Q$9)</f>
        <v>0.47828396112879812</v>
      </c>
      <c r="R76" s="335">
        <f>IF(R$9=0,0,R$9/MAE_fec!R$9)</f>
        <v>0.47828396112879801</v>
      </c>
      <c r="S76" s="335">
        <f>IF(S$9=0,0,S$9/MAE_fec!S$9)</f>
        <v>0.47828396112879812</v>
      </c>
      <c r="T76" s="335">
        <f>IF(T$9=0,0,T$9/MAE_fec!T$9)</f>
        <v>0.47828396112879812</v>
      </c>
      <c r="U76" s="335">
        <f>IF(U$9=0,0,U$9/MAE_fec!U$9)</f>
        <v>0.47828396112879834</v>
      </c>
      <c r="V76" s="335">
        <f>IF(V$9=0,0,V$9/MAE_fec!V$9)</f>
        <v>0.47828396112879801</v>
      </c>
      <c r="W76" s="335">
        <f>IF(W$9=0,0,W$9/MAE_fec!W$9)</f>
        <v>0.47828396112879795</v>
      </c>
      <c r="X76" s="335">
        <f>IF(X$9=0,0,X$9/MAE_fec!X$9)</f>
        <v>0.47828396112879812</v>
      </c>
      <c r="Y76" s="335">
        <f>IF(Y$9=0,0,Y$9/MAE_fec!Y$9)</f>
        <v>0.47828396112879812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0.71839078288225089</v>
      </c>
      <c r="C77" s="335">
        <f>IF(C$10=0,0,C$10/MAE_fec!C$10)</f>
        <v>0.69806904101998846</v>
      </c>
      <c r="D77" s="335">
        <f>IF(D$10=0,0,D$10/MAE_fec!D$10)</f>
        <v>0.69877388641776306</v>
      </c>
      <c r="E77" s="335">
        <f>IF(E$10=0,0,E$10/MAE_fec!E$10)</f>
        <v>0.70416552492793316</v>
      </c>
      <c r="F77" s="335">
        <f>IF(F$10=0,0,F$10/MAE_fec!F$10)</f>
        <v>0.70791066805265979</v>
      </c>
      <c r="G77" s="335">
        <f>IF(G$10=0,0,G$10/MAE_fec!G$10)</f>
        <v>0.70686716293258234</v>
      </c>
      <c r="H77" s="335">
        <f>IF(H$10=0,0,H$10/MAE_fec!H$10)</f>
        <v>0.70398273235819686</v>
      </c>
      <c r="I77" s="335">
        <f>IF(I$10=0,0,I$10/MAE_fec!I$10)</f>
        <v>0.70911326246658724</v>
      </c>
      <c r="J77" s="335">
        <f>IF(J$10=0,0,J$10/MAE_fec!J$10)</f>
        <v>0.72727554579253084</v>
      </c>
      <c r="K77" s="335">
        <f>IF(K$10=0,0,K$10/MAE_fec!K$10)</f>
        <v>0.73977367176296471</v>
      </c>
      <c r="L77" s="335">
        <f>IF(L$10=0,0,L$10/MAE_fec!L$10)</f>
        <v>0.76875492927374312</v>
      </c>
      <c r="M77" s="335">
        <f>IF(M$10=0,0,M$10/MAE_fec!M$10)</f>
        <v>0.73925042769059923</v>
      </c>
      <c r="N77" s="335">
        <f>IF(N$10=0,0,N$10/MAE_fec!N$10)</f>
        <v>0.74900414219251865</v>
      </c>
      <c r="O77" s="335">
        <f>IF(O$10=0,0,O$10/MAE_fec!O$10)</f>
        <v>0.74162205216872579</v>
      </c>
      <c r="P77" s="335">
        <f>IF(P$10=0,0,P$10/MAE_fec!P$10)</f>
        <v>0.7386382183614254</v>
      </c>
      <c r="Q77" s="335">
        <f>IF(Q$10=0,0,Q$10/MAE_fec!Q$10)</f>
        <v>0.75474806458281873</v>
      </c>
      <c r="R77" s="335">
        <f>IF(R$10=0,0,R$10/MAE_fec!R$10)</f>
        <v>0.7695491745681633</v>
      </c>
      <c r="S77" s="335">
        <f>IF(S$10=0,0,S$10/MAE_fec!S$10)</f>
        <v>0.76725776867378304</v>
      </c>
      <c r="T77" s="335">
        <f>IF(T$10=0,0,T$10/MAE_fec!T$10)</f>
        <v>0.77231523500832577</v>
      </c>
      <c r="U77" s="335">
        <f>IF(U$10=0,0,U$10/MAE_fec!U$10)</f>
        <v>0.76355492400739922</v>
      </c>
      <c r="V77" s="335">
        <f>IF(V$10=0,0,V$10/MAE_fec!V$10)</f>
        <v>0.75057309155648499</v>
      </c>
      <c r="W77" s="335">
        <f>IF(W$10=0,0,W$10/MAE_fec!W$10)</f>
        <v>0.75293753420705967</v>
      </c>
      <c r="X77" s="335">
        <f>IF(X$10=0,0,X$10/MAE_fec!X$10)</f>
        <v>0.75322020716423277</v>
      </c>
      <c r="Y77" s="335">
        <f>IF(Y$10=0,0,Y$10/MAE_fec!Y$10)</f>
        <v>0.74788404871786296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0.53342861251447116</v>
      </c>
      <c r="C78" s="353">
        <f>IF(C$16=0,0,C$16/MAE_fec!C$16)</f>
        <v>0.51960956699816641</v>
      </c>
      <c r="D78" s="353">
        <f>IF(D$16=0,0,D$16/MAE_fec!D$16)</f>
        <v>0.52159993142096717</v>
      </c>
      <c r="E78" s="353">
        <f>IF(E$16=0,0,E$16/MAE_fec!E$16)</f>
        <v>0.52443155121796647</v>
      </c>
      <c r="F78" s="353">
        <f>IF(F$16=0,0,F$16/MAE_fec!F$16)</f>
        <v>0.52554832819892572</v>
      </c>
      <c r="G78" s="353">
        <f>IF(G$16=0,0,G$16/MAE_fec!G$16)</f>
        <v>0.52634893894943902</v>
      </c>
      <c r="H78" s="353">
        <f>IF(H$16=0,0,H$16/MAE_fec!H$16)</f>
        <v>0.52537989869512858</v>
      </c>
      <c r="I78" s="353">
        <f>IF(I$16=0,0,I$16/MAE_fec!I$16)</f>
        <v>0.53111201409363529</v>
      </c>
      <c r="J78" s="353">
        <f>IF(J$16=0,0,J$16/MAE_fec!J$16)</f>
        <v>0.54319640375583866</v>
      </c>
      <c r="K78" s="353">
        <f>IF(K$16=0,0,K$16/MAE_fec!K$16)</f>
        <v>0.55335409813420533</v>
      </c>
      <c r="L78" s="353">
        <f>IF(L$16=0,0,L$16/MAE_fec!L$16)</f>
        <v>0.57229273993045437</v>
      </c>
      <c r="M78" s="353">
        <f>IF(M$16=0,0,M$16/MAE_fec!M$16)</f>
        <v>0.54965656542378005</v>
      </c>
      <c r="N78" s="353">
        <f>IF(N$16=0,0,N$16/MAE_fec!N$16)</f>
        <v>0.5573709967285696</v>
      </c>
      <c r="O78" s="353">
        <f>IF(O$16=0,0,O$16/MAE_fec!O$16)</f>
        <v>0.55040032942567063</v>
      </c>
      <c r="P78" s="353">
        <f>IF(P$16=0,0,P$16/MAE_fec!P$16)</f>
        <v>0.55122600820839518</v>
      </c>
      <c r="Q78" s="353">
        <f>IF(Q$16=0,0,Q$16/MAE_fec!Q$16)</f>
        <v>0.56370925601118771</v>
      </c>
      <c r="R78" s="353">
        <f>IF(R$16=0,0,R$16/MAE_fec!R$16)</f>
        <v>0.5701562065614485</v>
      </c>
      <c r="S78" s="353">
        <f>IF(S$16=0,0,S$16/MAE_fec!S$16)</f>
        <v>0.57230724890144968</v>
      </c>
      <c r="T78" s="353">
        <f>IF(T$16=0,0,T$16/MAE_fec!T$16)</f>
        <v>0.5776159584464382</v>
      </c>
      <c r="U78" s="353">
        <f>IF(U$16=0,0,U$16/MAE_fec!U$16)</f>
        <v>0.57138334565277427</v>
      </c>
      <c r="V78" s="353">
        <f>IF(V$16=0,0,V$16/MAE_fec!V$16)</f>
        <v>0.56087561031439781</v>
      </c>
      <c r="W78" s="353">
        <f>IF(W$16=0,0,W$16/MAE_fec!W$16)</f>
        <v>0.56318660033964707</v>
      </c>
      <c r="X78" s="353">
        <f>IF(X$16=0,0,X$16/MAE_fec!X$16)</f>
        <v>0.56302689706209341</v>
      </c>
      <c r="Y78" s="353">
        <f>IF(Y$16=0,0,Y$16/MAE_fec!Y$16)</f>
        <v>0.55803471010063332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0.46422443906474098</v>
      </c>
      <c r="C79" s="349">
        <f>IF(C$24=0,0,C$24/MAE_fec!C$24)</f>
        <v>0.46222885057840646</v>
      </c>
      <c r="D79" s="349">
        <f>IF(D$24=0,0,D$24/MAE_fec!D$24)</f>
        <v>0.4613223571396734</v>
      </c>
      <c r="E79" s="349">
        <f>IF(E$24=0,0,E$24/MAE_fec!E$24)</f>
        <v>0.46340598575254427</v>
      </c>
      <c r="F79" s="349">
        <f>IF(F$24=0,0,F$24/MAE_fec!F$24)</f>
        <v>0.46210326480698871</v>
      </c>
      <c r="G79" s="349">
        <f>IF(G$24=0,0,G$24/MAE_fec!G$24)</f>
        <v>0.46218858200395518</v>
      </c>
      <c r="H79" s="349">
        <f>IF(H$24=0,0,H$24/MAE_fec!H$24)</f>
        <v>0.46149409894391213</v>
      </c>
      <c r="I79" s="349">
        <f>IF(I$24=0,0,I$24/MAE_fec!I$24)</f>
        <v>0.46283928912679101</v>
      </c>
      <c r="J79" s="349">
        <f>IF(J$24=0,0,J$24/MAE_fec!J$24)</f>
        <v>0.46525954003452558</v>
      </c>
      <c r="K79" s="349">
        <f>IF(K$24=0,0,K$24/MAE_fec!K$24)</f>
        <v>0.46661010880360376</v>
      </c>
      <c r="L79" s="349">
        <f>IF(L$24=0,0,L$24/MAE_fec!L$24)</f>
        <v>0.46970482764694782</v>
      </c>
      <c r="M79" s="349">
        <f>IF(M$24=0,0,M$24/MAE_fec!M$24)</f>
        <v>0.46667481571599811</v>
      </c>
      <c r="N79" s="349">
        <f>IF(N$24=0,0,N$24/MAE_fec!N$24)</f>
        <v>0.46761568071405391</v>
      </c>
      <c r="O79" s="349">
        <f>IF(O$24=0,0,O$24/MAE_fec!O$24)</f>
        <v>0.4669697306816008</v>
      </c>
      <c r="P79" s="349">
        <f>IF(P$24=0,0,P$24/MAE_fec!P$24)</f>
        <v>0.46667773220803505</v>
      </c>
      <c r="Q79" s="349">
        <f>IF(Q$24=0,0,Q$24/MAE_fec!Q$24)</f>
        <v>0.46869449009060998</v>
      </c>
      <c r="R79" s="349">
        <f>IF(R$24=0,0,R$24/MAE_fec!R$24)</f>
        <v>0.46949483312516871</v>
      </c>
      <c r="S79" s="349">
        <f>IF(S$24=0,0,S$24/MAE_fec!S$24)</f>
        <v>0.46976827298158003</v>
      </c>
      <c r="T79" s="349">
        <f>IF(T$24=0,0,T$24/MAE_fec!T$24)</f>
        <v>0.47036012039161734</v>
      </c>
      <c r="U79" s="349">
        <f>IF(U$24=0,0,U$24/MAE_fec!U$24)</f>
        <v>0.46954513542479998</v>
      </c>
      <c r="V79" s="349">
        <f>IF(V$24=0,0,V$24/MAE_fec!V$24)</f>
        <v>0.46797222741232497</v>
      </c>
      <c r="W79" s="349">
        <f>IF(W$24=0,0,W$24/MAE_fec!W$24)</f>
        <v>0.46858494841821652</v>
      </c>
      <c r="X79" s="349">
        <f>IF(X$24=0,0,X$24/MAE_fec!X$24)</f>
        <v>0.46847571328314341</v>
      </c>
      <c r="Y79" s="349">
        <f>IF(Y$24=0,0,Y$24/MAE_fec!Y$24)</f>
        <v>0.46784295036126045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0.45722452501240379</v>
      </c>
      <c r="C80" s="349">
        <f>IF(C$27=0,0,C$27/MAE_fec!C$27)</f>
        <v>0.44537962885557114</v>
      </c>
      <c r="D80" s="349">
        <f>IF(D$27=0,0,D$27/MAE_fec!D$27)</f>
        <v>0.44708565550368612</v>
      </c>
      <c r="E80" s="349">
        <f>IF(E$27=0,0,E$27/MAE_fec!E$27)</f>
        <v>0.4495127581868284</v>
      </c>
      <c r="F80" s="349">
        <f>IF(F$27=0,0,F$27/MAE_fec!F$27)</f>
        <v>0.45046999559907935</v>
      </c>
      <c r="G80" s="349">
        <f>IF(G$27=0,0,G$27/MAE_fec!G$27)</f>
        <v>0.45115623338523347</v>
      </c>
      <c r="H80" s="349">
        <f>IF(H$27=0,0,H$27/MAE_fec!H$27)</f>
        <v>0.45032562745296711</v>
      </c>
      <c r="I80" s="349">
        <f>IF(I$27=0,0,I$27/MAE_fec!I$27)</f>
        <v>0.45523886922311568</v>
      </c>
      <c r="J80" s="349">
        <f>IF(J$27=0,0,J$27/MAE_fec!J$27)</f>
        <v>0.4655969175050047</v>
      </c>
      <c r="K80" s="349">
        <f>IF(K$27=0,0,K$27/MAE_fec!K$27)</f>
        <v>0.47430351268646165</v>
      </c>
      <c r="L80" s="349">
        <f>IF(L$27=0,0,L$27/MAE_fec!L$27)</f>
        <v>0.49053663422610372</v>
      </c>
      <c r="M80" s="349">
        <f>IF(M$27=0,0,M$27/MAE_fec!M$27)</f>
        <v>0.47113419893466851</v>
      </c>
      <c r="N80" s="349">
        <f>IF(N$27=0,0,N$27/MAE_fec!N$27)</f>
        <v>0.47774656862448822</v>
      </c>
      <c r="O80" s="349">
        <f>IF(O$27=0,0,O$27/MAE_fec!O$27)</f>
        <v>0.47177171093628933</v>
      </c>
      <c r="P80" s="349">
        <f>IF(P$27=0,0,P$27/MAE_fec!P$27)</f>
        <v>0.4724794356071958</v>
      </c>
      <c r="Q80" s="349">
        <f>IF(Q$27=0,0,Q$27/MAE_fec!Q$27)</f>
        <v>0.48317936229530373</v>
      </c>
      <c r="R80" s="349">
        <f>IF(R$27=0,0,R$27/MAE_fec!R$27)</f>
        <v>0.4887053199098132</v>
      </c>
      <c r="S80" s="349">
        <f>IF(S$27=0,0,S$27/MAE_fec!S$27)</f>
        <v>0.49054907048695667</v>
      </c>
      <c r="T80" s="349">
        <f>IF(T$27=0,0,T$27/MAE_fec!T$27)</f>
        <v>0.49509939295408995</v>
      </c>
      <c r="U80" s="349">
        <f>IF(U$27=0,0,U$27/MAE_fec!U$27)</f>
        <v>0.48975715341666337</v>
      </c>
      <c r="V80" s="349">
        <f>IF(V$27=0,0,V$27/MAE_fec!V$27)</f>
        <v>0.48075052312662669</v>
      </c>
      <c r="W80" s="349">
        <f>IF(W$27=0,0,W$27/MAE_fec!W$27)</f>
        <v>0.48273137171969727</v>
      </c>
      <c r="X80" s="349">
        <f>IF(X$27=0,0,X$27/MAE_fec!X$27)</f>
        <v>0.48259448319608</v>
      </c>
      <c r="Y80" s="349">
        <f>IF(Y$27=0,0,Y$27/MAE_fec!Y$27)</f>
        <v>0.47831546580054279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0.70809705409572832</v>
      </c>
      <c r="C81" s="349">
        <f>IF(C$35=0,0,C$35/MAE_fec!C$35)</f>
        <v>0.70578817263810301</v>
      </c>
      <c r="D81" s="349">
        <f>IF(D$35=0,0,D$35/MAE_fec!D$35)</f>
        <v>0.67990551110431152</v>
      </c>
      <c r="E81" s="349">
        <f>IF(E$35=0,0,E$35/MAE_fec!E$35)</f>
        <v>0.69168510165266917</v>
      </c>
      <c r="F81" s="349">
        <f>IF(F$35=0,0,F$35/MAE_fec!F$35)</f>
        <v>0.70009002496507677</v>
      </c>
      <c r="G81" s="349">
        <f>IF(G$35=0,0,G$35/MAE_fec!G$35)</f>
        <v>0.69000016239961104</v>
      </c>
      <c r="H81" s="349">
        <f>IF(H$35=0,0,H$35/MAE_fec!H$35)</f>
        <v>0.68427294715120401</v>
      </c>
      <c r="I81" s="349">
        <f>IF(I$35=0,0,I$35/MAE_fec!I$35)</f>
        <v>0.68956486847739296</v>
      </c>
      <c r="J81" s="349">
        <f>IF(J$35=0,0,J$35/MAE_fec!J$35)</f>
        <v>0.69331286887446342</v>
      </c>
      <c r="K81" s="349">
        <f>IF(K$35=0,0,K$35/MAE_fec!K$35)</f>
        <v>0.69971874748081542</v>
      </c>
      <c r="L81" s="349">
        <f>IF(L$35=0,0,L$35/MAE_fec!L$35)</f>
        <v>0.69039681448341761</v>
      </c>
      <c r="M81" s="349">
        <f>IF(M$35=0,0,M$35/MAE_fec!M$35)</f>
        <v>0.68672786802709895</v>
      </c>
      <c r="N81" s="349">
        <f>IF(N$35=0,0,N$35/MAE_fec!N$35)</f>
        <v>0.69276684623610429</v>
      </c>
      <c r="O81" s="349">
        <f>IF(O$35=0,0,O$35/MAE_fec!O$35)</f>
        <v>0.6910794510185283</v>
      </c>
      <c r="P81" s="349">
        <f>IF(P$35=0,0,P$35/MAE_fec!P$35)</f>
        <v>0.69293527312320546</v>
      </c>
      <c r="Q81" s="349">
        <f>IF(Q$35=0,0,Q$35/MAE_fec!Q$35)</f>
        <v>0.68868193781700093</v>
      </c>
      <c r="R81" s="349">
        <f>IF(R$35=0,0,R$35/MAE_fec!R$35)</f>
        <v>0.69237345586037136</v>
      </c>
      <c r="S81" s="349">
        <f>IF(S$35=0,0,S$35/MAE_fec!S$35)</f>
        <v>0.69029398737967562</v>
      </c>
      <c r="T81" s="349">
        <f>IF(T$35=0,0,T$35/MAE_fec!T$35)</f>
        <v>0.69125804743729979</v>
      </c>
      <c r="U81" s="349">
        <f>IF(U$35=0,0,U$35/MAE_fec!U$35)</f>
        <v>0.68583123134586965</v>
      </c>
      <c r="V81" s="349">
        <f>IF(V$35=0,0,V$35/MAE_fec!V$35)</f>
        <v>0.69142306584602919</v>
      </c>
      <c r="W81" s="349">
        <f>IF(W$35=0,0,W$35/MAE_fec!W$35)</f>
        <v>0.68971925263920986</v>
      </c>
      <c r="X81" s="349">
        <f>IF(X$35=0,0,X$35/MAE_fec!X$35)</f>
        <v>0.69278072871636132</v>
      </c>
      <c r="Y81" s="349">
        <f>IF(Y$35=0,0,Y$35/MAE_fec!Y$35)</f>
        <v>0.69511378831046589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0.63384821272741754</v>
      </c>
      <c r="C82" s="349">
        <f>IF(C$46=0,0,C$46/MAE_fec!C$46)</f>
        <v>0.63384821272741754</v>
      </c>
      <c r="D82" s="349">
        <f>IF(D$46=0,0,D$46/MAE_fec!D$46)</f>
        <v>0.63384821272741776</v>
      </c>
      <c r="E82" s="349">
        <f>IF(E$46=0,0,E$46/MAE_fec!E$46)</f>
        <v>0.63384821272741754</v>
      </c>
      <c r="F82" s="349">
        <f>IF(F$46=0,0,F$46/MAE_fec!F$46)</f>
        <v>0.63384821272741754</v>
      </c>
      <c r="G82" s="349">
        <f>IF(G$46=0,0,G$46/MAE_fec!G$46)</f>
        <v>0.63384821272741754</v>
      </c>
      <c r="H82" s="349">
        <f>IF(H$46=0,0,H$46/MAE_fec!H$46)</f>
        <v>0.63384821272741765</v>
      </c>
      <c r="I82" s="349">
        <f>IF(I$46=0,0,I$46/MAE_fec!I$46)</f>
        <v>0.63384821272741732</v>
      </c>
      <c r="J82" s="349">
        <f>IF(J$46=0,0,J$46/MAE_fec!J$46)</f>
        <v>0.63384821272741754</v>
      </c>
      <c r="K82" s="349">
        <f>IF(K$46=0,0,K$46/MAE_fec!K$46)</f>
        <v>0.63384821272741732</v>
      </c>
      <c r="L82" s="349">
        <f>IF(L$46=0,0,L$46/MAE_fec!L$46)</f>
        <v>0.63384821272741754</v>
      </c>
      <c r="M82" s="349">
        <f>IF(M$46=0,0,M$46/MAE_fec!M$46)</f>
        <v>0.63384821272741743</v>
      </c>
      <c r="N82" s="349">
        <f>IF(N$46=0,0,N$46/MAE_fec!N$46)</f>
        <v>0.63384821272741743</v>
      </c>
      <c r="O82" s="349">
        <f>IF(O$46=0,0,O$46/MAE_fec!O$46)</f>
        <v>0.63384821272741743</v>
      </c>
      <c r="P82" s="349">
        <f>IF(P$46=0,0,P$46/MAE_fec!P$46)</f>
        <v>0.63384821272741754</v>
      </c>
      <c r="Q82" s="349">
        <f>IF(Q$46=0,0,Q$46/MAE_fec!Q$46)</f>
        <v>0.63384821272741732</v>
      </c>
      <c r="R82" s="349">
        <f>IF(R$46=0,0,R$46/MAE_fec!R$46)</f>
        <v>0.63384821272741765</v>
      </c>
      <c r="S82" s="349">
        <f>IF(S$46=0,0,S$46/MAE_fec!S$46)</f>
        <v>0.63384821272741743</v>
      </c>
      <c r="T82" s="349">
        <f>IF(T$46=0,0,T$46/MAE_fec!T$46)</f>
        <v>0.63384821272741765</v>
      </c>
      <c r="U82" s="349">
        <f>IF(U$46=0,0,U$46/MAE_fec!U$46)</f>
        <v>0.63384821272741743</v>
      </c>
      <c r="V82" s="349">
        <f>IF(V$46=0,0,V$46/MAE_fec!V$46)</f>
        <v>0.63384821272741743</v>
      </c>
      <c r="W82" s="349">
        <f>IF(W$46=0,0,W$46/MAE_fec!W$46)</f>
        <v>0.63384821272741754</v>
      </c>
      <c r="X82" s="349">
        <f>IF(X$46=0,0,X$46/MAE_fec!X$46)</f>
        <v>0.63384821272741754</v>
      </c>
      <c r="Y82" s="349">
        <f>IF(Y$46=0,0,Y$46/MAE_fec!Y$46)</f>
        <v>0.63384821272741765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0.58626432160734632</v>
      </c>
      <c r="C83" s="337">
        <f>IF(C$47=0,0,C$47/MAE_fec!C$47)</f>
        <v>0.58626432160734643</v>
      </c>
      <c r="D83" s="337">
        <f>IF(D$47=0,0,D$47/MAE_fec!D$47)</f>
        <v>0.58626432160734643</v>
      </c>
      <c r="E83" s="337">
        <f>IF(E$47=0,0,E$47/MAE_fec!E$47)</f>
        <v>0.58626432160734654</v>
      </c>
      <c r="F83" s="337">
        <f>IF(F$47=0,0,F$47/MAE_fec!F$47)</f>
        <v>0.58626432160734654</v>
      </c>
      <c r="G83" s="337">
        <f>IF(G$47=0,0,G$47/MAE_fec!G$47)</f>
        <v>0.58626432160734654</v>
      </c>
      <c r="H83" s="337">
        <f>IF(H$47=0,0,H$47/MAE_fec!H$47)</f>
        <v>0.58626432160734632</v>
      </c>
      <c r="I83" s="337">
        <f>IF(I$47=0,0,I$47/MAE_fec!I$47)</f>
        <v>0.58626432160734654</v>
      </c>
      <c r="J83" s="337">
        <f>IF(J$47=0,0,J$47/MAE_fec!J$47)</f>
        <v>0.58626432160734643</v>
      </c>
      <c r="K83" s="337">
        <f>IF(K$47=0,0,K$47/MAE_fec!K$47)</f>
        <v>0.58626432160734676</v>
      </c>
      <c r="L83" s="337">
        <f>IF(L$47=0,0,L$47/MAE_fec!L$47)</f>
        <v>0.58626432160734654</v>
      </c>
      <c r="M83" s="337">
        <f>IF(M$47=0,0,M$47/MAE_fec!M$47)</f>
        <v>0.58626432160734654</v>
      </c>
      <c r="N83" s="337">
        <f>IF(N$47=0,0,N$47/MAE_fec!N$47)</f>
        <v>0.58626432160734654</v>
      </c>
      <c r="O83" s="337">
        <f>IF(O$47=0,0,O$47/MAE_fec!O$47)</f>
        <v>0.58626432160734654</v>
      </c>
      <c r="P83" s="337">
        <f>IF(P$47=0,0,P$47/MAE_fec!P$47)</f>
        <v>0.58626432160734643</v>
      </c>
      <c r="Q83" s="337">
        <f>IF(Q$47=0,0,Q$47/MAE_fec!Q$47)</f>
        <v>0.58626432160734676</v>
      </c>
      <c r="R83" s="337">
        <f>IF(R$47=0,0,R$47/MAE_fec!R$47)</f>
        <v>0.58626432160734665</v>
      </c>
      <c r="S83" s="337">
        <f>IF(S$47=0,0,S$47/MAE_fec!S$47)</f>
        <v>0.58626432160734654</v>
      </c>
      <c r="T83" s="337">
        <f>IF(T$47=0,0,T$47/MAE_fec!T$47)</f>
        <v>0.58626432160734654</v>
      </c>
      <c r="U83" s="337">
        <f>IF(U$47=0,0,U$47/MAE_fec!U$47)</f>
        <v>0.58626432160734687</v>
      </c>
      <c r="V83" s="337">
        <f>IF(V$47=0,0,V$47/MAE_fec!V$47)</f>
        <v>0.58626432160734654</v>
      </c>
      <c r="W83" s="337">
        <f>IF(W$47=0,0,W$47/MAE_fec!W$47)</f>
        <v>0.58626432160734676</v>
      </c>
      <c r="X83" s="337">
        <f>IF(X$47=0,0,X$47/MAE_fec!X$47)</f>
        <v>0.58626432160734643</v>
      </c>
      <c r="Y83" s="337">
        <f>IF(Y$47=0,0,Y$47/MAE_fec!Y$47)</f>
        <v>0.58626432160734654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RO: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944.38904780556936</v>
      </c>
      <c r="C5" s="223">
        <v>1315.228160108426</v>
      </c>
      <c r="D5" s="223">
        <v>1447.5378967292379</v>
      </c>
      <c r="E5" s="223">
        <v>965.55084869790483</v>
      </c>
      <c r="F5" s="223">
        <v>881.36885740621585</v>
      </c>
      <c r="G5" s="223">
        <v>815.4936373510252</v>
      </c>
      <c r="H5" s="223">
        <v>760.9399089694009</v>
      </c>
      <c r="I5" s="223">
        <v>715.32538464786398</v>
      </c>
      <c r="J5" s="223">
        <v>621.00606593787279</v>
      </c>
      <c r="K5" s="223">
        <v>383.37812659890938</v>
      </c>
      <c r="L5" s="223">
        <v>377.56518109804432</v>
      </c>
      <c r="M5" s="223">
        <v>475.64644391878898</v>
      </c>
      <c r="N5" s="223">
        <v>421.05972455925962</v>
      </c>
      <c r="O5" s="223">
        <v>448.17333863878088</v>
      </c>
      <c r="P5" s="223">
        <v>494.07685979845633</v>
      </c>
      <c r="Q5" s="223">
        <v>397.16879015914742</v>
      </c>
      <c r="R5" s="223">
        <v>373.05978035917133</v>
      </c>
      <c r="S5" s="223">
        <v>401.47762487916287</v>
      </c>
      <c r="T5" s="223">
        <v>402.00449854260989</v>
      </c>
      <c r="U5" s="223">
        <v>434.75388347641137</v>
      </c>
      <c r="V5" s="223">
        <v>386.74392661473922</v>
      </c>
      <c r="W5" s="223">
        <v>424.55130145367963</v>
      </c>
      <c r="X5" s="223">
        <v>382.86722783881987</v>
      </c>
      <c r="Y5" s="223">
        <v>430.3157345985764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36.035805575618177</v>
      </c>
      <c r="C10" s="260">
        <v>46.801598674689849</v>
      </c>
      <c r="D10" s="260">
        <v>50.253898272420031</v>
      </c>
      <c r="E10" s="260">
        <v>36.347437452896493</v>
      </c>
      <c r="F10" s="260">
        <v>34.213779645695809</v>
      </c>
      <c r="G10" s="260">
        <v>30.631385686155649</v>
      </c>
      <c r="H10" s="260">
        <v>29.860745336575039</v>
      </c>
      <c r="I10" s="260">
        <v>27.377795607190599</v>
      </c>
      <c r="J10" s="260">
        <v>22.622215943785299</v>
      </c>
      <c r="K10" s="260">
        <v>13.697444858949369</v>
      </c>
      <c r="L10" s="260">
        <v>11.62696822641824</v>
      </c>
      <c r="M10" s="260">
        <v>15.85217277122787</v>
      </c>
      <c r="N10" s="260">
        <v>14.096421092029169</v>
      </c>
      <c r="O10" s="260">
        <v>15.226585588717899</v>
      </c>
      <c r="P10" s="260">
        <v>17.61894349297118</v>
      </c>
      <c r="Q10" s="260">
        <v>13.133517126789281</v>
      </c>
      <c r="R10" s="260">
        <v>10.28180449643186</v>
      </c>
      <c r="S10" s="260">
        <v>12.52278633334876</v>
      </c>
      <c r="T10" s="260">
        <v>12.806483131677711</v>
      </c>
      <c r="U10" s="260">
        <v>14.437592491493129</v>
      </c>
      <c r="V10" s="260">
        <v>13.355516277126441</v>
      </c>
      <c r="W10" s="260">
        <v>14.448768171519919</v>
      </c>
      <c r="X10" s="260">
        <v>12.978214474662369</v>
      </c>
      <c r="Y10" s="260">
        <v>14.6748230902838</v>
      </c>
      <c r="DA10" s="68" t="s">
        <v>2641</v>
      </c>
    </row>
    <row r="11" spans="1:105" ht="12" customHeight="1" x14ac:dyDescent="0.25">
      <c r="A11" s="37" t="s">
        <v>159</v>
      </c>
      <c r="B11" s="226">
        <v>4.5480594896491731</v>
      </c>
      <c r="C11" s="226">
        <v>13.3273348715216</v>
      </c>
      <c r="D11" s="226">
        <v>9.5270951591899173</v>
      </c>
      <c r="E11" s="226">
        <v>11.151759052721109</v>
      </c>
      <c r="F11" s="226">
        <v>2.4199747936873872</v>
      </c>
      <c r="G11" s="226">
        <v>2.5040105674184669</v>
      </c>
      <c r="H11" s="226">
        <v>2.7690886074750911</v>
      </c>
      <c r="I11" s="226">
        <v>2.3992820981088538</v>
      </c>
      <c r="J11" s="226">
        <v>1.1891169761534151</v>
      </c>
      <c r="K11" s="226">
        <v>1.047224507547333</v>
      </c>
      <c r="L11" s="226">
        <v>0.13199957849434851</v>
      </c>
      <c r="M11" s="226">
        <v>1.3146654903769981</v>
      </c>
      <c r="N11" s="226">
        <v>0.79776267133771706</v>
      </c>
      <c r="O11" s="226">
        <v>1.3075990434672551</v>
      </c>
      <c r="P11" s="226">
        <v>0.97268518609979338</v>
      </c>
      <c r="Q11" s="226">
        <v>0.90464680315218637</v>
      </c>
      <c r="R11" s="226">
        <v>0.76351813818748293</v>
      </c>
      <c r="S11" s="226">
        <v>0.93857934960719602</v>
      </c>
      <c r="T11" s="226">
        <v>0.95266027113264773</v>
      </c>
      <c r="U11" s="226">
        <v>1.031104786345125</v>
      </c>
      <c r="V11" s="226">
        <v>0.34002014087453591</v>
      </c>
      <c r="W11" s="226">
        <v>1.4784080073136341</v>
      </c>
      <c r="X11" s="226">
        <v>1.128812621791411</v>
      </c>
      <c r="Y11" s="226">
        <v>0.81575628279569523</v>
      </c>
      <c r="DA11" s="69" t="s">
        <v>2642</v>
      </c>
    </row>
    <row r="12" spans="1:105" ht="12" customHeight="1" x14ac:dyDescent="0.25">
      <c r="A12" s="37" t="s">
        <v>35</v>
      </c>
      <c r="B12" s="226">
        <v>31.487746085969011</v>
      </c>
      <c r="C12" s="226">
        <v>33.474263803168249</v>
      </c>
      <c r="D12" s="226">
        <v>40.726803113230112</v>
      </c>
      <c r="E12" s="226">
        <v>25.195678400175371</v>
      </c>
      <c r="F12" s="226">
        <v>31.793804852008421</v>
      </c>
      <c r="G12" s="226">
        <v>28.127375118737191</v>
      </c>
      <c r="H12" s="226">
        <v>27.091656729099949</v>
      </c>
      <c r="I12" s="226">
        <v>24.97851350908174</v>
      </c>
      <c r="J12" s="226">
        <v>21.433098967631889</v>
      </c>
      <c r="K12" s="226">
        <v>12.650220351402041</v>
      </c>
      <c r="L12" s="226">
        <v>11.494968647923891</v>
      </c>
      <c r="M12" s="226">
        <v>14.537507280850869</v>
      </c>
      <c r="N12" s="226">
        <v>13.298658420691449</v>
      </c>
      <c r="O12" s="226">
        <v>13.91898654525064</v>
      </c>
      <c r="P12" s="226">
        <v>16.646258306871388</v>
      </c>
      <c r="Q12" s="226">
        <v>12.228870323637089</v>
      </c>
      <c r="R12" s="226">
        <v>9.518286358244378</v>
      </c>
      <c r="S12" s="226">
        <v>11.58420698374157</v>
      </c>
      <c r="T12" s="226">
        <v>11.85382286054506</v>
      </c>
      <c r="U12" s="226">
        <v>13.40648770514801</v>
      </c>
      <c r="V12" s="226">
        <v>13.015496136251899</v>
      </c>
      <c r="W12" s="226">
        <v>12.97036016420628</v>
      </c>
      <c r="X12" s="226">
        <v>11.84940185287096</v>
      </c>
      <c r="Y12" s="226">
        <v>13.85906680748811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248.20623723408619</v>
      </c>
      <c r="C16" s="261">
        <f t="shared" si="0"/>
        <v>321.06353392925502</v>
      </c>
      <c r="D16" s="261">
        <f t="shared" si="0"/>
        <v>337.72205271990441</v>
      </c>
      <c r="E16" s="261">
        <f t="shared" si="0"/>
        <v>249.43718112308889</v>
      </c>
      <c r="F16" s="261">
        <f t="shared" si="0"/>
        <v>235.4432766499209</v>
      </c>
      <c r="G16" s="261">
        <f t="shared" si="0"/>
        <v>208.41088772482021</v>
      </c>
      <c r="H16" s="261">
        <f t="shared" si="0"/>
        <v>201.39304409745051</v>
      </c>
      <c r="I16" s="261">
        <f t="shared" si="0"/>
        <v>180.660586380045</v>
      </c>
      <c r="J16" s="261">
        <f t="shared" si="0"/>
        <v>151.54547141170681</v>
      </c>
      <c r="K16" s="261">
        <f t="shared" si="0"/>
        <v>90.893135607037365</v>
      </c>
      <c r="L16" s="261">
        <f t="shared" si="0"/>
        <v>79.798180279408172</v>
      </c>
      <c r="M16" s="261">
        <f t="shared" si="0"/>
        <v>110.12606683739391</v>
      </c>
      <c r="N16" s="261">
        <f t="shared" si="0"/>
        <v>98.045502443730712</v>
      </c>
      <c r="O16" s="261">
        <f t="shared" si="0"/>
        <v>107.68003563356019</v>
      </c>
      <c r="P16" s="261">
        <f t="shared" si="0"/>
        <v>118.9008741201005</v>
      </c>
      <c r="Q16" s="261">
        <f t="shared" si="0"/>
        <v>88.351378639559414</v>
      </c>
      <c r="R16" s="261">
        <f t="shared" si="0"/>
        <v>81.842505417622235</v>
      </c>
      <c r="S16" s="261">
        <f t="shared" si="0"/>
        <v>86.971593138580232</v>
      </c>
      <c r="T16" s="261">
        <f t="shared" si="0"/>
        <v>86.025039487642516</v>
      </c>
      <c r="U16" s="261">
        <f t="shared" si="0"/>
        <v>95.828341006762614</v>
      </c>
      <c r="V16" s="261">
        <f t="shared" si="0"/>
        <v>89.285253887499934</v>
      </c>
      <c r="W16" s="261">
        <f t="shared" si="0"/>
        <v>96.484518944895399</v>
      </c>
      <c r="X16" s="261">
        <f t="shared" si="0"/>
        <v>87.179915355835789</v>
      </c>
      <c r="Y16" s="261">
        <f t="shared" si="0"/>
        <v>99.482634457716458</v>
      </c>
      <c r="DA16" s="70"/>
    </row>
    <row r="17" spans="1:105" ht="12" customHeight="1" x14ac:dyDescent="0.25">
      <c r="A17" s="60" t="s">
        <v>2556</v>
      </c>
      <c r="B17" s="329">
        <v>248.20623723408619</v>
      </c>
      <c r="C17" s="329">
        <v>321.06353392925502</v>
      </c>
      <c r="D17" s="329">
        <v>337.72205271990441</v>
      </c>
      <c r="E17" s="329">
        <v>249.43718112308889</v>
      </c>
      <c r="F17" s="329">
        <v>235.4432766499209</v>
      </c>
      <c r="G17" s="329">
        <v>208.41088772482021</v>
      </c>
      <c r="H17" s="329">
        <v>201.39304409745051</v>
      </c>
      <c r="I17" s="329">
        <v>180.660586380045</v>
      </c>
      <c r="J17" s="329">
        <v>151.54547141170681</v>
      </c>
      <c r="K17" s="329">
        <v>90.893135607037365</v>
      </c>
      <c r="L17" s="329">
        <v>79.798180279408172</v>
      </c>
      <c r="M17" s="329">
        <v>110.12606683739391</v>
      </c>
      <c r="N17" s="329">
        <v>98.045502443730712</v>
      </c>
      <c r="O17" s="329">
        <v>107.68003563356019</v>
      </c>
      <c r="P17" s="329">
        <v>118.9008741201005</v>
      </c>
      <c r="Q17" s="329">
        <v>88.351378639559414</v>
      </c>
      <c r="R17" s="329">
        <v>81.842505417622235</v>
      </c>
      <c r="S17" s="329">
        <v>86.971593138580232</v>
      </c>
      <c r="T17" s="329">
        <v>86.025039487642516</v>
      </c>
      <c r="U17" s="329">
        <v>95.828341006762614</v>
      </c>
      <c r="V17" s="329">
        <v>89.285253887499934</v>
      </c>
      <c r="W17" s="329">
        <v>96.484518944895399</v>
      </c>
      <c r="X17" s="329">
        <v>87.179915355835789</v>
      </c>
      <c r="Y17" s="329">
        <v>99.482634457716458</v>
      </c>
      <c r="DA17" s="72" t="s">
        <v>2647</v>
      </c>
    </row>
    <row r="18" spans="1:105" ht="12" customHeight="1" x14ac:dyDescent="0.25">
      <c r="A18" s="59" t="s">
        <v>28</v>
      </c>
      <c r="B18" s="230">
        <v>4.6625294161826503</v>
      </c>
      <c r="C18" s="230">
        <v>2.499571482153184</v>
      </c>
      <c r="D18" s="230">
        <v>2.4509405362565611</v>
      </c>
      <c r="E18" s="230">
        <v>1.873013376847507</v>
      </c>
      <c r="F18" s="230">
        <v>8.3693464901136121</v>
      </c>
      <c r="G18" s="230">
        <v>1.0262475812260039</v>
      </c>
      <c r="H18" s="230">
        <v>1.900215011423108</v>
      </c>
      <c r="I18" s="230">
        <v>1.0211510860469879</v>
      </c>
      <c r="J18" s="230">
        <v>0.25020503305070679</v>
      </c>
      <c r="K18" s="230">
        <v>0.24423696725364699</v>
      </c>
      <c r="L18" s="230">
        <v>0.20647017028849449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5.1438217043459251E-3</v>
      </c>
      <c r="U18" s="230">
        <v>1.4484190986843341E-2</v>
      </c>
      <c r="V18" s="230">
        <v>1.6271920733503861E-2</v>
      </c>
      <c r="W18" s="230">
        <v>2.318629720188984E-2</v>
      </c>
      <c r="X18" s="230">
        <v>0</v>
      </c>
      <c r="Y18" s="230">
        <v>0</v>
      </c>
      <c r="DA18" s="71" t="s">
        <v>2648</v>
      </c>
    </row>
    <row r="19" spans="1:105" ht="12" customHeight="1" x14ac:dyDescent="0.25">
      <c r="A19" s="59" t="s">
        <v>31</v>
      </c>
      <c r="B19" s="230">
        <v>0.95439776736024118</v>
      </c>
      <c r="C19" s="230">
        <v>5.9614831661549532</v>
      </c>
      <c r="D19" s="230">
        <v>2.9121806669398018</v>
      </c>
      <c r="E19" s="230">
        <v>6.7639548534653819</v>
      </c>
      <c r="F19" s="230">
        <v>4.839455505872472</v>
      </c>
      <c r="G19" s="230">
        <v>12.3367778373599</v>
      </c>
      <c r="H19" s="230">
        <v>11.99295657978567</v>
      </c>
      <c r="I19" s="230">
        <v>5.6866058881470716</v>
      </c>
      <c r="J19" s="230">
        <v>9.268307492651509</v>
      </c>
      <c r="K19" s="230">
        <v>3.7958343759111539</v>
      </c>
      <c r="L19" s="230">
        <v>4.1205833983667208</v>
      </c>
      <c r="M19" s="230">
        <v>3.4876966630757309</v>
      </c>
      <c r="N19" s="230">
        <v>6.121554381556777</v>
      </c>
      <c r="O19" s="230">
        <v>15.9547788119714</v>
      </c>
      <c r="P19" s="230">
        <v>7.1270210562298226</v>
      </c>
      <c r="Q19" s="230">
        <v>4.1721374530627493</v>
      </c>
      <c r="R19" s="230">
        <v>4.1250565230392997</v>
      </c>
      <c r="S19" s="230">
        <v>4.0093467238739313</v>
      </c>
      <c r="T19" s="230">
        <v>1.8280494961257929</v>
      </c>
      <c r="U19" s="230">
        <v>1.27116802630085</v>
      </c>
      <c r="V19" s="230">
        <v>1.872723666690377</v>
      </c>
      <c r="W19" s="230">
        <v>1.2383076518031131</v>
      </c>
      <c r="X19" s="230">
        <v>1.2986674306978001</v>
      </c>
      <c r="Y19" s="230">
        <v>4.496406649524439</v>
      </c>
      <c r="DA19" s="71" t="s">
        <v>2649</v>
      </c>
    </row>
    <row r="20" spans="1:105" ht="12" customHeight="1" x14ac:dyDescent="0.25">
      <c r="A20" s="59" t="s">
        <v>159</v>
      </c>
      <c r="B20" s="230">
        <v>28.093127782377621</v>
      </c>
      <c r="C20" s="230">
        <v>80.421024759778362</v>
      </c>
      <c r="D20" s="230">
        <v>60.116295391797387</v>
      </c>
      <c r="E20" s="230">
        <v>68.59967433773015</v>
      </c>
      <c r="F20" s="230">
        <v>14.71471584471956</v>
      </c>
      <c r="G20" s="230">
        <v>15.145852673828649</v>
      </c>
      <c r="H20" s="230">
        <v>16.91048198315637</v>
      </c>
      <c r="I20" s="230">
        <v>15.15903420251491</v>
      </c>
      <c r="J20" s="230">
        <v>7.4153688672310141</v>
      </c>
      <c r="K20" s="230">
        <v>6.6402645449077706</v>
      </c>
      <c r="L20" s="230">
        <v>0.82866949688774882</v>
      </c>
      <c r="M20" s="230">
        <v>8.7693785485226741</v>
      </c>
      <c r="N20" s="230">
        <v>5.202277506271141</v>
      </c>
      <c r="O20" s="230">
        <v>7.8770028502362903</v>
      </c>
      <c r="P20" s="230">
        <v>6.1706748257575406</v>
      </c>
      <c r="Q20" s="230">
        <v>5.798331147397521</v>
      </c>
      <c r="R20" s="230">
        <v>5.7712322681553969</v>
      </c>
      <c r="S20" s="230">
        <v>6.2179972738578533</v>
      </c>
      <c r="T20" s="230">
        <v>6.2629393389740269</v>
      </c>
      <c r="U20" s="230">
        <v>6.7520550245620257</v>
      </c>
      <c r="V20" s="230">
        <v>2.2250347678429812</v>
      </c>
      <c r="W20" s="230">
        <v>9.7432861378480897</v>
      </c>
      <c r="X20" s="230">
        <v>7.4697360582504304</v>
      </c>
      <c r="Y20" s="230">
        <v>5.2801735078427647</v>
      </c>
      <c r="DA20" s="71" t="s">
        <v>2650</v>
      </c>
    </row>
    <row r="21" spans="1:105" ht="12" customHeight="1" x14ac:dyDescent="0.25">
      <c r="A21" s="59" t="s">
        <v>32</v>
      </c>
      <c r="B21" s="230">
        <v>19.998006422971681</v>
      </c>
      <c r="C21" s="230">
        <v>30.18798590334336</v>
      </c>
      <c r="D21" s="230">
        <v>15.25511942557123</v>
      </c>
      <c r="E21" s="230">
        <v>17.210162166984869</v>
      </c>
      <c r="F21" s="230">
        <v>14.196751792719381</v>
      </c>
      <c r="G21" s="230">
        <v>9.7697085977861118</v>
      </c>
      <c r="H21" s="230">
        <v>5.143990265909653</v>
      </c>
      <c r="I21" s="230">
        <v>0.97569581827082097</v>
      </c>
      <c r="J21" s="230">
        <v>0.95414672250220012</v>
      </c>
      <c r="K21" s="230">
        <v>0</v>
      </c>
      <c r="L21" s="230">
        <v>2.479121581521782</v>
      </c>
      <c r="M21" s="230">
        <v>0.8976286206497277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2651</v>
      </c>
    </row>
    <row r="22" spans="1:105" ht="12" customHeight="1" x14ac:dyDescent="0.25">
      <c r="A22" s="59" t="s">
        <v>35</v>
      </c>
      <c r="B22" s="230">
        <v>194.498175845194</v>
      </c>
      <c r="C22" s="230">
        <v>201.9934686178251</v>
      </c>
      <c r="D22" s="230">
        <v>256.98751669933938</v>
      </c>
      <c r="E22" s="230">
        <v>154.99037638806101</v>
      </c>
      <c r="F22" s="230">
        <v>193.32300701649589</v>
      </c>
      <c r="G22" s="230">
        <v>170.13230103461959</v>
      </c>
      <c r="H22" s="230">
        <v>165.44540025717569</v>
      </c>
      <c r="I22" s="230">
        <v>157.81809938506521</v>
      </c>
      <c r="J22" s="230">
        <v>133.65744329627131</v>
      </c>
      <c r="K22" s="230">
        <v>80.212799718964789</v>
      </c>
      <c r="L22" s="230">
        <v>72.163335632343419</v>
      </c>
      <c r="M22" s="230">
        <v>96.971363005145761</v>
      </c>
      <c r="N22" s="230">
        <v>86.72167055590279</v>
      </c>
      <c r="O22" s="230">
        <v>83.848253971352449</v>
      </c>
      <c r="P22" s="230">
        <v>105.6031782381131</v>
      </c>
      <c r="Q22" s="230">
        <v>78.380910039099149</v>
      </c>
      <c r="R22" s="230">
        <v>71.946216626427542</v>
      </c>
      <c r="S22" s="230">
        <v>76.744249140848453</v>
      </c>
      <c r="T22" s="230">
        <v>77.928906830838343</v>
      </c>
      <c r="U22" s="230">
        <v>87.790633764912897</v>
      </c>
      <c r="V22" s="230">
        <v>85.171223532233071</v>
      </c>
      <c r="W22" s="230">
        <v>85.47973885804231</v>
      </c>
      <c r="X22" s="230">
        <v>78.411511866887551</v>
      </c>
      <c r="Y22" s="230">
        <v>89.706054300349251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113.4746328993029</v>
      </c>
      <c r="C24" s="261">
        <f t="shared" si="1"/>
        <v>128.01322649536289</v>
      </c>
      <c r="D24" s="261">
        <f t="shared" si="1"/>
        <v>136.9162513838393</v>
      </c>
      <c r="E24" s="261">
        <f t="shared" si="1"/>
        <v>103.2660919538952</v>
      </c>
      <c r="F24" s="261">
        <f t="shared" si="1"/>
        <v>99.733094514858735</v>
      </c>
      <c r="G24" s="261">
        <f t="shared" si="1"/>
        <v>88.301171395900425</v>
      </c>
      <c r="H24" s="261">
        <f t="shared" si="1"/>
        <v>84.664342542826034</v>
      </c>
      <c r="I24" s="261">
        <f t="shared" si="1"/>
        <v>79.975002903271303</v>
      </c>
      <c r="J24" s="261">
        <f t="shared" si="1"/>
        <v>75.642168663058243</v>
      </c>
      <c r="K24" s="261">
        <f t="shared" si="1"/>
        <v>50.729280820775053</v>
      </c>
      <c r="L24" s="261">
        <f t="shared" si="1"/>
        <v>55.063710364932021</v>
      </c>
      <c r="M24" s="261">
        <f t="shared" si="1"/>
        <v>58.347461185360054</v>
      </c>
      <c r="N24" s="261">
        <f t="shared" si="1"/>
        <v>56.545842895747477</v>
      </c>
      <c r="O24" s="261">
        <f t="shared" si="1"/>
        <v>57.082429911307301</v>
      </c>
      <c r="P24" s="261">
        <f t="shared" si="1"/>
        <v>64.236287860114885</v>
      </c>
      <c r="Q24" s="261">
        <f t="shared" si="1"/>
        <v>54.472844552493278</v>
      </c>
      <c r="R24" s="261">
        <f t="shared" si="1"/>
        <v>54.593859173243892</v>
      </c>
      <c r="S24" s="261">
        <f t="shared" si="1"/>
        <v>59.623343661909743</v>
      </c>
      <c r="T24" s="261">
        <f t="shared" si="1"/>
        <v>63.460296660866213</v>
      </c>
      <c r="U24" s="261">
        <f t="shared" si="1"/>
        <v>65.143973660409088</v>
      </c>
      <c r="V24" s="261">
        <f t="shared" si="1"/>
        <v>53.742510607371649</v>
      </c>
      <c r="W24" s="261">
        <f t="shared" si="1"/>
        <v>59.211033467835641</v>
      </c>
      <c r="X24" s="261">
        <f t="shared" si="1"/>
        <v>53.520266470077424</v>
      </c>
      <c r="Y24" s="261">
        <f t="shared" si="1"/>
        <v>57.619905387734711</v>
      </c>
      <c r="DA24" s="70"/>
    </row>
    <row r="25" spans="1:105" ht="12" customHeight="1" x14ac:dyDescent="0.25">
      <c r="A25" s="60" t="s">
        <v>2566</v>
      </c>
      <c r="B25" s="262">
        <v>113.4746328993029</v>
      </c>
      <c r="C25" s="262">
        <v>128.01322649536289</v>
      </c>
      <c r="D25" s="262">
        <v>136.9162513838393</v>
      </c>
      <c r="E25" s="262">
        <v>103.2660919538952</v>
      </c>
      <c r="F25" s="262">
        <v>99.733094514858735</v>
      </c>
      <c r="G25" s="262">
        <v>88.301171395900425</v>
      </c>
      <c r="H25" s="262">
        <v>84.664342542826034</v>
      </c>
      <c r="I25" s="262">
        <v>79.975002903271303</v>
      </c>
      <c r="J25" s="262">
        <v>75.642168663058243</v>
      </c>
      <c r="K25" s="262">
        <v>50.729280820775053</v>
      </c>
      <c r="L25" s="262">
        <v>55.063710364932021</v>
      </c>
      <c r="M25" s="262">
        <v>58.347461185360054</v>
      </c>
      <c r="N25" s="262">
        <v>56.545842895747477</v>
      </c>
      <c r="O25" s="262">
        <v>57.082429911307301</v>
      </c>
      <c r="P25" s="262">
        <v>64.236287860114885</v>
      </c>
      <c r="Q25" s="262">
        <v>54.472844552493278</v>
      </c>
      <c r="R25" s="262">
        <v>54.593859173243892</v>
      </c>
      <c r="S25" s="262">
        <v>59.623343661909743</v>
      </c>
      <c r="T25" s="262">
        <v>63.460296660866213</v>
      </c>
      <c r="U25" s="262">
        <v>65.143973660409088</v>
      </c>
      <c r="V25" s="262">
        <v>53.742510607371649</v>
      </c>
      <c r="W25" s="262">
        <v>59.211033467835641</v>
      </c>
      <c r="X25" s="262">
        <v>53.520266470077424</v>
      </c>
      <c r="Y25" s="262">
        <v>57.619905387734711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354.58033890583738</v>
      </c>
      <c r="C27" s="261">
        <f t="shared" si="2"/>
        <v>458.66219132750712</v>
      </c>
      <c r="D27" s="261">
        <f t="shared" si="2"/>
        <v>482.46007531414909</v>
      </c>
      <c r="E27" s="261">
        <f t="shared" si="2"/>
        <v>356.33883017584151</v>
      </c>
      <c r="F27" s="261">
        <f t="shared" si="2"/>
        <v>336.34753807131563</v>
      </c>
      <c r="G27" s="261">
        <f t="shared" si="2"/>
        <v>297.72983960688617</v>
      </c>
      <c r="H27" s="261">
        <f t="shared" si="2"/>
        <v>287.7043487106435</v>
      </c>
      <c r="I27" s="261">
        <f t="shared" si="2"/>
        <v>258.0865519714929</v>
      </c>
      <c r="J27" s="261">
        <f t="shared" si="2"/>
        <v>216.49353058815251</v>
      </c>
      <c r="K27" s="261">
        <f t="shared" si="2"/>
        <v>129.84733658148201</v>
      </c>
      <c r="L27" s="261">
        <f t="shared" si="2"/>
        <v>113.9974003991545</v>
      </c>
      <c r="M27" s="261">
        <f t="shared" si="2"/>
        <v>157.32295262484851</v>
      </c>
      <c r="N27" s="261">
        <f t="shared" si="2"/>
        <v>140.06500349104391</v>
      </c>
      <c r="O27" s="261">
        <f t="shared" si="2"/>
        <v>153.82862233365739</v>
      </c>
      <c r="P27" s="261">
        <f t="shared" si="2"/>
        <v>169.85839160014351</v>
      </c>
      <c r="Q27" s="261">
        <f t="shared" si="2"/>
        <v>126.21625519937059</v>
      </c>
      <c r="R27" s="261">
        <f t="shared" si="2"/>
        <v>116.9178648823175</v>
      </c>
      <c r="S27" s="261">
        <f t="shared" si="2"/>
        <v>124.24513305511459</v>
      </c>
      <c r="T27" s="261">
        <f t="shared" si="2"/>
        <v>122.892913553775</v>
      </c>
      <c r="U27" s="261">
        <f t="shared" si="2"/>
        <v>136.89763000966079</v>
      </c>
      <c r="V27" s="261">
        <f t="shared" si="2"/>
        <v>127.55036269642849</v>
      </c>
      <c r="W27" s="261">
        <f t="shared" si="2"/>
        <v>137.83502706413631</v>
      </c>
      <c r="X27" s="261">
        <f t="shared" si="2"/>
        <v>124.54273622262259</v>
      </c>
      <c r="Y27" s="261">
        <f t="shared" si="2"/>
        <v>142.11804922530919</v>
      </c>
      <c r="DA27" s="70"/>
    </row>
    <row r="28" spans="1:105" ht="12" customHeight="1" x14ac:dyDescent="0.25">
      <c r="A28" s="60" t="s">
        <v>2571</v>
      </c>
      <c r="B28" s="329">
        <v>354.58033890583738</v>
      </c>
      <c r="C28" s="329">
        <v>458.66219132750712</v>
      </c>
      <c r="D28" s="329">
        <v>482.46007531414909</v>
      </c>
      <c r="E28" s="329">
        <v>356.33883017584151</v>
      </c>
      <c r="F28" s="329">
        <v>336.34753807131563</v>
      </c>
      <c r="G28" s="329">
        <v>297.72983960688617</v>
      </c>
      <c r="H28" s="329">
        <v>287.7043487106435</v>
      </c>
      <c r="I28" s="329">
        <v>258.0865519714929</v>
      </c>
      <c r="J28" s="329">
        <v>216.49353058815251</v>
      </c>
      <c r="K28" s="329">
        <v>129.84733658148201</v>
      </c>
      <c r="L28" s="329">
        <v>113.9974003991545</v>
      </c>
      <c r="M28" s="329">
        <v>157.32295262484851</v>
      </c>
      <c r="N28" s="329">
        <v>140.06500349104391</v>
      </c>
      <c r="O28" s="329">
        <v>153.82862233365739</v>
      </c>
      <c r="P28" s="329">
        <v>169.85839160014351</v>
      </c>
      <c r="Q28" s="329">
        <v>126.21625519937059</v>
      </c>
      <c r="R28" s="329">
        <v>116.9178648823175</v>
      </c>
      <c r="S28" s="329">
        <v>124.24513305511459</v>
      </c>
      <c r="T28" s="329">
        <v>122.892913553775</v>
      </c>
      <c r="U28" s="329">
        <v>136.89763000966079</v>
      </c>
      <c r="V28" s="329">
        <v>127.55036269642849</v>
      </c>
      <c r="W28" s="329">
        <v>137.83502706413631</v>
      </c>
      <c r="X28" s="329">
        <v>124.54273622262259</v>
      </c>
      <c r="Y28" s="329">
        <v>142.11804922530919</v>
      </c>
      <c r="DA28" s="72" t="s">
        <v>2656</v>
      </c>
    </row>
    <row r="29" spans="1:105" ht="12" customHeight="1" x14ac:dyDescent="0.25">
      <c r="A29" s="59" t="s">
        <v>28</v>
      </c>
      <c r="B29" s="230">
        <v>6.6607563088323571</v>
      </c>
      <c r="C29" s="230">
        <v>3.5708164030759759</v>
      </c>
      <c r="D29" s="230">
        <v>3.501343623223657</v>
      </c>
      <c r="E29" s="230">
        <v>2.6757333954964388</v>
      </c>
      <c r="F29" s="230">
        <v>11.956209271590881</v>
      </c>
      <c r="G29" s="230">
        <v>1.4660679731800059</v>
      </c>
      <c r="H29" s="230">
        <v>2.7145928734615818</v>
      </c>
      <c r="I29" s="230">
        <v>1.458787265781412</v>
      </c>
      <c r="J29" s="230">
        <v>0.35743576150100981</v>
      </c>
      <c r="K29" s="230">
        <v>0.34890995321949581</v>
      </c>
      <c r="L29" s="230">
        <v>0.2949573861264207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7.3483167204941788E-3</v>
      </c>
      <c r="U29" s="230">
        <v>2.0691701409776189E-2</v>
      </c>
      <c r="V29" s="230">
        <v>2.3245601047862649E-2</v>
      </c>
      <c r="W29" s="230">
        <v>3.3123281716985482E-2</v>
      </c>
      <c r="X29" s="230">
        <v>0</v>
      </c>
      <c r="Y29" s="230">
        <v>0</v>
      </c>
      <c r="DA29" s="71" t="s">
        <v>2657</v>
      </c>
    </row>
    <row r="30" spans="1:105" ht="12" customHeight="1" x14ac:dyDescent="0.25">
      <c r="A30" s="59" t="s">
        <v>31</v>
      </c>
      <c r="B30" s="230">
        <v>1.363425381943201</v>
      </c>
      <c r="C30" s="230">
        <v>8.516404523078501</v>
      </c>
      <c r="D30" s="230">
        <v>4.1602580956282873</v>
      </c>
      <c r="E30" s="230">
        <v>9.6627926478076898</v>
      </c>
      <c r="F30" s="230">
        <v>6.9135078655321029</v>
      </c>
      <c r="G30" s="230">
        <v>17.623968339085579</v>
      </c>
      <c r="H30" s="230">
        <v>17.13279511397953</v>
      </c>
      <c r="I30" s="230">
        <v>8.1237226973529602</v>
      </c>
      <c r="J30" s="230">
        <v>13.240439275216451</v>
      </c>
      <c r="K30" s="230">
        <v>5.4226205370159359</v>
      </c>
      <c r="L30" s="230">
        <v>5.886547711952459</v>
      </c>
      <c r="M30" s="230">
        <v>4.9824238043939033</v>
      </c>
      <c r="N30" s="230">
        <v>8.7450776879382524</v>
      </c>
      <c r="O30" s="230">
        <v>22.79254115995915</v>
      </c>
      <c r="P30" s="230">
        <v>10.181458651756889</v>
      </c>
      <c r="Q30" s="230">
        <v>5.9601963615182116</v>
      </c>
      <c r="R30" s="230">
        <v>5.8929378900561424</v>
      </c>
      <c r="S30" s="230">
        <v>5.7276381769627589</v>
      </c>
      <c r="T30" s="230">
        <v>2.6114992801797041</v>
      </c>
      <c r="U30" s="230">
        <v>1.815954323286928</v>
      </c>
      <c r="V30" s="230">
        <v>2.6753195238433962</v>
      </c>
      <c r="W30" s="230">
        <v>1.7690109311473039</v>
      </c>
      <c r="X30" s="230">
        <v>1.8552391867111431</v>
      </c>
      <c r="Y30" s="230">
        <v>6.4234380707491976</v>
      </c>
      <c r="DA30" s="71" t="s">
        <v>2658</v>
      </c>
    </row>
    <row r="31" spans="1:105" ht="12" customHeight="1" x14ac:dyDescent="0.25">
      <c r="A31" s="59" t="s">
        <v>159</v>
      </c>
      <c r="B31" s="230">
        <v>40.13303968911088</v>
      </c>
      <c r="C31" s="230">
        <v>114.8871782282548</v>
      </c>
      <c r="D31" s="230">
        <v>85.880421988281967</v>
      </c>
      <c r="E31" s="230">
        <v>97.999534768185939</v>
      </c>
      <c r="F31" s="230">
        <v>21.02102263531366</v>
      </c>
      <c r="G31" s="230">
        <v>21.636932391183791</v>
      </c>
      <c r="H31" s="230">
        <v>24.157831404509089</v>
      </c>
      <c r="I31" s="230">
        <v>21.655763146449878</v>
      </c>
      <c r="J31" s="230">
        <v>10.593384096044311</v>
      </c>
      <c r="K31" s="230">
        <v>9.4860922070111044</v>
      </c>
      <c r="L31" s="230">
        <v>1.1838135669824981</v>
      </c>
      <c r="M31" s="230">
        <v>12.52768364074668</v>
      </c>
      <c r="N31" s="230">
        <v>7.4318250089587741</v>
      </c>
      <c r="O31" s="230">
        <v>11.25286121462327</v>
      </c>
      <c r="P31" s="230">
        <v>8.8152497510822023</v>
      </c>
      <c r="Q31" s="230">
        <v>8.2833302105678879</v>
      </c>
      <c r="R31" s="230">
        <v>8.2446175259362811</v>
      </c>
      <c r="S31" s="230">
        <v>8.8828532483683613</v>
      </c>
      <c r="T31" s="230">
        <v>8.9470561985343249</v>
      </c>
      <c r="U31" s="230">
        <v>9.6457928922314657</v>
      </c>
      <c r="V31" s="230">
        <v>3.178621096918544</v>
      </c>
      <c r="W31" s="230">
        <v>13.91898019692584</v>
      </c>
      <c r="X31" s="230">
        <v>10.671051511786329</v>
      </c>
      <c r="Y31" s="230">
        <v>7.5431050112039504</v>
      </c>
      <c r="DA31" s="71" t="s">
        <v>2659</v>
      </c>
    </row>
    <row r="32" spans="1:105" ht="12" customHeight="1" x14ac:dyDescent="0.25">
      <c r="A32" s="59" t="s">
        <v>32</v>
      </c>
      <c r="B32" s="230">
        <v>28.568580604245259</v>
      </c>
      <c r="C32" s="230">
        <v>43.125694147633368</v>
      </c>
      <c r="D32" s="230">
        <v>21.793027750816051</v>
      </c>
      <c r="E32" s="230">
        <v>24.58594595283553</v>
      </c>
      <c r="F32" s="230">
        <v>20.281073989599118</v>
      </c>
      <c r="G32" s="230">
        <v>13.95672656826588</v>
      </c>
      <c r="H32" s="230">
        <v>7.3485575227280737</v>
      </c>
      <c r="I32" s="230">
        <v>1.393851168958316</v>
      </c>
      <c r="J32" s="230">
        <v>1.363066746431715</v>
      </c>
      <c r="K32" s="230">
        <v>0</v>
      </c>
      <c r="L32" s="230">
        <v>3.5416022593168308</v>
      </c>
      <c r="M32" s="230">
        <v>1.2823266009281831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2660</v>
      </c>
    </row>
    <row r="33" spans="1:105" ht="12" customHeight="1" x14ac:dyDescent="0.25">
      <c r="A33" s="59" t="s">
        <v>35</v>
      </c>
      <c r="B33" s="230">
        <v>277.85453692170569</v>
      </c>
      <c r="C33" s="230">
        <v>288.56209802546448</v>
      </c>
      <c r="D33" s="230">
        <v>367.12502385619911</v>
      </c>
      <c r="E33" s="230">
        <v>221.41482341151581</v>
      </c>
      <c r="F33" s="230">
        <v>276.17572430927987</v>
      </c>
      <c r="G33" s="230">
        <v>243.04614433517091</v>
      </c>
      <c r="H33" s="230">
        <v>236.35057179596521</v>
      </c>
      <c r="I33" s="230">
        <v>225.4544276929503</v>
      </c>
      <c r="J33" s="230">
        <v>190.9392047089591</v>
      </c>
      <c r="K33" s="230">
        <v>114.58971388423539</v>
      </c>
      <c r="L33" s="230">
        <v>103.0904794747763</v>
      </c>
      <c r="M33" s="230">
        <v>138.53051857877969</v>
      </c>
      <c r="N33" s="230">
        <v>123.88810079414689</v>
      </c>
      <c r="O33" s="230">
        <v>119.7832199590749</v>
      </c>
      <c r="P33" s="230">
        <v>150.86168319730439</v>
      </c>
      <c r="Q33" s="230">
        <v>111.9727286272845</v>
      </c>
      <c r="R33" s="230">
        <v>102.78030946632509</v>
      </c>
      <c r="S33" s="230">
        <v>109.6346416297835</v>
      </c>
      <c r="T33" s="230">
        <v>111.32700975834049</v>
      </c>
      <c r="U33" s="230">
        <v>125.4151910927327</v>
      </c>
      <c r="V33" s="230">
        <v>121.6731764746186</v>
      </c>
      <c r="W33" s="230">
        <v>122.11391265434609</v>
      </c>
      <c r="X33" s="230">
        <v>112.0164455241251</v>
      </c>
      <c r="Y33" s="230">
        <v>128.15150614335599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192.09203319072449</v>
      </c>
      <c r="C35" s="261">
        <v>360.68760968161172</v>
      </c>
      <c r="D35" s="261">
        <v>440.18561903892459</v>
      </c>
      <c r="E35" s="261">
        <v>220.16130799218271</v>
      </c>
      <c r="F35" s="261">
        <v>175.63116852442471</v>
      </c>
      <c r="G35" s="261">
        <v>190.42035293726269</v>
      </c>
      <c r="H35" s="261">
        <v>157.31742828190579</v>
      </c>
      <c r="I35" s="261">
        <v>169.22544778586419</v>
      </c>
      <c r="J35" s="261">
        <v>154.70267933116989</v>
      </c>
      <c r="K35" s="261">
        <v>98.210928730665657</v>
      </c>
      <c r="L35" s="261">
        <v>117.0789218281313</v>
      </c>
      <c r="M35" s="261">
        <v>133.99779049995871</v>
      </c>
      <c r="N35" s="261">
        <v>112.3069546367083</v>
      </c>
      <c r="O35" s="261">
        <v>114.35566517153831</v>
      </c>
      <c r="P35" s="261">
        <v>123.4623627251263</v>
      </c>
      <c r="Q35" s="261">
        <v>114.9947946409348</v>
      </c>
      <c r="R35" s="261">
        <v>109.4237463895559</v>
      </c>
      <c r="S35" s="261">
        <v>118.1147686902096</v>
      </c>
      <c r="T35" s="261">
        <v>116.8197657086485</v>
      </c>
      <c r="U35" s="261">
        <v>122.44634630808579</v>
      </c>
      <c r="V35" s="261">
        <v>102.8102831463127</v>
      </c>
      <c r="W35" s="261">
        <v>116.5719538052924</v>
      </c>
      <c r="X35" s="261">
        <v>104.64609531562181</v>
      </c>
      <c r="Y35" s="261">
        <v>116.42032243753221</v>
      </c>
      <c r="DA35" s="70" t="s">
        <v>2663</v>
      </c>
    </row>
    <row r="36" spans="1:105" ht="12" customHeight="1" x14ac:dyDescent="0.25">
      <c r="A36" s="46" t="s">
        <v>28</v>
      </c>
      <c r="B36" s="229">
        <v>3.25768180190529</v>
      </c>
      <c r="C36" s="229">
        <v>1.4380769852562121</v>
      </c>
      <c r="D36" s="229">
        <v>1.5835249311154651</v>
      </c>
      <c r="E36" s="229">
        <v>1.236577006801918</v>
      </c>
      <c r="F36" s="229">
        <v>5.4823410054085988</v>
      </c>
      <c r="G36" s="229">
        <v>0.79235639863986085</v>
      </c>
      <c r="H36" s="229">
        <v>1.1607518059606661</v>
      </c>
      <c r="I36" s="229">
        <v>0.79263421695157588</v>
      </c>
      <c r="J36" s="229">
        <v>0.21232286407724449</v>
      </c>
      <c r="K36" s="229">
        <v>0.18870559899564179</v>
      </c>
      <c r="L36" s="229">
        <v>0.25954826253843288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6.8331251041566969E-3</v>
      </c>
      <c r="U36" s="229">
        <v>1.8159664946089199E-2</v>
      </c>
      <c r="V36" s="229">
        <v>1.8150174380052779E-2</v>
      </c>
      <c r="W36" s="229">
        <v>2.7129075906203209E-2</v>
      </c>
      <c r="X36" s="229">
        <v>0</v>
      </c>
      <c r="Y36" s="229">
        <v>0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0.66683209069252958</v>
      </c>
      <c r="C38" s="229">
        <v>3.4298165907440858</v>
      </c>
      <c r="D38" s="229">
        <v>1.881526957424688</v>
      </c>
      <c r="E38" s="229">
        <v>4.4656120187028954</v>
      </c>
      <c r="F38" s="229">
        <v>3.1700856685806671</v>
      </c>
      <c r="G38" s="229">
        <v>9.5251136634618998</v>
      </c>
      <c r="H38" s="229">
        <v>7.3259320261702863</v>
      </c>
      <c r="I38" s="229">
        <v>4.4140367344781621</v>
      </c>
      <c r="J38" s="229">
        <v>7.8650439920988404</v>
      </c>
      <c r="K38" s="229">
        <v>2.9327878070589928</v>
      </c>
      <c r="L38" s="229">
        <v>5.1798778496497979</v>
      </c>
      <c r="M38" s="229">
        <v>3.679304972502778</v>
      </c>
      <c r="N38" s="229">
        <v>6.395089610471639</v>
      </c>
      <c r="O38" s="229">
        <v>15.92554882793376</v>
      </c>
      <c r="P38" s="229">
        <v>6.99059833194391</v>
      </c>
      <c r="Q38" s="229">
        <v>5.0546751453902026</v>
      </c>
      <c r="R38" s="229">
        <v>5.1690145468750774</v>
      </c>
      <c r="S38" s="229">
        <v>5.1136000991361508</v>
      </c>
      <c r="T38" s="229">
        <v>2.4284066636805219</v>
      </c>
      <c r="U38" s="229">
        <v>1.5937366104032451</v>
      </c>
      <c r="V38" s="229">
        <v>2.0888905294441562</v>
      </c>
      <c r="W38" s="229">
        <v>1.448879137038783</v>
      </c>
      <c r="X38" s="229">
        <v>1.490606742578237</v>
      </c>
      <c r="Y38" s="229">
        <v>5.1487721996781284</v>
      </c>
      <c r="DA38" s="73" t="s">
        <v>2666</v>
      </c>
    </row>
    <row r="39" spans="1:105" ht="12" customHeight="1" x14ac:dyDescent="0.25">
      <c r="A39" s="46" t="s">
        <v>159</v>
      </c>
      <c r="B39" s="229">
        <v>19.628502678741349</v>
      </c>
      <c r="C39" s="229">
        <v>46.268580700133633</v>
      </c>
      <c r="D39" s="229">
        <v>38.840457820575999</v>
      </c>
      <c r="E39" s="229">
        <v>45.290002201112451</v>
      </c>
      <c r="F39" s="229">
        <v>9.638875646232993</v>
      </c>
      <c r="G39" s="229">
        <v>11.69397472745116</v>
      </c>
      <c r="H39" s="229">
        <v>10.329816564765281</v>
      </c>
      <c r="I39" s="229">
        <v>11.76669091286622</v>
      </c>
      <c r="J39" s="229">
        <v>6.2926486205440986</v>
      </c>
      <c r="K39" s="229">
        <v>5.1304891005095499</v>
      </c>
      <c r="L39" s="229">
        <v>1.041698797629159</v>
      </c>
      <c r="M39" s="229">
        <v>9.2511537602827563</v>
      </c>
      <c r="N39" s="229">
        <v>5.4347358134036901</v>
      </c>
      <c r="O39" s="229">
        <v>7.8625717716052224</v>
      </c>
      <c r="P39" s="229">
        <v>6.0525581169993314</v>
      </c>
      <c r="Q39" s="229">
        <v>7.0248597188418938</v>
      </c>
      <c r="R39" s="229">
        <v>7.2317999476793826</v>
      </c>
      <c r="S39" s="229">
        <v>7.9305566881243479</v>
      </c>
      <c r="T39" s="229">
        <v>8.3197767113111301</v>
      </c>
      <c r="U39" s="229">
        <v>8.4654404968134855</v>
      </c>
      <c r="V39" s="229">
        <v>2.4818685943373739</v>
      </c>
      <c r="W39" s="229">
        <v>11.40011045782652</v>
      </c>
      <c r="X39" s="229">
        <v>8.5737415680973168</v>
      </c>
      <c r="Y39" s="229">
        <v>6.0462526381000536</v>
      </c>
      <c r="DA39" s="73" t="s">
        <v>2667</v>
      </c>
    </row>
    <row r="40" spans="1:105" ht="12" customHeight="1" x14ac:dyDescent="0.25">
      <c r="A40" s="46" t="s">
        <v>32</v>
      </c>
      <c r="B40" s="229">
        <v>13.97248913269866</v>
      </c>
      <c r="C40" s="229">
        <v>17.368036108909539</v>
      </c>
      <c r="D40" s="229">
        <v>9.8561599435748946</v>
      </c>
      <c r="E40" s="229">
        <v>11.36227380011842</v>
      </c>
      <c r="F40" s="229">
        <v>9.29958325763819</v>
      </c>
      <c r="G40" s="229">
        <v>7.5431029138746526</v>
      </c>
      <c r="H40" s="229">
        <v>3.1422212513346039</v>
      </c>
      <c r="I40" s="229">
        <v>0.75735109276712154</v>
      </c>
      <c r="J40" s="229">
        <v>0.80968461106266565</v>
      </c>
      <c r="K40" s="229">
        <v>0</v>
      </c>
      <c r="L40" s="229">
        <v>3.1164390391427248</v>
      </c>
      <c r="M40" s="229">
        <v>0.94694285841498949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2668</v>
      </c>
    </row>
    <row r="41" spans="1:105" ht="12" customHeight="1" x14ac:dyDescent="0.25">
      <c r="A41" s="46" t="s">
        <v>33</v>
      </c>
      <c r="B41" s="229">
        <v>15.42921083993982</v>
      </c>
      <c r="C41" s="229">
        <v>12.359359439957441</v>
      </c>
      <c r="D41" s="229">
        <v>88.906578839860913</v>
      </c>
      <c r="E41" s="229">
        <v>49.199073119853423</v>
      </c>
      <c r="F41" s="229">
        <v>15.429210839966959</v>
      </c>
      <c r="G41" s="229">
        <v>25.11083591989804</v>
      </c>
      <c r="H41" s="229">
        <v>25.320027959901498</v>
      </c>
      <c r="I41" s="229">
        <v>22.17324671995009</v>
      </c>
      <c r="J41" s="229">
        <v>18.54799487995087</v>
      </c>
      <c r="K41" s="229">
        <v>24.655602599879099</v>
      </c>
      <c r="L41" s="229">
        <v>9.5780915999458465</v>
      </c>
      <c r="M41" s="229">
        <v>9.5014749599537947</v>
      </c>
      <c r="N41" s="229">
        <v>6.5004958799735482</v>
      </c>
      <c r="O41" s="229">
        <v>6.5463105599608928</v>
      </c>
      <c r="P41" s="229">
        <v>6.510849479954838</v>
      </c>
      <c r="Q41" s="229">
        <v>6.546051719969781</v>
      </c>
      <c r="R41" s="229">
        <v>6.5421691199661556</v>
      </c>
      <c r="S41" s="229">
        <v>6.5374912799675631</v>
      </c>
      <c r="T41" s="229">
        <v>2.3080388399867209</v>
      </c>
      <c r="U41" s="229">
        <v>2.1263947199889381</v>
      </c>
      <c r="V41" s="229">
        <v>3.071400119974439</v>
      </c>
      <c r="W41" s="229">
        <v>3.5138051999783402</v>
      </c>
      <c r="X41" s="229">
        <v>4.4469291599682146</v>
      </c>
      <c r="Y41" s="229">
        <v>2.383372799983543</v>
      </c>
      <c r="DA41" s="73" t="s">
        <v>2669</v>
      </c>
    </row>
    <row r="42" spans="1:105" ht="12" customHeight="1" x14ac:dyDescent="0.25">
      <c r="A42" s="46" t="s">
        <v>35</v>
      </c>
      <c r="B42" s="229">
        <v>135.89472824675951</v>
      </c>
      <c r="C42" s="229">
        <v>116.21278305717409</v>
      </c>
      <c r="D42" s="229">
        <v>166.03672494658079</v>
      </c>
      <c r="E42" s="229">
        <v>102.3257698456123</v>
      </c>
      <c r="F42" s="229">
        <v>126.6362493066101</v>
      </c>
      <c r="G42" s="229">
        <v>131.35759811395499</v>
      </c>
      <c r="H42" s="229">
        <v>101.0627986738084</v>
      </c>
      <c r="I42" s="229">
        <v>122.50099650886639</v>
      </c>
      <c r="J42" s="229">
        <v>113.42110436345619</v>
      </c>
      <c r="K42" s="229">
        <v>61.97507522423868</v>
      </c>
      <c r="L42" s="229">
        <v>90.714645879265987</v>
      </c>
      <c r="M42" s="229">
        <v>102.29880994884491</v>
      </c>
      <c r="N42" s="229">
        <v>90.596737332873218</v>
      </c>
      <c r="O42" s="229">
        <v>83.694639612040348</v>
      </c>
      <c r="P42" s="229">
        <v>103.5817623962305</v>
      </c>
      <c r="Q42" s="229">
        <v>94.960926456739443</v>
      </c>
      <c r="R42" s="229">
        <v>90.154168375036932</v>
      </c>
      <c r="S42" s="229">
        <v>97.881133022984741</v>
      </c>
      <c r="T42" s="229">
        <v>103.52185596856729</v>
      </c>
      <c r="U42" s="229">
        <v>110.068176815935</v>
      </c>
      <c r="V42" s="229">
        <v>95.002463728177858</v>
      </c>
      <c r="W42" s="229">
        <v>100.0153799345436</v>
      </c>
      <c r="X42" s="229">
        <v>90.000507844978955</v>
      </c>
      <c r="Y42" s="229">
        <v>102.72114479977139</v>
      </c>
      <c r="DA42" s="73" t="s">
        <v>2670</v>
      </c>
    </row>
    <row r="43" spans="1:105" ht="12" customHeight="1" x14ac:dyDescent="0.25">
      <c r="A43" s="46" t="s">
        <v>36</v>
      </c>
      <c r="B43" s="229">
        <v>0.23975999999906489</v>
      </c>
      <c r="C43" s="229">
        <v>158.17672799945541</v>
      </c>
      <c r="D43" s="229">
        <v>131.93675999979371</v>
      </c>
      <c r="E43" s="229">
        <v>4.9949999999851196</v>
      </c>
      <c r="F43" s="229">
        <v>4.1158799999911864</v>
      </c>
      <c r="G43" s="229">
        <v>3.3965999999862091</v>
      </c>
      <c r="H43" s="229">
        <v>5.1148799999800998</v>
      </c>
      <c r="I43" s="229">
        <v>4.6753199999894743</v>
      </c>
      <c r="J43" s="229">
        <v>1.1188799999970369</v>
      </c>
      <c r="K43" s="229">
        <v>2.8994399999857809</v>
      </c>
      <c r="L43" s="229">
        <v>6.7597919999617826</v>
      </c>
      <c r="M43" s="229">
        <v>8.3201039999595405</v>
      </c>
      <c r="N43" s="229">
        <v>3.3798959999862461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3.0028283999882892</v>
      </c>
      <c r="C44" s="229">
        <v>5.4342287999812893</v>
      </c>
      <c r="D44" s="229">
        <v>1.1438855999982109</v>
      </c>
      <c r="E44" s="229">
        <v>1.286999999996165</v>
      </c>
      <c r="F44" s="229">
        <v>1.85894279999602</v>
      </c>
      <c r="G44" s="229">
        <v>1.0007711999959359</v>
      </c>
      <c r="H44" s="229">
        <v>3.860999999984978</v>
      </c>
      <c r="I44" s="229">
        <v>2.1451715999951708</v>
      </c>
      <c r="J44" s="229">
        <v>6.4349999999829581</v>
      </c>
      <c r="K44" s="229">
        <v>0.42882839999789718</v>
      </c>
      <c r="L44" s="229">
        <v>0.4288283999975756</v>
      </c>
      <c r="M44" s="229">
        <v>0</v>
      </c>
      <c r="N44" s="229">
        <v>0</v>
      </c>
      <c r="O44" s="229">
        <v>0.32659439999804868</v>
      </c>
      <c r="P44" s="229">
        <v>0.32659439999773449</v>
      </c>
      <c r="Q44" s="229">
        <v>1.4082815999934979</v>
      </c>
      <c r="R44" s="229">
        <v>0.32659439999831053</v>
      </c>
      <c r="S44" s="229">
        <v>0.65198759999676503</v>
      </c>
      <c r="T44" s="229">
        <v>0.23485439999864871</v>
      </c>
      <c r="U44" s="229">
        <v>0.17443799999909251</v>
      </c>
      <c r="V44" s="229">
        <v>0.14750999999877229</v>
      </c>
      <c r="W44" s="229">
        <v>0.16664999999897279</v>
      </c>
      <c r="X44" s="229">
        <v>0.13430999999904</v>
      </c>
      <c r="Y44" s="229">
        <v>0.120779999999166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0.99999999999999978</v>
      </c>
      <c r="C51" s="232">
        <f t="shared" si="3"/>
        <v>1.0000000000000004</v>
      </c>
      <c r="D51" s="232">
        <f t="shared" si="3"/>
        <v>0.99999999999999956</v>
      </c>
      <c r="E51" s="232">
        <f t="shared" si="3"/>
        <v>1</v>
      </c>
      <c r="F51" s="232">
        <f t="shared" si="3"/>
        <v>0.99999999999999989</v>
      </c>
      <c r="G51" s="232">
        <f t="shared" si="3"/>
        <v>0.99999999999999989</v>
      </c>
      <c r="H51" s="232">
        <f t="shared" si="3"/>
        <v>1</v>
      </c>
      <c r="I51" s="232">
        <f t="shared" si="3"/>
        <v>0.99999999999999989</v>
      </c>
      <c r="J51" s="232">
        <f t="shared" si="3"/>
        <v>0.99999999999999989</v>
      </c>
      <c r="K51" s="232">
        <f t="shared" si="3"/>
        <v>1.0000000000000002</v>
      </c>
      <c r="L51" s="232">
        <f t="shared" si="3"/>
        <v>0.99999999999999978</v>
      </c>
      <c r="M51" s="232">
        <f t="shared" si="3"/>
        <v>1.0000000000000002</v>
      </c>
      <c r="N51" s="232">
        <f t="shared" si="3"/>
        <v>1</v>
      </c>
      <c r="O51" s="232">
        <f t="shared" si="3"/>
        <v>1.0000000000000004</v>
      </c>
      <c r="P51" s="232">
        <f t="shared" si="3"/>
        <v>1</v>
      </c>
      <c r="Q51" s="232">
        <f t="shared" si="3"/>
        <v>0.99999999999999978</v>
      </c>
      <c r="R51" s="232">
        <f t="shared" si="3"/>
        <v>1</v>
      </c>
      <c r="S51" s="232">
        <f t="shared" si="3"/>
        <v>1</v>
      </c>
      <c r="T51" s="232">
        <f t="shared" si="3"/>
        <v>1.0000000000000002</v>
      </c>
      <c r="U51" s="232">
        <f t="shared" si="3"/>
        <v>1</v>
      </c>
      <c r="V51" s="232">
        <f t="shared" si="3"/>
        <v>1</v>
      </c>
      <c r="W51" s="232">
        <f t="shared" si="3"/>
        <v>1</v>
      </c>
      <c r="X51" s="232">
        <f t="shared" si="3"/>
        <v>1.0000000000000002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3.8157797000455282E-2</v>
      </c>
      <c r="C56" s="300">
        <f t="shared" si="8"/>
        <v>3.5584395235904599E-2</v>
      </c>
      <c r="D56" s="300">
        <f t="shared" si="8"/>
        <v>3.4716810099390462E-2</v>
      </c>
      <c r="E56" s="300">
        <f t="shared" si="8"/>
        <v>3.7644249913831973E-2</v>
      </c>
      <c r="F56" s="300">
        <f t="shared" si="8"/>
        <v>3.8818911467309709E-2</v>
      </c>
      <c r="G56" s="300">
        <f t="shared" si="8"/>
        <v>3.7561771524859268E-2</v>
      </c>
      <c r="H56" s="300">
        <f t="shared" si="8"/>
        <v>3.9241923027821909E-2</v>
      </c>
      <c r="I56" s="300">
        <f t="shared" si="8"/>
        <v>3.8273205725346898E-2</v>
      </c>
      <c r="J56" s="300">
        <f t="shared" si="8"/>
        <v>3.6428333287888512E-2</v>
      </c>
      <c r="K56" s="300">
        <f t="shared" si="8"/>
        <v>3.5728289927400195E-2</v>
      </c>
      <c r="L56" s="300">
        <f t="shared" si="8"/>
        <v>3.079459867725198E-2</v>
      </c>
      <c r="M56" s="300">
        <f t="shared" si="8"/>
        <v>3.3327638572515937E-2</v>
      </c>
      <c r="N56" s="300">
        <f t="shared" si="8"/>
        <v>3.3478436121584576E-2</v>
      </c>
      <c r="O56" s="300">
        <f t="shared" si="8"/>
        <v>3.3974768858328355E-2</v>
      </c>
      <c r="P56" s="300">
        <f t="shared" si="8"/>
        <v>3.566032924545038E-2</v>
      </c>
      <c r="Q56" s="300">
        <f t="shared" si="8"/>
        <v>3.3067847857649185E-2</v>
      </c>
      <c r="R56" s="300">
        <f t="shared" si="8"/>
        <v>2.7560742373602513E-2</v>
      </c>
      <c r="S56" s="300">
        <f t="shared" si="8"/>
        <v>3.119174159984104E-2</v>
      </c>
      <c r="T56" s="300">
        <f t="shared" si="8"/>
        <v>3.1856566725260924E-2</v>
      </c>
      <c r="U56" s="300">
        <f t="shared" si="8"/>
        <v>3.320865676011029E-2</v>
      </c>
      <c r="V56" s="300">
        <f t="shared" si="8"/>
        <v>3.4533228211313938E-2</v>
      </c>
      <c r="W56" s="300">
        <f t="shared" si="8"/>
        <v>3.4033032338016148E-2</v>
      </c>
      <c r="X56" s="300">
        <f t="shared" si="8"/>
        <v>3.3897428484335988E-2</v>
      </c>
      <c r="Y56" s="300">
        <f t="shared" si="8"/>
        <v>3.4102455268044826E-2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0.2628220200253602</v>
      </c>
      <c r="C57" s="301">
        <f t="shared" si="9"/>
        <v>0.24411242373550371</v>
      </c>
      <c r="D57" s="301">
        <f t="shared" si="9"/>
        <v>0.23330791786729668</v>
      </c>
      <c r="E57" s="301">
        <f t="shared" si="9"/>
        <v>0.25833665980353887</v>
      </c>
      <c r="F57" s="301">
        <f t="shared" si="9"/>
        <v>0.26713364634054343</v>
      </c>
      <c r="G57" s="301">
        <f t="shared" si="9"/>
        <v>0.25556408803115011</v>
      </c>
      <c r="H57" s="301">
        <f t="shared" si="9"/>
        <v>0.26466353219692801</v>
      </c>
      <c r="I57" s="301">
        <f t="shared" si="9"/>
        <v>0.2525572141815986</v>
      </c>
      <c r="J57" s="301">
        <f t="shared" si="9"/>
        <v>0.2440321918318715</v>
      </c>
      <c r="K57" s="301">
        <f t="shared" si="9"/>
        <v>0.23708482383537197</v>
      </c>
      <c r="L57" s="301">
        <f t="shared" si="9"/>
        <v>0.21134941534422519</v>
      </c>
      <c r="M57" s="301">
        <f t="shared" si="9"/>
        <v>0.23152925507038299</v>
      </c>
      <c r="N57" s="301">
        <f t="shared" si="9"/>
        <v>0.23285414568291693</v>
      </c>
      <c r="O57" s="301">
        <f t="shared" si="9"/>
        <v>0.24026426016463295</v>
      </c>
      <c r="P57" s="301">
        <f t="shared" si="9"/>
        <v>0.24065258625672634</v>
      </c>
      <c r="Q57" s="301">
        <f t="shared" si="9"/>
        <v>0.22245297422326815</v>
      </c>
      <c r="R57" s="301">
        <f t="shared" si="9"/>
        <v>0.21938174449903605</v>
      </c>
      <c r="S57" s="301">
        <f t="shared" si="9"/>
        <v>0.2166287427967051</v>
      </c>
      <c r="T57" s="301">
        <f t="shared" si="9"/>
        <v>0.21399024090404406</v>
      </c>
      <c r="U57" s="301">
        <f t="shared" si="9"/>
        <v>0.220419747008337</v>
      </c>
      <c r="V57" s="301">
        <f t="shared" si="9"/>
        <v>0.23086401037770601</v>
      </c>
      <c r="W57" s="301">
        <f t="shared" si="9"/>
        <v>0.22726233228947545</v>
      </c>
      <c r="X57" s="301">
        <f t="shared" si="9"/>
        <v>0.22770273613634265</v>
      </c>
      <c r="Y57" s="301">
        <f t="shared" si="9"/>
        <v>0.23118521229654698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0.2628220200253602</v>
      </c>
      <c r="C58" s="302">
        <f t="shared" si="10"/>
        <v>0.24411242373550371</v>
      </c>
      <c r="D58" s="302">
        <f t="shared" si="10"/>
        <v>0.23330791786729668</v>
      </c>
      <c r="E58" s="302">
        <f t="shared" si="10"/>
        <v>0.25833665980353887</v>
      </c>
      <c r="F58" s="302">
        <f t="shared" si="10"/>
        <v>0.26713364634054343</v>
      </c>
      <c r="G58" s="302">
        <f t="shared" si="10"/>
        <v>0.25556408803115011</v>
      </c>
      <c r="H58" s="302">
        <f t="shared" si="10"/>
        <v>0.26466353219692801</v>
      </c>
      <c r="I58" s="302">
        <f t="shared" si="10"/>
        <v>0.2525572141815986</v>
      </c>
      <c r="J58" s="302">
        <f t="shared" si="10"/>
        <v>0.2440321918318715</v>
      </c>
      <c r="K58" s="302">
        <f t="shared" si="10"/>
        <v>0.23708482383537197</v>
      </c>
      <c r="L58" s="302">
        <f t="shared" si="10"/>
        <v>0.21134941534422519</v>
      </c>
      <c r="M58" s="302">
        <f t="shared" si="10"/>
        <v>0.23152925507038299</v>
      </c>
      <c r="N58" s="302">
        <f t="shared" si="10"/>
        <v>0.23285414568291693</v>
      </c>
      <c r="O58" s="302">
        <f t="shared" si="10"/>
        <v>0.24026426016463295</v>
      </c>
      <c r="P58" s="302">
        <f t="shared" si="10"/>
        <v>0.24065258625672634</v>
      </c>
      <c r="Q58" s="302">
        <f t="shared" si="10"/>
        <v>0.22245297422326815</v>
      </c>
      <c r="R58" s="302">
        <f t="shared" si="10"/>
        <v>0.21938174449903605</v>
      </c>
      <c r="S58" s="302">
        <f t="shared" si="10"/>
        <v>0.2166287427967051</v>
      </c>
      <c r="T58" s="302">
        <f t="shared" si="10"/>
        <v>0.21399024090404406</v>
      </c>
      <c r="U58" s="302">
        <f t="shared" si="10"/>
        <v>0.220419747008337</v>
      </c>
      <c r="V58" s="302">
        <f t="shared" si="10"/>
        <v>0.23086401037770601</v>
      </c>
      <c r="W58" s="302">
        <f t="shared" si="10"/>
        <v>0.22726233228947545</v>
      </c>
      <c r="X58" s="302">
        <f t="shared" si="10"/>
        <v>0.22770273613634265</v>
      </c>
      <c r="Y58" s="302">
        <f t="shared" si="10"/>
        <v>0.23118521229654698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0.1201566591257897</v>
      </c>
      <c r="C60" s="301">
        <f t="shared" si="12"/>
        <v>9.7331573622031944E-2</v>
      </c>
      <c r="D60" s="301">
        <f t="shared" si="12"/>
        <v>9.4585607529313262E-2</v>
      </c>
      <c r="E60" s="301">
        <f t="shared" si="12"/>
        <v>0.10695044398040233</v>
      </c>
      <c r="F60" s="301">
        <f t="shared" si="12"/>
        <v>0.11315704392864945</v>
      </c>
      <c r="G60" s="301">
        <f t="shared" si="12"/>
        <v>0.10827941182071005</v>
      </c>
      <c r="H60" s="301">
        <f t="shared" si="12"/>
        <v>0.11126284946401803</v>
      </c>
      <c r="I60" s="301">
        <f t="shared" si="12"/>
        <v>0.11180227155316305</v>
      </c>
      <c r="J60" s="301">
        <f t="shared" si="12"/>
        <v>0.12180584508272049</v>
      </c>
      <c r="K60" s="301">
        <f t="shared" si="12"/>
        <v>0.1323217922493739</v>
      </c>
      <c r="L60" s="301">
        <f t="shared" si="12"/>
        <v>0.14583895211098225</v>
      </c>
      <c r="M60" s="301">
        <f t="shared" si="12"/>
        <v>0.12266981479908257</v>
      </c>
      <c r="N60" s="301">
        <f t="shared" si="12"/>
        <v>0.13429411458181215</v>
      </c>
      <c r="O60" s="301">
        <f t="shared" si="12"/>
        <v>0.12736685784273002</v>
      </c>
      <c r="P60" s="301">
        <f t="shared" si="12"/>
        <v>0.13001274313133818</v>
      </c>
      <c r="Q60" s="301">
        <f t="shared" si="12"/>
        <v>0.13715288286037217</v>
      </c>
      <c r="R60" s="301">
        <f t="shared" si="12"/>
        <v>0.14634077980929083</v>
      </c>
      <c r="S60" s="301">
        <f t="shared" si="12"/>
        <v>0.14850975488323973</v>
      </c>
      <c r="T60" s="301">
        <f t="shared" si="12"/>
        <v>0.15785966796622758</v>
      </c>
      <c r="U60" s="301">
        <f t="shared" si="12"/>
        <v>0.14984103911735069</v>
      </c>
      <c r="V60" s="301">
        <f t="shared" si="12"/>
        <v>0.13896148564708569</v>
      </c>
      <c r="W60" s="301">
        <f t="shared" si="12"/>
        <v>0.13946732294800376</v>
      </c>
      <c r="X60" s="301">
        <f t="shared" si="12"/>
        <v>0.13978805857107332</v>
      </c>
      <c r="Y60" s="301">
        <f t="shared" si="12"/>
        <v>0.13390146061353281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0.1201566591257897</v>
      </c>
      <c r="C61" s="302">
        <f t="shared" si="13"/>
        <v>9.7331573622031944E-2</v>
      </c>
      <c r="D61" s="302">
        <f t="shared" si="13"/>
        <v>9.4585607529313262E-2</v>
      </c>
      <c r="E61" s="302">
        <f t="shared" si="13"/>
        <v>0.10695044398040233</v>
      </c>
      <c r="F61" s="302">
        <f t="shared" si="13"/>
        <v>0.11315704392864945</v>
      </c>
      <c r="G61" s="302">
        <f t="shared" si="13"/>
        <v>0.10827941182071005</v>
      </c>
      <c r="H61" s="302">
        <f t="shared" si="13"/>
        <v>0.11126284946401803</v>
      </c>
      <c r="I61" s="302">
        <f t="shared" si="13"/>
        <v>0.11180227155316305</v>
      </c>
      <c r="J61" s="302">
        <f t="shared" si="13"/>
        <v>0.12180584508272049</v>
      </c>
      <c r="K61" s="302">
        <f t="shared" si="13"/>
        <v>0.1323217922493739</v>
      </c>
      <c r="L61" s="302">
        <f t="shared" si="13"/>
        <v>0.14583895211098225</v>
      </c>
      <c r="M61" s="302">
        <f t="shared" si="13"/>
        <v>0.12266981479908257</v>
      </c>
      <c r="N61" s="302">
        <f t="shared" si="13"/>
        <v>0.13429411458181215</v>
      </c>
      <c r="O61" s="302">
        <f t="shared" si="13"/>
        <v>0.12736685784273002</v>
      </c>
      <c r="P61" s="302">
        <f t="shared" si="13"/>
        <v>0.13001274313133818</v>
      </c>
      <c r="Q61" s="302">
        <f t="shared" si="13"/>
        <v>0.13715288286037217</v>
      </c>
      <c r="R61" s="302">
        <f t="shared" si="13"/>
        <v>0.14634077980929083</v>
      </c>
      <c r="S61" s="302">
        <f t="shared" si="13"/>
        <v>0.14850975488323973</v>
      </c>
      <c r="T61" s="302">
        <f t="shared" si="13"/>
        <v>0.15785966796622758</v>
      </c>
      <c r="U61" s="302">
        <f t="shared" si="13"/>
        <v>0.14984103911735069</v>
      </c>
      <c r="V61" s="302">
        <f t="shared" si="13"/>
        <v>0.13896148564708569</v>
      </c>
      <c r="W61" s="302">
        <f t="shared" si="13"/>
        <v>0.13946732294800376</v>
      </c>
      <c r="X61" s="302">
        <f t="shared" si="13"/>
        <v>0.13978805857107332</v>
      </c>
      <c r="Y61" s="302">
        <f t="shared" si="13"/>
        <v>0.13390146061353281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0.37546002860765737</v>
      </c>
      <c r="C63" s="301">
        <f t="shared" si="15"/>
        <v>0.34873203390786245</v>
      </c>
      <c r="D63" s="301">
        <f t="shared" si="15"/>
        <v>0.33329702552470947</v>
      </c>
      <c r="E63" s="301">
        <f t="shared" si="15"/>
        <v>0.36905237114791295</v>
      </c>
      <c r="F63" s="301">
        <f t="shared" si="15"/>
        <v>0.38161949477220491</v>
      </c>
      <c r="G63" s="301">
        <f t="shared" si="15"/>
        <v>0.36509155433021462</v>
      </c>
      <c r="H63" s="301">
        <f t="shared" si="15"/>
        <v>0.3780907602813256</v>
      </c>
      <c r="I63" s="301">
        <f t="shared" si="15"/>
        <v>0.36079602025942664</v>
      </c>
      <c r="J63" s="301">
        <f t="shared" si="15"/>
        <v>0.34861741690267345</v>
      </c>
      <c r="K63" s="301">
        <f t="shared" si="15"/>
        <v>0.33869260547910296</v>
      </c>
      <c r="L63" s="301">
        <f t="shared" si="15"/>
        <v>0.30192773620603591</v>
      </c>
      <c r="M63" s="301">
        <f t="shared" si="15"/>
        <v>0.33075607867197582</v>
      </c>
      <c r="N63" s="301">
        <f t="shared" si="15"/>
        <v>0.33264877954702426</v>
      </c>
      <c r="O63" s="301">
        <f t="shared" si="15"/>
        <v>0.34323465737804704</v>
      </c>
      <c r="P63" s="301">
        <f t="shared" si="15"/>
        <v>0.34378940893818039</v>
      </c>
      <c r="Q63" s="301">
        <f t="shared" si="15"/>
        <v>0.31778996317609737</v>
      </c>
      <c r="R63" s="301">
        <f t="shared" si="15"/>
        <v>0.31340249214148014</v>
      </c>
      <c r="S63" s="301">
        <f t="shared" si="15"/>
        <v>0.30946963256672155</v>
      </c>
      <c r="T63" s="301">
        <f t="shared" si="15"/>
        <v>0.30570034414863428</v>
      </c>
      <c r="U63" s="301">
        <f t="shared" si="15"/>
        <v>0.31488535286905261</v>
      </c>
      <c r="V63" s="301">
        <f t="shared" si="15"/>
        <v>0.32980572911100864</v>
      </c>
      <c r="W63" s="301">
        <f t="shared" si="15"/>
        <v>0.32466047469925069</v>
      </c>
      <c r="X63" s="301">
        <f t="shared" si="15"/>
        <v>0.32528962305191816</v>
      </c>
      <c r="Y63" s="301">
        <f t="shared" si="15"/>
        <v>0.33026458899506705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0.37546002860765737</v>
      </c>
      <c r="C64" s="302">
        <f t="shared" si="16"/>
        <v>0.34873203390786245</v>
      </c>
      <c r="D64" s="302">
        <f t="shared" si="16"/>
        <v>0.33329702552470947</v>
      </c>
      <c r="E64" s="302">
        <f t="shared" si="16"/>
        <v>0.36905237114791295</v>
      </c>
      <c r="F64" s="302">
        <f t="shared" si="16"/>
        <v>0.38161949477220491</v>
      </c>
      <c r="G64" s="302">
        <f t="shared" si="16"/>
        <v>0.36509155433021462</v>
      </c>
      <c r="H64" s="302">
        <f t="shared" si="16"/>
        <v>0.3780907602813256</v>
      </c>
      <c r="I64" s="302">
        <f t="shared" si="16"/>
        <v>0.36079602025942664</v>
      </c>
      <c r="J64" s="302">
        <f t="shared" si="16"/>
        <v>0.34861741690267345</v>
      </c>
      <c r="K64" s="302">
        <f t="shared" si="16"/>
        <v>0.33869260547910296</v>
      </c>
      <c r="L64" s="302">
        <f t="shared" si="16"/>
        <v>0.30192773620603591</v>
      </c>
      <c r="M64" s="302">
        <f t="shared" si="16"/>
        <v>0.33075607867197582</v>
      </c>
      <c r="N64" s="302">
        <f t="shared" si="16"/>
        <v>0.33264877954702426</v>
      </c>
      <c r="O64" s="302">
        <f t="shared" si="16"/>
        <v>0.34323465737804704</v>
      </c>
      <c r="P64" s="302">
        <f t="shared" si="16"/>
        <v>0.34378940893818039</v>
      </c>
      <c r="Q64" s="302">
        <f t="shared" si="16"/>
        <v>0.31778996317609737</v>
      </c>
      <c r="R64" s="302">
        <f t="shared" si="16"/>
        <v>0.31340249214148014</v>
      </c>
      <c r="S64" s="302">
        <f t="shared" si="16"/>
        <v>0.30946963256672155</v>
      </c>
      <c r="T64" s="302">
        <f t="shared" si="16"/>
        <v>0.30570034414863428</v>
      </c>
      <c r="U64" s="302">
        <f t="shared" si="16"/>
        <v>0.31488535286905261</v>
      </c>
      <c r="V64" s="302">
        <f t="shared" si="16"/>
        <v>0.32980572911100864</v>
      </c>
      <c r="W64" s="302">
        <f t="shared" si="16"/>
        <v>0.32466047469925069</v>
      </c>
      <c r="X64" s="302">
        <f t="shared" si="16"/>
        <v>0.32528962305191816</v>
      </c>
      <c r="Y64" s="302">
        <f t="shared" si="16"/>
        <v>0.33026458899506705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0.20340349524073723</v>
      </c>
      <c r="C66" s="301">
        <f t="shared" si="18"/>
        <v>0.27423957349869776</v>
      </c>
      <c r="D66" s="301">
        <f t="shared" si="18"/>
        <v>0.30409263897928979</v>
      </c>
      <c r="E66" s="301">
        <f t="shared" si="18"/>
        <v>0.22801627515431383</v>
      </c>
      <c r="F66" s="301">
        <f t="shared" si="18"/>
        <v>0.19927090349129242</v>
      </c>
      <c r="G66" s="301">
        <f t="shared" si="18"/>
        <v>0.23350317429306588</v>
      </c>
      <c r="H66" s="301">
        <f t="shared" si="18"/>
        <v>0.2067409350299064</v>
      </c>
      <c r="I66" s="301">
        <f t="shared" si="18"/>
        <v>0.23657128828046478</v>
      </c>
      <c r="J66" s="301">
        <f t="shared" si="18"/>
        <v>0.24911621289484601</v>
      </c>
      <c r="K66" s="301">
        <f t="shared" si="18"/>
        <v>0.25617248850875113</v>
      </c>
      <c r="L66" s="301">
        <f t="shared" si="18"/>
        <v>0.31008929766150445</v>
      </c>
      <c r="M66" s="301">
        <f t="shared" si="18"/>
        <v>0.28171721288604284</v>
      </c>
      <c r="N66" s="301">
        <f t="shared" si="18"/>
        <v>0.26672452406666197</v>
      </c>
      <c r="O66" s="301">
        <f t="shared" si="18"/>
        <v>0.25515945575626214</v>
      </c>
      <c r="P66" s="301">
        <f t="shared" si="18"/>
        <v>0.24988493242830484</v>
      </c>
      <c r="Q66" s="301">
        <f t="shared" si="18"/>
        <v>0.28953633188261302</v>
      </c>
      <c r="R66" s="301">
        <f t="shared" si="18"/>
        <v>0.29331424117659061</v>
      </c>
      <c r="S66" s="301">
        <f t="shared" si="18"/>
        <v>0.29420012815349272</v>
      </c>
      <c r="T66" s="301">
        <f t="shared" si="18"/>
        <v>0.29059318025583331</v>
      </c>
      <c r="U66" s="301">
        <f t="shared" si="18"/>
        <v>0.28164520424514949</v>
      </c>
      <c r="V66" s="301">
        <f t="shared" si="18"/>
        <v>0.26583554665288567</v>
      </c>
      <c r="W66" s="301">
        <f t="shared" si="18"/>
        <v>0.27457683772525404</v>
      </c>
      <c r="X66" s="301">
        <f t="shared" si="18"/>
        <v>0.27332215375633012</v>
      </c>
      <c r="Y66" s="301">
        <f t="shared" si="18"/>
        <v>0.27054628282680826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1.3473239386246789</v>
      </c>
      <c r="C72" s="320">
        <f>IF(C$5=0,0,C$5/MAE_fec!C$5)</f>
        <v>1.6654958226848009</v>
      </c>
      <c r="D72" s="320">
        <f>IF(D$5=0,0,D$5/MAE_fec!D$5)</f>
        <v>1.7814082707060639</v>
      </c>
      <c r="E72" s="320">
        <f>IF(E$5=0,0,E$5/MAE_fec!E$5)</f>
        <v>1.512178972849328</v>
      </c>
      <c r="F72" s="320">
        <f>IF(F$5=0,0,F$5/MAE_fec!F$5)</f>
        <v>1.4770113329538312</v>
      </c>
      <c r="G72" s="320">
        <f>IF(G$5=0,0,G$5/MAE_fec!G$5)</f>
        <v>1.5717187472892247</v>
      </c>
      <c r="H72" s="320">
        <f>IF(H$5=0,0,H$5/MAE_fec!H$5)</f>
        <v>1.5025183892299834</v>
      </c>
      <c r="I72" s="320">
        <f>IF(I$5=0,0,I$5/MAE_fec!I$5)</f>
        <v>1.5104124973909687</v>
      </c>
      <c r="J72" s="320">
        <f>IF(J$5=0,0,J$5/MAE_fec!J$5)</f>
        <v>1.3359737009588313</v>
      </c>
      <c r="K72" s="320">
        <f>IF(K$5=0,0,K$5/MAE_fec!K$5)</f>
        <v>1.1788755273372906</v>
      </c>
      <c r="L72" s="320">
        <f>IF(L$5=0,0,L$5/MAE_fec!L$5)</f>
        <v>1.0347376505820567</v>
      </c>
      <c r="M72" s="320">
        <f>IF(M$5=0,0,M$5/MAE_fec!M$5)</f>
        <v>1.3129512314478569</v>
      </c>
      <c r="N72" s="320">
        <f>IF(N$5=0,0,N$5/MAE_fec!N$5)</f>
        <v>1.1702028820899542</v>
      </c>
      <c r="O72" s="320">
        <f>IF(O$5=0,0,O$5/MAE_fec!O$5)</f>
        <v>1.2441987613451828</v>
      </c>
      <c r="P72" s="320">
        <f>IF(P$5=0,0,P$5/MAE_fec!P$5)</f>
        <v>1.2307706878162645</v>
      </c>
      <c r="Q72" s="320">
        <f>IF(Q$5=0,0,Q$5/MAE_fec!Q$5)</f>
        <v>1.129944782937562</v>
      </c>
      <c r="R72" s="320">
        <f>IF(R$5=0,0,R$5/MAE_fec!R$5)</f>
        <v>1.0323586038608499</v>
      </c>
      <c r="S72" s="320">
        <f>IF(S$5=0,0,S$5/MAE_fec!S$5)</f>
        <v>1.0142093992018415</v>
      </c>
      <c r="T72" s="320">
        <f>IF(T$5=0,0,T$5/MAE_fec!T$5)</f>
        <v>0.9405973144472437</v>
      </c>
      <c r="U72" s="320">
        <f>IF(U$5=0,0,U$5/MAE_fec!U$5)</f>
        <v>1.0121359047952285</v>
      </c>
      <c r="V72" s="320">
        <f>IF(V$5=0,0,V$5/MAE_fec!V$5)</f>
        <v>1.1304771924435197</v>
      </c>
      <c r="W72" s="320">
        <f>IF(W$5=0,0,W$5/MAE_fec!W$5)</f>
        <v>1.1106950726634657</v>
      </c>
      <c r="X72" s="320">
        <f>IF(X$5=0,0,X$5/MAE_fec!X$5)</f>
        <v>1.1096516695480234</v>
      </c>
      <c r="Y72" s="320">
        <f>IF(Y$5=0,0,Y$5/MAE_fec!Y$5)</f>
        <v>1.1786814909939016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1.8793864208970992</v>
      </c>
      <c r="C77" s="332">
        <f>IF(C$10=0,0,C$10/MAE_fec!C$10)</f>
        <v>2.1444850569069311</v>
      </c>
      <c r="D77" s="332">
        <f>IF(D$10=0,0,D$10/MAE_fec!D$10)</f>
        <v>2.1325988520037522</v>
      </c>
      <c r="E77" s="332">
        <f>IF(E$10=0,0,E$10/MAE_fec!E$10)</f>
        <v>2.0441618577300513</v>
      </c>
      <c r="F77" s="332">
        <f>IF(F$10=0,0,F$10/MAE_fec!F$10)</f>
        <v>2.0368702424087459</v>
      </c>
      <c r="G77" s="332">
        <f>IF(G$10=0,0,G$10/MAE_fec!G$10)</f>
        <v>2.0499661627516215</v>
      </c>
      <c r="H77" s="332">
        <f>IF(H$10=0,0,H$10/MAE_fec!H$10)</f>
        <v>2.0885218392431257</v>
      </c>
      <c r="I77" s="332">
        <f>IF(I$10=0,0,I$10/MAE_fec!I$10)</f>
        <v>2.0181487118307002</v>
      </c>
      <c r="J77" s="332">
        <f>IF(J$10=0,0,J$10/MAE_fec!J$10)</f>
        <v>1.7704963208194129</v>
      </c>
      <c r="K77" s="332">
        <f>IF(K$10=0,0,K$10/MAE_fec!K$10)</f>
        <v>1.5948338579890267</v>
      </c>
      <c r="L77" s="332">
        <f>IF(L$10=0,0,L$10/MAE_fec!L$10)</f>
        <v>1.1981206004603211</v>
      </c>
      <c r="M77" s="332">
        <f>IF(M$10=0,0,M$10/MAE_fec!M$10)</f>
        <v>1.5138900845508014</v>
      </c>
      <c r="N77" s="332">
        <f>IF(N$10=0,0,N$10/MAE_fec!N$10)</f>
        <v>1.40249414991258</v>
      </c>
      <c r="O77" s="332">
        <f>IF(O$10=0,0,O$10/MAE_fec!O$10)</f>
        <v>1.5543007270452032</v>
      </c>
      <c r="P77" s="332">
        <f>IF(P$10=0,0,P$10/MAE_fec!P$10)</f>
        <v>1.5939326128081963</v>
      </c>
      <c r="Q77" s="332">
        <f>IF(Q$10=0,0,Q$10/MAE_fec!Q$10)</f>
        <v>1.3689295185051673</v>
      </c>
      <c r="R77" s="332">
        <f>IF(R$10=0,0,R$10/MAE_fec!R$10)</f>
        <v>0.90577330000841394</v>
      </c>
      <c r="S77" s="332">
        <f>IF(S$10=0,0,S$10/MAE_fec!S$10)</f>
        <v>1.1413822129460647</v>
      </c>
      <c r="T77" s="332">
        <f>IF(T$10=0,0,T$10/MAE_fec!T$10)</f>
        <v>1.1037540794196978</v>
      </c>
      <c r="U77" s="332">
        <f>IF(U$10=0,0,U$10/MAE_fec!U$10)</f>
        <v>1.236910189665213</v>
      </c>
      <c r="V77" s="332">
        <f>IF(V$10=0,0,V$10/MAE_fec!V$10)</f>
        <v>1.4140184627302552</v>
      </c>
      <c r="W77" s="332">
        <f>IF(W$10=0,0,W$10/MAE_fec!W$10)</f>
        <v>1.3691470552560758</v>
      </c>
      <c r="X77" s="332">
        <f>IF(X$10=0,0,X$10/MAE_fec!X$10)</f>
        <v>1.3577025169975652</v>
      </c>
      <c r="Y77" s="332">
        <f>IF(Y$10=0,0,Y$10/MAE_fec!Y$10)</f>
        <v>1.4464554463916073</v>
      </c>
      <c r="DA77" s="68"/>
    </row>
    <row r="78" spans="1:105" ht="12" customHeight="1" x14ac:dyDescent="0.25">
      <c r="A78" s="174" t="s">
        <v>2555</v>
      </c>
      <c r="B78" s="348">
        <f>IF(B$16=0,0,B$16/MAE_fec!B$16)</f>
        <v>1.979374037368187</v>
      </c>
      <c r="C78" s="348">
        <f>IF(C$16=0,0,C$16/MAE_fec!C$16)</f>
        <v>2.2334807641178807</v>
      </c>
      <c r="D78" s="348">
        <f>IF(D$16=0,0,D$16/MAE_fec!D$16)</f>
        <v>2.2117042408225349</v>
      </c>
      <c r="E78" s="348">
        <f>IF(E$16=0,0,E$16/MAE_fec!E$16)</f>
        <v>2.1511393794371463</v>
      </c>
      <c r="F78" s="348">
        <f>IF(F$16=0,0,F$16/MAE_fec!F$16)</f>
        <v>2.1316465551958799</v>
      </c>
      <c r="G78" s="348">
        <f>IF(G$16=0,0,G$16/MAE_fec!G$16)</f>
        <v>2.1197103501574839</v>
      </c>
      <c r="H78" s="348">
        <f>IF(H$16=0,0,H$16/MAE_fec!H$16)</f>
        <v>2.1444187545526736</v>
      </c>
      <c r="I78" s="348">
        <f>IF(I$16=0,0,I$16/MAE_fec!I$16)</f>
        <v>2.0432756023505205</v>
      </c>
      <c r="J78" s="348">
        <f>IF(J$16=0,0,J$16/MAE_fec!J$16)</f>
        <v>1.8140070122160661</v>
      </c>
      <c r="K78" s="348">
        <f>IF(K$16=0,0,K$16/MAE_fec!K$16)</f>
        <v>1.6243930709881707</v>
      </c>
      <c r="L78" s="348">
        <f>IF(L$16=0,0,L$16/MAE_fec!L$16)</f>
        <v>1.2606979861757437</v>
      </c>
      <c r="M78" s="348">
        <f>IF(M$16=0,0,M$16/MAE_fec!M$16)</f>
        <v>1.6923869536981884</v>
      </c>
      <c r="N78" s="348">
        <f>IF(N$16=0,0,N$16/MAE_fec!N$16)</f>
        <v>1.547845116922961</v>
      </c>
      <c r="O78" s="348">
        <f>IF(O$16=0,0,O$16/MAE_fec!O$16)</f>
        <v>1.6775314299072925</v>
      </c>
      <c r="P78" s="348">
        <f>IF(P$16=0,0,P$16/MAE_fec!P$16)</f>
        <v>1.6639129484294877</v>
      </c>
      <c r="Q78" s="348">
        <f>IF(Q$16=0,0,Q$16/MAE_fec!Q$16)</f>
        <v>1.428538210323115</v>
      </c>
      <c r="R78" s="348">
        <f>IF(R$16=0,0,R$16/MAE_fec!R$16)</f>
        <v>1.3067519638300302</v>
      </c>
      <c r="S78" s="348">
        <f>IF(S$16=0,0,S$16/MAE_fec!S$16)</f>
        <v>1.2662121135318163</v>
      </c>
      <c r="T78" s="348">
        <f>IF(T$16=0,0,T$16/MAE_fec!T$16)</f>
        <v>1.166369836399308</v>
      </c>
      <c r="U78" s="348">
        <f>IF(U$16=0,0,U$16/MAE_fec!U$16)</f>
        <v>1.2842510112250993</v>
      </c>
      <c r="V78" s="348">
        <f>IF(V$16=0,0,V$16/MAE_fec!V$16)</f>
        <v>1.4824227057116766</v>
      </c>
      <c r="W78" s="348">
        <f>IF(W$16=0,0,W$16/MAE_fec!W$16)</f>
        <v>1.4392539124960391</v>
      </c>
      <c r="X78" s="348">
        <f>IF(X$16=0,0,X$16/MAE_fec!X$16)</f>
        <v>1.442162595530893</v>
      </c>
      <c r="Y78" s="348">
        <f>IF(Y$16=0,0,Y$16/MAE_fec!Y$16)</f>
        <v>1.5356856275603048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1.8470168520752042</v>
      </c>
      <c r="C79" s="348">
        <f>IF(C$24=0,0,C$24/MAE_fec!C$24)</f>
        <v>1.8910038893695635</v>
      </c>
      <c r="D79" s="348">
        <f>IF(D$24=0,0,D$24/MAE_fec!D$24)</f>
        <v>1.9109849430635926</v>
      </c>
      <c r="E79" s="348">
        <f>IF(E$24=0,0,E$24/MAE_fec!E$24)</f>
        <v>1.8650573131290795</v>
      </c>
      <c r="F79" s="348">
        <f>IF(F$24=0,0,F$24/MAE_fec!F$24)</f>
        <v>1.8937720683046599</v>
      </c>
      <c r="G79" s="348">
        <f>IF(G$24=0,0,G$24/MAE_fec!G$24)</f>
        <v>1.8918914948545151</v>
      </c>
      <c r="H79" s="348">
        <f>IF(H$24=0,0,H$24/MAE_fec!H$24)</f>
        <v>1.9071993864722552</v>
      </c>
      <c r="I79" s="348">
        <f>IF(I$24=0,0,I$24/MAE_fec!I$24)</f>
        <v>1.8775485184964646</v>
      </c>
      <c r="J79" s="348">
        <f>IF(J$24=0,0,J$24/MAE_fec!J$24)</f>
        <v>1.8242010134024844</v>
      </c>
      <c r="K79" s="348">
        <f>IF(K$24=0,0,K$24/MAE_fec!K$24)</f>
        <v>1.7944315898861349</v>
      </c>
      <c r="L79" s="348">
        <f>IF(L$24=0,0,L$24/MAE_fec!L$24)</f>
        <v>1.7262173693141563</v>
      </c>
      <c r="M79" s="348">
        <f>IF(M$24=0,0,M$24/MAE_fec!M$24)</f>
        <v>1.7930053111777846</v>
      </c>
      <c r="N79" s="348">
        <f>IF(N$24=0,0,N$24/MAE_fec!N$24)</f>
        <v>1.7722666348214877</v>
      </c>
      <c r="O79" s="348">
        <f>IF(O$24=0,0,O$24/MAE_fec!O$24)</f>
        <v>1.7865047547356776</v>
      </c>
      <c r="P79" s="348">
        <f>IF(P$24=0,0,P$24/MAE_fec!P$24)</f>
        <v>1.792941025457117</v>
      </c>
      <c r="Q79" s="348">
        <f>IF(Q$24=0,0,Q$24/MAE_fec!Q$24)</f>
        <v>1.7484873694042822</v>
      </c>
      <c r="R79" s="348">
        <f>IF(R$24=0,0,R$24/MAE_fec!R$24)</f>
        <v>1.7308460975937388</v>
      </c>
      <c r="S79" s="348">
        <f>IF(S$24=0,0,S$24/MAE_fec!S$24)</f>
        <v>1.724818898477241</v>
      </c>
      <c r="T79" s="348">
        <f>IF(T$24=0,0,T$24/MAE_fec!T$24)</f>
        <v>1.7117733160457151</v>
      </c>
      <c r="U79" s="348">
        <f>IF(U$24=0,0,U$24/MAE_fec!U$24)</f>
        <v>1.7297373273512637</v>
      </c>
      <c r="V79" s="348">
        <f>IF(V$24=0,0,V$24/MAE_fec!V$24)</f>
        <v>1.7644075832076802</v>
      </c>
      <c r="W79" s="348">
        <f>IF(W$24=0,0,W$24/MAE_fec!W$24)</f>
        <v>1.7509019020906798</v>
      </c>
      <c r="X79" s="348">
        <f>IF(X$24=0,0,X$24/MAE_fec!X$24)</f>
        <v>1.7533096780390816</v>
      </c>
      <c r="Y79" s="348">
        <f>IF(Y$24=0,0,Y$24/MAE_fec!Y$24)</f>
        <v>1.7672571258390462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1.9793740373681867</v>
      </c>
      <c r="C80" s="348">
        <f>IF(C$27=0,0,C$27/MAE_fec!C$27)</f>
        <v>2.2334807641178798</v>
      </c>
      <c r="D80" s="348">
        <f>IF(D$27=0,0,D$27/MAE_fec!D$27)</f>
        <v>2.2117042408225349</v>
      </c>
      <c r="E80" s="348">
        <f>IF(E$27=0,0,E$27/MAE_fec!E$27)</f>
        <v>2.1511393794371467</v>
      </c>
      <c r="F80" s="348">
        <f>IF(F$27=0,0,F$27/MAE_fec!F$27)</f>
        <v>2.1316465551958803</v>
      </c>
      <c r="G80" s="348">
        <f>IF(G$27=0,0,G$27/MAE_fec!G$27)</f>
        <v>2.1197103501574848</v>
      </c>
      <c r="H80" s="348">
        <f>IF(H$27=0,0,H$27/MAE_fec!H$27)</f>
        <v>2.1444187545526727</v>
      </c>
      <c r="I80" s="348">
        <f>IF(I$27=0,0,I$27/MAE_fec!I$27)</f>
        <v>2.0432756023505192</v>
      </c>
      <c r="J80" s="348">
        <f>IF(J$27=0,0,J$27/MAE_fec!J$27)</f>
        <v>1.8140070122160656</v>
      </c>
      <c r="K80" s="348">
        <f>IF(K$27=0,0,K$27/MAE_fec!K$27)</f>
        <v>1.6243930709881711</v>
      </c>
      <c r="L80" s="348">
        <f>IF(L$27=0,0,L$27/MAE_fec!L$27)</f>
        <v>1.2606979861757437</v>
      </c>
      <c r="M80" s="348">
        <f>IF(M$27=0,0,M$27/MAE_fec!M$27)</f>
        <v>1.6923869536981884</v>
      </c>
      <c r="N80" s="348">
        <f>IF(N$27=0,0,N$27/MAE_fec!N$27)</f>
        <v>1.5478451169229612</v>
      </c>
      <c r="O80" s="348">
        <f>IF(O$27=0,0,O$27/MAE_fec!O$27)</f>
        <v>1.6775314299072923</v>
      </c>
      <c r="P80" s="348">
        <f>IF(P$27=0,0,P$27/MAE_fec!P$27)</f>
        <v>1.6639129484294874</v>
      </c>
      <c r="Q80" s="348">
        <f>IF(Q$27=0,0,Q$27/MAE_fec!Q$27)</f>
        <v>1.4285382103231155</v>
      </c>
      <c r="R80" s="348">
        <f>IF(R$27=0,0,R$27/MAE_fec!R$27)</f>
        <v>1.3067519638300307</v>
      </c>
      <c r="S80" s="348">
        <f>IF(S$27=0,0,S$27/MAE_fec!S$27)</f>
        <v>1.2662121135318161</v>
      </c>
      <c r="T80" s="348">
        <f>IF(T$27=0,0,T$27/MAE_fec!T$27)</f>
        <v>1.1663698363993078</v>
      </c>
      <c r="U80" s="348">
        <f>IF(U$27=0,0,U$27/MAE_fec!U$27)</f>
        <v>1.2842510112250989</v>
      </c>
      <c r="V80" s="348">
        <f>IF(V$27=0,0,V$27/MAE_fec!V$27)</f>
        <v>1.4824227057116768</v>
      </c>
      <c r="W80" s="348">
        <f>IF(W$27=0,0,W$27/MAE_fec!W$27)</f>
        <v>1.4392539124960395</v>
      </c>
      <c r="X80" s="348">
        <f>IF(X$27=0,0,X$27/MAE_fec!X$27)</f>
        <v>1.4421625955308928</v>
      </c>
      <c r="Y80" s="348">
        <f>IF(Y$27=0,0,Y$27/MAE_fec!Y$27)</f>
        <v>1.5356856275603046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1.3081970847671056</v>
      </c>
      <c r="C81" s="348">
        <f>IF(C$35=0,0,C$35/MAE_fec!C$35)</f>
        <v>1.9903776602609886</v>
      </c>
      <c r="D81" s="348">
        <f>IF(D$35=0,0,D$35/MAE_fec!D$35)</f>
        <v>2.5208674656784686</v>
      </c>
      <c r="E81" s="348">
        <f>IF(E$35=0,0,E$35/MAE_fec!E$35)</f>
        <v>1.6074164879588666</v>
      </c>
      <c r="F81" s="348">
        <f>IF(F$35=0,0,F$35/MAE_fec!F$35)</f>
        <v>1.37543916982682</v>
      </c>
      <c r="G81" s="348">
        <f>IF(G$35=0,0,G$35/MAE_fec!G$35)</f>
        <v>1.8745016708224866</v>
      </c>
      <c r="H81" s="348">
        <f>IF(H$35=0,0,H$35/MAE_fec!H$35)</f>
        <v>1.4016697891054632</v>
      </c>
      <c r="I81" s="348">
        <f>IF(I$35=0,0,I$35/MAE_fec!I$35)</f>
        <v>1.8256161578187562</v>
      </c>
      <c r="J81" s="348">
        <f>IF(J$35=0,0,J$35/MAE_fec!J$35)</f>
        <v>1.7483587386640249</v>
      </c>
      <c r="K81" s="348">
        <f>IF(K$35=0,0,K$35/MAE_fec!K$35)</f>
        <v>1.4754433841566823</v>
      </c>
      <c r="L81" s="348">
        <f>IF(L$35=0,0,L$35/MAE_fec!L$35)</f>
        <v>1.9280300494869833</v>
      </c>
      <c r="M81" s="348">
        <f>IF(M$35=0,0,M$35/MAE_fec!M$35)</f>
        <v>2.1576155756156048</v>
      </c>
      <c r="N81" s="348">
        <f>IF(N$35=0,0,N$35/MAE_fec!N$35)</f>
        <v>1.7766509989490575</v>
      </c>
      <c r="O81" s="348">
        <f>IF(O$35=0,0,O$35/MAE_fec!O$35)</f>
        <v>1.7838463092422137</v>
      </c>
      <c r="P81" s="348">
        <f>IF(P$35=0,0,P$35/MAE_fec!P$35)</f>
        <v>1.7179029445900711</v>
      </c>
      <c r="Q81" s="348">
        <f>IF(Q$35=0,0,Q$35/MAE_fec!Q$35)</f>
        <v>1.9811230747516684</v>
      </c>
      <c r="R81" s="348">
        <f>IF(R$35=0,0,R$35/MAE_fec!R$35)</f>
        <v>1.8376102761051525</v>
      </c>
      <c r="S81" s="348">
        <f>IF(S$35=0,0,S$35/MAE_fec!S$35)</f>
        <v>1.8091158835905345</v>
      </c>
      <c r="T81" s="348">
        <f>IF(T$35=0,0,T$35/MAE_fec!T$35)</f>
        <v>1.6648722473787696</v>
      </c>
      <c r="U81" s="348">
        <f>IF(U$35=0,0,U$35/MAE_fec!U$35)</f>
        <v>1.7194090385159306</v>
      </c>
      <c r="V81" s="348">
        <f>IF(V$35=0,0,V$35/MAE_fec!V$35)</f>
        <v>1.7611707835114505</v>
      </c>
      <c r="W81" s="348">
        <f>IF(W$35=0,0,W$35/MAE_fec!W$35)</f>
        <v>1.8143966322544947</v>
      </c>
      <c r="X81" s="348">
        <f>IF(X$35=0,0,X$35/MAE_fec!X$35)</f>
        <v>1.788305593292997</v>
      </c>
      <c r="Y81" s="348">
        <f>IF(Y$35=0,0,Y$35/MAE_fec!Y$35)</f>
        <v>1.9056353070164038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RO: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3338.687631167671</v>
      </c>
      <c r="C3" s="203">
        <v>4131.1951559726094</v>
      </c>
      <c r="D3" s="203">
        <v>4475.0794492226269</v>
      </c>
      <c r="E3" s="203">
        <v>4564.4705474422781</v>
      </c>
      <c r="F3" s="203">
        <v>4760.0520353915099</v>
      </c>
      <c r="G3" s="203">
        <v>4453.8065553795532</v>
      </c>
      <c r="H3" s="203">
        <v>4401.4398310312463</v>
      </c>
      <c r="I3" s="203">
        <v>4488.0875107853954</v>
      </c>
      <c r="J3" s="203">
        <v>4833.2340840669976</v>
      </c>
      <c r="K3" s="203">
        <v>3801.4296734414252</v>
      </c>
      <c r="L3" s="203">
        <v>5532.2403865149236</v>
      </c>
      <c r="M3" s="203">
        <v>7047.7396417935497</v>
      </c>
      <c r="N3" s="203">
        <v>5268.9197593696772</v>
      </c>
      <c r="O3" s="203">
        <v>5145.5069893821592</v>
      </c>
      <c r="P3" s="203">
        <v>4898.6570157003343</v>
      </c>
      <c r="Q3" s="203">
        <v>4889.3648620000004</v>
      </c>
      <c r="R3" s="203">
        <v>4753.960127816501</v>
      </c>
      <c r="S3" s="203">
        <v>4788.0246405271346</v>
      </c>
      <c r="T3" s="203">
        <v>4543.7091478496059</v>
      </c>
      <c r="U3" s="203">
        <v>4353.7342282788104</v>
      </c>
      <c r="V3" s="203">
        <v>3740.0829156646491</v>
      </c>
      <c r="W3" s="203">
        <v>3608.59702464564</v>
      </c>
      <c r="X3" s="203">
        <v>3661.4075751980549</v>
      </c>
      <c r="Y3" s="203">
        <v>3176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3490.4180665822728</v>
      </c>
      <c r="C5" s="203">
        <v>3945.471137809981</v>
      </c>
      <c r="D5" s="203">
        <v>4987.7700616095299</v>
      </c>
      <c r="E5" s="203">
        <v>3970.991121886585</v>
      </c>
      <c r="F5" s="203">
        <v>3934.442800368985</v>
      </c>
      <c r="G5" s="203">
        <v>2576.1481579601132</v>
      </c>
      <c r="H5" s="203">
        <v>3857.5757151620478</v>
      </c>
      <c r="I5" s="203">
        <v>4739.9251980934096</v>
      </c>
      <c r="J5" s="203">
        <v>4280.8310974857177</v>
      </c>
      <c r="K5" s="203">
        <v>3117.9839039761791</v>
      </c>
      <c r="L5" s="203">
        <v>3288.3339548151721</v>
      </c>
      <c r="M5" s="203">
        <v>3619.0544205059359</v>
      </c>
      <c r="N5" s="203">
        <v>3276.8651308606818</v>
      </c>
      <c r="O5" s="203">
        <v>3533.230572012948</v>
      </c>
      <c r="P5" s="203">
        <v>3904.6627498062649</v>
      </c>
      <c r="Q5" s="203">
        <v>3780.1309584772971</v>
      </c>
      <c r="R5" s="203">
        <v>3340.540439279956</v>
      </c>
      <c r="S5" s="203">
        <v>3694.6868793834128</v>
      </c>
      <c r="T5" s="203">
        <v>3315.137716213444</v>
      </c>
      <c r="U5" s="203">
        <v>3849.2814069490619</v>
      </c>
      <c r="V5" s="203">
        <v>2857.392498189387</v>
      </c>
      <c r="W5" s="203">
        <v>3108.6965477098611</v>
      </c>
      <c r="X5" s="203">
        <v>2936.3061958486619</v>
      </c>
      <c r="Y5" s="203">
        <v>2745.8771691665602</v>
      </c>
      <c r="DA5" s="112" t="s">
        <v>2677</v>
      </c>
    </row>
    <row r="6" spans="1:105" ht="12" customHeight="1" x14ac:dyDescent="0.25">
      <c r="A6" s="154" t="s">
        <v>2112</v>
      </c>
      <c r="B6" s="338">
        <v>4363.0225832278411</v>
      </c>
      <c r="C6" s="338">
        <v>4363.0225832278411</v>
      </c>
      <c r="D6" s="338">
        <v>5453.7782290348014</v>
      </c>
      <c r="E6" s="338">
        <v>5453.7782290348014</v>
      </c>
      <c r="F6" s="338">
        <v>5235.627099873409</v>
      </c>
      <c r="G6" s="338">
        <v>5017.4759707120174</v>
      </c>
      <c r="H6" s="338">
        <v>5017.4759707120174</v>
      </c>
      <c r="I6" s="338">
        <v>5017.4759707120174</v>
      </c>
      <c r="J6" s="338">
        <v>4799.3248415506241</v>
      </c>
      <c r="K6" s="338">
        <v>4799.3248415506241</v>
      </c>
      <c r="L6" s="338">
        <v>4581.1737123892317</v>
      </c>
      <c r="M6" s="338">
        <v>4363.0225832278393</v>
      </c>
      <c r="N6" s="338">
        <v>4363.0225832278393</v>
      </c>
      <c r="O6" s="338">
        <v>4144.8714540664469</v>
      </c>
      <c r="P6" s="338">
        <v>4144.8714540664469</v>
      </c>
      <c r="Q6" s="338">
        <v>4144.8714540664469</v>
      </c>
      <c r="R6" s="338">
        <v>3926.7203249050549</v>
      </c>
      <c r="S6" s="338">
        <v>3926.7203249050549</v>
      </c>
      <c r="T6" s="338">
        <v>3926.7203249050549</v>
      </c>
      <c r="U6" s="338">
        <v>4144.8714540664469</v>
      </c>
      <c r="V6" s="338">
        <v>3926.7203249050549</v>
      </c>
      <c r="W6" s="338">
        <v>3926.7203249050549</v>
      </c>
      <c r="X6" s="338">
        <v>3708.5691957436629</v>
      </c>
      <c r="Y6" s="338">
        <v>3490.418066582271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218.15112916139199</v>
      </c>
      <c r="D7" s="340">
        <v>1308.906774968352</v>
      </c>
      <c r="E7" s="340">
        <v>0</v>
      </c>
      <c r="F7" s="340">
        <v>0</v>
      </c>
      <c r="G7" s="340">
        <v>0</v>
      </c>
      <c r="H7" s="340">
        <v>0</v>
      </c>
      <c r="I7" s="340">
        <v>218.15112916139199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218.15112916139199</v>
      </c>
      <c r="Q7" s="340">
        <v>0</v>
      </c>
      <c r="R7" s="340">
        <v>0</v>
      </c>
      <c r="S7" s="340">
        <v>218.15112916139199</v>
      </c>
      <c r="T7" s="340">
        <v>0</v>
      </c>
      <c r="U7" s="340">
        <v>436.3022583227841</v>
      </c>
      <c r="V7" s="340">
        <v>0</v>
      </c>
      <c r="W7" s="340">
        <v>0</v>
      </c>
      <c r="X7" s="340">
        <v>0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218.15112916139242</v>
      </c>
      <c r="D8" s="342">
        <f t="shared" si="0"/>
        <v>218.15112916139151</v>
      </c>
      <c r="E8" s="342">
        <f t="shared" si="0"/>
        <v>0</v>
      </c>
      <c r="F8" s="342">
        <f t="shared" si="0"/>
        <v>218.15112916139242</v>
      </c>
      <c r="G8" s="342">
        <f t="shared" si="0"/>
        <v>218.15112916139151</v>
      </c>
      <c r="H8" s="342">
        <f t="shared" si="0"/>
        <v>0</v>
      </c>
      <c r="I8" s="342">
        <f t="shared" si="0"/>
        <v>218.15112916139242</v>
      </c>
      <c r="J8" s="342">
        <f t="shared" si="0"/>
        <v>218.15112916139333</v>
      </c>
      <c r="K8" s="342">
        <f t="shared" si="0"/>
        <v>0</v>
      </c>
      <c r="L8" s="342">
        <f t="shared" si="0"/>
        <v>218.15112916139242</v>
      </c>
      <c r="M8" s="342">
        <f t="shared" si="0"/>
        <v>218.15112916139242</v>
      </c>
      <c r="N8" s="342">
        <f t="shared" si="0"/>
        <v>0</v>
      </c>
      <c r="O8" s="342">
        <f t="shared" si="0"/>
        <v>218.15112916139242</v>
      </c>
      <c r="P8" s="342">
        <f t="shared" si="0"/>
        <v>218.15112916139242</v>
      </c>
      <c r="Q8" s="342">
        <f t="shared" si="0"/>
        <v>0</v>
      </c>
      <c r="R8" s="342">
        <f t="shared" si="0"/>
        <v>218.15112916139196</v>
      </c>
      <c r="S8" s="342">
        <f t="shared" si="0"/>
        <v>218.15112916139196</v>
      </c>
      <c r="T8" s="342">
        <f t="shared" si="0"/>
        <v>0</v>
      </c>
      <c r="U8" s="342">
        <f t="shared" si="0"/>
        <v>218.15112916139242</v>
      </c>
      <c r="V8" s="342">
        <f t="shared" si="0"/>
        <v>218.15112916139196</v>
      </c>
      <c r="W8" s="342">
        <f t="shared" si="0"/>
        <v>0</v>
      </c>
      <c r="X8" s="342">
        <f t="shared" si="0"/>
        <v>218.15112916139196</v>
      </c>
      <c r="Y8" s="342">
        <f t="shared" si="0"/>
        <v>218.15112916139196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872.60451664556831</v>
      </c>
      <c r="C9" s="343">
        <f t="shared" si="1"/>
        <v>417.55144541786012</v>
      </c>
      <c r="D9" s="343">
        <f t="shared" si="1"/>
        <v>466.00816742527149</v>
      </c>
      <c r="E9" s="343">
        <f t="shared" si="1"/>
        <v>1482.7871071482164</v>
      </c>
      <c r="F9" s="343">
        <f t="shared" si="1"/>
        <v>1301.184299504424</v>
      </c>
      <c r="G9" s="343">
        <f t="shared" si="1"/>
        <v>2441.3278127519043</v>
      </c>
      <c r="H9" s="343">
        <f t="shared" si="1"/>
        <v>1159.9002555499696</v>
      </c>
      <c r="I9" s="343">
        <f t="shared" si="1"/>
        <v>277.55077261860788</v>
      </c>
      <c r="J9" s="343">
        <f t="shared" si="1"/>
        <v>518.49374406490642</v>
      </c>
      <c r="K9" s="343">
        <f t="shared" si="1"/>
        <v>1681.340937574445</v>
      </c>
      <c r="L9" s="343">
        <f t="shared" si="1"/>
        <v>1292.8397575740596</v>
      </c>
      <c r="M9" s="343">
        <f t="shared" si="1"/>
        <v>743.96816272190335</v>
      </c>
      <c r="N9" s="343">
        <f t="shared" si="1"/>
        <v>1086.1574523671575</v>
      </c>
      <c r="O9" s="343">
        <f t="shared" si="1"/>
        <v>611.6408820534989</v>
      </c>
      <c r="P9" s="343">
        <f t="shared" si="1"/>
        <v>240.208704260182</v>
      </c>
      <c r="Q9" s="343">
        <f t="shared" si="1"/>
        <v>364.74049558914976</v>
      </c>
      <c r="R9" s="343">
        <f t="shared" si="1"/>
        <v>586.1798856250989</v>
      </c>
      <c r="S9" s="343">
        <f t="shared" si="1"/>
        <v>232.03344552164208</v>
      </c>
      <c r="T9" s="343">
        <f t="shared" si="1"/>
        <v>611.58260869161086</v>
      </c>
      <c r="U9" s="343">
        <f t="shared" si="1"/>
        <v>295.59004711738498</v>
      </c>
      <c r="V9" s="343">
        <f t="shared" si="1"/>
        <v>1069.3278267156679</v>
      </c>
      <c r="W9" s="343">
        <f t="shared" si="1"/>
        <v>818.02377719519382</v>
      </c>
      <c r="X9" s="343">
        <f t="shared" si="1"/>
        <v>772.26299989500103</v>
      </c>
      <c r="Y9" s="343">
        <f t="shared" si="1"/>
        <v>744.54089741571079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287.22656921754083</v>
      </c>
      <c r="C12" s="210">
        <v>320.42854686156488</v>
      </c>
      <c r="D12" s="210">
        <v>421.0503869303526</v>
      </c>
      <c r="E12" s="210">
        <v>349.79226139294917</v>
      </c>
      <c r="F12" s="210">
        <v>338.61177987962162</v>
      </c>
      <c r="G12" s="210">
        <v>191.72398968185729</v>
      </c>
      <c r="H12" s="210">
        <v>266.88331900257953</v>
      </c>
      <c r="I12" s="210">
        <v>297.12717110920039</v>
      </c>
      <c r="J12" s="210">
        <v>251.6213241616509</v>
      </c>
      <c r="K12" s="210">
        <v>182.6655202063628</v>
      </c>
      <c r="L12" s="210">
        <v>180.76672398968191</v>
      </c>
      <c r="M12" s="210">
        <v>176.74058469475489</v>
      </c>
      <c r="N12" s="210">
        <v>162.78727429062769</v>
      </c>
      <c r="O12" s="210">
        <v>171.3856405846947</v>
      </c>
      <c r="P12" s="210">
        <v>178.27162510748059</v>
      </c>
      <c r="Q12" s="210">
        <v>171.30137575236449</v>
      </c>
      <c r="R12" s="210">
        <v>149.59647463456579</v>
      </c>
      <c r="S12" s="210">
        <v>164.6619948409286</v>
      </c>
      <c r="T12" s="210">
        <v>148.0316423043852</v>
      </c>
      <c r="U12" s="210">
        <v>170.41186586414449</v>
      </c>
      <c r="V12" s="210">
        <v>132.55055889939811</v>
      </c>
      <c r="W12" s="210">
        <v>139.6885640584695</v>
      </c>
      <c r="X12" s="210">
        <v>120.6090283748925</v>
      </c>
      <c r="Y12" s="210">
        <v>107.32063628546859</v>
      </c>
      <c r="DA12" s="109" t="s">
        <v>2680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20.79724849527085</v>
      </c>
      <c r="E13" s="213">
        <v>0</v>
      </c>
      <c r="F13" s="213">
        <v>0</v>
      </c>
      <c r="G13" s="213">
        <v>0</v>
      </c>
      <c r="H13" s="213">
        <v>0.18306104901117801</v>
      </c>
      <c r="I13" s="213">
        <v>0</v>
      </c>
      <c r="J13" s="213">
        <v>0</v>
      </c>
      <c r="K13" s="213">
        <v>0.1899398108340499</v>
      </c>
      <c r="L13" s="213">
        <v>0</v>
      </c>
      <c r="M13" s="213">
        <v>0.35442820292347382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34.577815993121234</v>
      </c>
      <c r="C14" s="204">
        <f t="shared" si="2"/>
        <v>42.79406706792777</v>
      </c>
      <c r="D14" s="204">
        <f t="shared" si="2"/>
        <v>46.419604471195186</v>
      </c>
      <c r="E14" s="204">
        <f t="shared" si="2"/>
        <v>19.368013757523642</v>
      </c>
      <c r="F14" s="204">
        <f t="shared" si="2"/>
        <v>62.830782459157341</v>
      </c>
      <c r="G14" s="204">
        <f t="shared" si="2"/>
        <v>12.888134135855545</v>
      </c>
      <c r="H14" s="204">
        <f t="shared" si="2"/>
        <v>17.667583834909713</v>
      </c>
      <c r="I14" s="204">
        <f t="shared" si="2"/>
        <v>41.096302665520206</v>
      </c>
      <c r="J14" s="204">
        <f t="shared" si="2"/>
        <v>16.570679277730015</v>
      </c>
      <c r="K14" s="204">
        <f t="shared" si="2"/>
        <v>4.3538263112639717</v>
      </c>
      <c r="L14" s="204">
        <f t="shared" si="2"/>
        <v>3.2159071367153911</v>
      </c>
      <c r="M14" s="204">
        <f t="shared" si="2"/>
        <v>3.2037833190025786</v>
      </c>
      <c r="N14" s="204">
        <f t="shared" si="2"/>
        <v>5.203869303525364</v>
      </c>
      <c r="O14" s="204">
        <f t="shared" si="2"/>
        <v>2.1632846087704207</v>
      </c>
      <c r="P14" s="204">
        <f t="shared" si="2"/>
        <v>2.1632846087704207</v>
      </c>
      <c r="Q14" s="204">
        <f t="shared" si="2"/>
        <v>4.1903697334479793</v>
      </c>
      <c r="R14" s="204">
        <f t="shared" si="2"/>
        <v>3.1767841788478073</v>
      </c>
      <c r="S14" s="204">
        <f t="shared" si="2"/>
        <v>2.3180567497850388</v>
      </c>
      <c r="T14" s="204">
        <f t="shared" si="2"/>
        <v>2.844024075666379</v>
      </c>
      <c r="U14" s="204">
        <f t="shared" si="2"/>
        <v>2.4629406706792771</v>
      </c>
      <c r="V14" s="204">
        <f t="shared" si="2"/>
        <v>3.1498710232158209</v>
      </c>
      <c r="W14" s="204">
        <f t="shared" si="2"/>
        <v>5.3710232158211522</v>
      </c>
      <c r="X14" s="204">
        <f t="shared" si="2"/>
        <v>2.604557179707653</v>
      </c>
      <c r="Y14" s="204">
        <f t="shared" si="2"/>
        <v>2.0531384350816855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5.6486672398968194</v>
      </c>
      <c r="E16" s="204">
        <v>1.129750644883921</v>
      </c>
      <c r="F16" s="204">
        <v>2.259501289767841</v>
      </c>
      <c r="G16" s="204">
        <v>5.7485812553740319</v>
      </c>
      <c r="H16" s="204">
        <v>1.1497850386930351</v>
      </c>
      <c r="I16" s="204">
        <v>1.149699054170249</v>
      </c>
      <c r="J16" s="204">
        <v>1.149699054170249</v>
      </c>
      <c r="K16" s="204">
        <v>2.2997420464316418</v>
      </c>
      <c r="L16" s="204">
        <v>1.149699054170249</v>
      </c>
      <c r="M16" s="204">
        <v>1.149699054170249</v>
      </c>
      <c r="N16" s="204">
        <v>1.149699054170249</v>
      </c>
      <c r="O16" s="204">
        <v>1.149699054170249</v>
      </c>
      <c r="P16" s="204">
        <v>1.149699054170249</v>
      </c>
      <c r="Q16" s="204">
        <v>1.149699054170249</v>
      </c>
      <c r="R16" s="204">
        <v>1.149699054170249</v>
      </c>
      <c r="S16" s="204">
        <v>0.46104901117798802</v>
      </c>
      <c r="T16" s="204">
        <v>0.76689595872742911</v>
      </c>
      <c r="U16" s="204">
        <v>0.33000859845227859</v>
      </c>
      <c r="V16" s="204">
        <v>0.13568357695614791</v>
      </c>
      <c r="W16" s="204">
        <v>0.15640584694754939</v>
      </c>
      <c r="X16" s="204">
        <v>0.50937231298366292</v>
      </c>
      <c r="Y16" s="204">
        <v>0.45760963026655199</v>
      </c>
      <c r="DA16" s="71" t="s">
        <v>2683</v>
      </c>
    </row>
    <row r="17" spans="1:105" ht="12" customHeight="1" x14ac:dyDescent="0.25">
      <c r="A17" s="18" t="s">
        <v>71</v>
      </c>
      <c r="B17" s="204">
        <v>24.648925193465171</v>
      </c>
      <c r="C17" s="204">
        <v>32.865176268271711</v>
      </c>
      <c r="D17" s="204">
        <v>32.865176268271711</v>
      </c>
      <c r="E17" s="204">
        <v>11.297420464316421</v>
      </c>
      <c r="F17" s="204">
        <v>9.2433361994840926</v>
      </c>
      <c r="G17" s="204">
        <v>5.135167669819432</v>
      </c>
      <c r="H17" s="204">
        <v>11.297420464316421</v>
      </c>
      <c r="I17" s="204">
        <v>36.97334479793637</v>
      </c>
      <c r="J17" s="204">
        <v>14.378503869303531</v>
      </c>
      <c r="K17" s="204">
        <v>2.0540842648323299</v>
      </c>
      <c r="L17" s="204">
        <v>1.026999140154772</v>
      </c>
      <c r="M17" s="204">
        <v>2.0540842648323299</v>
      </c>
      <c r="N17" s="204">
        <v>4.0541702493551153</v>
      </c>
      <c r="O17" s="204">
        <v>1.013585554600172</v>
      </c>
      <c r="P17" s="204">
        <v>1.013585554600172</v>
      </c>
      <c r="Q17" s="204">
        <v>3.04067067927773</v>
      </c>
      <c r="R17" s="204">
        <v>2.0270851246775581</v>
      </c>
      <c r="S17" s="204">
        <v>1.644969905417025</v>
      </c>
      <c r="T17" s="204">
        <v>1.899398108340498</v>
      </c>
      <c r="U17" s="204">
        <v>1.8834909716251069</v>
      </c>
      <c r="V17" s="204">
        <v>2.7771281169389508</v>
      </c>
      <c r="W17" s="204">
        <v>4.2104041272570933</v>
      </c>
      <c r="X17" s="204">
        <v>1.94445399828031</v>
      </c>
      <c r="Y17" s="204">
        <v>1.3502149613069649</v>
      </c>
      <c r="DA17" s="71" t="s">
        <v>2684</v>
      </c>
    </row>
    <row r="18" spans="1:105" ht="12" customHeight="1" x14ac:dyDescent="0.25">
      <c r="A18" s="18" t="s">
        <v>32</v>
      </c>
      <c r="B18" s="204">
        <v>6.7546001719690452</v>
      </c>
      <c r="C18" s="204">
        <v>6.7546001719690452</v>
      </c>
      <c r="D18" s="204">
        <v>5.7895958727429058</v>
      </c>
      <c r="E18" s="204">
        <v>4.8246775580395527</v>
      </c>
      <c r="F18" s="204">
        <v>49.211779879621659</v>
      </c>
      <c r="G18" s="204">
        <v>0.96491831470335332</v>
      </c>
      <c r="H18" s="204">
        <v>0</v>
      </c>
      <c r="I18" s="204">
        <v>1.9298366294067071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2685</v>
      </c>
    </row>
    <row r="19" spans="1:105" ht="12" customHeight="1" x14ac:dyDescent="0.25">
      <c r="A19" s="18" t="s">
        <v>33</v>
      </c>
      <c r="B19" s="204">
        <v>3.1742906276870162</v>
      </c>
      <c r="C19" s="204">
        <v>3.1742906276870162</v>
      </c>
      <c r="D19" s="204">
        <v>2.116165090283749</v>
      </c>
      <c r="E19" s="204">
        <v>2.116165090283749</v>
      </c>
      <c r="F19" s="204">
        <v>2.116165090283749</v>
      </c>
      <c r="G19" s="204">
        <v>1.039466895958727</v>
      </c>
      <c r="H19" s="204">
        <v>5.2203783319002586</v>
      </c>
      <c r="I19" s="204">
        <v>1.0434221840068789</v>
      </c>
      <c r="J19" s="204">
        <v>1.0424763542562341</v>
      </c>
      <c r="K19" s="204">
        <v>0</v>
      </c>
      <c r="L19" s="204">
        <v>1.0392089423903701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0.21203783319002581</v>
      </c>
      <c r="T19" s="204">
        <v>0.17773000859845231</v>
      </c>
      <c r="U19" s="204">
        <v>0.24944110060189159</v>
      </c>
      <c r="V19" s="204">
        <v>0.2370593293207223</v>
      </c>
      <c r="W19" s="204">
        <v>1.004213241616509</v>
      </c>
      <c r="X19" s="204">
        <v>0.15073086844368011</v>
      </c>
      <c r="Y19" s="204">
        <v>0.24531384350816851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138.9724849527085</v>
      </c>
      <c r="C20" s="204">
        <f t="shared" si="3"/>
        <v>157.86758383490971</v>
      </c>
      <c r="D20" s="204">
        <f t="shared" si="3"/>
        <v>221.04471195184871</v>
      </c>
      <c r="E20" s="204">
        <f t="shared" si="3"/>
        <v>208.68443680137571</v>
      </c>
      <c r="F20" s="204">
        <f t="shared" si="3"/>
        <v>170.12037833190021</v>
      </c>
      <c r="G20" s="204">
        <f t="shared" si="3"/>
        <v>98.129836629406697</v>
      </c>
      <c r="H20" s="204">
        <f t="shared" si="3"/>
        <v>163.52106620808249</v>
      </c>
      <c r="I20" s="204">
        <f t="shared" si="3"/>
        <v>165.92863284608774</v>
      </c>
      <c r="J20" s="204">
        <f t="shared" si="3"/>
        <v>119.6689595872743</v>
      </c>
      <c r="K20" s="204">
        <f t="shared" si="3"/>
        <v>109.8022355975924</v>
      </c>
      <c r="L20" s="204">
        <f t="shared" si="3"/>
        <v>94.604471195184857</v>
      </c>
      <c r="M20" s="204">
        <f t="shared" si="3"/>
        <v>95.657781599312116</v>
      </c>
      <c r="N20" s="204">
        <f t="shared" si="3"/>
        <v>86.908856405846947</v>
      </c>
      <c r="O20" s="204">
        <f t="shared" si="3"/>
        <v>92.304385210662076</v>
      </c>
      <c r="P20" s="204">
        <f t="shared" si="3"/>
        <v>97.22699914015476</v>
      </c>
      <c r="Q20" s="204">
        <f t="shared" si="3"/>
        <v>96.603611349957006</v>
      </c>
      <c r="R20" s="204">
        <f t="shared" si="3"/>
        <v>81.663800515907127</v>
      </c>
      <c r="S20" s="204">
        <f t="shared" si="3"/>
        <v>99.333619948409279</v>
      </c>
      <c r="T20" s="204">
        <f t="shared" si="3"/>
        <v>81.683576956147888</v>
      </c>
      <c r="U20" s="204">
        <f t="shared" si="3"/>
        <v>105.2897678417885</v>
      </c>
      <c r="V20" s="204">
        <f t="shared" si="3"/>
        <v>74.838607050730872</v>
      </c>
      <c r="W20" s="204">
        <f t="shared" si="3"/>
        <v>73.231814273430786</v>
      </c>
      <c r="X20" s="204">
        <f t="shared" si="3"/>
        <v>62.591745485812552</v>
      </c>
      <c r="Y20" s="204">
        <f t="shared" si="3"/>
        <v>61.715563198624238</v>
      </c>
      <c r="DA20" s="71"/>
    </row>
    <row r="21" spans="1:105" ht="12" customHeight="1" x14ac:dyDescent="0.25">
      <c r="A21" s="18" t="s">
        <v>73</v>
      </c>
      <c r="B21" s="204">
        <v>138.9724849527085</v>
      </c>
      <c r="C21" s="204">
        <v>157.86758383490971</v>
      </c>
      <c r="D21" s="204">
        <v>221.04471195184871</v>
      </c>
      <c r="E21" s="204">
        <v>208.68443680137571</v>
      </c>
      <c r="F21" s="204">
        <v>170.12037833190021</v>
      </c>
      <c r="G21" s="204">
        <v>98.129836629406697</v>
      </c>
      <c r="H21" s="204">
        <v>163.52106620808249</v>
      </c>
      <c r="I21" s="204">
        <v>165.86414445399831</v>
      </c>
      <c r="J21" s="204">
        <v>119.6689595872743</v>
      </c>
      <c r="K21" s="204">
        <v>109.8022355975924</v>
      </c>
      <c r="L21" s="204">
        <v>94.604471195184857</v>
      </c>
      <c r="M21" s="204">
        <v>95.657781599312116</v>
      </c>
      <c r="N21" s="204">
        <v>86.908856405846947</v>
      </c>
      <c r="O21" s="204">
        <v>92.304385210662076</v>
      </c>
      <c r="P21" s="204">
        <v>97.22699914015476</v>
      </c>
      <c r="Q21" s="204">
        <v>96.603611349957006</v>
      </c>
      <c r="R21" s="204">
        <v>81.663800515907127</v>
      </c>
      <c r="S21" s="204">
        <v>99.333619948409279</v>
      </c>
      <c r="T21" s="204">
        <v>81.683576956147888</v>
      </c>
      <c r="U21" s="204">
        <v>105.2897678417885</v>
      </c>
      <c r="V21" s="204">
        <v>74.838607050730872</v>
      </c>
      <c r="W21" s="204">
        <v>73.231814273430786</v>
      </c>
      <c r="X21" s="204">
        <v>62.591745485812552</v>
      </c>
      <c r="Y21" s="204">
        <v>61.715563198624238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6.4488392089423904E-2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5.1351676698194328</v>
      </c>
      <c r="C23" s="204">
        <f t="shared" si="4"/>
        <v>9.4822012037833172</v>
      </c>
      <c r="D23" s="204">
        <f t="shared" si="4"/>
        <v>1.0270851246775581</v>
      </c>
      <c r="E23" s="204">
        <f t="shared" si="4"/>
        <v>2.2452278589853814</v>
      </c>
      <c r="F23" s="204">
        <f t="shared" si="4"/>
        <v>2.6033533963886493</v>
      </c>
      <c r="G23" s="204">
        <f t="shared" si="4"/>
        <v>2.9855546001719682</v>
      </c>
      <c r="H23" s="204">
        <f t="shared" si="4"/>
        <v>0.35829750644883929</v>
      </c>
      <c r="I23" s="204">
        <f t="shared" si="4"/>
        <v>1.480825451418744</v>
      </c>
      <c r="J23" s="204">
        <f t="shared" si="4"/>
        <v>2.507910576096303</v>
      </c>
      <c r="K23" s="204">
        <f t="shared" si="4"/>
        <v>2.0540842648323299</v>
      </c>
      <c r="L23" s="204">
        <f t="shared" si="4"/>
        <v>1.5763542562338779</v>
      </c>
      <c r="M23" s="204">
        <f t="shared" si="4"/>
        <v>3.9648323301805681</v>
      </c>
      <c r="N23" s="204">
        <f t="shared" si="4"/>
        <v>2.0540842648323303</v>
      </c>
      <c r="O23" s="204">
        <f t="shared" si="4"/>
        <v>5.6368013757523636</v>
      </c>
      <c r="P23" s="204">
        <f t="shared" si="4"/>
        <v>2.2213241616509025</v>
      </c>
      <c r="Q23" s="204">
        <f t="shared" si="4"/>
        <v>0.83602751504729145</v>
      </c>
      <c r="R23" s="204">
        <f t="shared" si="4"/>
        <v>0.54935511607910581</v>
      </c>
      <c r="S23" s="204">
        <f t="shared" si="4"/>
        <v>0.77721410146173675</v>
      </c>
      <c r="T23" s="204">
        <f t="shared" si="4"/>
        <v>1.8401547721410152</v>
      </c>
      <c r="U23" s="204">
        <f t="shared" si="4"/>
        <v>1.1647463456577818</v>
      </c>
      <c r="V23" s="204">
        <f t="shared" si="4"/>
        <v>0.89999999999999991</v>
      </c>
      <c r="W23" s="204">
        <f t="shared" si="4"/>
        <v>0.97747205503009449</v>
      </c>
      <c r="X23" s="204">
        <f t="shared" si="4"/>
        <v>1.4043852106620807</v>
      </c>
      <c r="Y23" s="204">
        <f t="shared" si="4"/>
        <v>0.49776440240756664</v>
      </c>
      <c r="DA23" s="71"/>
    </row>
    <row r="24" spans="1:105" ht="12" customHeight="1" x14ac:dyDescent="0.25">
      <c r="A24" s="18" t="s">
        <v>38</v>
      </c>
      <c r="B24" s="204">
        <v>5.0635425623387791</v>
      </c>
      <c r="C24" s="204">
        <v>9.3627687016337049</v>
      </c>
      <c r="D24" s="204">
        <v>0.97927773000859841</v>
      </c>
      <c r="E24" s="204">
        <v>2.1974204643164219</v>
      </c>
      <c r="F24" s="204">
        <v>2.5317282889079959</v>
      </c>
      <c r="G24" s="204">
        <v>2.9139294926913148</v>
      </c>
      <c r="H24" s="204">
        <v>0.23886500429922619</v>
      </c>
      <c r="I24" s="204">
        <v>1.361392949269131</v>
      </c>
      <c r="J24" s="204">
        <v>2.36457437661221</v>
      </c>
      <c r="K24" s="204">
        <v>1.9107480653482369</v>
      </c>
      <c r="L24" s="204">
        <v>1.5763542562338779</v>
      </c>
      <c r="M24" s="204">
        <v>3.8214961306964752</v>
      </c>
      <c r="N24" s="204">
        <v>1.958555460017197</v>
      </c>
      <c r="O24" s="204">
        <v>5.6128976784178839</v>
      </c>
      <c r="P24" s="204">
        <v>2.1974204643164228</v>
      </c>
      <c r="Q24" s="204">
        <v>0.81212381771281161</v>
      </c>
      <c r="R24" s="204">
        <v>0.52545141874462598</v>
      </c>
      <c r="S24" s="204">
        <v>0.74084264832330171</v>
      </c>
      <c r="T24" s="204">
        <v>1.653998280309545</v>
      </c>
      <c r="U24" s="204">
        <v>1.1577815993121241</v>
      </c>
      <c r="V24" s="204">
        <v>0.8950988822012037</v>
      </c>
      <c r="W24" s="204">
        <v>0.97558039552880471</v>
      </c>
      <c r="X24" s="204">
        <v>1.403181427343078</v>
      </c>
      <c r="Y24" s="204">
        <v>0.49759243336199482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7.1625107480653469E-2</v>
      </c>
      <c r="C28" s="204">
        <v>0.1194325021496131</v>
      </c>
      <c r="D28" s="204">
        <v>4.7807394668959592E-2</v>
      </c>
      <c r="E28" s="204">
        <v>4.7807394668959592E-2</v>
      </c>
      <c r="F28" s="204">
        <v>7.1625107480653469E-2</v>
      </c>
      <c r="G28" s="204">
        <v>7.1625107480653469E-2</v>
      </c>
      <c r="H28" s="204">
        <v>0.1194325021496131</v>
      </c>
      <c r="I28" s="204">
        <v>0.1194325021496131</v>
      </c>
      <c r="J28" s="204">
        <v>0.14333619948409279</v>
      </c>
      <c r="K28" s="204">
        <v>0.14333619948409279</v>
      </c>
      <c r="L28" s="204">
        <v>0</v>
      </c>
      <c r="M28" s="204">
        <v>0.14333619948409279</v>
      </c>
      <c r="N28" s="204">
        <v>9.5528804815133275E-2</v>
      </c>
      <c r="O28" s="204">
        <v>2.3903697334479789E-2</v>
      </c>
      <c r="P28" s="204">
        <v>2.3903697334479789E-2</v>
      </c>
      <c r="Q28" s="204">
        <v>2.3903697334479789E-2</v>
      </c>
      <c r="R28" s="204">
        <v>2.3903697334479789E-2</v>
      </c>
      <c r="S28" s="204">
        <v>3.6371453138435081E-2</v>
      </c>
      <c r="T28" s="204">
        <v>0.18615649183147029</v>
      </c>
      <c r="U28" s="204">
        <v>6.964746345657781E-3</v>
      </c>
      <c r="V28" s="204">
        <v>4.9011177987962166E-3</v>
      </c>
      <c r="W28" s="204">
        <v>1.8916595012897679E-3</v>
      </c>
      <c r="X28" s="204">
        <v>1.2037833190025791E-3</v>
      </c>
      <c r="Y28" s="204">
        <v>1.719690455717971E-4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2694</v>
      </c>
    </row>
    <row r="30" spans="1:105" ht="12" customHeight="1" x14ac:dyDescent="0.25">
      <c r="A30" s="14" t="s">
        <v>39</v>
      </c>
      <c r="B30" s="204">
        <v>44.998538263112643</v>
      </c>
      <c r="C30" s="204">
        <v>39.863370593293197</v>
      </c>
      <c r="D30" s="204">
        <v>28.064402407566639</v>
      </c>
      <c r="E30" s="204">
        <v>34.369905417024931</v>
      </c>
      <c r="F30" s="204">
        <v>17.244711951848672</v>
      </c>
      <c r="G30" s="204">
        <v>25.699828030954428</v>
      </c>
      <c r="H30" s="204">
        <v>14.474032674118661</v>
      </c>
      <c r="I30" s="204">
        <v>15.62055030094583</v>
      </c>
      <c r="J30" s="204">
        <v>15.45331040412726</v>
      </c>
      <c r="K30" s="204">
        <v>9.6016337059329313</v>
      </c>
      <c r="L30" s="204">
        <v>11.464574376612211</v>
      </c>
      <c r="M30" s="204">
        <v>6.6638005159071358</v>
      </c>
      <c r="N30" s="204">
        <v>5.8517626827171103</v>
      </c>
      <c r="O30" s="204">
        <v>3.0094582975064492</v>
      </c>
      <c r="P30" s="204">
        <v>3.4871883061049012</v>
      </c>
      <c r="Q30" s="204">
        <v>5.6128976784178848</v>
      </c>
      <c r="R30" s="204">
        <v>3.415477214101462</v>
      </c>
      <c r="S30" s="204">
        <v>3.7020636285468611</v>
      </c>
      <c r="T30" s="204">
        <v>4.6391229578675839</v>
      </c>
      <c r="U30" s="204">
        <v>4.2367153912295787</v>
      </c>
      <c r="V30" s="204">
        <v>4.4788478073946676</v>
      </c>
      <c r="W30" s="204">
        <v>8.9583834909716256</v>
      </c>
      <c r="X30" s="204">
        <v>3.055374032674119</v>
      </c>
      <c r="Y30" s="204">
        <v>3.6425623387790189</v>
      </c>
      <c r="DA30" s="71" t="s">
        <v>2695</v>
      </c>
    </row>
    <row r="31" spans="1:105" ht="12" customHeight="1" x14ac:dyDescent="0.25">
      <c r="A31" s="21" t="s">
        <v>40</v>
      </c>
      <c r="B31" s="207">
        <v>63.542562338779007</v>
      </c>
      <c r="C31" s="207">
        <v>70.421324161650901</v>
      </c>
      <c r="D31" s="207">
        <v>103.6973344797936</v>
      </c>
      <c r="E31" s="207">
        <v>85.124677558039551</v>
      </c>
      <c r="F31" s="207">
        <v>85.812553740326734</v>
      </c>
      <c r="G31" s="207">
        <v>52.020636285468612</v>
      </c>
      <c r="H31" s="207">
        <v>70.679277730008593</v>
      </c>
      <c r="I31" s="207">
        <v>73.000859845227851</v>
      </c>
      <c r="J31" s="207">
        <v>97.420464316423036</v>
      </c>
      <c r="K31" s="207">
        <v>56.663800515907127</v>
      </c>
      <c r="L31" s="207">
        <v>69.905417024935502</v>
      </c>
      <c r="M31" s="207">
        <v>66.895958727429061</v>
      </c>
      <c r="N31" s="207">
        <v>62.76870163370593</v>
      </c>
      <c r="O31" s="207">
        <v>68.271711092003429</v>
      </c>
      <c r="P31" s="207">
        <v>73.17282889079965</v>
      </c>
      <c r="Q31" s="207">
        <v>64.058469475494405</v>
      </c>
      <c r="R31" s="207">
        <v>60.791057609630258</v>
      </c>
      <c r="S31" s="207">
        <v>58.531040412725709</v>
      </c>
      <c r="T31" s="207">
        <v>57.024763542562333</v>
      </c>
      <c r="U31" s="207">
        <v>57.257695614789327</v>
      </c>
      <c r="V31" s="207">
        <v>49.183233018056747</v>
      </c>
      <c r="W31" s="207">
        <v>51.149871023215823</v>
      </c>
      <c r="X31" s="207">
        <v>50.952966466036109</v>
      </c>
      <c r="Y31" s="207">
        <v>39.411607910576087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435.13192151893378</v>
      </c>
      <c r="C33" s="203">
        <f>TEL_emi!C5</f>
        <v>504.14522651873432</v>
      </c>
      <c r="D33" s="203">
        <f>TEL_emi!D5</f>
        <v>743.90444880729615</v>
      </c>
      <c r="E33" s="203">
        <f>TEL_emi!E5</f>
        <v>550.25185499871804</v>
      </c>
      <c r="F33" s="203">
        <f>TEL_emi!F5</f>
        <v>599.83868987876997</v>
      </c>
      <c r="G33" s="203">
        <f>TEL_emi!G5</f>
        <v>268.0343902789939</v>
      </c>
      <c r="H33" s="203">
        <f>TEL_emi!H5</f>
        <v>438.71917564195212</v>
      </c>
      <c r="I33" s="203">
        <f>TEL_emi!I5</f>
        <v>516.72611231876272</v>
      </c>
      <c r="J33" s="203">
        <f>TEL_emi!J5</f>
        <v>331.74802259797661</v>
      </c>
      <c r="K33" s="203">
        <f>TEL_emi!K5</f>
        <v>271.13302351772393</v>
      </c>
      <c r="L33" s="203">
        <f>TEL_emi!L5</f>
        <v>231.4452430785953</v>
      </c>
      <c r="M33" s="203">
        <f>TEL_emi!M5</f>
        <v>235.49646816868281</v>
      </c>
      <c r="N33" s="203">
        <f>TEL_emi!N5</f>
        <v>220.30727915857881</v>
      </c>
      <c r="O33" s="203">
        <f>TEL_emi!O5</f>
        <v>223.129097638768</v>
      </c>
      <c r="P33" s="203">
        <f>TEL_emi!P5</f>
        <v>234.69130763884971</v>
      </c>
      <c r="Q33" s="203">
        <f>TEL_emi!Q5</f>
        <v>239.51596463821511</v>
      </c>
      <c r="R33" s="203">
        <f>TEL_emi!R5</f>
        <v>201.2808477578069</v>
      </c>
      <c r="S33" s="203">
        <f>TEL_emi!S5</f>
        <v>240.35800355778471</v>
      </c>
      <c r="T33" s="203">
        <f>TEL_emi!T5</f>
        <v>202.3093907986723</v>
      </c>
      <c r="U33" s="203">
        <f>TEL_emi!U5</f>
        <v>257.31753335861998</v>
      </c>
      <c r="V33" s="203">
        <f>TEL_emi!V5</f>
        <v>185.44262039857361</v>
      </c>
      <c r="W33" s="203">
        <f>TEL_emi!W5</f>
        <v>188.39582243854909</v>
      </c>
      <c r="X33" s="203">
        <f>TEL_emi!X5</f>
        <v>154.83071123863189</v>
      </c>
      <c r="Y33" s="203">
        <f>TEL_emi!Y5</f>
        <v>151.06683815879171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86.029782042558537</v>
      </c>
      <c r="C35" s="284">
        <f t="shared" si="5"/>
        <v>77.56315902876446</v>
      </c>
      <c r="D35" s="284">
        <f t="shared" si="5"/>
        <v>94.087801503388718</v>
      </c>
      <c r="E35" s="284">
        <f t="shared" si="5"/>
        <v>76.633698861077519</v>
      </c>
      <c r="F35" s="284">
        <f t="shared" si="5"/>
        <v>71.136150899613241</v>
      </c>
      <c r="G35" s="284">
        <f t="shared" si="5"/>
        <v>43.047219787820033</v>
      </c>
      <c r="H35" s="284">
        <f t="shared" si="5"/>
        <v>60.63545777020186</v>
      </c>
      <c r="I35" s="284">
        <f t="shared" si="5"/>
        <v>66.203515505250138</v>
      </c>
      <c r="J35" s="284">
        <f t="shared" si="5"/>
        <v>52.060653339993074</v>
      </c>
      <c r="K35" s="284">
        <f t="shared" si="5"/>
        <v>48.051795218664708</v>
      </c>
      <c r="L35" s="284">
        <f t="shared" si="5"/>
        <v>32.675139068488178</v>
      </c>
      <c r="M35" s="284">
        <f t="shared" si="5"/>
        <v>25.077626824729993</v>
      </c>
      <c r="N35" s="284">
        <f t="shared" si="5"/>
        <v>30.895758850975934</v>
      </c>
      <c r="O35" s="284">
        <f t="shared" si="5"/>
        <v>33.307823881757784</v>
      </c>
      <c r="P35" s="284">
        <f t="shared" si="5"/>
        <v>36.391938552977884</v>
      </c>
      <c r="Q35" s="284">
        <f t="shared" si="5"/>
        <v>35.035506775882844</v>
      </c>
      <c r="R35" s="284">
        <f t="shared" si="5"/>
        <v>31.467759638799414</v>
      </c>
      <c r="S35" s="284">
        <f t="shared" si="5"/>
        <v>34.390381671636561</v>
      </c>
      <c r="T35" s="284">
        <f t="shared" si="5"/>
        <v>32.579471415868227</v>
      </c>
      <c r="U35" s="284">
        <f t="shared" si="5"/>
        <v>39.141540785211063</v>
      </c>
      <c r="V35" s="284">
        <f t="shared" si="5"/>
        <v>35.440540193436483</v>
      </c>
      <c r="W35" s="284">
        <f t="shared" si="5"/>
        <v>38.709937159632489</v>
      </c>
      <c r="X35" s="284">
        <f t="shared" si="5"/>
        <v>32.940618026762138</v>
      </c>
      <c r="Y35" s="284">
        <f t="shared" si="5"/>
        <v>33.791132331696659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82.290019057455098</v>
      </c>
      <c r="C36" s="344">
        <f t="shared" si="6"/>
        <v>81.214267110169686</v>
      </c>
      <c r="D36" s="344">
        <f t="shared" si="6"/>
        <v>84.416559249822683</v>
      </c>
      <c r="E36" s="344">
        <f t="shared" si="6"/>
        <v>88.086890818019697</v>
      </c>
      <c r="F36" s="344">
        <f t="shared" si="6"/>
        <v>86.063464907372776</v>
      </c>
      <c r="G36" s="344">
        <f t="shared" si="6"/>
        <v>74.422734224133777</v>
      </c>
      <c r="H36" s="344">
        <f t="shared" si="6"/>
        <v>69.184207572026452</v>
      </c>
      <c r="I36" s="344">
        <f t="shared" si="6"/>
        <v>62.686046444090941</v>
      </c>
      <c r="J36" s="344">
        <f t="shared" si="6"/>
        <v>58.778615280905832</v>
      </c>
      <c r="K36" s="344">
        <f t="shared" si="6"/>
        <v>58.584497493210385</v>
      </c>
      <c r="L36" s="344">
        <f t="shared" si="6"/>
        <v>54.972130712265901</v>
      </c>
      <c r="M36" s="344">
        <f t="shared" si="6"/>
        <v>48.836122411789248</v>
      </c>
      <c r="N36" s="344">
        <f t="shared" si="6"/>
        <v>49.677746196368773</v>
      </c>
      <c r="O36" s="344">
        <f t="shared" si="6"/>
        <v>48.50678071854594</v>
      </c>
      <c r="P36" s="344">
        <f t="shared" si="6"/>
        <v>45.656087741848069</v>
      </c>
      <c r="Q36" s="344">
        <f t="shared" si="6"/>
        <v>45.316254286959328</v>
      </c>
      <c r="R36" s="344">
        <f t="shared" si="6"/>
        <v>44.782117550659223</v>
      </c>
      <c r="S36" s="344">
        <f t="shared" si="6"/>
        <v>44.567239448558681</v>
      </c>
      <c r="T36" s="344">
        <f t="shared" si="6"/>
        <v>44.653240672446998</v>
      </c>
      <c r="U36" s="344">
        <f t="shared" si="6"/>
        <v>44.271085391808967</v>
      </c>
      <c r="V36" s="344">
        <f t="shared" si="6"/>
        <v>46.38864243655361</v>
      </c>
      <c r="W36" s="344">
        <f t="shared" si="6"/>
        <v>44.934769899421788</v>
      </c>
      <c r="X36" s="344">
        <f t="shared" si="6"/>
        <v>41.075085611101827</v>
      </c>
      <c r="Y36" s="344">
        <f t="shared" si="6"/>
        <v>39.084281515055167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40.261822732086365</v>
      </c>
      <c r="C37" s="344">
        <f>IF(TEL_ued!C$5=0,"",TEL_ued!C$5/C$5*1000)</f>
        <v>39.601720699804233</v>
      </c>
      <c r="D37" s="344">
        <f>IF(TEL_ued!D$5=0,"",TEL_ued!D$5/D$5*1000)</f>
        <v>40.968062064093083</v>
      </c>
      <c r="E37" s="344">
        <f>IF(TEL_ued!E$5=0,"",TEL_ued!E$5/E$5*1000)</f>
        <v>43.301997610412911</v>
      </c>
      <c r="F37" s="344">
        <f>IF(TEL_ued!F$5=0,"",TEL_ued!F$5/F$5*1000)</f>
        <v>41.367123513770501</v>
      </c>
      <c r="G37" s="344">
        <f>IF(TEL_ued!G$5=0,"",TEL_ued!G$5/G$5*1000)</f>
        <v>36.537047134251445</v>
      </c>
      <c r="H37" s="344">
        <f>IF(TEL_ued!H$5=0,"",TEL_ued!H$5/H$5*1000)</f>
        <v>33.931827863861542</v>
      </c>
      <c r="I37" s="344">
        <f>IF(TEL_ued!I$5=0,"",TEL_ued!I$5/I$5*1000)</f>
        <v>30.627573578989988</v>
      </c>
      <c r="J37" s="344">
        <f>IF(TEL_ued!J$5=0,"",TEL_ued!J$5/J$5*1000)</f>
        <v>28.713422692451395</v>
      </c>
      <c r="K37" s="344">
        <f>IF(TEL_ued!K$5=0,"",TEL_ued!K$5/K$5*1000)</f>
        <v>28.756231795423282</v>
      </c>
      <c r="L37" s="344">
        <f>IF(TEL_ued!L$5=0,"",TEL_ued!L$5/L$5*1000)</f>
        <v>26.939846315998519</v>
      </c>
      <c r="M37" s="344">
        <f>IF(TEL_ued!M$5=0,"",TEL_ued!M$5/M$5*1000)</f>
        <v>23.870120727553299</v>
      </c>
      <c r="N37" s="344">
        <f>IF(TEL_ued!N$5=0,"",TEL_ued!N$5/N$5*1000)</f>
        <v>24.299590582336478</v>
      </c>
      <c r="O37" s="344">
        <f>IF(TEL_ued!O$5=0,"",TEL_ued!O$5/O$5*1000)</f>
        <v>23.655239216037693</v>
      </c>
      <c r="P37" s="344">
        <f>IF(TEL_ued!P$5=0,"",TEL_ued!P$5/P$5*1000)</f>
        <v>22.339119900319979</v>
      </c>
      <c r="Q37" s="344">
        <f>IF(TEL_ued!Q$5=0,"",TEL_ued!Q$5/Q$5*1000)</f>
        <v>22.201302692839079</v>
      </c>
      <c r="R37" s="344">
        <f>IF(TEL_ued!R$5=0,"",TEL_ued!R$5/R$5*1000)</f>
        <v>21.93319571834224</v>
      </c>
      <c r="S37" s="344">
        <f>IF(TEL_ued!S$5=0,"",TEL_ued!S$5/S$5*1000)</f>
        <v>21.847393889066588</v>
      </c>
      <c r="T37" s="344">
        <f>IF(TEL_ued!T$5=0,"",TEL_ued!T$5/T$5*1000)</f>
        <v>21.861957496557274</v>
      </c>
      <c r="U37" s="344">
        <f>IF(TEL_ued!U$5=0,"",TEL_ued!U$5/U$5*1000)</f>
        <v>21.705797596508734</v>
      </c>
      <c r="V37" s="344">
        <f>IF(TEL_ued!V$5=0,"",TEL_ued!V$5/V$5*1000)</f>
        <v>22.714939410591484</v>
      </c>
      <c r="W37" s="344">
        <f>IF(TEL_ued!W$5=0,"",TEL_ued!W$5/W$5*1000)</f>
        <v>21.997804583864621</v>
      </c>
      <c r="X37" s="344">
        <f>IF(TEL_ued!X$5=0,"",TEL_ued!X$5/X$5*1000)</f>
        <v>20.087925005262917</v>
      </c>
      <c r="Y37" s="344">
        <f>IF(TEL_ued!Y$5=0,"",TEL_ued!Y$5/Y$5*1000)</f>
        <v>19.15327561226642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1.5149431429840037</v>
      </c>
      <c r="C38" s="345">
        <f t="shared" si="7"/>
        <v>1.5733467927766771</v>
      </c>
      <c r="D38" s="345">
        <f t="shared" si="7"/>
        <v>1.7667824847061546</v>
      </c>
      <c r="E38" s="345">
        <f t="shared" si="7"/>
        <v>1.5730818423697968</v>
      </c>
      <c r="F38" s="345">
        <f t="shared" si="7"/>
        <v>1.7714643303077524</v>
      </c>
      <c r="G38" s="345">
        <f t="shared" si="7"/>
        <v>1.3980221813856704</v>
      </c>
      <c r="H38" s="345">
        <f t="shared" si="7"/>
        <v>1.6438613596442562</v>
      </c>
      <c r="I38" s="345">
        <f t="shared" si="7"/>
        <v>1.739073913670639</v>
      </c>
      <c r="J38" s="345">
        <f t="shared" si="7"/>
        <v>1.3184416054692143</v>
      </c>
      <c r="K38" s="345">
        <f t="shared" si="7"/>
        <v>1.4843141891880673</v>
      </c>
      <c r="L38" s="345">
        <f t="shared" si="7"/>
        <v>1.2803531422730552</v>
      </c>
      <c r="M38" s="345">
        <f t="shared" si="7"/>
        <v>1.3324413777141455</v>
      </c>
      <c r="N38" s="345">
        <f t="shared" si="7"/>
        <v>1.3533446033702818</v>
      </c>
      <c r="O38" s="345">
        <f t="shared" si="7"/>
        <v>1.3019124407245946</v>
      </c>
      <c r="P38" s="345">
        <f t="shared" si="7"/>
        <v>1.3164815628811006</v>
      </c>
      <c r="Q38" s="345">
        <f t="shared" si="7"/>
        <v>1.3982138998373399</v>
      </c>
      <c r="R38" s="345">
        <f t="shared" si="7"/>
        <v>1.3454919191745371</v>
      </c>
      <c r="S38" s="345">
        <f t="shared" si="7"/>
        <v>1.4597054031197794</v>
      </c>
      <c r="T38" s="345">
        <f t="shared" si="7"/>
        <v>1.3666631515354011</v>
      </c>
      <c r="U38" s="345">
        <f t="shared" si="7"/>
        <v>1.5099742735271633</v>
      </c>
      <c r="V38" s="345">
        <f t="shared" si="7"/>
        <v>1.3990331081087253</v>
      </c>
      <c r="W38" s="345">
        <f t="shared" si="7"/>
        <v>1.3486846522360425</v>
      </c>
      <c r="X38" s="345">
        <f t="shared" si="7"/>
        <v>1.2837406396921394</v>
      </c>
      <c r="Y38" s="345">
        <f t="shared" si="7"/>
        <v>1.4076215291620147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RO: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287.22656921754071</v>
      </c>
      <c r="C5" s="223">
        <v>320.42854686156483</v>
      </c>
      <c r="D5" s="223">
        <v>421.05038693035249</v>
      </c>
      <c r="E5" s="223">
        <v>349.79226139294917</v>
      </c>
      <c r="F5" s="223">
        <v>338.61177987962151</v>
      </c>
      <c r="G5" s="223">
        <v>191.7239896818572</v>
      </c>
      <c r="H5" s="223">
        <v>266.88331900257953</v>
      </c>
      <c r="I5" s="223">
        <v>297.12717110920028</v>
      </c>
      <c r="J5" s="223">
        <v>251.62132416165079</v>
      </c>
      <c r="K5" s="223">
        <v>182.6655202063628</v>
      </c>
      <c r="L5" s="223">
        <v>180.76672398968179</v>
      </c>
      <c r="M5" s="223">
        <v>176.74058469475489</v>
      </c>
      <c r="N5" s="223">
        <v>162.78727429062761</v>
      </c>
      <c r="O5" s="223">
        <v>171.38564058469461</v>
      </c>
      <c r="P5" s="223">
        <v>178.2716251074807</v>
      </c>
      <c r="Q5" s="223">
        <v>171.30137575236449</v>
      </c>
      <c r="R5" s="223">
        <v>149.59647463456579</v>
      </c>
      <c r="S5" s="223">
        <v>164.6619948409286</v>
      </c>
      <c r="T5" s="223">
        <v>148.03164230438509</v>
      </c>
      <c r="U5" s="223">
        <v>170.41186586414449</v>
      </c>
      <c r="V5" s="223">
        <v>132.55055889939811</v>
      </c>
      <c r="W5" s="223">
        <v>139.6885640584695</v>
      </c>
      <c r="X5" s="223">
        <v>120.6090283748925</v>
      </c>
      <c r="Y5" s="223">
        <v>107.32063628546859</v>
      </c>
      <c r="DA5" s="89" t="s">
        <v>2680</v>
      </c>
    </row>
    <row r="6" spans="1:105" ht="12" customHeight="1" x14ac:dyDescent="0.25">
      <c r="A6" s="55" t="s">
        <v>91</v>
      </c>
      <c r="B6" s="259">
        <v>4.3892905078903857</v>
      </c>
      <c r="C6" s="259">
        <v>4.8671188580562079</v>
      </c>
      <c r="D6" s="259">
        <v>7.1510005042539113</v>
      </c>
      <c r="E6" s="259">
        <v>5.8741183600945783</v>
      </c>
      <c r="F6" s="259">
        <v>5.9048290300959367</v>
      </c>
      <c r="G6" s="259">
        <v>3.57265135941224</v>
      </c>
      <c r="H6" s="259">
        <v>4.8696823865053114</v>
      </c>
      <c r="I6" s="259">
        <v>5.0407135615262009</v>
      </c>
      <c r="J6" s="259">
        <v>6.5828728624412536</v>
      </c>
      <c r="K6" s="259">
        <v>3.8814393324606531</v>
      </c>
      <c r="L6" s="259">
        <v>4.7227162073514499</v>
      </c>
      <c r="M6" s="259">
        <v>4.5306413168821837</v>
      </c>
      <c r="N6" s="259">
        <v>4.2474056830890383</v>
      </c>
      <c r="O6" s="259">
        <v>4.607240065227904</v>
      </c>
      <c r="P6" s="259">
        <v>4.9298720917195586</v>
      </c>
      <c r="Q6" s="259">
        <v>4.3460238473844228</v>
      </c>
      <c r="R6" s="259">
        <v>4.1000047422887649</v>
      </c>
      <c r="S6" s="259">
        <v>3.9859495207038158</v>
      </c>
      <c r="T6" s="259">
        <v>3.8602945440011802</v>
      </c>
      <c r="U6" s="259">
        <v>3.9110772788312671</v>
      </c>
      <c r="V6" s="259">
        <v>3.3386352663818029</v>
      </c>
      <c r="W6" s="259">
        <v>3.4703762356270058</v>
      </c>
      <c r="X6" s="259">
        <v>3.423263637337969</v>
      </c>
      <c r="Y6" s="259">
        <v>2.6770226552776908</v>
      </c>
      <c r="DA6" s="67" t="s">
        <v>2697</v>
      </c>
    </row>
    <row r="7" spans="1:105" ht="12" customHeight="1" x14ac:dyDescent="0.25">
      <c r="A7" s="173" t="s">
        <v>92</v>
      </c>
      <c r="B7" s="224">
        <v>3.6014691346792911</v>
      </c>
      <c r="C7" s="224">
        <v>3.9935334219948371</v>
      </c>
      <c r="D7" s="224">
        <v>5.8674875932339798</v>
      </c>
      <c r="E7" s="224">
        <v>4.8197894236673458</v>
      </c>
      <c r="F7" s="224">
        <v>4.8449879221299987</v>
      </c>
      <c r="G7" s="224">
        <v>2.931406243620299</v>
      </c>
      <c r="H7" s="224">
        <v>3.9956368299530749</v>
      </c>
      <c r="I7" s="224">
        <v>4.1359701017650874</v>
      </c>
      <c r="J7" s="224">
        <v>5.4013315794389776</v>
      </c>
      <c r="K7" s="224">
        <v>3.1847707343266891</v>
      </c>
      <c r="L7" s="224">
        <v>3.8750491957755511</v>
      </c>
      <c r="M7" s="224">
        <v>3.7174492856469201</v>
      </c>
      <c r="N7" s="224">
        <v>3.4850508168935699</v>
      </c>
      <c r="O7" s="224">
        <v>3.780299540699819</v>
      </c>
      <c r="P7" s="224">
        <v>4.0450232547442511</v>
      </c>
      <c r="Q7" s="224">
        <v>3.565968285033374</v>
      </c>
      <c r="R7" s="224">
        <v>3.364106455211294</v>
      </c>
      <c r="S7" s="224">
        <v>3.2705226836544128</v>
      </c>
      <c r="T7" s="224">
        <v>3.1674211643086609</v>
      </c>
      <c r="U7" s="224">
        <v>3.2090890492974489</v>
      </c>
      <c r="V7" s="224">
        <v>2.739393039082505</v>
      </c>
      <c r="W7" s="224">
        <v>2.8474881933349798</v>
      </c>
      <c r="X7" s="224">
        <v>2.8088317024311551</v>
      </c>
      <c r="Y7" s="224">
        <v>2.1965314094586179</v>
      </c>
      <c r="DA7" s="177" t="s">
        <v>2698</v>
      </c>
    </row>
    <row r="8" spans="1:105" ht="12" customHeight="1" x14ac:dyDescent="0.25">
      <c r="A8" s="173" t="s">
        <v>93</v>
      </c>
      <c r="B8" s="224">
        <v>2.5885559405507408</v>
      </c>
      <c r="C8" s="224">
        <v>2.87035214705879</v>
      </c>
      <c r="D8" s="224">
        <v>4.2172567076369232</v>
      </c>
      <c r="E8" s="224">
        <v>3.464223648260905</v>
      </c>
      <c r="F8" s="224">
        <v>3.4823350690309369</v>
      </c>
      <c r="G8" s="224">
        <v>2.10694823760209</v>
      </c>
      <c r="H8" s="224">
        <v>2.8718639715287728</v>
      </c>
      <c r="I8" s="224">
        <v>2.9727285106436572</v>
      </c>
      <c r="J8" s="224">
        <v>3.8822070727217648</v>
      </c>
      <c r="K8" s="224">
        <v>2.289053965297307</v>
      </c>
      <c r="L8" s="224">
        <v>2.7851916094636762</v>
      </c>
      <c r="M8" s="224">
        <v>2.671916674058723</v>
      </c>
      <c r="N8" s="224">
        <v>2.5048802746422529</v>
      </c>
      <c r="O8" s="224">
        <v>2.717090294877996</v>
      </c>
      <c r="P8" s="224">
        <v>2.9073604643474318</v>
      </c>
      <c r="Q8" s="224">
        <v>2.5630397048677378</v>
      </c>
      <c r="R8" s="224">
        <v>2.417951514683117</v>
      </c>
      <c r="S8" s="224">
        <v>2.3506881788766099</v>
      </c>
      <c r="T8" s="224">
        <v>2.2765839618468502</v>
      </c>
      <c r="U8" s="224">
        <v>2.306532754182542</v>
      </c>
      <c r="V8" s="224">
        <v>1.968938746840551</v>
      </c>
      <c r="W8" s="224">
        <v>2.0466321389595161</v>
      </c>
      <c r="X8" s="224">
        <v>2.0188477861223921</v>
      </c>
      <c r="Y8" s="224">
        <v>1.5787569505483821</v>
      </c>
      <c r="DA8" s="177" t="s">
        <v>2699</v>
      </c>
    </row>
    <row r="9" spans="1:105" ht="12" customHeight="1" x14ac:dyDescent="0.25">
      <c r="A9" s="173" t="s">
        <v>94</v>
      </c>
      <c r="B9" s="224">
        <v>5.0645659706427537</v>
      </c>
      <c r="C9" s="224">
        <v>5.6159063746802387</v>
      </c>
      <c r="D9" s="224">
        <v>8.2511544279852824</v>
      </c>
      <c r="E9" s="224">
        <v>6.7778288770322064</v>
      </c>
      <c r="F9" s="224">
        <v>6.8132642654953131</v>
      </c>
      <c r="G9" s="224">
        <v>4.1222900300910457</v>
      </c>
      <c r="H9" s="224">
        <v>5.6188642921215131</v>
      </c>
      <c r="I9" s="224">
        <v>5.8162079556071564</v>
      </c>
      <c r="J9" s="224">
        <v>7.5956225335860639</v>
      </c>
      <c r="K9" s="224">
        <v>4.4785838451469058</v>
      </c>
      <c r="L9" s="224">
        <v>5.4492879315593656</v>
      </c>
      <c r="M9" s="224">
        <v>5.2276630579409824</v>
      </c>
      <c r="N9" s="224">
        <v>4.9008527112565812</v>
      </c>
      <c r="O9" s="224">
        <v>5.3160462291091219</v>
      </c>
      <c r="P9" s="224">
        <v>5.6883139519841048</v>
      </c>
      <c r="Q9" s="224">
        <v>5.0146429008281812</v>
      </c>
      <c r="R9" s="224">
        <v>4.7307747026408817</v>
      </c>
      <c r="S9" s="224">
        <v>4.5991725238890186</v>
      </c>
      <c r="T9" s="224">
        <v>4.4541860123090542</v>
      </c>
      <c r="U9" s="224">
        <v>4.5127814755745392</v>
      </c>
      <c r="V9" s="224">
        <v>3.8522714612097722</v>
      </c>
      <c r="W9" s="224">
        <v>4.0042802718773149</v>
      </c>
      <c r="X9" s="224">
        <v>3.9499195815438108</v>
      </c>
      <c r="Y9" s="224">
        <v>3.088872294551182</v>
      </c>
      <c r="DA9" s="177" t="s">
        <v>2700</v>
      </c>
    </row>
    <row r="10" spans="1:105" ht="12" customHeight="1" x14ac:dyDescent="0.25">
      <c r="A10" s="56" t="s">
        <v>95</v>
      </c>
      <c r="B10" s="260">
        <v>32.504938556430581</v>
      </c>
      <c r="C10" s="260">
        <v>36.776977060537327</v>
      </c>
      <c r="D10" s="260">
        <v>46.932798693920667</v>
      </c>
      <c r="E10" s="260">
        <v>39.347072067466392</v>
      </c>
      <c r="F10" s="260">
        <v>36.404617084388569</v>
      </c>
      <c r="G10" s="260">
        <v>19.972325317942659</v>
      </c>
      <c r="H10" s="260">
        <v>29.43098279875181</v>
      </c>
      <c r="I10" s="260">
        <v>34.004797223007976</v>
      </c>
      <c r="J10" s="260">
        <v>22.576358354184499</v>
      </c>
      <c r="K10" s="260">
        <v>18.663792288986642</v>
      </c>
      <c r="L10" s="260">
        <v>16.161683323763171</v>
      </c>
      <c r="M10" s="260">
        <v>16.175202374789091</v>
      </c>
      <c r="N10" s="260">
        <v>14.79696791735976</v>
      </c>
      <c r="O10" s="260">
        <v>15.23849595649963</v>
      </c>
      <c r="P10" s="260">
        <v>15.68592594777942</v>
      </c>
      <c r="Q10" s="260">
        <v>15.895757235053731</v>
      </c>
      <c r="R10" s="260">
        <v>13.26603578982802</v>
      </c>
      <c r="S10" s="260">
        <v>15.820272676635049</v>
      </c>
      <c r="T10" s="260">
        <v>13.53122597965292</v>
      </c>
      <c r="U10" s="260">
        <v>16.87065666991705</v>
      </c>
      <c r="V10" s="260">
        <v>12.34937369724538</v>
      </c>
      <c r="W10" s="260">
        <v>12.922020912129859</v>
      </c>
      <c r="X10" s="260">
        <v>10.40920270480169</v>
      </c>
      <c r="Y10" s="260">
        <v>10.054665833149921</v>
      </c>
      <c r="DA10" s="68" t="s">
        <v>2701</v>
      </c>
    </row>
    <row r="11" spans="1:105" ht="12" customHeight="1" x14ac:dyDescent="0.25">
      <c r="A11" s="37" t="s">
        <v>159</v>
      </c>
      <c r="B11" s="226">
        <v>4.7911353555476408</v>
      </c>
      <c r="C11" s="226">
        <v>6.2028624390425353</v>
      </c>
      <c r="D11" s="226">
        <v>5.9133437349902946</v>
      </c>
      <c r="E11" s="226">
        <v>1.9705499019423649</v>
      </c>
      <c r="F11" s="226">
        <v>1.81174712731684</v>
      </c>
      <c r="G11" s="226">
        <v>0.94921240629092851</v>
      </c>
      <c r="H11" s="226">
        <v>1.837320360435045</v>
      </c>
      <c r="I11" s="226">
        <v>6.0398198447774529</v>
      </c>
      <c r="J11" s="226">
        <v>2.0773945842855559</v>
      </c>
      <c r="K11" s="226">
        <v>0.3211906668184088</v>
      </c>
      <c r="L11" s="226">
        <v>0.14979514855663001</v>
      </c>
      <c r="M11" s="226">
        <v>0.29588464485007709</v>
      </c>
      <c r="N11" s="226">
        <v>0.57103329504020184</v>
      </c>
      <c r="O11" s="226">
        <v>0.14098387487876421</v>
      </c>
      <c r="P11" s="226">
        <v>0.13568071529974071</v>
      </c>
      <c r="Q11" s="226">
        <v>0.43046016605349968</v>
      </c>
      <c r="R11" s="226">
        <v>0.27170765164380312</v>
      </c>
      <c r="S11" s="226">
        <v>0.234332541290976</v>
      </c>
      <c r="T11" s="226">
        <v>0.2647699080186669</v>
      </c>
      <c r="U11" s="226">
        <v>0.27529678947978931</v>
      </c>
      <c r="V11" s="226">
        <v>0.39412238598698862</v>
      </c>
      <c r="W11" s="226">
        <v>0.62590548881238539</v>
      </c>
      <c r="X11" s="226">
        <v>0.25675930877696451</v>
      </c>
      <c r="Y11" s="226">
        <v>0.19297664017542951</v>
      </c>
      <c r="DA11" s="69" t="s">
        <v>2702</v>
      </c>
    </row>
    <row r="12" spans="1:105" ht="12" customHeight="1" x14ac:dyDescent="0.25">
      <c r="A12" s="37" t="s">
        <v>35</v>
      </c>
      <c r="B12" s="226">
        <v>27.01277970050225</v>
      </c>
      <c r="C12" s="226">
        <v>29.795394922537412</v>
      </c>
      <c r="D12" s="226">
        <v>39.771986978055438</v>
      </c>
      <c r="E12" s="226">
        <v>36.399733706886572</v>
      </c>
      <c r="F12" s="226">
        <v>33.344573873454593</v>
      </c>
      <c r="G12" s="226">
        <v>18.138854336417442</v>
      </c>
      <c r="H12" s="226">
        <v>26.593733078548031</v>
      </c>
      <c r="I12" s="226">
        <v>27.094912745524908</v>
      </c>
      <c r="J12" s="226">
        <v>17.289674281370999</v>
      </c>
      <c r="K12" s="226">
        <v>17.169428671233948</v>
      </c>
      <c r="L12" s="226">
        <v>13.79873678829806</v>
      </c>
      <c r="M12" s="226">
        <v>13.779215010913431</v>
      </c>
      <c r="N12" s="226">
        <v>12.24118564076106</v>
      </c>
      <c r="O12" s="226">
        <v>12.83900489331128</v>
      </c>
      <c r="P12" s="226">
        <v>13.015012625142671</v>
      </c>
      <c r="Q12" s="226">
        <v>13.67593237454704</v>
      </c>
      <c r="R12" s="226">
        <v>10.946101469722249</v>
      </c>
      <c r="S12" s="226">
        <v>14.15047139858868</v>
      </c>
      <c r="T12" s="226">
        <v>11.38642450065972</v>
      </c>
      <c r="U12" s="226">
        <v>15.38947384860953</v>
      </c>
      <c r="V12" s="226">
        <v>10.62088932623238</v>
      </c>
      <c r="W12" s="226">
        <v>10.886412117235389</v>
      </c>
      <c r="X12" s="226">
        <v>8.2650519478960387</v>
      </c>
      <c r="Y12" s="226">
        <v>8.8205673717885045</v>
      </c>
      <c r="DA12" s="69" t="s">
        <v>2703</v>
      </c>
    </row>
    <row r="13" spans="1:105" ht="12" customHeight="1" x14ac:dyDescent="0.25">
      <c r="A13" s="37" t="s">
        <v>96</v>
      </c>
      <c r="B13" s="226">
        <v>7.1625107480491612E-2</v>
      </c>
      <c r="C13" s="226">
        <v>0.1194325021493348</v>
      </c>
      <c r="D13" s="226">
        <v>4.7807394668861553E-2</v>
      </c>
      <c r="E13" s="226">
        <v>4.7807394668857688E-2</v>
      </c>
      <c r="F13" s="226">
        <v>7.1625107480524183E-2</v>
      </c>
      <c r="G13" s="226">
        <v>7.1625107480421071E-2</v>
      </c>
      <c r="H13" s="226">
        <v>0.11943250214914571</v>
      </c>
      <c r="I13" s="226">
        <v>0.1194325021493495</v>
      </c>
      <c r="J13" s="226">
        <v>0.14333619948350279</v>
      </c>
      <c r="K13" s="226">
        <v>0.1433361994833168</v>
      </c>
      <c r="L13" s="226">
        <v>0</v>
      </c>
      <c r="M13" s="226">
        <v>0.14333619948339829</v>
      </c>
      <c r="N13" s="226">
        <v>9.5528804814704896E-2</v>
      </c>
      <c r="O13" s="226">
        <v>2.390369733439264E-2</v>
      </c>
      <c r="P13" s="226">
        <v>2.390369733440488E-2</v>
      </c>
      <c r="Q13" s="226">
        <v>2.390369733434972E-2</v>
      </c>
      <c r="R13" s="226">
        <v>2.390369733430953E-2</v>
      </c>
      <c r="S13" s="226">
        <v>3.6371453138174817E-2</v>
      </c>
      <c r="T13" s="226">
        <v>0.18615649183061639</v>
      </c>
      <c r="U13" s="226">
        <v>6.9647463456274658E-3</v>
      </c>
      <c r="V13" s="226">
        <v>4.9011177987684212E-3</v>
      </c>
      <c r="W13" s="226">
        <v>1.891659501279149E-3</v>
      </c>
      <c r="X13" s="226">
        <v>1.203783318996186E-3</v>
      </c>
      <c r="Y13" s="226">
        <v>1.7196904557077229E-4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2705</v>
      </c>
    </row>
    <row r="15" spans="1:105" ht="12" customHeight="1" x14ac:dyDescent="0.25">
      <c r="A15" s="37" t="s">
        <v>40</v>
      </c>
      <c r="B15" s="226">
        <v>0.62939839290019317</v>
      </c>
      <c r="C15" s="226">
        <v>0.65928719680804115</v>
      </c>
      <c r="D15" s="226">
        <v>1.1996605862060761</v>
      </c>
      <c r="E15" s="226">
        <v>0.92898106396859337</v>
      </c>
      <c r="F15" s="226">
        <v>1.176670976136615</v>
      </c>
      <c r="G15" s="226">
        <v>0.81263346775387002</v>
      </c>
      <c r="H15" s="226">
        <v>0.88049685761959084</v>
      </c>
      <c r="I15" s="226">
        <v>0.75063213055626998</v>
      </c>
      <c r="J15" s="226">
        <v>3.0659532890444399</v>
      </c>
      <c r="K15" s="226">
        <v>1.029836751450961</v>
      </c>
      <c r="L15" s="226">
        <v>2.213151386908474</v>
      </c>
      <c r="M15" s="226">
        <v>1.9567665195421811</v>
      </c>
      <c r="N15" s="226">
        <v>1.8892201767437879</v>
      </c>
      <c r="O15" s="226">
        <v>2.2346034909751951</v>
      </c>
      <c r="P15" s="226">
        <v>2.5113289100026051</v>
      </c>
      <c r="Q15" s="226">
        <v>1.7654609971188351</v>
      </c>
      <c r="R15" s="226">
        <v>2.0243229711276558</v>
      </c>
      <c r="S15" s="226">
        <v>1.399097283617214</v>
      </c>
      <c r="T15" s="226">
        <v>1.6938750791439121</v>
      </c>
      <c r="U15" s="226">
        <v>1.1989212854821121</v>
      </c>
      <c r="V15" s="226">
        <v>1.329460867227249</v>
      </c>
      <c r="W15" s="226">
        <v>1.4078116465808079</v>
      </c>
      <c r="X15" s="226">
        <v>1.886187664809692</v>
      </c>
      <c r="Y15" s="226">
        <v>1.040949852140413</v>
      </c>
      <c r="DA15" s="69" t="s">
        <v>2706</v>
      </c>
    </row>
    <row r="16" spans="1:105" ht="12" customHeight="1" x14ac:dyDescent="0.25">
      <c r="A16" s="57" t="s">
        <v>2707</v>
      </c>
      <c r="B16" s="261">
        <v>15.87665223418267</v>
      </c>
      <c r="C16" s="261">
        <v>17.686419993574109</v>
      </c>
      <c r="D16" s="261">
        <v>22.380210002572419</v>
      </c>
      <c r="E16" s="261">
        <v>18.668689425518121</v>
      </c>
      <c r="F16" s="261">
        <v>17.920271549496579</v>
      </c>
      <c r="G16" s="261">
        <v>9.9666010514521997</v>
      </c>
      <c r="H16" s="261">
        <v>13.81537371715909</v>
      </c>
      <c r="I16" s="261">
        <v>15.7200190041873</v>
      </c>
      <c r="J16" s="261">
        <v>11.102697112872599</v>
      </c>
      <c r="K16" s="261">
        <v>8.9268630388998798</v>
      </c>
      <c r="L16" s="261">
        <v>7.9896465245288004</v>
      </c>
      <c r="M16" s="261">
        <v>7.8772397403509773</v>
      </c>
      <c r="N16" s="261">
        <v>7.1726139405507618</v>
      </c>
      <c r="O16" s="261">
        <v>7.4204244920846607</v>
      </c>
      <c r="P16" s="261">
        <v>7.5644033160363104</v>
      </c>
      <c r="Q16" s="261">
        <v>7.6635542634719238</v>
      </c>
      <c r="R16" s="261">
        <v>6.3812938163848143</v>
      </c>
      <c r="S16" s="261">
        <v>7.5453475674905768</v>
      </c>
      <c r="T16" s="261">
        <v>6.5176281921696591</v>
      </c>
      <c r="U16" s="261">
        <v>8.0215695605461814</v>
      </c>
      <c r="V16" s="261">
        <v>5.9555923210183508</v>
      </c>
      <c r="W16" s="261">
        <v>6.3498026419430849</v>
      </c>
      <c r="X16" s="261">
        <v>5.0319430883394993</v>
      </c>
      <c r="Y16" s="261">
        <v>4.8479181350351341</v>
      </c>
      <c r="DA16" s="70" t="s">
        <v>2708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1.680604077466074</v>
      </c>
      <c r="E17" s="229">
        <v>0</v>
      </c>
      <c r="F17" s="229">
        <v>0</v>
      </c>
      <c r="G17" s="229">
        <v>0</v>
      </c>
      <c r="H17" s="229">
        <v>1.478283806152428E-2</v>
      </c>
      <c r="I17" s="229">
        <v>0</v>
      </c>
      <c r="J17" s="229">
        <v>0</v>
      </c>
      <c r="K17" s="229">
        <v>1.5369587569868859E-2</v>
      </c>
      <c r="L17" s="229">
        <v>0</v>
      </c>
      <c r="M17" s="229">
        <v>2.8660928308087221E-2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0.45646294017106698</v>
      </c>
      <c r="E19" s="229">
        <v>9.0395176354505696E-2</v>
      </c>
      <c r="F19" s="229">
        <v>0.18300163162289779</v>
      </c>
      <c r="G19" s="229">
        <v>0.45287029495455872</v>
      </c>
      <c r="H19" s="229">
        <v>9.2849276918131801E-2</v>
      </c>
      <c r="I19" s="229">
        <v>9.3209995034219464E-2</v>
      </c>
      <c r="J19" s="229">
        <v>9.2486081415071406E-2</v>
      </c>
      <c r="K19" s="229">
        <v>0.1860909864842519</v>
      </c>
      <c r="L19" s="229">
        <v>9.2399679599233925E-2</v>
      </c>
      <c r="M19" s="229">
        <v>9.2970711404035428E-2</v>
      </c>
      <c r="N19" s="229">
        <v>9.3272431110297996E-2</v>
      </c>
      <c r="O19" s="229">
        <v>9.3181021768597536E-2</v>
      </c>
      <c r="P19" s="229">
        <v>9.3672491585784293E-2</v>
      </c>
      <c r="Q19" s="229">
        <v>9.3574075429992992E-2</v>
      </c>
      <c r="R19" s="229">
        <v>9.3826636174238864E-2</v>
      </c>
      <c r="S19" s="229">
        <v>3.7627647691761391E-2</v>
      </c>
      <c r="T19" s="229">
        <v>6.2294233929312798E-2</v>
      </c>
      <c r="U19" s="229">
        <v>2.690506305350349E-2</v>
      </c>
      <c r="V19" s="229">
        <v>1.102886356961906E-2</v>
      </c>
      <c r="W19" s="229">
        <v>1.257811831643206E-2</v>
      </c>
      <c r="X19" s="229">
        <v>4.1415134781973839E-2</v>
      </c>
      <c r="Y19" s="229">
        <v>3.7214066518990632E-2</v>
      </c>
      <c r="DA19" s="73" t="s">
        <v>2711</v>
      </c>
    </row>
    <row r="20" spans="1:105" ht="12" customHeight="1" x14ac:dyDescent="0.25">
      <c r="A20" s="46" t="s">
        <v>159</v>
      </c>
      <c r="B20" s="229">
        <v>1.553190415873642</v>
      </c>
      <c r="C20" s="229">
        <v>2.1013283714298598</v>
      </c>
      <c r="D20" s="229">
        <v>2.177949629293269</v>
      </c>
      <c r="E20" s="229">
        <v>0.7462745103435614</v>
      </c>
      <c r="F20" s="229">
        <v>0.60189960143666998</v>
      </c>
      <c r="G20" s="229">
        <v>0.32976741749751998</v>
      </c>
      <c r="H20" s="229">
        <v>0.76393710533605541</v>
      </c>
      <c r="I20" s="229">
        <v>2.5078856043371491</v>
      </c>
      <c r="J20" s="229">
        <v>0.989547126008684</v>
      </c>
      <c r="K20" s="229">
        <v>0.14022263045835781</v>
      </c>
      <c r="L20" s="229">
        <v>7.0499638555654914E-2</v>
      </c>
      <c r="M20" s="229">
        <v>0.14217726705698061</v>
      </c>
      <c r="N20" s="229">
        <v>0.28257886308630747</v>
      </c>
      <c r="O20" s="229">
        <v>7.0722782469426038E-2</v>
      </c>
      <c r="P20" s="229">
        <v>7.1527877990470695E-2</v>
      </c>
      <c r="Q20" s="229">
        <v>0.21244519125803951</v>
      </c>
      <c r="R20" s="229">
        <v>0.14325589197729491</v>
      </c>
      <c r="S20" s="229">
        <v>0.1151265146898139</v>
      </c>
      <c r="T20" s="229">
        <v>0.13277930381481631</v>
      </c>
      <c r="U20" s="229">
        <v>0.13111345000037</v>
      </c>
      <c r="V20" s="229">
        <v>0.19369953005262389</v>
      </c>
      <c r="W20" s="229">
        <v>0.28826446619046547</v>
      </c>
      <c r="X20" s="229">
        <v>0.13722006723751359</v>
      </c>
      <c r="Y20" s="229">
        <v>9.4109784874470512E-2</v>
      </c>
      <c r="DA20" s="73" t="s">
        <v>2712</v>
      </c>
    </row>
    <row r="21" spans="1:105" ht="12" customHeight="1" x14ac:dyDescent="0.25">
      <c r="A21" s="46" t="s">
        <v>32</v>
      </c>
      <c r="B21" s="229">
        <v>0.5283156048984905</v>
      </c>
      <c r="C21" s="229">
        <v>0.53234813264673086</v>
      </c>
      <c r="D21" s="229">
        <v>0.46785123680303292</v>
      </c>
      <c r="E21" s="229">
        <v>0.38603879598353508</v>
      </c>
      <c r="F21" s="229">
        <v>3.9857627228719061</v>
      </c>
      <c r="G21" s="229">
        <v>7.6015771957342007E-2</v>
      </c>
      <c r="H21" s="229">
        <v>0</v>
      </c>
      <c r="I21" s="229">
        <v>0.1564583896902268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2713</v>
      </c>
    </row>
    <row r="22" spans="1:105" ht="12" customHeight="1" x14ac:dyDescent="0.25">
      <c r="A22" s="46" t="s">
        <v>33</v>
      </c>
      <c r="B22" s="229">
        <v>0.30040605309265889</v>
      </c>
      <c r="C22" s="229">
        <v>0.30040605309264212</v>
      </c>
      <c r="D22" s="229">
        <v>0.2002679896162978</v>
      </c>
      <c r="E22" s="229">
        <v>0.20026798961628381</v>
      </c>
      <c r="F22" s="229">
        <v>0.20026798961633979</v>
      </c>
      <c r="G22" s="229">
        <v>9.8372261446818071E-2</v>
      </c>
      <c r="H22" s="229">
        <v>0.494042113426859</v>
      </c>
      <c r="I22" s="229">
        <v>9.8746578927855655E-2</v>
      </c>
      <c r="J22" s="229">
        <v>9.8657068225507141E-2</v>
      </c>
      <c r="K22" s="229">
        <v>0</v>
      </c>
      <c r="L22" s="229">
        <v>9.8347849436944329E-2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2.0066671910536179E-2</v>
      </c>
      <c r="T22" s="229">
        <v>1.6819874630652661E-2</v>
      </c>
      <c r="U22" s="229">
        <v>2.3606413306042049E-2</v>
      </c>
      <c r="V22" s="229">
        <v>2.243463684405228E-2</v>
      </c>
      <c r="W22" s="229">
        <v>9.5035953464518E-2</v>
      </c>
      <c r="X22" s="229">
        <v>1.4264750956681459E-2</v>
      </c>
      <c r="Y22" s="229">
        <v>2.3215821151999019E-2</v>
      </c>
      <c r="DA22" s="73" t="s">
        <v>2714</v>
      </c>
    </row>
    <row r="23" spans="1:105" ht="12" customHeight="1" x14ac:dyDescent="0.25">
      <c r="A23" s="46" t="s">
        <v>35</v>
      </c>
      <c r="B23" s="229">
        <v>8.7570038046087451</v>
      </c>
      <c r="C23" s="229">
        <v>10.09371226654986</v>
      </c>
      <c r="D23" s="229">
        <v>14.648460866997899</v>
      </c>
      <c r="E23" s="229">
        <v>13.785082743637769</v>
      </c>
      <c r="F23" s="229">
        <v>11.077752199464671</v>
      </c>
      <c r="G23" s="229">
        <v>6.3016487260815888</v>
      </c>
      <c r="H23" s="229">
        <v>11.05737459051247</v>
      </c>
      <c r="I23" s="229">
        <v>11.25049146689852</v>
      </c>
      <c r="J23" s="229">
        <v>8.2357716844828168</v>
      </c>
      <c r="K23" s="229">
        <v>7.4956799822229012</v>
      </c>
      <c r="L23" s="229">
        <v>6.4942420730793131</v>
      </c>
      <c r="M23" s="229">
        <v>6.6211314664025656</v>
      </c>
      <c r="N23" s="229">
        <v>6.0576158189710574</v>
      </c>
      <c r="O23" s="229">
        <v>6.4405248541676992</v>
      </c>
      <c r="P23" s="229">
        <v>6.8612273530475694</v>
      </c>
      <c r="Q23" s="229">
        <v>6.7494887984166327</v>
      </c>
      <c r="R23" s="229">
        <v>5.7712527425423463</v>
      </c>
      <c r="S23" s="229">
        <v>6.95206241677944</v>
      </c>
      <c r="T23" s="229">
        <v>5.7101712556812654</v>
      </c>
      <c r="U23" s="229">
        <v>7.3294244142640101</v>
      </c>
      <c r="V23" s="229">
        <v>5.219853894064415</v>
      </c>
      <c r="W23" s="229">
        <v>5.013801338695302</v>
      </c>
      <c r="X23" s="229">
        <v>4.4170978236937337</v>
      </c>
      <c r="Y23" s="229">
        <v>4.3015657080316458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6.1030024059243303E-3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0.47919961157660668</v>
      </c>
      <c r="C25" s="229">
        <v>0.88606643863815315</v>
      </c>
      <c r="D25" s="229">
        <v>9.2676125868108375E-2</v>
      </c>
      <c r="E25" s="229">
        <v>0.20795777264774881</v>
      </c>
      <c r="F25" s="229">
        <v>0.23959573712012949</v>
      </c>
      <c r="G25" s="229">
        <v>0.27576619804543129</v>
      </c>
      <c r="H25" s="229">
        <v>2.2605520911498599E-2</v>
      </c>
      <c r="I25" s="229">
        <v>0.12883844945733319</v>
      </c>
      <c r="J25" s="229">
        <v>0.2237767548829962</v>
      </c>
      <c r="K25" s="229">
        <v>0.18082789261850871</v>
      </c>
      <c r="L25" s="229">
        <v>0.14918179080982119</v>
      </c>
      <c r="M25" s="229">
        <v>0.36165578523680658</v>
      </c>
      <c r="N25" s="229">
        <v>0.185352251735388</v>
      </c>
      <c r="O25" s="229">
        <v>0.53118905473676892</v>
      </c>
      <c r="P25" s="229">
        <v>0.20795777264716611</v>
      </c>
      <c r="Q25" s="229">
        <v>7.6857143631529123E-2</v>
      </c>
      <c r="R25" s="229">
        <v>4.9727263603021772E-2</v>
      </c>
      <c r="S25" s="229">
        <v>7.0111291638759024E-2</v>
      </c>
      <c r="T25" s="229">
        <v>0.1565298057064512</v>
      </c>
      <c r="U25" s="229">
        <v>0.1095692365273548</v>
      </c>
      <c r="V25" s="229">
        <v>8.4709673393755569E-2</v>
      </c>
      <c r="W25" s="229">
        <v>9.232622039630288E-2</v>
      </c>
      <c r="X25" s="229">
        <v>0.1327931950154505</v>
      </c>
      <c r="Y25" s="229">
        <v>4.7090766563833979E-2</v>
      </c>
      <c r="DA25" s="73" t="s">
        <v>2717</v>
      </c>
    </row>
    <row r="26" spans="1:105" ht="12" customHeight="1" x14ac:dyDescent="0.25">
      <c r="A26" s="46" t="s">
        <v>39</v>
      </c>
      <c r="B26" s="229">
        <v>4.2585367441325266</v>
      </c>
      <c r="C26" s="229">
        <v>3.77255873121686</v>
      </c>
      <c r="D26" s="229">
        <v>2.6559371363566622</v>
      </c>
      <c r="E26" s="229">
        <v>3.2526724369347111</v>
      </c>
      <c r="F26" s="229">
        <v>1.6319916673639689</v>
      </c>
      <c r="G26" s="229">
        <v>2.432160381468941</v>
      </c>
      <c r="H26" s="229">
        <v>1.369782271992547</v>
      </c>
      <c r="I26" s="229">
        <v>1.4782855174360741</v>
      </c>
      <c r="J26" s="229">
        <v>1.4624583978575221</v>
      </c>
      <c r="K26" s="229">
        <v>0.90867195954599123</v>
      </c>
      <c r="L26" s="229">
        <v>1.0849754930478319</v>
      </c>
      <c r="M26" s="229">
        <v>0.6306435819425007</v>
      </c>
      <c r="N26" s="229">
        <v>0.55379457564771106</v>
      </c>
      <c r="O26" s="229">
        <v>0.28480677894216921</v>
      </c>
      <c r="P26" s="229">
        <v>0.33001782076531833</v>
      </c>
      <c r="Q26" s="229">
        <v>0.53118905473572886</v>
      </c>
      <c r="R26" s="229">
        <v>0.32323128208791208</v>
      </c>
      <c r="S26" s="229">
        <v>0.3503530247802657</v>
      </c>
      <c r="T26" s="229">
        <v>0.4390337184071616</v>
      </c>
      <c r="U26" s="229">
        <v>0.40095098339490182</v>
      </c>
      <c r="V26" s="229">
        <v>0.42386572309388421</v>
      </c>
      <c r="W26" s="229">
        <v>0.84779654488006473</v>
      </c>
      <c r="X26" s="229">
        <v>0.28915211665414681</v>
      </c>
      <c r="Y26" s="229">
        <v>0.34472198789419362</v>
      </c>
      <c r="DA26" s="73" t="s">
        <v>2718</v>
      </c>
    </row>
    <row r="27" spans="1:105" ht="12" customHeight="1" x14ac:dyDescent="0.25">
      <c r="A27" s="57" t="s">
        <v>2719</v>
      </c>
      <c r="B27" s="261">
        <v>134.95154399055281</v>
      </c>
      <c r="C27" s="261">
        <v>150.33456994537991</v>
      </c>
      <c r="D27" s="261">
        <v>190.23178502186559</v>
      </c>
      <c r="E27" s="261">
        <v>158.6838601169041</v>
      </c>
      <c r="F27" s="261">
        <v>152.3223081707209</v>
      </c>
      <c r="G27" s="261">
        <v>84.716108937343733</v>
      </c>
      <c r="H27" s="261">
        <v>117.4306765958522</v>
      </c>
      <c r="I27" s="261">
        <v>133.6201615355921</v>
      </c>
      <c r="J27" s="261">
        <v>94.37292545941709</v>
      </c>
      <c r="K27" s="261">
        <v>75.878335830648965</v>
      </c>
      <c r="L27" s="261">
        <v>67.911995458494829</v>
      </c>
      <c r="M27" s="261">
        <v>66.956537792983312</v>
      </c>
      <c r="N27" s="261">
        <v>60.967218494681489</v>
      </c>
      <c r="O27" s="261">
        <v>63.073608182719639</v>
      </c>
      <c r="P27" s="261">
        <v>64.297428186308608</v>
      </c>
      <c r="Q27" s="261">
        <v>65.140211239511345</v>
      </c>
      <c r="R27" s="261">
        <v>54.240997439270942</v>
      </c>
      <c r="S27" s="261">
        <v>64.135454323669876</v>
      </c>
      <c r="T27" s="261">
        <v>55.399839633442099</v>
      </c>
      <c r="U27" s="261">
        <v>68.183341264642578</v>
      </c>
      <c r="V27" s="261">
        <v>50.622534728655992</v>
      </c>
      <c r="W27" s="261">
        <v>53.973322456516243</v>
      </c>
      <c r="X27" s="261">
        <v>42.771516250885732</v>
      </c>
      <c r="Y27" s="261">
        <v>41.207304147798652</v>
      </c>
      <c r="DA27" s="70" t="s">
        <v>2720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14.285134658461629</v>
      </c>
      <c r="E28" s="229">
        <v>0</v>
      </c>
      <c r="F28" s="229">
        <v>0</v>
      </c>
      <c r="G28" s="229">
        <v>0</v>
      </c>
      <c r="H28" s="229">
        <v>0.12565412352295641</v>
      </c>
      <c r="I28" s="229">
        <v>0</v>
      </c>
      <c r="J28" s="229">
        <v>0</v>
      </c>
      <c r="K28" s="229">
        <v>0.13064149434388531</v>
      </c>
      <c r="L28" s="229">
        <v>0</v>
      </c>
      <c r="M28" s="229">
        <v>0.2436178906187414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3.8799349914540699</v>
      </c>
      <c r="E30" s="229">
        <v>0.76835899901329874</v>
      </c>
      <c r="F30" s="229">
        <v>1.555513868794631</v>
      </c>
      <c r="G30" s="229">
        <v>3.849397507113749</v>
      </c>
      <c r="H30" s="229">
        <v>0.78921885380412049</v>
      </c>
      <c r="I30" s="229">
        <v>0.79228495779086583</v>
      </c>
      <c r="J30" s="229">
        <v>0.78613169202810684</v>
      </c>
      <c r="K30" s="229">
        <v>1.5817733851161411</v>
      </c>
      <c r="L30" s="229">
        <v>0.78539727659348857</v>
      </c>
      <c r="M30" s="229">
        <v>0.79025104693430115</v>
      </c>
      <c r="N30" s="229">
        <v>0.79281566443753293</v>
      </c>
      <c r="O30" s="229">
        <v>0.79203868503307917</v>
      </c>
      <c r="P30" s="229">
        <v>0.79621617847916637</v>
      </c>
      <c r="Q30" s="229">
        <v>0.79537964115494031</v>
      </c>
      <c r="R30" s="229">
        <v>0.79752640748103054</v>
      </c>
      <c r="S30" s="229">
        <v>0.31983500537997173</v>
      </c>
      <c r="T30" s="229">
        <v>0.52950098839915882</v>
      </c>
      <c r="U30" s="229">
        <v>0.22869303595477969</v>
      </c>
      <c r="V30" s="229">
        <v>9.3745340341762073E-2</v>
      </c>
      <c r="W30" s="229">
        <v>0.10691400568967251</v>
      </c>
      <c r="X30" s="229">
        <v>0.35202864564677749</v>
      </c>
      <c r="Y30" s="229">
        <v>0.31631956541142042</v>
      </c>
      <c r="DA30" s="73" t="s">
        <v>2723</v>
      </c>
    </row>
    <row r="31" spans="1:105" ht="12" customHeight="1" x14ac:dyDescent="0.25">
      <c r="A31" s="46" t="s">
        <v>159</v>
      </c>
      <c r="B31" s="229">
        <v>13.20211853492596</v>
      </c>
      <c r="C31" s="229">
        <v>17.861291157153801</v>
      </c>
      <c r="D31" s="229">
        <v>18.512571848992788</v>
      </c>
      <c r="E31" s="229">
        <v>6.3433333379202743</v>
      </c>
      <c r="F31" s="229">
        <v>5.1161466122116943</v>
      </c>
      <c r="G31" s="229">
        <v>2.8030230487289209</v>
      </c>
      <c r="H31" s="229">
        <v>6.4934653953564716</v>
      </c>
      <c r="I31" s="229">
        <v>21.317027636865781</v>
      </c>
      <c r="J31" s="229">
        <v>8.411150571073815</v>
      </c>
      <c r="K31" s="229">
        <v>1.1918923588960411</v>
      </c>
      <c r="L31" s="229">
        <v>0.59924692772306687</v>
      </c>
      <c r="M31" s="229">
        <v>1.208506769984335</v>
      </c>
      <c r="N31" s="229">
        <v>2.4019203362336139</v>
      </c>
      <c r="O31" s="229">
        <v>0.60114365099012146</v>
      </c>
      <c r="P31" s="229">
        <v>0.60798696291900067</v>
      </c>
      <c r="Q31" s="229">
        <v>1.805784125693336</v>
      </c>
      <c r="R31" s="229">
        <v>1.217675081807007</v>
      </c>
      <c r="S31" s="229">
        <v>0.97857537486341761</v>
      </c>
      <c r="T31" s="229">
        <v>1.1286240824259379</v>
      </c>
      <c r="U31" s="229">
        <v>1.114464325003145</v>
      </c>
      <c r="V31" s="229">
        <v>1.646446005447304</v>
      </c>
      <c r="W31" s="229">
        <v>2.4502479626189571</v>
      </c>
      <c r="X31" s="229">
        <v>1.166370571518865</v>
      </c>
      <c r="Y31" s="229">
        <v>0.79993317143299969</v>
      </c>
      <c r="DA31" s="73" t="s">
        <v>2724</v>
      </c>
    </row>
    <row r="32" spans="1:105" ht="12" customHeight="1" x14ac:dyDescent="0.25">
      <c r="A32" s="46" t="s">
        <v>32</v>
      </c>
      <c r="B32" s="229">
        <v>4.4906826416371706</v>
      </c>
      <c r="C32" s="229">
        <v>4.524959127497211</v>
      </c>
      <c r="D32" s="229">
        <v>3.9767355128257802</v>
      </c>
      <c r="E32" s="229">
        <v>3.28132976586005</v>
      </c>
      <c r="F32" s="229">
        <v>33.878983144411208</v>
      </c>
      <c r="G32" s="229">
        <v>0.64613406163740728</v>
      </c>
      <c r="H32" s="229">
        <v>0</v>
      </c>
      <c r="I32" s="229">
        <v>1.3298963123669281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2725</v>
      </c>
    </row>
    <row r="33" spans="1:105" ht="12" customHeight="1" x14ac:dyDescent="0.25">
      <c r="A33" s="46" t="s">
        <v>33</v>
      </c>
      <c r="B33" s="229">
        <v>2.553451451287601</v>
      </c>
      <c r="C33" s="229">
        <v>2.5534514512874571</v>
      </c>
      <c r="D33" s="229">
        <v>1.7022779117385309</v>
      </c>
      <c r="E33" s="229">
        <v>1.7022779117384119</v>
      </c>
      <c r="F33" s="229">
        <v>1.702277911738888</v>
      </c>
      <c r="G33" s="229">
        <v>0.83616422229795384</v>
      </c>
      <c r="H33" s="229">
        <v>4.1993579641283034</v>
      </c>
      <c r="I33" s="229">
        <v>0.8393459208867734</v>
      </c>
      <c r="J33" s="229">
        <v>0.83858507991681064</v>
      </c>
      <c r="K33" s="229">
        <v>0</v>
      </c>
      <c r="L33" s="229">
        <v>0.83595672021402723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0.17056671123955749</v>
      </c>
      <c r="T33" s="229">
        <v>0.14296893436054761</v>
      </c>
      <c r="U33" s="229">
        <v>0.20065451310135751</v>
      </c>
      <c r="V33" s="229">
        <v>0.19069441317444441</v>
      </c>
      <c r="W33" s="229">
        <v>0.80780560444840321</v>
      </c>
      <c r="X33" s="229">
        <v>0.1212503831317924</v>
      </c>
      <c r="Y33" s="229">
        <v>0.19733447979199181</v>
      </c>
      <c r="DA33" s="73" t="s">
        <v>2726</v>
      </c>
    </row>
    <row r="34" spans="1:105" ht="12" customHeight="1" x14ac:dyDescent="0.25">
      <c r="A34" s="46" t="s">
        <v>35</v>
      </c>
      <c r="B34" s="229">
        <v>74.434532339174353</v>
      </c>
      <c r="C34" s="229">
        <v>85.796554265673834</v>
      </c>
      <c r="D34" s="229">
        <v>124.51191736948221</v>
      </c>
      <c r="E34" s="229">
        <v>117.1732033209211</v>
      </c>
      <c r="F34" s="229">
        <v>94.160893695449658</v>
      </c>
      <c r="G34" s="229">
        <v>53.564014171693522</v>
      </c>
      <c r="H34" s="229">
        <v>93.98768401935601</v>
      </c>
      <c r="I34" s="229">
        <v>95.629177468637437</v>
      </c>
      <c r="J34" s="229">
        <v>70.004059318103941</v>
      </c>
      <c r="K34" s="229">
        <v>63.713279848894658</v>
      </c>
      <c r="L34" s="229">
        <v>55.201057621174193</v>
      </c>
      <c r="M34" s="229">
        <v>56.279617464421818</v>
      </c>
      <c r="N34" s="229">
        <v>51.489734461254002</v>
      </c>
      <c r="O34" s="229">
        <v>54.74446126042546</v>
      </c>
      <c r="P34" s="229">
        <v>58.320432500904317</v>
      </c>
      <c r="Q34" s="229">
        <v>57.370654786541373</v>
      </c>
      <c r="R34" s="229">
        <v>49.055648311609957</v>
      </c>
      <c r="S34" s="229">
        <v>59.092530542625219</v>
      </c>
      <c r="T34" s="229">
        <v>48.536455673290753</v>
      </c>
      <c r="U34" s="229">
        <v>62.300107521244122</v>
      </c>
      <c r="V34" s="229">
        <v>44.368758099547541</v>
      </c>
      <c r="W34" s="229">
        <v>42.617311378910081</v>
      </c>
      <c r="X34" s="229">
        <v>37.545331501396717</v>
      </c>
      <c r="Y34" s="229">
        <v>36.563308518268997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5.1875520450356843E-2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4.0731966984011576</v>
      </c>
      <c r="C36" s="229">
        <v>7.5315647284243008</v>
      </c>
      <c r="D36" s="229">
        <v>0.7877470698789214</v>
      </c>
      <c r="E36" s="229">
        <v>1.767641067505866</v>
      </c>
      <c r="F36" s="229">
        <v>2.0365637655211009</v>
      </c>
      <c r="G36" s="229">
        <v>2.344012683386167</v>
      </c>
      <c r="H36" s="229">
        <v>0.19214692774773809</v>
      </c>
      <c r="I36" s="229">
        <v>1.095126820387333</v>
      </c>
      <c r="J36" s="229">
        <v>1.9021024165054681</v>
      </c>
      <c r="K36" s="229">
        <v>1.537037087257324</v>
      </c>
      <c r="L36" s="229">
        <v>1.268045221883481</v>
      </c>
      <c r="M36" s="229">
        <v>3.0740741745128561</v>
      </c>
      <c r="N36" s="229">
        <v>1.575494139750798</v>
      </c>
      <c r="O36" s="229">
        <v>4.5151069652625369</v>
      </c>
      <c r="P36" s="229">
        <v>1.767641067500912</v>
      </c>
      <c r="Q36" s="229">
        <v>0.65328572086799763</v>
      </c>
      <c r="R36" s="229">
        <v>0.42268174062568509</v>
      </c>
      <c r="S36" s="229">
        <v>0.59594597892945145</v>
      </c>
      <c r="T36" s="229">
        <v>1.330503348504835</v>
      </c>
      <c r="U36" s="229">
        <v>0.93133851048251604</v>
      </c>
      <c r="V36" s="229">
        <v>0.72003222384692245</v>
      </c>
      <c r="W36" s="229">
        <v>0.78477287336857449</v>
      </c>
      <c r="X36" s="229">
        <v>1.128742157631329</v>
      </c>
      <c r="Y36" s="229">
        <v>0.40027151579258902</v>
      </c>
      <c r="DA36" s="73" t="s">
        <v>2729</v>
      </c>
    </row>
    <row r="37" spans="1:105" ht="12" customHeight="1" x14ac:dyDescent="0.25">
      <c r="A37" s="46" t="s">
        <v>39</v>
      </c>
      <c r="B37" s="229">
        <v>36.197562325126484</v>
      </c>
      <c r="C37" s="229">
        <v>32.066749215343307</v>
      </c>
      <c r="D37" s="229">
        <v>22.575465659031629</v>
      </c>
      <c r="E37" s="229">
        <v>27.64771571394505</v>
      </c>
      <c r="F37" s="229">
        <v>13.87192917259374</v>
      </c>
      <c r="G37" s="229">
        <v>20.673363242486001</v>
      </c>
      <c r="H37" s="229">
        <v>11.64314931193665</v>
      </c>
      <c r="I37" s="229">
        <v>12.56542689820663</v>
      </c>
      <c r="J37" s="229">
        <v>12.430896381788941</v>
      </c>
      <c r="K37" s="229">
        <v>7.7237116561409254</v>
      </c>
      <c r="L37" s="229">
        <v>9.2222916909065731</v>
      </c>
      <c r="M37" s="229">
        <v>5.3604704465112549</v>
      </c>
      <c r="N37" s="229">
        <v>4.7072538930055456</v>
      </c>
      <c r="O37" s="229">
        <v>2.4208576210084392</v>
      </c>
      <c r="P37" s="229">
        <v>2.8051514765052041</v>
      </c>
      <c r="Q37" s="229">
        <v>4.515106965253695</v>
      </c>
      <c r="R37" s="229">
        <v>2.747465897747253</v>
      </c>
      <c r="S37" s="229">
        <v>2.9780007106322581</v>
      </c>
      <c r="T37" s="229">
        <v>3.7317866064608731</v>
      </c>
      <c r="U37" s="229">
        <v>3.408083358856667</v>
      </c>
      <c r="V37" s="229">
        <v>3.6028586462980159</v>
      </c>
      <c r="W37" s="229">
        <v>7.2062706314805496</v>
      </c>
      <c r="X37" s="229">
        <v>2.4577929915602472</v>
      </c>
      <c r="Y37" s="229">
        <v>2.9301368971006472</v>
      </c>
      <c r="DA37" s="73" t="s">
        <v>2730</v>
      </c>
    </row>
    <row r="38" spans="1:105" ht="12" customHeight="1" x14ac:dyDescent="0.25">
      <c r="A38" s="57" t="s">
        <v>2731</v>
      </c>
      <c r="B38" s="261">
        <v>15.981519285139351</v>
      </c>
      <c r="C38" s="261">
        <v>17.72130456010208</v>
      </c>
      <c r="D38" s="261">
        <v>26.036976194975789</v>
      </c>
      <c r="E38" s="261">
        <v>21.387815567523841</v>
      </c>
      <c r="F38" s="261">
        <v>21.49963390445188</v>
      </c>
      <c r="G38" s="261">
        <v>13.008115206065071</v>
      </c>
      <c r="H38" s="261">
        <v>17.73063843291677</v>
      </c>
      <c r="I38" s="261">
        <v>18.353367326582571</v>
      </c>
      <c r="J38" s="261">
        <v>23.968408883760461</v>
      </c>
      <c r="K38" s="261">
        <v>14.13242013357468</v>
      </c>
      <c r="L38" s="261">
        <v>17.195530806253998</v>
      </c>
      <c r="M38" s="261">
        <v>16.49618120505821</v>
      </c>
      <c r="N38" s="261">
        <v>15.464912999965209</v>
      </c>
      <c r="O38" s="261">
        <v>16.775079211855449</v>
      </c>
      <c r="P38" s="261">
        <v>17.949790692927611</v>
      </c>
      <c r="Q38" s="261">
        <v>15.8239842648356</v>
      </c>
      <c r="R38" s="261">
        <v>14.92822239500012</v>
      </c>
      <c r="S38" s="261">
        <v>14.512944408716461</v>
      </c>
      <c r="T38" s="261">
        <v>14.05543141661968</v>
      </c>
      <c r="U38" s="261">
        <v>14.240332656257429</v>
      </c>
      <c r="V38" s="261">
        <v>12.15605661092861</v>
      </c>
      <c r="W38" s="261">
        <v>12.63572885792397</v>
      </c>
      <c r="X38" s="261">
        <v>12.46419067953825</v>
      </c>
      <c r="Y38" s="261">
        <v>9.7471081294726147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66.403487546279678</v>
      </c>
      <c r="C39" s="261">
        <f t="shared" si="0"/>
        <v>74.059390357005498</v>
      </c>
      <c r="D39" s="261">
        <f t="shared" si="0"/>
        <v>100.427241566417</v>
      </c>
      <c r="E39" s="261">
        <f t="shared" si="0"/>
        <v>82.920434286477601</v>
      </c>
      <c r="F39" s="261">
        <f t="shared" si="0"/>
        <v>81.530070632642293</v>
      </c>
      <c r="G39" s="261">
        <f t="shared" si="0"/>
        <v>46.554111604876681</v>
      </c>
      <c r="H39" s="261">
        <f t="shared" si="0"/>
        <v>64.613200695491543</v>
      </c>
      <c r="I39" s="261">
        <f t="shared" si="0"/>
        <v>70.728291270419774</v>
      </c>
      <c r="J39" s="261">
        <f t="shared" si="0"/>
        <v>67.343501369953401</v>
      </c>
      <c r="K39" s="261">
        <f t="shared" si="0"/>
        <v>46.044256677271825</v>
      </c>
      <c r="L39" s="261">
        <f t="shared" si="0"/>
        <v>48.365585664523152</v>
      </c>
      <c r="M39" s="261">
        <f t="shared" si="0"/>
        <v>47.03434789678866</v>
      </c>
      <c r="N39" s="261">
        <f t="shared" si="0"/>
        <v>43.572398200408415</v>
      </c>
      <c r="O39" s="261">
        <f t="shared" si="0"/>
        <v>46.301607411867785</v>
      </c>
      <c r="P39" s="261">
        <f t="shared" si="0"/>
        <v>48.61668824845507</v>
      </c>
      <c r="Q39" s="261">
        <f t="shared" si="0"/>
        <v>45.481456693183091</v>
      </c>
      <c r="R39" s="261">
        <f t="shared" si="0"/>
        <v>40.689057428330628</v>
      </c>
      <c r="S39" s="261">
        <f t="shared" si="0"/>
        <v>43.116002177792112</v>
      </c>
      <c r="T39" s="261">
        <f t="shared" si="0"/>
        <v>39.611278664424276</v>
      </c>
      <c r="U39" s="261">
        <f t="shared" si="0"/>
        <v>43.930881433691169</v>
      </c>
      <c r="V39" s="261">
        <f t="shared" si="0"/>
        <v>35.107001036402472</v>
      </c>
      <c r="W39" s="261">
        <f t="shared" si="0"/>
        <v>36.802130799195517</v>
      </c>
      <c r="X39" s="261">
        <f t="shared" si="0"/>
        <v>33.157478696545638</v>
      </c>
      <c r="Y39" s="261">
        <f t="shared" si="0"/>
        <v>28.345677609783387</v>
      </c>
      <c r="DA39" s="70"/>
    </row>
    <row r="40" spans="1:105" ht="12" customHeight="1" x14ac:dyDescent="0.25">
      <c r="A40" s="60" t="s">
        <v>2734</v>
      </c>
      <c r="B40" s="329">
        <v>24.04517477348432</v>
      </c>
      <c r="C40" s="329">
        <v>27.00302823678874</v>
      </c>
      <c r="D40" s="329">
        <v>35.135695314943902</v>
      </c>
      <c r="E40" s="329">
        <v>28.983674567819019</v>
      </c>
      <c r="F40" s="329">
        <v>28.21374399084398</v>
      </c>
      <c r="G40" s="329">
        <v>15.229910435327531</v>
      </c>
      <c r="H40" s="329">
        <v>21.67110638593719</v>
      </c>
      <c r="I40" s="329">
        <v>24.763945360070931</v>
      </c>
      <c r="J40" s="329">
        <v>17.37195528645459</v>
      </c>
      <c r="K40" s="329">
        <v>14.04057804106472</v>
      </c>
      <c r="L40" s="329">
        <v>12.48884341802682</v>
      </c>
      <c r="M40" s="329">
        <v>12.39002352161253</v>
      </c>
      <c r="N40" s="329">
        <v>11.32020427717196</v>
      </c>
      <c r="O40" s="329">
        <v>11.70088489356711</v>
      </c>
      <c r="P40" s="329">
        <v>11.99367080560396</v>
      </c>
      <c r="Q40" s="329">
        <v>12.13438665411406</v>
      </c>
      <c r="R40" s="329">
        <v>10.13469954546588</v>
      </c>
      <c r="S40" s="329">
        <v>11.98060640438843</v>
      </c>
      <c r="T40" s="329">
        <v>10.299923296789251</v>
      </c>
      <c r="U40" s="329">
        <v>12.721183174541251</v>
      </c>
      <c r="V40" s="329">
        <v>9.4166541919196103</v>
      </c>
      <c r="W40" s="329">
        <v>9.9282358524872283</v>
      </c>
      <c r="X40" s="329">
        <v>7.962181568125863</v>
      </c>
      <c r="Y40" s="329">
        <v>7.6689774331338576</v>
      </c>
      <c r="DA40" s="72" t="s">
        <v>2735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3.0388654099981651</v>
      </c>
      <c r="E41" s="230">
        <v>0</v>
      </c>
      <c r="F41" s="230">
        <v>0</v>
      </c>
      <c r="G41" s="230">
        <v>0</v>
      </c>
      <c r="H41" s="230">
        <v>2.6855726826927901E-2</v>
      </c>
      <c r="I41" s="230">
        <v>0</v>
      </c>
      <c r="J41" s="230">
        <v>0</v>
      </c>
      <c r="K41" s="230">
        <v>2.753450217784429E-2</v>
      </c>
      <c r="L41" s="230">
        <v>0</v>
      </c>
      <c r="M41" s="230">
        <v>5.1577727132132538E-2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0.82537550540955307</v>
      </c>
      <c r="E42" s="295">
        <v>0.17457494806863369</v>
      </c>
      <c r="F42" s="295">
        <v>0.32578404894783108</v>
      </c>
      <c r="G42" s="295">
        <v>0.96325180533201593</v>
      </c>
      <c r="H42" s="295">
        <v>0.16867767925302021</v>
      </c>
      <c r="I42" s="295">
        <v>0.16478010663920181</v>
      </c>
      <c r="J42" s="295">
        <v>0.17242946054360569</v>
      </c>
      <c r="K42" s="295">
        <v>0.3333806225661492</v>
      </c>
      <c r="L42" s="295">
        <v>0.17334243973098801</v>
      </c>
      <c r="M42" s="295">
        <v>0.1673085369926598</v>
      </c>
      <c r="N42" s="295">
        <v>0.16412036543031991</v>
      </c>
      <c r="O42" s="295">
        <v>0.1650862574753777</v>
      </c>
      <c r="P42" s="295">
        <v>0.15989305974118409</v>
      </c>
      <c r="Q42" s="295">
        <v>0.16093299045104639</v>
      </c>
      <c r="R42" s="295">
        <v>0.15826426524927181</v>
      </c>
      <c r="S42" s="295">
        <v>6.3450200563970341E-2</v>
      </c>
      <c r="T42" s="295">
        <v>0.10865355353575221</v>
      </c>
      <c r="U42" s="295">
        <v>4.5711765518432368E-2</v>
      </c>
      <c r="V42" s="295">
        <v>1.9145251902751081E-2</v>
      </c>
      <c r="W42" s="295">
        <v>2.3497063402656861E-2</v>
      </c>
      <c r="X42" s="295">
        <v>7.1752388782702431E-2</v>
      </c>
      <c r="Y42" s="295">
        <v>6.4380994045404039E-2</v>
      </c>
      <c r="DA42" s="122" t="s">
        <v>2737</v>
      </c>
    </row>
    <row r="43" spans="1:105" ht="12" customHeight="1" x14ac:dyDescent="0.25">
      <c r="A43" s="59" t="s">
        <v>159</v>
      </c>
      <c r="B43" s="295">
        <v>3.4457444434590538</v>
      </c>
      <c r="C43" s="295">
        <v>4.4582773710379016</v>
      </c>
      <c r="D43" s="295">
        <v>3.9381647836750822</v>
      </c>
      <c r="E43" s="295">
        <v>1.4412365697174561</v>
      </c>
      <c r="F43" s="295">
        <v>1.071516616967632</v>
      </c>
      <c r="G43" s="295">
        <v>0.70141288528547863</v>
      </c>
      <c r="H43" s="295">
        <v>1.387831357447997</v>
      </c>
      <c r="I43" s="295">
        <v>4.4335337339078444</v>
      </c>
      <c r="J43" s="295">
        <v>1.8448946534386059</v>
      </c>
      <c r="K43" s="295">
        <v>0.25120780282405802</v>
      </c>
      <c r="L43" s="295">
        <v>0.13225781085383079</v>
      </c>
      <c r="M43" s="295">
        <v>0.25585983139939289</v>
      </c>
      <c r="N43" s="295">
        <v>0.49722030101013159</v>
      </c>
      <c r="O43" s="295">
        <v>0.12529761162221401</v>
      </c>
      <c r="P43" s="295">
        <v>0.1220935951961602</v>
      </c>
      <c r="Q43" s="295">
        <v>0.36537299224163272</v>
      </c>
      <c r="R43" s="295">
        <v>0.24164021445160311</v>
      </c>
      <c r="S43" s="295">
        <v>0.1941338588885258</v>
      </c>
      <c r="T43" s="295">
        <v>0.23159355666615539</v>
      </c>
      <c r="U43" s="295">
        <v>0.22276206046464461</v>
      </c>
      <c r="V43" s="295">
        <v>0.33624736337454553</v>
      </c>
      <c r="W43" s="295">
        <v>0.53850411233305651</v>
      </c>
      <c r="X43" s="295">
        <v>0.23773597900978249</v>
      </c>
      <c r="Y43" s="295">
        <v>0.1628115942805026</v>
      </c>
      <c r="DA43" s="122" t="s">
        <v>2738</v>
      </c>
    </row>
    <row r="44" spans="1:105" ht="12" customHeight="1" x14ac:dyDescent="0.25">
      <c r="A44" s="59" t="s">
        <v>32</v>
      </c>
      <c r="B44" s="295">
        <v>1.172065280191493</v>
      </c>
      <c r="C44" s="295">
        <v>1.129454903651369</v>
      </c>
      <c r="D44" s="295">
        <v>0.84596780384420889</v>
      </c>
      <c r="E44" s="295">
        <v>0.74553428046876524</v>
      </c>
      <c r="F44" s="295">
        <v>7.0955537745056354</v>
      </c>
      <c r="G44" s="295">
        <v>0.16168499101704981</v>
      </c>
      <c r="H44" s="295">
        <v>0</v>
      </c>
      <c r="I44" s="295">
        <v>0.2765929783419524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2739</v>
      </c>
    </row>
    <row r="45" spans="1:105" ht="12" customHeight="1" x14ac:dyDescent="0.25">
      <c r="A45" s="59" t="s">
        <v>35</v>
      </c>
      <c r="B45" s="295">
        <v>19.427365049833771</v>
      </c>
      <c r="C45" s="295">
        <v>21.415295962099471</v>
      </c>
      <c r="D45" s="295">
        <v>26.487321812016891</v>
      </c>
      <c r="E45" s="295">
        <v>26.62232876956416</v>
      </c>
      <c r="F45" s="295">
        <v>19.720889550422879</v>
      </c>
      <c r="G45" s="295">
        <v>13.403560753692989</v>
      </c>
      <c r="H45" s="295">
        <v>20.08774162240924</v>
      </c>
      <c r="I45" s="295">
        <v>19.889038541181929</v>
      </c>
      <c r="J45" s="295">
        <v>15.354631172472381</v>
      </c>
      <c r="K45" s="295">
        <v>13.428455113496669</v>
      </c>
      <c r="L45" s="295">
        <v>12.18324316744201</v>
      </c>
      <c r="M45" s="295">
        <v>11.91527742608835</v>
      </c>
      <c r="N45" s="295">
        <v>10.65886361073151</v>
      </c>
      <c r="O45" s="295">
        <v>11.41050102446952</v>
      </c>
      <c r="P45" s="295">
        <v>11.71168415066662</v>
      </c>
      <c r="Q45" s="295">
        <v>11.60808067142138</v>
      </c>
      <c r="R45" s="295">
        <v>9.7347950657650077</v>
      </c>
      <c r="S45" s="295">
        <v>11.72302234493594</v>
      </c>
      <c r="T45" s="295">
        <v>9.9596761865873376</v>
      </c>
      <c r="U45" s="295">
        <v>12.452709348558169</v>
      </c>
      <c r="V45" s="295">
        <v>9.0612615766423144</v>
      </c>
      <c r="W45" s="295">
        <v>9.3662346767515157</v>
      </c>
      <c r="X45" s="295">
        <v>7.6526932003333776</v>
      </c>
      <c r="Y45" s="295">
        <v>7.4417848448079518</v>
      </c>
      <c r="DA45" s="122" t="s">
        <v>2740</v>
      </c>
    </row>
    <row r="46" spans="1:105" ht="12" customHeight="1" x14ac:dyDescent="0.25">
      <c r="A46" s="60" t="s">
        <v>2741</v>
      </c>
      <c r="B46" s="329">
        <v>16.935095716461522</v>
      </c>
      <c r="C46" s="329">
        <v>18.865514659812391</v>
      </c>
      <c r="D46" s="329">
        <v>23.87222400274392</v>
      </c>
      <c r="E46" s="329">
        <v>19.913268720552669</v>
      </c>
      <c r="F46" s="329">
        <v>19.114956319463019</v>
      </c>
      <c r="G46" s="329">
        <v>10.631041121549019</v>
      </c>
      <c r="H46" s="329">
        <v>14.73639863163636</v>
      </c>
      <c r="I46" s="329">
        <v>16.768020271133121</v>
      </c>
      <c r="J46" s="329">
        <v>11.84287692039744</v>
      </c>
      <c r="K46" s="329">
        <v>9.5219872414932087</v>
      </c>
      <c r="L46" s="329">
        <v>8.5222896261640582</v>
      </c>
      <c r="M46" s="329">
        <v>8.4023890563743784</v>
      </c>
      <c r="N46" s="329">
        <v>7.6507882032541499</v>
      </c>
      <c r="O46" s="329">
        <v>7.9151194582236428</v>
      </c>
      <c r="P46" s="329">
        <v>8.0686968704387301</v>
      </c>
      <c r="Q46" s="329">
        <v>8.1744578810367212</v>
      </c>
      <c r="R46" s="329">
        <v>6.8067134041438049</v>
      </c>
      <c r="S46" s="329">
        <v>8.0483707386566135</v>
      </c>
      <c r="T46" s="329">
        <v>6.952136738314306</v>
      </c>
      <c r="U46" s="329">
        <v>8.556340864582598</v>
      </c>
      <c r="V46" s="329">
        <v>6.352631809086243</v>
      </c>
      <c r="W46" s="329">
        <v>6.7731228180726282</v>
      </c>
      <c r="X46" s="329">
        <v>5.367405960895467</v>
      </c>
      <c r="Y46" s="329">
        <v>5.17111267737081</v>
      </c>
      <c r="DA46" s="72" t="s">
        <v>2742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1.792644349297146</v>
      </c>
      <c r="E47" s="229">
        <v>0</v>
      </c>
      <c r="F47" s="229">
        <v>0</v>
      </c>
      <c r="G47" s="229">
        <v>0</v>
      </c>
      <c r="H47" s="229">
        <v>1.5768360598959232E-2</v>
      </c>
      <c r="I47" s="229">
        <v>0</v>
      </c>
      <c r="J47" s="229">
        <v>0</v>
      </c>
      <c r="K47" s="229">
        <v>1.6394226741193459E-2</v>
      </c>
      <c r="L47" s="229">
        <v>0</v>
      </c>
      <c r="M47" s="229">
        <v>3.0571656861959711E-2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0.48689380284913802</v>
      </c>
      <c r="E49" s="229">
        <v>9.6421521444806105E-2</v>
      </c>
      <c r="F49" s="229">
        <v>0.1952017403977577</v>
      </c>
      <c r="G49" s="229">
        <v>0.48306164795152939</v>
      </c>
      <c r="H49" s="229">
        <v>9.9039228712673968E-2</v>
      </c>
      <c r="I49" s="229">
        <v>9.9423994703167443E-2</v>
      </c>
      <c r="J49" s="229">
        <v>9.8651820176076196E-2</v>
      </c>
      <c r="K49" s="229">
        <v>0.1984970522498688</v>
      </c>
      <c r="L49" s="229">
        <v>9.8559658239182918E-2</v>
      </c>
      <c r="M49" s="229">
        <v>9.9168758830971163E-2</v>
      </c>
      <c r="N49" s="229">
        <v>9.9490593184317896E-2</v>
      </c>
      <c r="O49" s="229">
        <v>9.9393089886504096E-2</v>
      </c>
      <c r="P49" s="229">
        <v>9.9917324358169898E-2</v>
      </c>
      <c r="Q49" s="229">
        <v>9.9812347125325898E-2</v>
      </c>
      <c r="R49" s="229">
        <v>0.1000817452525215</v>
      </c>
      <c r="S49" s="229">
        <v>4.0136157537878817E-2</v>
      </c>
      <c r="T49" s="229">
        <v>6.6447182857933676E-2</v>
      </c>
      <c r="U49" s="229">
        <v>2.869873392373708E-2</v>
      </c>
      <c r="V49" s="229">
        <v>1.176412114092701E-2</v>
      </c>
      <c r="W49" s="229">
        <v>1.3416659537527541E-2</v>
      </c>
      <c r="X49" s="229">
        <v>4.4176143767438752E-2</v>
      </c>
      <c r="Y49" s="229">
        <v>3.9695004286923352E-2</v>
      </c>
      <c r="DA49" s="73" t="s">
        <v>2745</v>
      </c>
    </row>
    <row r="50" spans="1:105" ht="12" customHeight="1" x14ac:dyDescent="0.25">
      <c r="A50" s="64" t="s">
        <v>159</v>
      </c>
      <c r="B50" s="229">
        <v>1.6567364435985521</v>
      </c>
      <c r="C50" s="229">
        <v>2.241416929525184</v>
      </c>
      <c r="D50" s="229">
        <v>2.3231462712461548</v>
      </c>
      <c r="E50" s="229">
        <v>0.79602614436646602</v>
      </c>
      <c r="F50" s="229">
        <v>0.64202624153244814</v>
      </c>
      <c r="G50" s="229">
        <v>0.35175191199735478</v>
      </c>
      <c r="H50" s="229">
        <v>0.81486624569179256</v>
      </c>
      <c r="I50" s="229">
        <v>2.6750779779596261</v>
      </c>
      <c r="J50" s="229">
        <v>1.055516934409263</v>
      </c>
      <c r="K50" s="229">
        <v>0.14957080582224841</v>
      </c>
      <c r="L50" s="229">
        <v>7.519961445936528E-2</v>
      </c>
      <c r="M50" s="229">
        <v>0.15165575152744609</v>
      </c>
      <c r="N50" s="229">
        <v>0.30141745395872821</v>
      </c>
      <c r="O50" s="229">
        <v>7.5437634634054479E-2</v>
      </c>
      <c r="P50" s="229">
        <v>7.629640318983541E-2</v>
      </c>
      <c r="Q50" s="229">
        <v>0.22660820400857551</v>
      </c>
      <c r="R50" s="229">
        <v>0.15280628477578129</v>
      </c>
      <c r="S50" s="229">
        <v>0.12280161566913481</v>
      </c>
      <c r="T50" s="229">
        <v>0.14163125740247071</v>
      </c>
      <c r="U50" s="229">
        <v>0.13985434666706131</v>
      </c>
      <c r="V50" s="229">
        <v>0.20661283205613229</v>
      </c>
      <c r="W50" s="229">
        <v>0.30748209726983011</v>
      </c>
      <c r="X50" s="229">
        <v>0.14636807172001451</v>
      </c>
      <c r="Y50" s="229">
        <v>0.1003837705327686</v>
      </c>
      <c r="DA50" s="73" t="s">
        <v>2746</v>
      </c>
    </row>
    <row r="51" spans="1:105" ht="12" customHeight="1" x14ac:dyDescent="0.25">
      <c r="A51" s="64" t="s">
        <v>32</v>
      </c>
      <c r="B51" s="229">
        <v>0.56353664522505664</v>
      </c>
      <c r="C51" s="229">
        <v>0.5678380081565132</v>
      </c>
      <c r="D51" s="229">
        <v>0.49904131925656842</v>
      </c>
      <c r="E51" s="229">
        <v>0.41177471571577101</v>
      </c>
      <c r="F51" s="229">
        <v>4.2514802377300347</v>
      </c>
      <c r="G51" s="229">
        <v>8.10834900878315E-2</v>
      </c>
      <c r="H51" s="229">
        <v>0</v>
      </c>
      <c r="I51" s="229">
        <v>0.1668889490029086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2747</v>
      </c>
    </row>
    <row r="52" spans="1:105" ht="12" customHeight="1" x14ac:dyDescent="0.25">
      <c r="A52" s="64" t="s">
        <v>33</v>
      </c>
      <c r="B52" s="229">
        <v>0.32043312329883628</v>
      </c>
      <c r="C52" s="229">
        <v>0.32043312329881829</v>
      </c>
      <c r="D52" s="229">
        <v>0.21361918892405091</v>
      </c>
      <c r="E52" s="229">
        <v>0.21361918892403611</v>
      </c>
      <c r="F52" s="229">
        <v>0.21361918892409579</v>
      </c>
      <c r="G52" s="229">
        <v>0.1049304122099393</v>
      </c>
      <c r="H52" s="229">
        <v>0.52697825432198309</v>
      </c>
      <c r="I52" s="229">
        <v>0.1053296841897127</v>
      </c>
      <c r="J52" s="229">
        <v>0.1052342061072076</v>
      </c>
      <c r="K52" s="229">
        <v>0</v>
      </c>
      <c r="L52" s="229">
        <v>0.1049043727327407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2.1404450037905261E-2</v>
      </c>
      <c r="T52" s="229">
        <v>1.7941199606029509E-2</v>
      </c>
      <c r="U52" s="229">
        <v>2.5180174193111519E-2</v>
      </c>
      <c r="V52" s="229">
        <v>2.3930279300322439E-2</v>
      </c>
      <c r="W52" s="229">
        <v>0.1013716836954859</v>
      </c>
      <c r="X52" s="229">
        <v>1.521573435379356E-2</v>
      </c>
      <c r="Y52" s="229">
        <v>2.4763542562132299E-2</v>
      </c>
      <c r="DA52" s="73" t="s">
        <v>2748</v>
      </c>
    </row>
    <row r="53" spans="1:105" ht="12" customHeight="1" x14ac:dyDescent="0.25">
      <c r="A53" s="64" t="s">
        <v>35</v>
      </c>
      <c r="B53" s="229">
        <v>9.340804058249331</v>
      </c>
      <c r="C53" s="229">
        <v>10.766626417653191</v>
      </c>
      <c r="D53" s="229">
        <v>15.625024924797771</v>
      </c>
      <c r="E53" s="229">
        <v>14.704088259880301</v>
      </c>
      <c r="F53" s="229">
        <v>11.816269012762319</v>
      </c>
      <c r="G53" s="229">
        <v>6.7217586411536976</v>
      </c>
      <c r="H53" s="229">
        <v>11.79453289654664</v>
      </c>
      <c r="I53" s="229">
        <v>12.000524231358421</v>
      </c>
      <c r="J53" s="229">
        <v>8.7848231301150079</v>
      </c>
      <c r="K53" s="229">
        <v>7.9953919810377654</v>
      </c>
      <c r="L53" s="229">
        <v>6.927191544617938</v>
      </c>
      <c r="M53" s="229">
        <v>7.0625402308294074</v>
      </c>
      <c r="N53" s="229">
        <v>6.4614568735691309</v>
      </c>
      <c r="O53" s="229">
        <v>6.8698931777788834</v>
      </c>
      <c r="P53" s="229">
        <v>7.3186425099174084</v>
      </c>
      <c r="Q53" s="229">
        <v>7.1994547183110784</v>
      </c>
      <c r="R53" s="229">
        <v>6.1560029253785054</v>
      </c>
      <c r="S53" s="229">
        <v>7.4155332445647364</v>
      </c>
      <c r="T53" s="229">
        <v>6.0908493393933512</v>
      </c>
      <c r="U53" s="229">
        <v>7.8180527085482803</v>
      </c>
      <c r="V53" s="229">
        <v>5.5678441536687124</v>
      </c>
      <c r="W53" s="229">
        <v>5.3480547612749918</v>
      </c>
      <c r="X53" s="229">
        <v>4.7115710119399834</v>
      </c>
      <c r="Y53" s="229">
        <v>4.5883367552337564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6.509869232985954E-3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0.51114625234838051</v>
      </c>
      <c r="C55" s="229">
        <v>0.94513753454736371</v>
      </c>
      <c r="D55" s="229">
        <v>9.8854534259315618E-2</v>
      </c>
      <c r="E55" s="229">
        <v>0.2218216241575989</v>
      </c>
      <c r="F55" s="229">
        <v>0.25556878626147161</v>
      </c>
      <c r="G55" s="229">
        <v>0.29415061124846009</v>
      </c>
      <c r="H55" s="229">
        <v>2.4112555638931849E-2</v>
      </c>
      <c r="I55" s="229">
        <v>0.13742767942115541</v>
      </c>
      <c r="J55" s="229">
        <v>0.23869520520852941</v>
      </c>
      <c r="K55" s="229">
        <v>0.1928830854597427</v>
      </c>
      <c r="L55" s="229">
        <v>0.15912724353047611</v>
      </c>
      <c r="M55" s="229">
        <v>0.38576617091926052</v>
      </c>
      <c r="N55" s="229">
        <v>0.19770906851774719</v>
      </c>
      <c r="O55" s="229">
        <v>0.56660165838588727</v>
      </c>
      <c r="P55" s="229">
        <v>0.2218216241569772</v>
      </c>
      <c r="Q55" s="229">
        <v>8.1980953206964427E-2</v>
      </c>
      <c r="R55" s="229">
        <v>5.3042414509889911E-2</v>
      </c>
      <c r="S55" s="229">
        <v>7.4785377748009627E-2</v>
      </c>
      <c r="T55" s="229">
        <v>0.1669651260868813</v>
      </c>
      <c r="U55" s="229">
        <v>0.1168738522958451</v>
      </c>
      <c r="V55" s="229">
        <v>9.0356984953339312E-2</v>
      </c>
      <c r="W55" s="229">
        <v>9.8481301756056447E-2</v>
      </c>
      <c r="X55" s="229">
        <v>0.1416460746831473</v>
      </c>
      <c r="Y55" s="229">
        <v>5.0230151001422932E-2</v>
      </c>
      <c r="DA55" s="73" t="s">
        <v>2751</v>
      </c>
    </row>
    <row r="56" spans="1:105" ht="12" customHeight="1" x14ac:dyDescent="0.25">
      <c r="A56" s="64" t="s">
        <v>39</v>
      </c>
      <c r="B56" s="229">
        <v>4.5424391937413624</v>
      </c>
      <c r="C56" s="229">
        <v>4.0240626466313199</v>
      </c>
      <c r="D56" s="229">
        <v>2.832999612113773</v>
      </c>
      <c r="E56" s="229">
        <v>3.469517266063693</v>
      </c>
      <c r="F56" s="229">
        <v>1.7407911118549011</v>
      </c>
      <c r="G56" s="229">
        <v>2.5943044069002039</v>
      </c>
      <c r="H56" s="229">
        <v>1.461101090125384</v>
      </c>
      <c r="I56" s="229">
        <v>1.576837885265145</v>
      </c>
      <c r="J56" s="229">
        <v>1.559955624381357</v>
      </c>
      <c r="K56" s="229">
        <v>0.96925009018239083</v>
      </c>
      <c r="L56" s="229">
        <v>1.157307192584355</v>
      </c>
      <c r="M56" s="229">
        <v>0.67268648740533421</v>
      </c>
      <c r="N56" s="229">
        <v>0.59071421402422541</v>
      </c>
      <c r="O56" s="229">
        <v>0.30379389753831387</v>
      </c>
      <c r="P56" s="229">
        <v>0.35201900881633952</v>
      </c>
      <c r="Q56" s="229">
        <v>0.56660165838477761</v>
      </c>
      <c r="R56" s="229">
        <v>0.3447800342271064</v>
      </c>
      <c r="S56" s="229">
        <v>0.37370989309894997</v>
      </c>
      <c r="T56" s="229">
        <v>0.46830263296763908</v>
      </c>
      <c r="U56" s="229">
        <v>0.42768104895456199</v>
      </c>
      <c r="V56" s="229">
        <v>0.45212343796681009</v>
      </c>
      <c r="W56" s="229">
        <v>0.90431631453873607</v>
      </c>
      <c r="X56" s="229">
        <v>0.30842892443108988</v>
      </c>
      <c r="Y56" s="229">
        <v>0.36770345375380659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25.42321705633384</v>
      </c>
      <c r="C58" s="329">
        <v>28.19084746040437</v>
      </c>
      <c r="D58" s="329">
        <v>41.419322248729173</v>
      </c>
      <c r="E58" s="329">
        <v>34.023490998105913</v>
      </c>
      <c r="F58" s="329">
        <v>34.201370322335301</v>
      </c>
      <c r="G58" s="329">
        <v>20.693160048000131</v>
      </c>
      <c r="H58" s="329">
        <v>28.205695677917991</v>
      </c>
      <c r="I58" s="329">
        <v>29.196325639215718</v>
      </c>
      <c r="J58" s="329">
        <v>38.128669163101371</v>
      </c>
      <c r="K58" s="329">
        <v>22.481691394713899</v>
      </c>
      <c r="L58" s="329">
        <v>27.354452620332271</v>
      </c>
      <c r="M58" s="329">
        <v>26.241935318801751</v>
      </c>
      <c r="N58" s="329">
        <v>24.601405719982299</v>
      </c>
      <c r="O58" s="329">
        <v>26.685603060077032</v>
      </c>
      <c r="P58" s="329">
        <v>28.554320572412379</v>
      </c>
      <c r="Q58" s="329">
        <v>25.172612158032312</v>
      </c>
      <c r="R58" s="329">
        <v>23.74764447872094</v>
      </c>
      <c r="S58" s="329">
        <v>23.087025034747072</v>
      </c>
      <c r="T58" s="329">
        <v>22.359218629320718</v>
      </c>
      <c r="U58" s="329">
        <v>22.653357394567319</v>
      </c>
      <c r="V58" s="329">
        <v>19.33771503539662</v>
      </c>
      <c r="W58" s="329">
        <v>20.100772128635661</v>
      </c>
      <c r="X58" s="329">
        <v>19.82789116752431</v>
      </c>
      <c r="Y58" s="329">
        <v>15.50558749927872</v>
      </c>
      <c r="DA58" s="72" t="s">
        <v>2756</v>
      </c>
    </row>
    <row r="59" spans="1:105" ht="12" customHeight="1" x14ac:dyDescent="0.25">
      <c r="A59" s="132" t="s">
        <v>2757</v>
      </c>
      <c r="B59" s="316">
        <v>5.8645460511924918</v>
      </c>
      <c r="C59" s="316">
        <v>6.5029741431757744</v>
      </c>
      <c r="D59" s="316">
        <v>9.5544762174910289</v>
      </c>
      <c r="E59" s="316">
        <v>7.8484296200041523</v>
      </c>
      <c r="F59" s="316">
        <v>7.8894622511690713</v>
      </c>
      <c r="G59" s="316">
        <v>4.7734316934512124</v>
      </c>
      <c r="H59" s="316">
        <v>6.5063992822993493</v>
      </c>
      <c r="I59" s="316">
        <v>6.7349146198684853</v>
      </c>
      <c r="J59" s="316">
        <v>8.7953989332747469</v>
      </c>
      <c r="K59" s="316">
        <v>5.1860043597492034</v>
      </c>
      <c r="L59" s="316">
        <v>6.3100372679678189</v>
      </c>
      <c r="M59" s="316">
        <v>6.0534053502558702</v>
      </c>
      <c r="N59" s="316">
        <v>5.6749732517805871</v>
      </c>
      <c r="O59" s="316">
        <v>6.155749199752651</v>
      </c>
      <c r="P59" s="316">
        <v>6.5868189531783008</v>
      </c>
      <c r="Q59" s="316">
        <v>5.8067373181951227</v>
      </c>
      <c r="R59" s="316">
        <v>5.4780303509271704</v>
      </c>
      <c r="S59" s="316">
        <v>5.3256407795006542</v>
      </c>
      <c r="T59" s="316">
        <v>5.1577527356107744</v>
      </c>
      <c r="U59" s="316">
        <v>5.2256037212042701</v>
      </c>
      <c r="V59" s="316">
        <v>4.4607619916326504</v>
      </c>
      <c r="W59" s="316">
        <v>4.6367815509619676</v>
      </c>
      <c r="X59" s="316">
        <v>4.573834247346336</v>
      </c>
      <c r="Y59" s="316">
        <v>3.5767791203930241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0.99999999999999989</v>
      </c>
      <c r="D63" s="232">
        <f t="shared" si="1"/>
        <v>1.0000000000000002</v>
      </c>
      <c r="E63" s="232">
        <f t="shared" si="1"/>
        <v>1.0000000000000002</v>
      </c>
      <c r="F63" s="232">
        <f t="shared" si="1"/>
        <v>1</v>
      </c>
      <c r="G63" s="232">
        <f t="shared" si="1"/>
        <v>1</v>
      </c>
      <c r="H63" s="232">
        <f t="shared" si="1"/>
        <v>0.99999999999999967</v>
      </c>
      <c r="I63" s="232">
        <f t="shared" si="1"/>
        <v>1.0000000000000002</v>
      </c>
      <c r="J63" s="232">
        <f t="shared" si="1"/>
        <v>1.0000000000000002</v>
      </c>
      <c r="K63" s="232">
        <f t="shared" si="1"/>
        <v>0.99999999999999978</v>
      </c>
      <c r="L63" s="232">
        <f t="shared" si="1"/>
        <v>1</v>
      </c>
      <c r="M63" s="232">
        <f t="shared" si="1"/>
        <v>1.0000000000000002</v>
      </c>
      <c r="N63" s="232">
        <f t="shared" si="1"/>
        <v>1.0000000000000002</v>
      </c>
      <c r="O63" s="232">
        <f t="shared" si="1"/>
        <v>1.0000000000000002</v>
      </c>
      <c r="P63" s="232">
        <f t="shared" si="1"/>
        <v>0.99999999999999967</v>
      </c>
      <c r="Q63" s="232">
        <f t="shared" si="1"/>
        <v>1.0000000000000002</v>
      </c>
      <c r="R63" s="232">
        <f t="shared" si="1"/>
        <v>0.99999999999999967</v>
      </c>
      <c r="S63" s="232">
        <f t="shared" si="1"/>
        <v>1</v>
      </c>
      <c r="T63" s="232">
        <f t="shared" si="1"/>
        <v>1.0000000000000004</v>
      </c>
      <c r="U63" s="232">
        <f t="shared" si="1"/>
        <v>0.99999999999999989</v>
      </c>
      <c r="V63" s="232">
        <f t="shared" si="1"/>
        <v>1</v>
      </c>
      <c r="W63" s="232">
        <f t="shared" si="1"/>
        <v>0.99999999999999978</v>
      </c>
      <c r="X63" s="232">
        <f t="shared" si="1"/>
        <v>0.99999999999999978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1.5281631221817814E-2</v>
      </c>
      <c r="C64" s="299">
        <f t="shared" si="2"/>
        <v>1.5189404644895625E-2</v>
      </c>
      <c r="D64" s="299">
        <f t="shared" si="2"/>
        <v>1.6983716738483333E-2</v>
      </c>
      <c r="E64" s="299">
        <f t="shared" si="2"/>
        <v>1.6793162709496649E-2</v>
      </c>
      <c r="F64" s="299">
        <f t="shared" si="2"/>
        <v>1.743834497487104E-2</v>
      </c>
      <c r="G64" s="299">
        <f t="shared" si="2"/>
        <v>1.8634347038889724E-2</v>
      </c>
      <c r="H64" s="299">
        <f t="shared" si="2"/>
        <v>1.8246484661179757E-2</v>
      </c>
      <c r="I64" s="299">
        <f t="shared" si="2"/>
        <v>1.6964835436317726E-2</v>
      </c>
      <c r="J64" s="299">
        <f t="shared" si="2"/>
        <v>2.6161824258631491E-2</v>
      </c>
      <c r="K64" s="299">
        <f t="shared" si="2"/>
        <v>2.1248888832855115E-2</v>
      </c>
      <c r="L64" s="299">
        <f t="shared" si="2"/>
        <v>2.6126026422988245E-2</v>
      </c>
      <c r="M64" s="299">
        <f t="shared" si="2"/>
        <v>2.5634413989899171E-2</v>
      </c>
      <c r="N64" s="299">
        <f t="shared" si="2"/>
        <v>2.60917550318218E-2</v>
      </c>
      <c r="O64" s="299">
        <f t="shared" si="2"/>
        <v>2.6882299179265944E-2</v>
      </c>
      <c r="P64" s="299">
        <f t="shared" si="2"/>
        <v>2.7653711513244569E-2</v>
      </c>
      <c r="Q64" s="299">
        <f t="shared" si="2"/>
        <v>2.5370630144074802E-2</v>
      </c>
      <c r="R64" s="299">
        <f t="shared" si="2"/>
        <v>2.7407094667867372E-2</v>
      </c>
      <c r="S64" s="299">
        <f t="shared" si="2"/>
        <v>2.4206857961088318E-2</v>
      </c>
      <c r="T64" s="299">
        <f t="shared" si="2"/>
        <v>2.6077495891476902E-2</v>
      </c>
      <c r="U64" s="299">
        <f t="shared" si="2"/>
        <v>2.295073326612861E-2</v>
      </c>
      <c r="V64" s="299">
        <f t="shared" si="2"/>
        <v>2.5187636280852854E-2</v>
      </c>
      <c r="W64" s="299">
        <f t="shared" si="2"/>
        <v>2.4843667475702658E-2</v>
      </c>
      <c r="X64" s="299">
        <f t="shared" si="2"/>
        <v>2.8383145801468033E-2</v>
      </c>
      <c r="Y64" s="299">
        <f t="shared" si="2"/>
        <v>2.494415564362587E-2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1.2538774335850515E-2</v>
      </c>
      <c r="C65" s="233">
        <f t="shared" si="3"/>
        <v>1.2463101247093844E-2</v>
      </c>
      <c r="D65" s="233">
        <f t="shared" si="3"/>
        <v>1.3935357323883762E-2</v>
      </c>
      <c r="E65" s="233">
        <f t="shared" si="3"/>
        <v>1.3779005300099813E-2</v>
      </c>
      <c r="F65" s="233">
        <f t="shared" si="3"/>
        <v>1.4308385620407005E-2</v>
      </c>
      <c r="G65" s="233">
        <f t="shared" si="3"/>
        <v>1.5289720647294131E-2</v>
      </c>
      <c r="H65" s="233">
        <f t="shared" si="3"/>
        <v>1.4971474593788515E-2</v>
      </c>
      <c r="I65" s="233">
        <f t="shared" si="3"/>
        <v>1.3919864973388901E-2</v>
      </c>
      <c r="J65" s="233">
        <f t="shared" si="3"/>
        <v>2.1466112212210453E-2</v>
      </c>
      <c r="K65" s="233">
        <f t="shared" si="3"/>
        <v>1.7434985709009324E-2</v>
      </c>
      <c r="L65" s="233">
        <f t="shared" si="3"/>
        <v>2.1436739629118576E-2</v>
      </c>
      <c r="M65" s="233">
        <f t="shared" si="3"/>
        <v>2.1033365325045475E-2</v>
      </c>
      <c r="N65" s="233">
        <f t="shared" si="3"/>
        <v>2.1408619513289682E-2</v>
      </c>
      <c r="O65" s="233">
        <f t="shared" si="3"/>
        <v>2.2057271121448983E-2</v>
      </c>
      <c r="P65" s="233">
        <f t="shared" si="3"/>
        <v>2.2690224831380147E-2</v>
      </c>
      <c r="Q65" s="233">
        <f t="shared" si="3"/>
        <v>2.081692729770241E-2</v>
      </c>
      <c r="R65" s="233">
        <f t="shared" si="3"/>
        <v>2.248787254799374E-2</v>
      </c>
      <c r="S65" s="233">
        <f t="shared" si="3"/>
        <v>1.9862037301405799E-2</v>
      </c>
      <c r="T65" s="233">
        <f t="shared" si="3"/>
        <v>2.1396919705827203E-2</v>
      </c>
      <c r="U65" s="233">
        <f t="shared" si="3"/>
        <v>1.8831370885028596E-2</v>
      </c>
      <c r="V65" s="233">
        <f t="shared" si="3"/>
        <v>2.0666778486853624E-2</v>
      </c>
      <c r="W65" s="233">
        <f t="shared" si="3"/>
        <v>2.0384547672371415E-2</v>
      </c>
      <c r="X65" s="233">
        <f t="shared" si="3"/>
        <v>2.3288735016589165E-2</v>
      </c>
      <c r="Y65" s="233">
        <f t="shared" si="3"/>
        <v>2.0466999502462252E-2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9.0122440538925597E-3</v>
      </c>
      <c r="C66" s="233">
        <f t="shared" si="4"/>
        <v>8.9578540213487035E-3</v>
      </c>
      <c r="D66" s="233">
        <f t="shared" si="4"/>
        <v>1.0016038076541455E-2</v>
      </c>
      <c r="E66" s="233">
        <f t="shared" si="4"/>
        <v>9.9036600594467408E-3</v>
      </c>
      <c r="F66" s="233">
        <f t="shared" si="4"/>
        <v>1.0284152164667536E-2</v>
      </c>
      <c r="G66" s="233">
        <f t="shared" si="4"/>
        <v>1.0989486715242656E-2</v>
      </c>
      <c r="H66" s="233">
        <f t="shared" si="4"/>
        <v>1.0760747364285495E-2</v>
      </c>
      <c r="I66" s="233">
        <f t="shared" si="4"/>
        <v>1.0004902949623274E-2</v>
      </c>
      <c r="J66" s="233">
        <f t="shared" si="4"/>
        <v>1.5428768152526263E-2</v>
      </c>
      <c r="K66" s="233">
        <f t="shared" si="4"/>
        <v>1.2531395978350447E-2</v>
      </c>
      <c r="L66" s="233">
        <f t="shared" si="4"/>
        <v>1.5407656608428969E-2</v>
      </c>
      <c r="M66" s="233">
        <f t="shared" si="4"/>
        <v>1.5117731327376429E-2</v>
      </c>
      <c r="N66" s="233">
        <f t="shared" si="4"/>
        <v>1.5387445275176955E-2</v>
      </c>
      <c r="O66" s="233">
        <f t="shared" si="4"/>
        <v>1.5853663618541462E-2</v>
      </c>
      <c r="P66" s="233">
        <f t="shared" si="4"/>
        <v>1.6308599097554489E-2</v>
      </c>
      <c r="Q66" s="233">
        <f t="shared" si="4"/>
        <v>1.4962166495223608E-2</v>
      </c>
      <c r="R66" s="233">
        <f t="shared" si="4"/>
        <v>1.6163158393870496E-2</v>
      </c>
      <c r="S66" s="233">
        <f t="shared" si="4"/>
        <v>1.4275839310385421E-2</v>
      </c>
      <c r="T66" s="233">
        <f t="shared" si="4"/>
        <v>1.5379036038563302E-2</v>
      </c>
      <c r="U66" s="233">
        <f t="shared" si="4"/>
        <v>1.3535047823614307E-2</v>
      </c>
      <c r="V66" s="233">
        <f t="shared" si="4"/>
        <v>1.4854247037426046E-2</v>
      </c>
      <c r="W66" s="233">
        <f t="shared" si="4"/>
        <v>1.465139363951695E-2</v>
      </c>
      <c r="X66" s="233">
        <f t="shared" si="4"/>
        <v>1.6738778293173457E-2</v>
      </c>
      <c r="Y66" s="233">
        <f t="shared" si="4"/>
        <v>1.4710655892394746E-2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1.7632651409789788E-2</v>
      </c>
      <c r="C67" s="233">
        <f t="shared" si="5"/>
        <v>1.7526236128725715E-2</v>
      </c>
      <c r="D67" s="233">
        <f t="shared" si="5"/>
        <v>1.9596596236711537E-2</v>
      </c>
      <c r="E67" s="233">
        <f t="shared" si="5"/>
        <v>1.9376726203265367E-2</v>
      </c>
      <c r="F67" s="233">
        <f t="shared" si="5"/>
        <v>2.0121167278697359E-2</v>
      </c>
      <c r="G67" s="233">
        <f t="shared" si="5"/>
        <v>2.1501169660257374E-2</v>
      </c>
      <c r="H67" s="233">
        <f t="shared" si="5"/>
        <v>2.1053636147515105E-2</v>
      </c>
      <c r="I67" s="233">
        <f t="shared" si="5"/>
        <v>1.957481011882815E-2</v>
      </c>
      <c r="J67" s="233">
        <f t="shared" si="5"/>
        <v>3.0186720298420958E-2</v>
      </c>
      <c r="K67" s="233">
        <f t="shared" si="5"/>
        <v>2.4517948653294357E-2</v>
      </c>
      <c r="L67" s="233">
        <f t="shared" si="5"/>
        <v>3.0145415103447978E-2</v>
      </c>
      <c r="M67" s="233">
        <f t="shared" si="5"/>
        <v>2.9578169988345202E-2</v>
      </c>
      <c r="N67" s="233">
        <f t="shared" si="5"/>
        <v>3.0105871190563606E-2</v>
      </c>
      <c r="O67" s="233">
        <f t="shared" si="5"/>
        <v>3.101803751453764E-2</v>
      </c>
      <c r="P67" s="233">
        <f t="shared" si="5"/>
        <v>3.1908128669128344E-2</v>
      </c>
      <c r="Q67" s="233">
        <f t="shared" si="5"/>
        <v>2.9273804012394006E-2</v>
      </c>
      <c r="R67" s="233">
        <f t="shared" si="5"/>
        <v>3.1623570770616193E-2</v>
      </c>
      <c r="S67" s="233">
        <f t="shared" si="5"/>
        <v>2.7930989955101907E-2</v>
      </c>
      <c r="T67" s="233">
        <f t="shared" si="5"/>
        <v>3.00894183363195E-2</v>
      </c>
      <c r="U67" s="233">
        <f t="shared" si="5"/>
        <v>2.6481615307071472E-2</v>
      </c>
      <c r="V67" s="233">
        <f t="shared" si="5"/>
        <v>2.9062657247137903E-2</v>
      </c>
      <c r="W67" s="233">
        <f t="shared" si="5"/>
        <v>2.8665770164272301E-2</v>
      </c>
      <c r="X67" s="233">
        <f t="shared" si="5"/>
        <v>3.2749783617078504E-2</v>
      </c>
      <c r="Y67" s="233">
        <f t="shared" si="5"/>
        <v>2.8781718050337544E-2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0.11316828608502395</v>
      </c>
      <c r="C68" s="300">
        <f t="shared" si="6"/>
        <v>0.11477434648301212</v>
      </c>
      <c r="D68" s="300">
        <f t="shared" si="6"/>
        <v>0.11146599112776494</v>
      </c>
      <c r="E68" s="300">
        <f t="shared" si="6"/>
        <v>0.11248697129770041</v>
      </c>
      <c r="F68" s="300">
        <f t="shared" si="6"/>
        <v>0.10751137215997218</v>
      </c>
      <c r="G68" s="300">
        <f t="shared" si="6"/>
        <v>0.10417228094973571</v>
      </c>
      <c r="H68" s="300">
        <f t="shared" si="6"/>
        <v>0.11027659169087053</v>
      </c>
      <c r="I68" s="300">
        <f t="shared" si="6"/>
        <v>0.11444526293595184</v>
      </c>
      <c r="J68" s="300">
        <f t="shared" si="6"/>
        <v>8.9723549581515669E-2</v>
      </c>
      <c r="K68" s="300">
        <f t="shared" si="6"/>
        <v>0.1021746866507789</v>
      </c>
      <c r="L68" s="300">
        <f t="shared" si="6"/>
        <v>8.940629650778914E-2</v>
      </c>
      <c r="M68" s="300">
        <f t="shared" si="6"/>
        <v>9.1519457190463407E-2</v>
      </c>
      <c r="N68" s="300">
        <f t="shared" si="6"/>
        <v>9.0897571581316713E-2</v>
      </c>
      <c r="O68" s="300">
        <f t="shared" si="6"/>
        <v>8.8913493012088937E-2</v>
      </c>
      <c r="P68" s="300">
        <f t="shared" si="6"/>
        <v>8.7988909835327464E-2</v>
      </c>
      <c r="Q68" s="300">
        <f t="shared" si="6"/>
        <v>9.2794101420602987E-2</v>
      </c>
      <c r="R68" s="300">
        <f t="shared" si="6"/>
        <v>8.8678799565526434E-2</v>
      </c>
      <c r="S68" s="300">
        <f t="shared" si="6"/>
        <v>9.6077256272269707E-2</v>
      </c>
      <c r="T68" s="300">
        <f t="shared" si="6"/>
        <v>9.1407659666639315E-2</v>
      </c>
      <c r="U68" s="300">
        <f t="shared" si="6"/>
        <v>9.899930726283257E-2</v>
      </c>
      <c r="V68" s="300">
        <f t="shared" si="6"/>
        <v>9.3167269906558312E-2</v>
      </c>
      <c r="W68" s="300">
        <f t="shared" si="6"/>
        <v>9.2505932745654718E-2</v>
      </c>
      <c r="X68" s="300">
        <f t="shared" si="6"/>
        <v>8.6305335886186454E-2</v>
      </c>
      <c r="Y68" s="300">
        <f t="shared" si="6"/>
        <v>9.3688093745595322E-2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5.5275708920082364E-2</v>
      </c>
      <c r="C69" s="301">
        <f t="shared" si="7"/>
        <v>5.5196143311211275E-2</v>
      </c>
      <c r="D69" s="301">
        <f t="shared" si="7"/>
        <v>5.3153282118404539E-2</v>
      </c>
      <c r="E69" s="301">
        <f t="shared" si="7"/>
        <v>5.3370790283282205E-2</v>
      </c>
      <c r="F69" s="301">
        <f t="shared" si="7"/>
        <v>5.2922764694918002E-2</v>
      </c>
      <c r="G69" s="301">
        <f t="shared" si="7"/>
        <v>5.198411042869789E-2</v>
      </c>
      <c r="H69" s="301">
        <f t="shared" si="7"/>
        <v>5.1765594675572658E-2</v>
      </c>
      <c r="I69" s="301">
        <f t="shared" si="7"/>
        <v>5.2906703030568263E-2</v>
      </c>
      <c r="J69" s="301">
        <f t="shared" si="7"/>
        <v>4.4124627154969655E-2</v>
      </c>
      <c r="K69" s="301">
        <f t="shared" si="7"/>
        <v>4.8869994889100751E-2</v>
      </c>
      <c r="L69" s="301">
        <f t="shared" si="7"/>
        <v>4.4198657519427365E-2</v>
      </c>
      <c r="M69" s="301">
        <f t="shared" si="7"/>
        <v>4.4569501419018158E-2</v>
      </c>
      <c r="N69" s="301">
        <f t="shared" si="7"/>
        <v>4.4061269357857424E-2</v>
      </c>
      <c r="O69" s="301">
        <f t="shared" si="7"/>
        <v>4.3296652314449104E-2</v>
      </c>
      <c r="P69" s="301">
        <f t="shared" si="7"/>
        <v>4.2431897456904316E-2</v>
      </c>
      <c r="Q69" s="301">
        <f t="shared" si="7"/>
        <v>4.4737260455808933E-2</v>
      </c>
      <c r="R69" s="301">
        <f t="shared" si="7"/>
        <v>4.265671254602113E-2</v>
      </c>
      <c r="S69" s="301">
        <f t="shared" si="7"/>
        <v>4.58232488606721E-2</v>
      </c>
      <c r="T69" s="301">
        <f t="shared" si="7"/>
        <v>4.4028615036020513E-2</v>
      </c>
      <c r="U69" s="301">
        <f t="shared" si="7"/>
        <v>4.7071660883879568E-2</v>
      </c>
      <c r="V69" s="301">
        <f t="shared" si="7"/>
        <v>4.4930722061598143E-2</v>
      </c>
      <c r="W69" s="301">
        <f t="shared" si="7"/>
        <v>4.5456853857308216E-2</v>
      </c>
      <c r="X69" s="301">
        <f t="shared" si="7"/>
        <v>4.1721114547897412E-2</v>
      </c>
      <c r="Y69" s="301">
        <f t="shared" si="7"/>
        <v>4.517228282303383E-2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0.46984352582070049</v>
      </c>
      <c r="C70" s="301">
        <f t="shared" si="8"/>
        <v>0.46916721814529577</v>
      </c>
      <c r="D70" s="301">
        <f t="shared" si="8"/>
        <v>0.45180289800643869</v>
      </c>
      <c r="E70" s="301">
        <f t="shared" si="8"/>
        <v>0.45365171740789895</v>
      </c>
      <c r="F70" s="301">
        <f t="shared" si="8"/>
        <v>0.44984349990680295</v>
      </c>
      <c r="G70" s="301">
        <f t="shared" si="8"/>
        <v>0.44186493864393223</v>
      </c>
      <c r="H70" s="301">
        <f t="shared" si="8"/>
        <v>0.44000755474236736</v>
      </c>
      <c r="I70" s="301">
        <f t="shared" si="8"/>
        <v>0.44970697575983037</v>
      </c>
      <c r="J70" s="301">
        <f t="shared" si="8"/>
        <v>0.37505933081724208</v>
      </c>
      <c r="K70" s="301">
        <f t="shared" si="8"/>
        <v>0.41539495655735631</v>
      </c>
      <c r="L70" s="301">
        <f t="shared" si="8"/>
        <v>0.37568858891513274</v>
      </c>
      <c r="M70" s="301">
        <f t="shared" si="8"/>
        <v>0.3788407620616544</v>
      </c>
      <c r="N70" s="301">
        <f t="shared" si="8"/>
        <v>0.37452078954178819</v>
      </c>
      <c r="O70" s="301">
        <f t="shared" si="8"/>
        <v>0.36802154467281756</v>
      </c>
      <c r="P70" s="301">
        <f t="shared" si="8"/>
        <v>0.36067112838368653</v>
      </c>
      <c r="Q70" s="301">
        <f t="shared" si="8"/>
        <v>0.38026671387437594</v>
      </c>
      <c r="R70" s="301">
        <f t="shared" si="8"/>
        <v>0.36258205664117971</v>
      </c>
      <c r="S70" s="301">
        <f t="shared" si="8"/>
        <v>0.3894976153157127</v>
      </c>
      <c r="T70" s="301">
        <f t="shared" si="8"/>
        <v>0.37424322780617431</v>
      </c>
      <c r="U70" s="301">
        <f t="shared" si="8"/>
        <v>0.40010911751297651</v>
      </c>
      <c r="V70" s="301">
        <f t="shared" si="8"/>
        <v>0.3819111375235843</v>
      </c>
      <c r="W70" s="301">
        <f t="shared" si="8"/>
        <v>0.38638325778712002</v>
      </c>
      <c r="X70" s="301">
        <f t="shared" si="8"/>
        <v>0.35462947365712788</v>
      </c>
      <c r="Y70" s="301">
        <f t="shared" si="8"/>
        <v>0.38396440399578768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5.5640811115336648E-2</v>
      </c>
      <c r="C71" s="301">
        <f t="shared" si="9"/>
        <v>5.5305011783978911E-2</v>
      </c>
      <c r="D71" s="301">
        <f t="shared" si="9"/>
        <v>6.1838148124734205E-2</v>
      </c>
      <c r="E71" s="301">
        <f t="shared" si="9"/>
        <v>6.1144336019192905E-2</v>
      </c>
      <c r="F71" s="301">
        <f t="shared" si="9"/>
        <v>6.3493461190556114E-2</v>
      </c>
      <c r="G71" s="301">
        <f t="shared" si="9"/>
        <v>6.7848135372367668E-2</v>
      </c>
      <c r="H71" s="301">
        <f t="shared" si="9"/>
        <v>6.6435918509936534E-2</v>
      </c>
      <c r="I71" s="301">
        <f t="shared" si="9"/>
        <v>6.1769400819413234E-2</v>
      </c>
      <c r="J71" s="301">
        <f t="shared" si="9"/>
        <v>9.5255872941683889E-2</v>
      </c>
      <c r="K71" s="301">
        <f t="shared" si="9"/>
        <v>7.7367749083728857E-2</v>
      </c>
      <c r="L71" s="301">
        <f t="shared" si="9"/>
        <v>9.5125532104213623E-2</v>
      </c>
      <c r="M71" s="301">
        <f t="shared" si="9"/>
        <v>9.3335558629889306E-2</v>
      </c>
      <c r="N71" s="301">
        <f t="shared" si="9"/>
        <v>9.5000749090222922E-2</v>
      </c>
      <c r="O71" s="301">
        <f t="shared" si="9"/>
        <v>9.7879140601429868E-2</v>
      </c>
      <c r="P71" s="301">
        <f t="shared" si="9"/>
        <v>0.10068787268924938</v>
      </c>
      <c r="Q71" s="301">
        <f t="shared" si="9"/>
        <v>9.237511488355446E-2</v>
      </c>
      <c r="R71" s="301">
        <f t="shared" si="9"/>
        <v>9.9789934431722238E-2</v>
      </c>
      <c r="S71" s="301">
        <f t="shared" si="9"/>
        <v>8.8137790524988255E-2</v>
      </c>
      <c r="T71" s="301">
        <f t="shared" si="9"/>
        <v>9.4948831194608188E-2</v>
      </c>
      <c r="U71" s="301">
        <f t="shared" si="9"/>
        <v>8.3564208302314397E-2</v>
      </c>
      <c r="V71" s="301">
        <f t="shared" si="9"/>
        <v>9.1708829535412914E-2</v>
      </c>
      <c r="W71" s="301">
        <f t="shared" si="9"/>
        <v>9.0456430296148138E-2</v>
      </c>
      <c r="X71" s="301">
        <f t="shared" si="9"/>
        <v>0.1033437616361144</v>
      </c>
      <c r="Y71" s="301">
        <f t="shared" si="9"/>
        <v>9.0822310292176217E-2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0.23118852732592005</v>
      </c>
      <c r="C72" s="301">
        <f t="shared" si="10"/>
        <v>0.23112606876752925</v>
      </c>
      <c r="D72" s="301">
        <f t="shared" si="10"/>
        <v>0.23851597025851692</v>
      </c>
      <c r="E72" s="301">
        <f t="shared" si="10"/>
        <v>0.23705622862058276</v>
      </c>
      <c r="F72" s="301">
        <f t="shared" si="10"/>
        <v>0.24077741967992583</v>
      </c>
      <c r="G72" s="301">
        <f t="shared" si="10"/>
        <v>0.24281839576845654</v>
      </c>
      <c r="H72" s="301">
        <f t="shared" si="10"/>
        <v>0.24210280708801823</v>
      </c>
      <c r="I72" s="301">
        <f t="shared" si="10"/>
        <v>0.23804046935992162</v>
      </c>
      <c r="J72" s="301">
        <f t="shared" si="10"/>
        <v>0.26763829176373566</v>
      </c>
      <c r="K72" s="301">
        <f t="shared" si="10"/>
        <v>0.25206868064237975</v>
      </c>
      <c r="L72" s="301">
        <f t="shared" si="10"/>
        <v>0.26755801398095741</v>
      </c>
      <c r="M72" s="301">
        <f t="shared" si="10"/>
        <v>0.26612081191210685</v>
      </c>
      <c r="N72" s="301">
        <f t="shared" si="10"/>
        <v>0.26766464633235199</v>
      </c>
      <c r="O72" s="301">
        <f t="shared" si="10"/>
        <v>0.27016036614214861</v>
      </c>
      <c r="P72" s="301">
        <f t="shared" si="10"/>
        <v>0.27271130904395957</v>
      </c>
      <c r="Q72" s="301">
        <f t="shared" si="10"/>
        <v>0.26550549575814081</v>
      </c>
      <c r="R72" s="301">
        <f t="shared" si="10"/>
        <v>0.27199208756573873</v>
      </c>
      <c r="S72" s="301">
        <f t="shared" si="10"/>
        <v>0.26184549883198149</v>
      </c>
      <c r="T72" s="301">
        <f t="shared" si="10"/>
        <v>0.26758656492491595</v>
      </c>
      <c r="U72" s="301">
        <f t="shared" si="10"/>
        <v>0.25779238558841722</v>
      </c>
      <c r="V72" s="301">
        <f t="shared" si="10"/>
        <v>0.26485743498861919</v>
      </c>
      <c r="W72" s="301">
        <f t="shared" si="10"/>
        <v>0.26345843732627416</v>
      </c>
      <c r="X72" s="301">
        <f t="shared" si="10"/>
        <v>0.27491705341893058</v>
      </c>
      <c r="Y72" s="301">
        <f t="shared" si="10"/>
        <v>0.26412140843430165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8.3715008813383479E-2</v>
      </c>
      <c r="C73" s="302">
        <f t="shared" si="11"/>
        <v>8.4271605951684744E-2</v>
      </c>
      <c r="D73" s="302">
        <f t="shared" si="11"/>
        <v>8.3447721236166034E-2</v>
      </c>
      <c r="E73" s="302">
        <f t="shared" si="11"/>
        <v>8.2859679206165673E-2</v>
      </c>
      <c r="F73" s="302">
        <f t="shared" si="11"/>
        <v>8.3321802923909297E-2</v>
      </c>
      <c r="G73" s="302">
        <f t="shared" si="11"/>
        <v>7.943664462960387E-2</v>
      </c>
      <c r="H73" s="302">
        <f t="shared" si="11"/>
        <v>8.1200677760335141E-2</v>
      </c>
      <c r="I73" s="302">
        <f t="shared" si="11"/>
        <v>8.3344600453822776E-2</v>
      </c>
      <c r="J73" s="302">
        <f t="shared" si="11"/>
        <v>6.9040075773920517E-2</v>
      </c>
      <c r="K73" s="302">
        <f t="shared" si="11"/>
        <v>7.6864960750133091E-2</v>
      </c>
      <c r="L73" s="302">
        <f t="shared" si="11"/>
        <v>6.9088176974096652E-2</v>
      </c>
      <c r="M73" s="302">
        <f t="shared" si="11"/>
        <v>7.0102877293356763E-2</v>
      </c>
      <c r="N73" s="302">
        <f t="shared" si="11"/>
        <v>6.9539860081211005E-2</v>
      </c>
      <c r="O73" s="302">
        <f t="shared" si="11"/>
        <v>6.8272259295753646E-2</v>
      </c>
      <c r="P73" s="302">
        <f t="shared" si="11"/>
        <v>6.7277508680211595E-2</v>
      </c>
      <c r="Q73" s="302">
        <f t="shared" si="11"/>
        <v>7.0836481031277224E-2</v>
      </c>
      <c r="R73" s="302">
        <f t="shared" si="11"/>
        <v>6.7746914292084223E-2</v>
      </c>
      <c r="S73" s="302">
        <f t="shared" si="11"/>
        <v>7.2758783324362558E-2</v>
      </c>
      <c r="T73" s="302">
        <f t="shared" si="11"/>
        <v>6.9579200341575484E-2</v>
      </c>
      <c r="U73" s="302">
        <f t="shared" si="11"/>
        <v>7.4649632582996395E-2</v>
      </c>
      <c r="V73" s="302">
        <f t="shared" si="11"/>
        <v>7.1041980283663445E-2</v>
      </c>
      <c r="W73" s="302">
        <f t="shared" si="11"/>
        <v>7.1074077677049943E-2</v>
      </c>
      <c r="X73" s="302">
        <f t="shared" si="11"/>
        <v>6.6016463903322276E-2</v>
      </c>
      <c r="Y73" s="302">
        <f t="shared" si="11"/>
        <v>7.1458553532376429E-2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5.8960756181421214E-2</v>
      </c>
      <c r="C74" s="302">
        <f t="shared" si="12"/>
        <v>5.8875886198625382E-2</v>
      </c>
      <c r="D74" s="302">
        <f t="shared" si="12"/>
        <v>5.6696834259631526E-2</v>
      </c>
      <c r="E74" s="302">
        <f t="shared" si="12"/>
        <v>5.6928842968834367E-2</v>
      </c>
      <c r="F74" s="302">
        <f t="shared" si="12"/>
        <v>5.6450949007912539E-2</v>
      </c>
      <c r="G74" s="302">
        <f t="shared" si="12"/>
        <v>5.5449717790611114E-2</v>
      </c>
      <c r="H74" s="302">
        <f t="shared" si="12"/>
        <v>5.521663432061083E-2</v>
      </c>
      <c r="I74" s="302">
        <f t="shared" si="12"/>
        <v>5.6433816565939481E-2</v>
      </c>
      <c r="J74" s="302">
        <f t="shared" si="12"/>
        <v>4.7066268965300972E-2</v>
      </c>
      <c r="K74" s="302">
        <f t="shared" si="12"/>
        <v>5.2127994548374156E-2</v>
      </c>
      <c r="L74" s="302">
        <f t="shared" si="12"/>
        <v>4.7145234687389216E-2</v>
      </c>
      <c r="M74" s="302">
        <f t="shared" si="12"/>
        <v>4.7540801513619384E-2</v>
      </c>
      <c r="N74" s="302">
        <f t="shared" si="12"/>
        <v>4.6998687315047943E-2</v>
      </c>
      <c r="O74" s="302">
        <f t="shared" si="12"/>
        <v>4.6183095802079077E-2</v>
      </c>
      <c r="P74" s="302">
        <f t="shared" si="12"/>
        <v>4.5260690620697937E-2</v>
      </c>
      <c r="Q74" s="302">
        <f t="shared" si="12"/>
        <v>4.7719744486196217E-2</v>
      </c>
      <c r="R74" s="302">
        <f t="shared" si="12"/>
        <v>4.5500493382422555E-2</v>
      </c>
      <c r="S74" s="302">
        <f t="shared" si="12"/>
        <v>4.8878132118050227E-2</v>
      </c>
      <c r="T74" s="302">
        <f t="shared" si="12"/>
        <v>4.6963856038421896E-2</v>
      </c>
      <c r="U74" s="302">
        <f t="shared" si="12"/>
        <v>5.0209771609471564E-2</v>
      </c>
      <c r="V74" s="302">
        <f t="shared" si="12"/>
        <v>4.7926103532371367E-2</v>
      </c>
      <c r="W74" s="302">
        <f t="shared" si="12"/>
        <v>4.8487310781128792E-2</v>
      </c>
      <c r="X74" s="302">
        <f t="shared" si="12"/>
        <v>4.4502522184423916E-2</v>
      </c>
      <c r="Y74" s="302">
        <f t="shared" si="12"/>
        <v>4.8183768344569423E-2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8.8512762331115366E-2</v>
      </c>
      <c r="C76" s="302">
        <f t="shared" si="14"/>
        <v>8.7978576617219126E-2</v>
      </c>
      <c r="D76" s="302">
        <f t="shared" si="14"/>
        <v>9.837141476271935E-2</v>
      </c>
      <c r="E76" s="302">
        <f t="shared" si="14"/>
        <v>9.7267706445582705E-2</v>
      </c>
      <c r="F76" s="302">
        <f t="shared" si="14"/>
        <v>0.10100466774810402</v>
      </c>
      <c r="G76" s="302">
        <f t="shared" si="14"/>
        <v>0.10793203334824156</v>
      </c>
      <c r="H76" s="302">
        <f t="shared" si="14"/>
        <v>0.10568549500707225</v>
      </c>
      <c r="I76" s="302">
        <f t="shared" si="14"/>
        <v>9.8262052340159348E-2</v>
      </c>
      <c r="J76" s="302">
        <f t="shared" si="14"/>
        <v>0.15153194702451414</v>
      </c>
      <c r="K76" s="302">
        <f t="shared" si="14"/>
        <v>0.1230757253438725</v>
      </c>
      <c r="L76" s="302">
        <f t="shared" si="14"/>
        <v>0.15132460231947154</v>
      </c>
      <c r="M76" s="302">
        <f t="shared" si="14"/>
        <v>0.14847713310513072</v>
      </c>
      <c r="N76" s="302">
        <f t="shared" si="14"/>
        <v>0.15112609893609302</v>
      </c>
      <c r="O76" s="302">
        <f t="shared" si="14"/>
        <v>0.15570501104431592</v>
      </c>
      <c r="P76" s="302">
        <f t="shared" si="14"/>
        <v>0.16017310974305002</v>
      </c>
      <c r="Q76" s="302">
        <f t="shared" si="14"/>
        <v>0.14694927024066734</v>
      </c>
      <c r="R76" s="302">
        <f t="shared" si="14"/>
        <v>0.15874467989123189</v>
      </c>
      <c r="S76" s="302">
        <f t="shared" si="14"/>
        <v>0.14020858338956871</v>
      </c>
      <c r="T76" s="302">
        <f t="shared" si="14"/>
        <v>0.15104350854491858</v>
      </c>
      <c r="U76" s="302">
        <f t="shared" si="14"/>
        <v>0.13293298139594925</v>
      </c>
      <c r="V76" s="302">
        <f t="shared" si="14"/>
        <v>0.14588935117258436</v>
      </c>
      <c r="W76" s="302">
        <f t="shared" si="14"/>
        <v>0.1438970488680954</v>
      </c>
      <c r="X76" s="302">
        <f t="shared" si="14"/>
        <v>0.16439806733118442</v>
      </c>
      <c r="Y76" s="302">
        <f t="shared" si="14"/>
        <v>0.14447908655735583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2.0417839711585943E-2</v>
      </c>
      <c r="C77" s="235">
        <f t="shared" si="15"/>
        <v>2.0294615466908642E-2</v>
      </c>
      <c r="D77" s="235">
        <f t="shared" si="15"/>
        <v>2.2692001988520841E-2</v>
      </c>
      <c r="E77" s="235">
        <f t="shared" si="15"/>
        <v>2.2437402099034415E-2</v>
      </c>
      <c r="F77" s="235">
        <f t="shared" si="15"/>
        <v>2.3299432329181878E-2</v>
      </c>
      <c r="G77" s="235">
        <f t="shared" si="15"/>
        <v>2.4897414775126189E-2</v>
      </c>
      <c r="H77" s="235">
        <f t="shared" si="15"/>
        <v>2.437919052646547E-2</v>
      </c>
      <c r="I77" s="235">
        <f t="shared" si="15"/>
        <v>2.2666774616156755E-2</v>
      </c>
      <c r="J77" s="235">
        <f t="shared" si="15"/>
        <v>3.4954902819064174E-2</v>
      </c>
      <c r="K77" s="235">
        <f t="shared" si="15"/>
        <v>2.839071300314595E-2</v>
      </c>
      <c r="L77" s="235">
        <f t="shared" si="15"/>
        <v>3.4907073208496037E-2</v>
      </c>
      <c r="M77" s="235">
        <f t="shared" si="15"/>
        <v>3.4250228156201844E-2</v>
      </c>
      <c r="N77" s="235">
        <f t="shared" si="15"/>
        <v>3.4861283085611074E-2</v>
      </c>
      <c r="O77" s="235">
        <f t="shared" si="15"/>
        <v>3.5917531823272147E-2</v>
      </c>
      <c r="P77" s="235">
        <f t="shared" si="15"/>
        <v>3.694821847956499E-2</v>
      </c>
      <c r="Q77" s="235">
        <f t="shared" si="15"/>
        <v>3.3897785658122313E-2</v>
      </c>
      <c r="R77" s="235">
        <f t="shared" si="15"/>
        <v>3.6618712869463672E-2</v>
      </c>
      <c r="S77" s="235">
        <f t="shared" si="15"/>
        <v>3.2342865666394237E-2</v>
      </c>
      <c r="T77" s="235">
        <f t="shared" si="15"/>
        <v>3.4842231399455248E-2</v>
      </c>
      <c r="U77" s="235">
        <f t="shared" si="15"/>
        <v>3.0664553167736679E-2</v>
      </c>
      <c r="V77" s="235">
        <f t="shared" si="15"/>
        <v>3.3653286931956544E-2</v>
      </c>
      <c r="W77" s="235">
        <f t="shared" si="15"/>
        <v>3.3193709035631208E-2</v>
      </c>
      <c r="X77" s="235">
        <f t="shared" si="15"/>
        <v>3.7922818125433827E-2</v>
      </c>
      <c r="Y77" s="235">
        <f t="shared" si="15"/>
        <v>3.3327971620284981E-2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82.290019057455083</v>
      </c>
      <c r="C81" s="322">
        <f t="shared" si="16"/>
        <v>81.214267110169658</v>
      </c>
      <c r="D81" s="322">
        <f t="shared" si="16"/>
        <v>84.416559249822669</v>
      </c>
      <c r="E81" s="322">
        <f t="shared" si="16"/>
        <v>88.086890818019725</v>
      </c>
      <c r="F81" s="322">
        <f t="shared" si="16"/>
        <v>86.063464907372762</v>
      </c>
      <c r="G81" s="322">
        <f t="shared" si="16"/>
        <v>74.422734224133734</v>
      </c>
      <c r="H81" s="322">
        <f t="shared" si="16"/>
        <v>69.184207572026438</v>
      </c>
      <c r="I81" s="322">
        <f t="shared" si="16"/>
        <v>62.68604644409092</v>
      </c>
      <c r="J81" s="322">
        <f t="shared" si="16"/>
        <v>58.778615280905825</v>
      </c>
      <c r="K81" s="322">
        <f t="shared" si="16"/>
        <v>58.584497493210371</v>
      </c>
      <c r="L81" s="322">
        <f t="shared" si="16"/>
        <v>54.972130712265873</v>
      </c>
      <c r="M81" s="322">
        <f t="shared" si="16"/>
        <v>48.836122411789262</v>
      </c>
      <c r="N81" s="322">
        <f t="shared" si="16"/>
        <v>49.677746196368766</v>
      </c>
      <c r="O81" s="322">
        <f t="shared" si="16"/>
        <v>48.506780718545926</v>
      </c>
      <c r="P81" s="322">
        <f t="shared" si="16"/>
        <v>45.65608774184809</v>
      </c>
      <c r="Q81" s="322">
        <f t="shared" si="16"/>
        <v>45.316254286959335</v>
      </c>
      <c r="R81" s="322">
        <f t="shared" si="16"/>
        <v>44.782117550659208</v>
      </c>
      <c r="S81" s="322">
        <f t="shared" si="16"/>
        <v>44.567239448558674</v>
      </c>
      <c r="T81" s="322">
        <f t="shared" si="16"/>
        <v>44.653240672446977</v>
      </c>
      <c r="U81" s="322">
        <f t="shared" si="16"/>
        <v>44.271085391808974</v>
      </c>
      <c r="V81" s="322">
        <f t="shared" si="16"/>
        <v>46.388642436553596</v>
      </c>
      <c r="W81" s="322">
        <f t="shared" si="16"/>
        <v>44.934769899421774</v>
      </c>
      <c r="X81" s="322">
        <f t="shared" si="16"/>
        <v>41.075085611101812</v>
      </c>
      <c r="Y81" s="322">
        <f t="shared" si="16"/>
        <v>39.084281515055167</v>
      </c>
      <c r="DA81" s="95"/>
    </row>
    <row r="82" spans="1:105" ht="12" customHeight="1" x14ac:dyDescent="0.25">
      <c r="A82" s="55" t="s">
        <v>91</v>
      </c>
      <c r="B82" s="334">
        <f>IF(B$6=0,0,B$6/TEL!B$5*1000)</f>
        <v>1.2575257244723883</v>
      </c>
      <c r="C82" s="334">
        <f>IF(C$6=0,0,C$6/TEL!C$5*1000)</f>
        <v>1.2335963660750049</v>
      </c>
      <c r="D82" s="334">
        <f>IF(D$6=0,0,D$6/TEL!D$5*1000)</f>
        <v>1.4337069303363832</v>
      </c>
      <c r="E82" s="334">
        <f>IF(E$6=0,0,E$6/TEL!E$5*1000)</f>
        <v>1.4792574900806712</v>
      </c>
      <c r="F82" s="334">
        <f>IF(F$6=0,0,F$6/TEL!F$5*1000)</f>
        <v>1.5008043907874737</v>
      </c>
      <c r="G82" s="334">
        <f>IF(G$6=0,0,G$6/TEL!G$5*1000)</f>
        <v>1.3868190571155634</v>
      </c>
      <c r="H82" s="334">
        <f>IF(H$6=0,0,H$6/TEL!H$5*1000)</f>
        <v>1.2623685822588573</v>
      </c>
      <c r="I82" s="334">
        <f>IF(I$6=0,0,I$6/TEL!I$5*1000)</f>
        <v>1.0634584620773722</v>
      </c>
      <c r="J82" s="334">
        <f>IF(J$6=0,0,J$6/TEL!J$5*1000)</f>
        <v>1.5377558031447693</v>
      </c>
      <c r="K82" s="334">
        <f>IF(K$6=0,0,K$6/TEL!K$5*1000)</f>
        <v>1.2448554745619067</v>
      </c>
      <c r="L82" s="334">
        <f>IF(L$6=0,0,L$6/TEL!L$5*1000)</f>
        <v>1.4362033395166216</v>
      </c>
      <c r="M82" s="334">
        <f>IF(M$6=0,0,M$6/TEL!M$5*1000)</f>
        <v>1.2518853795651985</v>
      </c>
      <c r="N82" s="334">
        <f>IF(N$6=0,0,N$6/TEL!N$5*1000)</f>
        <v>1.2961795842886705</v>
      </c>
      <c r="O82" s="334">
        <f>IF(O$6=0,0,O$6/TEL!O$5*1000)</f>
        <v>1.3039737914989999</v>
      </c>
      <c r="P82" s="334">
        <f>IF(P$6=0,0,P$6/TEL!P$5*1000)</f>
        <v>1.2625602792364492</v>
      </c>
      <c r="Q82" s="334">
        <f>IF(Q$6=0,0,Q$6/TEL!Q$5*1000)</f>
        <v>1.1497019270292892</v>
      </c>
      <c r="R82" s="334">
        <f>IF(R$6=0,0,R$6/TEL!R$5*1000)</f>
        <v>1.2273477351384823</v>
      </c>
      <c r="S82" s="334">
        <f>IF(S$6=0,0,S$6/TEL!S$5*1000)</f>
        <v>1.0788328350490721</v>
      </c>
      <c r="T82" s="334">
        <f>IF(T$6=0,0,T$6/TEL!T$5*1000)</f>
        <v>1.1644447001768647</v>
      </c>
      <c r="U82" s="334">
        <f>IF(U$6=0,0,U$6/TEL!U$5*1000)</f>
        <v>1.0160538722294103</v>
      </c>
      <c r="V82" s="334">
        <f>IF(V$6=0,0,V$6/TEL!V$5*1000)</f>
        <v>1.1684202532544479</v>
      </c>
      <c r="W82" s="334">
        <f>IF(W$6=0,0,W$6/TEL!W$5*1000)</f>
        <v>1.1163444814784478</v>
      </c>
      <c r="X82" s="334">
        <f>IF(X$6=0,0,X$6/TEL!X$5*1000)</f>
        <v>1.1658401437076846</v>
      </c>
      <c r="Y82" s="334">
        <f>IF(Y$6=0,0,Y$6/TEL!Y$5*1000)</f>
        <v>0.97492440133082559</v>
      </c>
      <c r="DA82" s="67"/>
    </row>
    <row r="83" spans="1:105" ht="12" customHeight="1" x14ac:dyDescent="0.25">
      <c r="A83" s="173" t="s">
        <v>92</v>
      </c>
      <c r="B83" s="335">
        <f>IF(B$7=0,0,B$7/TEL!B$5*1000)</f>
        <v>1.0318159790542676</v>
      </c>
      <c r="C83" s="335">
        <f>IF(C$7=0,0,C$7/TEL!C$5*1000)</f>
        <v>1.0121816337025682</v>
      </c>
      <c r="D83" s="335">
        <f>IF(D$7=0,0,D$7/TEL!D$5*1000)</f>
        <v>1.1763749171990838</v>
      </c>
      <c r="E83" s="335">
        <f>IF(E$7=0,0,E$7/TEL!E$5*1000)</f>
        <v>1.2137497354508069</v>
      </c>
      <c r="F83" s="335">
        <f>IF(F$7=0,0,F$7/TEL!F$5*1000)</f>
        <v>1.2314292437230552</v>
      </c>
      <c r="G83" s="335">
        <f>IF(G$7=0,0,G$7/TEL!G$5*1000)</f>
        <v>1.1379028160948212</v>
      </c>
      <c r="H83" s="335">
        <f>IF(H$7=0,0,H$7/TEL!H$5*1000)</f>
        <v>1.035789605955985</v>
      </c>
      <c r="I83" s="335">
        <f>IF(I$7=0,0,I$7/TEL!I$5*1000)</f>
        <v>0.87258130221733088</v>
      </c>
      <c r="J83" s="335">
        <f>IF(J$7=0,0,J$7/TEL!J$5*1000)</f>
        <v>1.2617483512982721</v>
      </c>
      <c r="K83" s="335">
        <f>IF(K$7=0,0,K$7/TEL!K$5*1000)</f>
        <v>1.0214198765636155</v>
      </c>
      <c r="L83" s="335">
        <f>IF(L$7=0,0,L$7/TEL!L$5*1000)</f>
        <v>1.1784232529367158</v>
      </c>
      <c r="M83" s="335">
        <f>IF(M$7=0,0,M$7/TEL!M$5*1000)</f>
        <v>1.0271880037458041</v>
      </c>
      <c r="N83" s="335">
        <f>IF(N$7=0,0,N$7/TEL!N$5*1000)</f>
        <v>1.0635319665958323</v>
      </c>
      <c r="O83" s="335">
        <f>IF(O$7=0,0,O$7/TEL!O$5*1000)</f>
        <v>1.069927213537641</v>
      </c>
      <c r="P83" s="335">
        <f>IF(P$7=0,0,P$7/TEL!P$5*1000)</f>
        <v>1.0359468957837525</v>
      </c>
      <c r="Q83" s="335">
        <f>IF(Q$7=0,0,Q$7/TEL!Q$5*1000)</f>
        <v>0.94334517089582748</v>
      </c>
      <c r="R83" s="335">
        <f>IF(R$7=0,0,R$7/TEL!R$5*1000)</f>
        <v>1.0070545519084984</v>
      </c>
      <c r="S83" s="335">
        <f>IF(S$7=0,0,S$7/TEL!S$5*1000)</f>
        <v>0.88519617234795644</v>
      </c>
      <c r="T83" s="335">
        <f>IF(T$7=0,0,T$7/TEL!T$5*1000)</f>
        <v>0.95544180527332501</v>
      </c>
      <c r="U83" s="335">
        <f>IF(U$7=0,0,U$7/TEL!U$5*1000)</f>
        <v>0.83368522849592619</v>
      </c>
      <c r="V83" s="335">
        <f>IF(V$7=0,0,V$7/TEL!V$5*1000)</f>
        <v>0.95870379754211099</v>
      </c>
      <c r="W83" s="335">
        <f>IF(W$7=0,0,W$7/TEL!W$5*1000)</f>
        <v>0.9159749591618036</v>
      </c>
      <c r="X83" s="335">
        <f>IF(X$7=0,0,X$7/TEL!X$5*1000)</f>
        <v>0.95658678458066471</v>
      </c>
      <c r="Y83" s="335">
        <f>IF(Y$7=0,0,Y$7/TEL!Y$5*1000)</f>
        <v>0.79993797032272862</v>
      </c>
      <c r="DA83" s="177"/>
    </row>
    <row r="84" spans="1:105" ht="12" customHeight="1" x14ac:dyDescent="0.25">
      <c r="A84" s="173" t="s">
        <v>93</v>
      </c>
      <c r="B84" s="335">
        <f>IF(B$8=0,0,B$8/TEL!B$5*1000)</f>
        <v>0.74161773494525485</v>
      </c>
      <c r="C84" s="335">
        <f>IF(C$8=0,0,C$8/TEL!C$5*1000)</f>
        <v>0.72750554922372113</v>
      </c>
      <c r="D84" s="335">
        <f>IF(D$8=0,0,D$8/TEL!D$5*1000)</f>
        <v>0.8455194717368415</v>
      </c>
      <c r="E84" s="335">
        <f>IF(E$8=0,0,E$8/TEL!E$5*1000)</f>
        <v>0.87238262235526753</v>
      </c>
      <c r="F84" s="335">
        <f>IF(F$8=0,0,F$8/TEL!F$5*1000)</f>
        <v>0.88508976892594604</v>
      </c>
      <c r="G84" s="335">
        <f>IF(G$8=0,0,G$8/TEL!G$5*1000)</f>
        <v>0.81786764906815279</v>
      </c>
      <c r="H84" s="335">
        <f>IF(H$8=0,0,H$8/TEL!H$5*1000)</f>
        <v>0.74447377928086444</v>
      </c>
      <c r="I84" s="335">
        <f>IF(I$8=0,0,I$8/TEL!I$5*1000)</f>
        <v>0.62716781096870666</v>
      </c>
      <c r="J84" s="335">
        <f>IF(J$8=0,0,J$8/TEL!J$5*1000)</f>
        <v>0.90688162749563306</v>
      </c>
      <c r="K84" s="335">
        <f>IF(K$8=0,0,K$8/TEL!K$5*1000)</f>
        <v>0.73414553628009838</v>
      </c>
      <c r="L84" s="335">
        <f>IF(L$8=0,0,L$8/TEL!L$5*1000)</f>
        <v>0.84699171304826426</v>
      </c>
      <c r="M84" s="335">
        <f>IF(M$8=0,0,M$8/TEL!M$5*1000)</f>
        <v>0.73829137769229647</v>
      </c>
      <c r="N84" s="335">
        <f>IF(N$8=0,0,N$8/TEL!N$5*1000)</f>
        <v>0.76441360099075428</v>
      </c>
      <c r="O84" s="335">
        <f>IF(O$8=0,0,O$8/TEL!O$5*1000)</f>
        <v>0.76901018473017979</v>
      </c>
      <c r="P84" s="335">
        <f>IF(P$8=0,0,P$8/TEL!P$5*1000)</f>
        <v>0.74458683134457249</v>
      </c>
      <c r="Q84" s="335">
        <f>IF(Q$8=0,0,Q$8/TEL!Q$5*1000)</f>
        <v>0.67802934158137607</v>
      </c>
      <c r="R84" s="335">
        <f>IF(R$8=0,0,R$8/TEL!R$5*1000)</f>
        <v>0.72382045918423299</v>
      </c>
      <c r="S84" s="335">
        <f>IF(S$8=0,0,S$8/TEL!S$5*1000)</f>
        <v>0.63623474887509379</v>
      </c>
      <c r="T84" s="335">
        <f>IF(T$8=0,0,T$8/TEL!T$5*1000)</f>
        <v>0.68672379754020252</v>
      </c>
      <c r="U84" s="335">
        <f>IF(U$8=0,0,U$8/TEL!U$5*1000)</f>
        <v>0.59921125798144703</v>
      </c>
      <c r="V84" s="335">
        <f>IF(V$8=0,0,V$8/TEL!V$5*1000)</f>
        <v>0.68906835448339254</v>
      </c>
      <c r="W84" s="335">
        <f>IF(W$8=0,0,W$8/TEL!W$5*1000)</f>
        <v>0.6583570018975462</v>
      </c>
      <c r="X84" s="335">
        <f>IF(X$8=0,0,X$8/TEL!X$5*1000)</f>
        <v>0.68754675141735255</v>
      </c>
      <c r="Y84" s="335">
        <f>IF(Y$8=0,0,Y$8/TEL!Y$5*1000)</f>
        <v>0.57495541616946133</v>
      </c>
      <c r="DA84" s="177"/>
    </row>
    <row r="85" spans="1:105" ht="12" customHeight="1" x14ac:dyDescent="0.25">
      <c r="A85" s="173" t="s">
        <v>94</v>
      </c>
      <c r="B85" s="335">
        <f>IF(B$9=0,0,B$9/TEL!B$5*1000)</f>
        <v>1.4509912205450637</v>
      </c>
      <c r="C85" s="335">
        <f>IF(C$9=0,0,C$9/TEL!C$5*1000)</f>
        <v>1.4233804223942363</v>
      </c>
      <c r="D85" s="335">
        <f>IF(D$9=0,0,D$9/TEL!D$5*1000)</f>
        <v>1.6542772273112114</v>
      </c>
      <c r="E85" s="335">
        <f>IF(E$9=0,0,E$9/TEL!E$5*1000)</f>
        <v>1.7068355654776977</v>
      </c>
      <c r="F85" s="335">
        <f>IF(F$9=0,0,F$9/TEL!F$5*1000)</f>
        <v>1.731697373985547</v>
      </c>
      <c r="G85" s="335">
        <f>IF(G$9=0,0,G$9/TEL!G$5*1000)</f>
        <v>1.6001758351333424</v>
      </c>
      <c r="H85" s="335">
        <f>IF(H$9=0,0,H$9/TEL!H$5*1000)</f>
        <v>1.4565791333756044</v>
      </c>
      <c r="I85" s="335">
        <f>IF(I$9=0,0,I$9/TEL!I$5*1000)</f>
        <v>1.2270674562431221</v>
      </c>
      <c r="J85" s="335">
        <f>IF(J$9=0,0,J$9/TEL!J$5*1000)</f>
        <v>1.7743336190131955</v>
      </c>
      <c r="K85" s="335">
        <f>IF(K$9=0,0,K$9/TEL!K$5*1000)</f>
        <v>1.4363717014175843</v>
      </c>
      <c r="L85" s="335">
        <f>IF(L$9=0,0,L$9/TEL!L$5*1000)</f>
        <v>1.6571576994422559</v>
      </c>
      <c r="M85" s="335">
        <f>IF(M$9=0,0,M$9/TEL!M$5*1000)</f>
        <v>1.4444831302675374</v>
      </c>
      <c r="N85" s="335">
        <f>IF(N$9=0,0,N$9/TEL!N$5*1000)</f>
        <v>1.4955918280253886</v>
      </c>
      <c r="O85" s="335">
        <f>IF(O$9=0,0,O$9/TEL!O$5*1000)</f>
        <v>1.5045851440373081</v>
      </c>
      <c r="P85" s="335">
        <f>IF(P$9=0,0,P$9/TEL!P$5*1000)</f>
        <v>1.4568003221959025</v>
      </c>
      <c r="Q85" s="335">
        <f>IF(Q$9=0,0,Q$9/TEL!Q$5*1000)</f>
        <v>1.3265791465722572</v>
      </c>
      <c r="R85" s="335">
        <f>IF(R$9=0,0,R$9/TEL!R$5*1000)</f>
        <v>1.4161704636213255</v>
      </c>
      <c r="S85" s="335">
        <f>IF(S$9=0,0,S$9/TEL!S$5*1000)</f>
        <v>1.2448071173643138</v>
      </c>
      <c r="T85" s="335">
        <f>IF(T$9=0,0,T$9/TEL!T$5*1000)</f>
        <v>1.3435900386656132</v>
      </c>
      <c r="U85" s="335">
        <f>IF(U$9=0,0,U$9/TEL!U$5*1000)</f>
        <v>1.1723698525723967</v>
      </c>
      <c r="V85" s="335">
        <f>IF(V$9=0,0,V$9/TEL!V$5*1000)</f>
        <v>1.3481772152935936</v>
      </c>
      <c r="W85" s="335">
        <f>IF(W$9=0,0,W$9/TEL!W$5*1000)</f>
        <v>1.2880897863212861</v>
      </c>
      <c r="X85" s="335">
        <f>IF(X$9=0,0,X$9/TEL!X$5*1000)</f>
        <v>1.3452001658165595</v>
      </c>
      <c r="Y85" s="335">
        <f>IF(Y$9=0,0,Y$9/TEL!Y$5*1000)</f>
        <v>1.1249127707663373</v>
      </c>
      <c r="DA85" s="177"/>
    </row>
    <row r="86" spans="1:105" ht="12" customHeight="1" x14ac:dyDescent="0.25">
      <c r="A86" s="56" t="s">
        <v>95</v>
      </c>
      <c r="B86" s="336">
        <f>IF(B$10=0,0,B$10/TEL!B$5*1000)</f>
        <v>9.3126204186361488</v>
      </c>
      <c r="C86" s="336">
        <f>IF(C$10=0,0,C$10/TEL!C$5*1000)</f>
        <v>9.3213144326665098</v>
      </c>
      <c r="D86" s="336">
        <f>IF(D$10=0,0,D$10/TEL!D$5*1000)</f>
        <v>9.4095754443771753</v>
      </c>
      <c r="E86" s="336">
        <f>IF(E$10=0,0,E$10/TEL!E$5*1000)</f>
        <v>9.9086275591502524</v>
      </c>
      <c r="F86" s="336">
        <f>IF(F$10=0,0,F$10/TEL!F$5*1000)</f>
        <v>9.2528012050332578</v>
      </c>
      <c r="G86" s="336">
        <f>IF(G$10=0,0,G$10/TEL!G$5*1000)</f>
        <v>7.7527859786439706</v>
      </c>
      <c r="H86" s="336">
        <f>IF(H$10=0,0,H$10/TEL!H$5*1000)</f>
        <v>7.6293986098767945</v>
      </c>
      <c r="I86" s="336">
        <f>IF(I$10=0,0,I$10/TEL!I$5*1000)</f>
        <v>7.1741210677092724</v>
      </c>
      <c r="J86" s="336">
        <f>IF(J$10=0,0,J$10/TEL!J$5*1000)</f>
        <v>5.2738260024891863</v>
      </c>
      <c r="K86" s="336">
        <f>IF(K$10=0,0,K$10/TEL!K$5*1000)</f>
        <v>5.9858526739621132</v>
      </c>
      <c r="L86" s="336">
        <f>IF(L$10=0,0,L$10/TEL!L$5*1000)</f>
        <v>4.9148546181257835</v>
      </c>
      <c r="M86" s="336">
        <f>IF(M$10=0,0,M$10/TEL!M$5*1000)</f>
        <v>4.469455414413976</v>
      </c>
      <c r="N86" s="336">
        <f>IF(N$10=0,0,N$10/TEL!N$5*1000)</f>
        <v>4.515586490882912</v>
      </c>
      <c r="O86" s="336">
        <f>IF(O$10=0,0,O$10/TEL!O$5*1000)</f>
        <v>4.3129073084573628</v>
      </c>
      <c r="P86" s="336">
        <f>IF(P$10=0,0,P$10/TEL!P$5*1000)</f>
        <v>4.0172293877512715</v>
      </c>
      <c r="Q86" s="336">
        <f>IF(Q$10=0,0,Q$10/TEL!Q$5*1000)</f>
        <v>4.2050810963059382</v>
      </c>
      <c r="R86" s="336">
        <f>IF(R$10=0,0,R$10/TEL!R$5*1000)</f>
        <v>3.9712244263947536</v>
      </c>
      <c r="S86" s="336">
        <f>IF(S$10=0,0,S$10/TEL!S$5*1000)</f>
        <v>4.2818980858467803</v>
      </c>
      <c r="T86" s="336">
        <f>IF(T$10=0,0,T$10/TEL!T$5*1000)</f>
        <v>4.0816482263995688</v>
      </c>
      <c r="U86" s="336">
        <f>IF(U$10=0,0,U$10/TEL!U$5*1000)</f>
        <v>4.3828067855627948</v>
      </c>
      <c r="V86" s="336">
        <f>IF(V$10=0,0,V$10/TEL!V$5*1000)</f>
        <v>4.3219031704852151</v>
      </c>
      <c r="W86" s="336">
        <f>IF(W$10=0,0,W$10/TEL!W$5*1000)</f>
        <v>4.1567328022573822</v>
      </c>
      <c r="X86" s="336">
        <f>IF(X$10=0,0,X$10/TEL!X$5*1000)</f>
        <v>3.5449990602200065</v>
      </c>
      <c r="Y86" s="336">
        <f>IF(Y$10=0,0,Y$10/TEL!Y$5*1000)</f>
        <v>3.6617318305617266</v>
      </c>
      <c r="DA86" s="68"/>
    </row>
    <row r="87" spans="1:105" ht="12" customHeight="1" x14ac:dyDescent="0.25">
      <c r="A87" s="174" t="s">
        <v>2707</v>
      </c>
      <c r="B87" s="349">
        <f>IF(B$16=0,0,B$16/TEL!B$5*1000)</f>
        <v>4.548639140447917</v>
      </c>
      <c r="C87" s="349">
        <f>IF(C$16=0,0,C$16/TEL!C$5*1000)</f>
        <v>4.4827143263279172</v>
      </c>
      <c r="D87" s="349">
        <f>IF(D$16=0,0,D$16/TEL!D$5*1000)</f>
        <v>4.4870171892708361</v>
      </c>
      <c r="E87" s="349">
        <f>IF(E$16=0,0,E$16/TEL!E$5*1000)</f>
        <v>4.7012669765549067</v>
      </c>
      <c r="F87" s="349">
        <f>IF(F$16=0,0,F$16/TEL!F$5*1000)</f>
        <v>4.5547165021222211</v>
      </c>
      <c r="G87" s="349">
        <f>IF(G$16=0,0,G$16/TEL!G$5*1000)</f>
        <v>3.8687996343130018</v>
      </c>
      <c r="H87" s="349">
        <f>IF(H$16=0,0,H$16/TEL!H$5*1000)</f>
        <v>3.5813616471242065</v>
      </c>
      <c r="I87" s="349">
        <f>IF(I$16=0,0,I$16/TEL!I$5*1000)</f>
        <v>3.3165120433779274</v>
      </c>
      <c r="J87" s="349">
        <f>IF(J$16=0,0,J$16/TEL!J$5*1000)</f>
        <v>2.5935844839553708</v>
      </c>
      <c r="K87" s="349">
        <f>IF(K$16=0,0,K$16/TEL!K$5*1000)</f>
        <v>2.8630240930737272</v>
      </c>
      <c r="L87" s="349">
        <f>IF(L$16=0,0,L$16/TEL!L$5*1000)</f>
        <v>2.4296943784646339</v>
      </c>
      <c r="M87" s="349">
        <f>IF(M$16=0,0,M$16/TEL!M$5*1000)</f>
        <v>2.1766016271315856</v>
      </c>
      <c r="N87" s="349">
        <f>IF(N$16=0,0,N$16/TEL!N$5*1000)</f>
        <v>2.1888645562494804</v>
      </c>
      <c r="O87" s="349">
        <f>IF(O$16=0,0,O$16/TEL!O$5*1000)</f>
        <v>2.1001812196641065</v>
      </c>
      <c r="P87" s="349">
        <f>IF(P$16=0,0,P$16/TEL!P$5*1000)</f>
        <v>1.9372744333455247</v>
      </c>
      <c r="Q87" s="349">
        <f>IF(Q$16=0,0,Q$16/TEL!Q$5*1000)</f>
        <v>2.0273250709173678</v>
      </c>
      <c r="R87" s="349">
        <f>IF(R$16=0,0,R$16/TEL!R$5*1000)</f>
        <v>1.9102579155605983</v>
      </c>
      <c r="S87" s="349">
        <f>IF(S$16=0,0,S$16/TEL!S$5*1000)</f>
        <v>2.0422157042844673</v>
      </c>
      <c r="T87" s="349">
        <f>IF(T$16=0,0,T$16/TEL!T$5*1000)</f>
        <v>1.9660203436779409</v>
      </c>
      <c r="U87" s="349">
        <f>IF(U$16=0,0,U$16/TEL!U$5*1000)</f>
        <v>2.0839135185245059</v>
      </c>
      <c r="V87" s="349">
        <f>IF(V$16=0,0,V$16/TEL!V$5*1000)</f>
        <v>2.0842752001316471</v>
      </c>
      <c r="W87" s="349">
        <f>IF(W$16=0,0,W$16/TEL!W$5*1000)</f>
        <v>2.0425932684297883</v>
      </c>
      <c r="X87" s="349">
        <f>IF(X$16=0,0,X$16/TEL!X$5*1000)</f>
        <v>1.7136983518454718</v>
      </c>
      <c r="Y87" s="349">
        <f>IF(Y$16=0,0,Y$16/TEL!Y$5*1000)</f>
        <v>1.7655262185331451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38.66343269380733</v>
      </c>
      <c r="C88" s="349">
        <f>IF(C$27=0,0,C$27/TEL!C$5*1000)</f>
        <v>38.103071773787292</v>
      </c>
      <c r="D88" s="349">
        <f>IF(D$27=0,0,D$27/TEL!D$5*1000)</f>
        <v>38.139646108802111</v>
      </c>
      <c r="E88" s="349">
        <f>IF(E$27=0,0,E$27/TEL!E$5*1000)</f>
        <v>39.96076930071672</v>
      </c>
      <c r="F88" s="349">
        <f>IF(F$27=0,0,F$27/TEL!F$5*1000)</f>
        <v>38.715090268038878</v>
      </c>
      <c r="G88" s="349">
        <f>IF(G$27=0,0,G$27/TEL!G$5*1000)</f>
        <v>32.884796891660528</v>
      </c>
      <c r="H88" s="349">
        <f>IF(H$27=0,0,H$27/TEL!H$5*1000)</f>
        <v>30.44157400055574</v>
      </c>
      <c r="I88" s="349">
        <f>IF(I$27=0,0,I$27/TEL!I$5*1000)</f>
        <v>28.190352368712393</v>
      </c>
      <c r="J88" s="349">
        <f>IF(J$27=0,0,J$27/TEL!J$5*1000)</f>
        <v>22.045468113620654</v>
      </c>
      <c r="K88" s="349">
        <f>IF(K$27=0,0,K$27/TEL!K$5*1000)</f>
        <v>24.335704791126677</v>
      </c>
      <c r="L88" s="349">
        <f>IF(L$27=0,0,L$27/TEL!L$5*1000)</f>
        <v>20.652402216949394</v>
      </c>
      <c r="M88" s="349">
        <f>IF(M$27=0,0,M$27/TEL!M$5*1000)</f>
        <v>18.501113830618475</v>
      </c>
      <c r="N88" s="349">
        <f>IF(N$27=0,0,N$27/TEL!N$5*1000)</f>
        <v>18.605348728120589</v>
      </c>
      <c r="O88" s="349">
        <f>IF(O$27=0,0,O$27/TEL!O$5*1000)</f>
        <v>17.85154036714491</v>
      </c>
      <c r="P88" s="349">
        <f>IF(P$27=0,0,P$27/TEL!P$5*1000)</f>
        <v>16.466832683436955</v>
      </c>
      <c r="Q88" s="349">
        <f>IF(Q$27=0,0,Q$27/TEL!Q$5*1000)</f>
        <v>17.232263102797624</v>
      </c>
      <c r="R88" s="349">
        <f>IF(R$27=0,0,R$27/TEL!R$5*1000)</f>
        <v>16.237192282265092</v>
      </c>
      <c r="S88" s="349">
        <f>IF(S$27=0,0,S$27/TEL!S$5*1000)</f>
        <v>17.358833486417964</v>
      </c>
      <c r="T88" s="349">
        <f>IF(T$27=0,0,T$27/TEL!T$5*1000)</f>
        <v>16.711172921262495</v>
      </c>
      <c r="U88" s="349">
        <f>IF(U$27=0,0,U$27/TEL!U$5*1000)</f>
        <v>17.713264907458314</v>
      </c>
      <c r="V88" s="349">
        <f>IF(V$27=0,0,V$27/TEL!V$5*1000)</f>
        <v>17.716339201119002</v>
      </c>
      <c r="W88" s="349">
        <f>IF(W$27=0,0,W$27/TEL!W$5*1000)</f>
        <v>17.362042781653209</v>
      </c>
      <c r="X88" s="349">
        <f>IF(X$27=0,0,X$27/TEL!X$5*1000)</f>
        <v>14.566435990686507</v>
      </c>
      <c r="Y88" s="349">
        <f>IF(Y$27=0,0,Y$27/TEL!Y$5*1000)</f>
        <v>15.006972857531737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4.5786834070533109</v>
      </c>
      <c r="C89" s="349">
        <f>IF(C$38=0,0,C$38/TEL!C$5*1000)</f>
        <v>4.4915559995551435</v>
      </c>
      <c r="D89" s="349">
        <f>IF(D$38=0,0,D$38/TEL!D$5*1000)</f>
        <v>5.2201636950709354</v>
      </c>
      <c r="E89" s="349">
        <f>IF(E$38=0,0,E$38/TEL!E$5*1000)</f>
        <v>5.3860144510629553</v>
      </c>
      <c r="F89" s="349">
        <f>IF(F$38=0,0,F$38/TEL!F$5*1000)</f>
        <v>5.4644672690210605</v>
      </c>
      <c r="G89" s="349">
        <f>IF(G$38=0,0,G$38/TEL!G$5*1000)</f>
        <v>5.0494437464207671</v>
      </c>
      <c r="H89" s="349">
        <f>IF(H$38=0,0,H$38/TEL!H$5*1000)</f>
        <v>4.5963163764296837</v>
      </c>
      <c r="I89" s="349">
        <f>IF(I$38=0,0,I$38/TEL!I$5*1000)</f>
        <v>3.872079528589405</v>
      </c>
      <c r="J89" s="349">
        <f>IF(J$38=0,0,J$38/TEL!J$5*1000)</f>
        <v>5.5990083088860825</v>
      </c>
      <c r="K89" s="349">
        <f>IF(K$38=0,0,K$38/TEL!K$5*1000)</f>
        <v>4.5325507022510436</v>
      </c>
      <c r="L89" s="349">
        <f>IF(L$38=0,0,L$38/TEL!L$5*1000)</f>
        <v>5.2292531849066739</v>
      </c>
      <c r="M89" s="349">
        <f>IF(M$38=0,0,M$38/TEL!M$5*1000)</f>
        <v>4.5581467666220066</v>
      </c>
      <c r="N89" s="349">
        <f>IF(N$38=0,0,N$38/TEL!N$5*1000)</f>
        <v>4.7194231017690029</v>
      </c>
      <c r="O89" s="349">
        <f>IF(O$38=0,0,O$38/TEL!O$5*1000)</f>
        <v>4.7478020100732818</v>
      </c>
      <c r="P89" s="349">
        <f>IF(P$38=0,0,P$38/TEL!P$5*1000)</f>
        <v>4.5970143500404008</v>
      </c>
      <c r="Q89" s="349">
        <f>IF(Q$38=0,0,Q$38/TEL!Q$5*1000)</f>
        <v>4.1860941958502353</v>
      </c>
      <c r="R89" s="349">
        <f>IF(R$38=0,0,R$38/TEL!R$5*1000)</f>
        <v>4.4688045740939613</v>
      </c>
      <c r="S89" s="349">
        <f>IF(S$38=0,0,S$38/TEL!S$5*1000)</f>
        <v>3.9280580147940576</v>
      </c>
      <c r="T89" s="349">
        <f>IF(T$38=0,0,T$38/TEL!T$5*1000)</f>
        <v>4.2397730109003788</v>
      </c>
      <c r="U89" s="349">
        <f>IF(U$38=0,0,U$38/TEL!U$5*1000)</f>
        <v>3.6994782014506726</v>
      </c>
      <c r="V89" s="349">
        <f>IF(V$38=0,0,V$38/TEL!V$5*1000)</f>
        <v>4.2542481015931166</v>
      </c>
      <c r="W89" s="349">
        <f>IF(W$38=0,0,W$38/TEL!W$5*1000)</f>
        <v>4.0646388812805023</v>
      </c>
      <c r="X89" s="349">
        <f>IF(X$38=0,0,X$38/TEL!X$5*1000)</f>
        <v>4.2448538565766993</v>
      </c>
      <c r="Y89" s="349">
        <f>IF(Y$38=0,0,Y$38/TEL!Y$5*1000)</f>
        <v>3.5497247433071073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19.024508319514933</v>
      </c>
      <c r="C90" s="349">
        <f>IF(C$39=0,0,C$39/TEL!C$5*1000)</f>
        <v>18.770734285009564</v>
      </c>
      <c r="D90" s="349">
        <f>IF(D$39=0,0,D$39/TEL!D$5*1000)</f>
        <v>20.134697535357034</v>
      </c>
      <c r="E90" s="349">
        <f>IF(E$39=0,0,E$39/TEL!E$5*1000)</f>
        <v>20.881546128232788</v>
      </c>
      <c r="F90" s="349">
        <f>IF(F$39=0,0,F$39/TEL!F$5*1000)</f>
        <v>20.722139009111057</v>
      </c>
      <c r="G90" s="349">
        <f>IF(G$39=0,0,G$39/TEL!G$5*1000)</f>
        <v>18.071208933006361</v>
      </c>
      <c r="H90" s="349">
        <f>IF(H$39=0,0,H$39/TEL!H$5*1000)</f>
        <v>16.749690859347734</v>
      </c>
      <c r="I90" s="349">
        <f>IF(I$39=0,0,I$39/TEL!I$5*1000)</f>
        <v>14.921815917869246</v>
      </c>
      <c r="J90" s="349">
        <f>IF(J$39=0,0,J$39/TEL!J$5*1000)</f>
        <v>15.731408186019438</v>
      </c>
      <c r="K90" s="349">
        <f>IF(K$39=0,0,K$39/TEL!K$5*1000)</f>
        <v>14.767316989210345</v>
      </c>
      <c r="L90" s="349">
        <f>IF(L$39=0,0,L$39/TEL!L$5*1000)</f>
        <v>14.708234117675449</v>
      </c>
      <c r="M90" s="349">
        <f>IF(M$39=0,0,M$39/TEL!M$5*1000)</f>
        <v>12.996308546864395</v>
      </c>
      <c r="N90" s="349">
        <f>IF(N$39=0,0,N$39/TEL!N$5*1000)</f>
        <v>13.296976366239385</v>
      </c>
      <c r="O90" s="349">
        <f>IF(O$39=0,0,O$39/TEL!O$5*1000)</f>
        <v>13.10460963929928</v>
      </c>
      <c r="P90" s="349">
        <f>IF(P$39=0,0,P$39/TEL!P$5*1000)</f>
        <v>12.450931453905271</v>
      </c>
      <c r="Q90" s="349">
        <f>IF(Q$39=0,0,Q$39/TEL!Q$5*1000)</f>
        <v>12.03171456036111</v>
      </c>
      <c r="R90" s="349">
        <f>IF(R$39=0,0,R$39/TEL!R$5*1000)</f>
        <v>12.180381638218108</v>
      </c>
      <c r="S90" s="349">
        <f>IF(S$39=0,0,S$39/TEL!S$5*1000)</f>
        <v>11.669731044972211</v>
      </c>
      <c r="T90" s="349">
        <f>IF(T$39=0,0,T$39/TEL!T$5*1000)</f>
        <v>11.948607284305625</v>
      </c>
      <c r="U90" s="349">
        <f>IF(U$39=0,0,U$39/TEL!U$5*1000)</f>
        <v>11.412748715742962</v>
      </c>
      <c r="V90" s="349">
        <f>IF(V$39=0,0,V$39/TEL!V$5*1000)</f>
        <v>12.286376848349796</v>
      </c>
      <c r="W90" s="349">
        <f>IF(W$39=0,0,W$39/TEL!W$5*1000)</f>
        <v>11.838444259317365</v>
      </c>
      <c r="X90" s="349">
        <f>IF(X$39=0,0,X$39/TEL!X$5*1000)</f>
        <v>11.292241505134427</v>
      </c>
      <c r="Y90" s="349">
        <f>IF(Y$39=0,0,Y$39/TEL!Y$5*1000)</f>
        <v>10.322995481399113</v>
      </c>
      <c r="DA90" s="178"/>
    </row>
    <row r="91" spans="1:105" ht="12" customHeight="1" x14ac:dyDescent="0.25">
      <c r="A91" s="41" t="s">
        <v>2757</v>
      </c>
      <c r="B91" s="337">
        <f>IF(B$59=0,0,B$59/TEL!B$5*1000)</f>
        <v>1.6801844189784703</v>
      </c>
      <c r="C91" s="337">
        <f>IF(C$59=0,0,C$59/TEL!C$5*1000)</f>
        <v>1.6482123214276991</v>
      </c>
      <c r="D91" s="337">
        <f>IF(D$59=0,0,D$59/TEL!D$5*1000)</f>
        <v>1.9155807303610635</v>
      </c>
      <c r="E91" s="337">
        <f>IF(E$59=0,0,E$59/TEL!E$5*1000)</f>
        <v>1.9764409889376504</v>
      </c>
      <c r="F91" s="337">
        <f>IF(F$59=0,0,F$59/TEL!F$5*1000)</f>
        <v>2.0052298766242509</v>
      </c>
      <c r="G91" s="337">
        <f>IF(G$59=0,0,G$59/TEL!G$5*1000)</f>
        <v>1.8529336826772367</v>
      </c>
      <c r="H91" s="337">
        <f>IF(H$59=0,0,H$59/TEL!H$5*1000)</f>
        <v>1.6866549778209681</v>
      </c>
      <c r="I91" s="337">
        <f>IF(I$59=0,0,I$59/TEL!I$5*1000)</f>
        <v>1.4208904863261431</v>
      </c>
      <c r="J91" s="337">
        <f>IF(J$59=0,0,J$59/TEL!J$5*1000)</f>
        <v>2.0546007849832226</v>
      </c>
      <c r="K91" s="337">
        <f>IF(K$59=0,0,K$59/TEL!K$5*1000)</f>
        <v>1.6632556547632595</v>
      </c>
      <c r="L91" s="337">
        <f>IF(L$59=0,0,L$59/TEL!L$5*1000)</f>
        <v>1.9189161912000778</v>
      </c>
      <c r="M91" s="337">
        <f>IF(M$59=0,0,M$59/TEL!M$5*1000)</f>
        <v>1.6726483348679839</v>
      </c>
      <c r="N91" s="337">
        <f>IF(N$59=0,0,N$59/TEL!N$5*1000)</f>
        <v>1.7318299732067499</v>
      </c>
      <c r="O91" s="337">
        <f>IF(O$59=0,0,O$59/TEL!O$5*1000)</f>
        <v>1.7422438401028566</v>
      </c>
      <c r="P91" s="337">
        <f>IF(P$59=0,0,P$59/TEL!P$5*1000)</f>
        <v>1.6869111048079928</v>
      </c>
      <c r="Q91" s="337">
        <f>IF(Q$59=0,0,Q$59/TEL!Q$5*1000)</f>
        <v>1.5361206746483138</v>
      </c>
      <c r="R91" s="337">
        <f>IF(R$59=0,0,R$59/TEL!R$5*1000)</f>
        <v>1.6398635042741601</v>
      </c>
      <c r="S91" s="337">
        <f>IF(S$59=0,0,S$59/TEL!S$5*1000)</f>
        <v>1.4414322386067593</v>
      </c>
      <c r="T91" s="337">
        <f>IF(T$59=0,0,T$59/TEL!T$5*1000)</f>
        <v>1.5558185442449639</v>
      </c>
      <c r="U91" s="337">
        <f>IF(U$59=0,0,U$59/TEL!U$5*1000)</f>
        <v>1.3575530517905368</v>
      </c>
      <c r="V91" s="337">
        <f>IF(V$59=0,0,V$59/TEL!V$5*1000)</f>
        <v>1.5611302943012741</v>
      </c>
      <c r="W91" s="337">
        <f>IF(W$59=0,0,W$59/TEL!W$5*1000)</f>
        <v>1.4915516776244462</v>
      </c>
      <c r="X91" s="337">
        <f>IF(X$59=0,0,X$59/TEL!X$5*1000)</f>
        <v>1.5576830011164384</v>
      </c>
      <c r="Y91" s="337">
        <f>IF(Y$59=0,0,Y$59/TEL!Y$5*1000)</f>
        <v>1.3025998251329876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RO: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140.5305934576071</v>
      </c>
      <c r="C5" s="223">
        <v>156.24744602868969</v>
      </c>
      <c r="D5" s="223">
        <v>204.3392734454446</v>
      </c>
      <c r="E5" s="223">
        <v>171.95184807090379</v>
      </c>
      <c r="F5" s="223">
        <v>162.75658128072891</v>
      </c>
      <c r="G5" s="223">
        <v>94.124846672203702</v>
      </c>
      <c r="H5" s="223">
        <v>130.89459513869119</v>
      </c>
      <c r="I5" s="223">
        <v>145.1724077635146</v>
      </c>
      <c r="J5" s="223">
        <v>122.917312777098</v>
      </c>
      <c r="K5" s="223">
        <v>89.661467877137824</v>
      </c>
      <c r="L5" s="223">
        <v>88.587211378400355</v>
      </c>
      <c r="M5" s="223">
        <v>86.387265937062139</v>
      </c>
      <c r="N5" s="223">
        <v>79.626481073449014</v>
      </c>
      <c r="O5" s="223">
        <v>83.579414386383974</v>
      </c>
      <c r="P5" s="223">
        <v>87.226729338235259</v>
      </c>
      <c r="Q5" s="223">
        <v>83.923831627726372</v>
      </c>
      <c r="R5" s="223">
        <v>73.268727259764233</v>
      </c>
      <c r="S5" s="223">
        <v>80.719279550655671</v>
      </c>
      <c r="T5" s="223">
        <v>72.475399847092262</v>
      </c>
      <c r="U5" s="223">
        <v>83.551723111240705</v>
      </c>
      <c r="V5" s="223">
        <v>64.905497468650566</v>
      </c>
      <c r="W5" s="223">
        <v>68.384499167056106</v>
      </c>
      <c r="X5" s="223">
        <v>58.984298654696772</v>
      </c>
      <c r="Y5" s="223">
        <v>52.592542218477028</v>
      </c>
      <c r="DA5" s="89" t="s">
        <v>2759</v>
      </c>
    </row>
    <row r="6" spans="1:105" ht="12" customHeight="1" x14ac:dyDescent="0.25">
      <c r="A6" s="55" t="s">
        <v>91</v>
      </c>
      <c r="B6" s="259">
        <v>2.1196124736127002</v>
      </c>
      <c r="C6" s="259">
        <v>2.3503584061128571</v>
      </c>
      <c r="D6" s="259">
        <v>3.4532573864454328</v>
      </c>
      <c r="E6" s="259">
        <v>2.8366439918140829</v>
      </c>
      <c r="F6" s="259">
        <v>2.8514743428903819</v>
      </c>
      <c r="G6" s="259">
        <v>1.7252529472967539</v>
      </c>
      <c r="H6" s="259">
        <v>2.3515963480689459</v>
      </c>
      <c r="I6" s="259">
        <v>2.4341882410637781</v>
      </c>
      <c r="J6" s="259">
        <v>3.1789054304686002</v>
      </c>
      <c r="K6" s="259">
        <v>1.8743683540346809</v>
      </c>
      <c r="L6" s="259">
        <v>2.2806255736411121</v>
      </c>
      <c r="M6" s="259">
        <v>2.1878715549734968</v>
      </c>
      <c r="N6" s="259">
        <v>2.0510955130869251</v>
      </c>
      <c r="O6" s="259">
        <v>2.224861510904836</v>
      </c>
      <c r="P6" s="259">
        <v>2.380662287023283</v>
      </c>
      <c r="Q6" s="259">
        <v>2.0987187658175239</v>
      </c>
      <c r="R6" s="259">
        <v>1.979914789874172</v>
      </c>
      <c r="S6" s="259">
        <v>1.9248368974636489</v>
      </c>
      <c r="T6" s="259">
        <v>1.864157419650176</v>
      </c>
      <c r="U6" s="259">
        <v>1.8886806809828489</v>
      </c>
      <c r="V6" s="259">
        <v>1.612245291749292</v>
      </c>
      <c r="W6" s="259">
        <v>1.675863728760008</v>
      </c>
      <c r="X6" s="259">
        <v>1.653112796503819</v>
      </c>
      <c r="Y6" s="259">
        <v>1.292748931078975</v>
      </c>
      <c r="DA6" s="67" t="s">
        <v>2760</v>
      </c>
    </row>
    <row r="7" spans="1:105" ht="12" customHeight="1" x14ac:dyDescent="0.25">
      <c r="A7" s="173" t="s">
        <v>92</v>
      </c>
      <c r="B7" s="224">
        <v>0.44675208945616079</v>
      </c>
      <c r="C7" s="224">
        <v>0.49538655861563569</v>
      </c>
      <c r="D7" s="224">
        <v>0.72784528871682452</v>
      </c>
      <c r="E7" s="224">
        <v>0.59788128545320374</v>
      </c>
      <c r="F7" s="224">
        <v>0.60100708812382708</v>
      </c>
      <c r="G7" s="224">
        <v>0.36363267750143419</v>
      </c>
      <c r="H7" s="224">
        <v>0.49564748044091889</v>
      </c>
      <c r="I7" s="224">
        <v>0.51305542704763574</v>
      </c>
      <c r="J7" s="224">
        <v>0.67001994983771818</v>
      </c>
      <c r="K7" s="224">
        <v>0.39506182804645351</v>
      </c>
      <c r="L7" s="224">
        <v>0.48068892449700368</v>
      </c>
      <c r="M7" s="224">
        <v>0.46113910010170478</v>
      </c>
      <c r="N7" s="224">
        <v>0.43231072545253069</v>
      </c>
      <c r="O7" s="224">
        <v>0.46893549699356257</v>
      </c>
      <c r="P7" s="224">
        <v>0.50177372715889668</v>
      </c>
      <c r="Q7" s="224">
        <v>0.44234830917547963</v>
      </c>
      <c r="R7" s="224">
        <v>0.41730791846767801</v>
      </c>
      <c r="S7" s="224">
        <v>0.40569911552677818</v>
      </c>
      <c r="T7" s="224">
        <v>0.39290966281419198</v>
      </c>
      <c r="U7" s="224">
        <v>0.39807844643716139</v>
      </c>
      <c r="V7" s="224">
        <v>0.33981398098549942</v>
      </c>
      <c r="W7" s="224">
        <v>0.35322288002544061</v>
      </c>
      <c r="X7" s="224">
        <v>0.34842765134611309</v>
      </c>
      <c r="Y7" s="224">
        <v>0.27247352678453768</v>
      </c>
      <c r="DA7" s="177" t="s">
        <v>2761</v>
      </c>
    </row>
    <row r="8" spans="1:105" ht="12" customHeight="1" x14ac:dyDescent="0.25">
      <c r="A8" s="173" t="s">
        <v>93</v>
      </c>
      <c r="B8" s="224">
        <v>1.731131049238313</v>
      </c>
      <c r="C8" s="224">
        <v>1.9195859923985781</v>
      </c>
      <c r="D8" s="224">
        <v>2.8203462458862458</v>
      </c>
      <c r="E8" s="224">
        <v>2.3167454197393749</v>
      </c>
      <c r="F8" s="224">
        <v>2.328857672115173</v>
      </c>
      <c r="G8" s="224">
        <v>1.4090495229841931</v>
      </c>
      <c r="H8" s="224">
        <v>1.92059704502448</v>
      </c>
      <c r="I8" s="224">
        <v>1.9880515406734081</v>
      </c>
      <c r="J8" s="224">
        <v>2.5962773675779069</v>
      </c>
      <c r="K8" s="224">
        <v>1.5308351388632371</v>
      </c>
      <c r="L8" s="224">
        <v>1.8626337556354959</v>
      </c>
      <c r="M8" s="224">
        <v>1.786879643194621</v>
      </c>
      <c r="N8" s="224">
        <v>1.675171840070496</v>
      </c>
      <c r="O8" s="224">
        <v>1.817090100068163</v>
      </c>
      <c r="P8" s="224">
        <v>1.9443357944541599</v>
      </c>
      <c r="Q8" s="224">
        <v>1.714066728873991</v>
      </c>
      <c r="R8" s="224">
        <v>1.6170370811960071</v>
      </c>
      <c r="S8" s="224">
        <v>1.572053835029338</v>
      </c>
      <c r="T8" s="224">
        <v>1.522495658993777</v>
      </c>
      <c r="U8" s="224">
        <v>1.542524310292104</v>
      </c>
      <c r="V8" s="224">
        <v>1.316753849244171</v>
      </c>
      <c r="W8" s="224">
        <v>1.368712333629551</v>
      </c>
      <c r="X8" s="224">
        <v>1.350131179895973</v>
      </c>
      <c r="Y8" s="224">
        <v>1.0558146082458699</v>
      </c>
      <c r="DA8" s="177" t="s">
        <v>2762</v>
      </c>
    </row>
    <row r="9" spans="1:105" ht="12" customHeight="1" x14ac:dyDescent="0.25">
      <c r="A9" s="173" t="s">
        <v>94</v>
      </c>
      <c r="B9" s="224">
        <v>2.4347930475778679</v>
      </c>
      <c r="C9" s="224">
        <v>2.6998502687456032</v>
      </c>
      <c r="D9" s="224">
        <v>3.9667473090888121</v>
      </c>
      <c r="E9" s="224">
        <v>3.258445190195864</v>
      </c>
      <c r="F9" s="224">
        <v>3.2754807738901648</v>
      </c>
      <c r="G9" s="224">
        <v>1.981793338964333</v>
      </c>
      <c r="H9" s="224">
        <v>2.7012722892826191</v>
      </c>
      <c r="I9" s="224">
        <v>2.796145370731967</v>
      </c>
      <c r="J9" s="224">
        <v>3.6515999680924409</v>
      </c>
      <c r="K9" s="224">
        <v>2.1530817985917841</v>
      </c>
      <c r="L9" s="224">
        <v>2.6197483549270211</v>
      </c>
      <c r="M9" s="224">
        <v>2.5132020675286011</v>
      </c>
      <c r="N9" s="224">
        <v>2.356087802536075</v>
      </c>
      <c r="O9" s="224">
        <v>2.5556923286744651</v>
      </c>
      <c r="P9" s="224">
        <v>2.7346602538130971</v>
      </c>
      <c r="Q9" s="224">
        <v>2.4107925026145178</v>
      </c>
      <c r="R9" s="224">
        <v>2.2743227005858211</v>
      </c>
      <c r="S9" s="224">
        <v>2.2110548763085771</v>
      </c>
      <c r="T9" s="224">
        <v>2.141352526209134</v>
      </c>
      <c r="U9" s="224">
        <v>2.1695223293878061</v>
      </c>
      <c r="V9" s="224">
        <v>1.851981754311282</v>
      </c>
      <c r="W9" s="224">
        <v>1.9250600787973871</v>
      </c>
      <c r="X9" s="224">
        <v>1.8989261451784409</v>
      </c>
      <c r="Y9" s="224">
        <v>1.4849771591927039</v>
      </c>
      <c r="DA9" s="177" t="s">
        <v>2763</v>
      </c>
    </row>
    <row r="10" spans="1:105" ht="12" customHeight="1" x14ac:dyDescent="0.25">
      <c r="A10" s="56" t="s">
        <v>95</v>
      </c>
      <c r="B10" s="260">
        <v>21.618159187262791</v>
      </c>
      <c r="C10" s="260">
        <v>24.40260126079389</v>
      </c>
      <c r="D10" s="260">
        <v>31.322888382746481</v>
      </c>
      <c r="E10" s="260">
        <v>26.446054454888412</v>
      </c>
      <c r="F10" s="260">
        <v>24.524176192471959</v>
      </c>
      <c r="G10" s="260">
        <v>13.48817950085613</v>
      </c>
      <c r="H10" s="260">
        <v>19.79597201774148</v>
      </c>
      <c r="I10" s="260">
        <v>22.567186802432179</v>
      </c>
      <c r="J10" s="260">
        <v>15.54105221162917</v>
      </c>
      <c r="K10" s="260">
        <v>12.694048520989369</v>
      </c>
      <c r="L10" s="260">
        <v>11.20693423859692</v>
      </c>
      <c r="M10" s="260">
        <v>11.177941259744889</v>
      </c>
      <c r="N10" s="260">
        <v>10.218534699960729</v>
      </c>
      <c r="O10" s="260">
        <v>10.593540825425849</v>
      </c>
      <c r="P10" s="260">
        <v>10.94001465284085</v>
      </c>
      <c r="Q10" s="260">
        <v>10.938178829147891</v>
      </c>
      <c r="R10" s="260">
        <v>9.2257998771351559</v>
      </c>
      <c r="S10" s="260">
        <v>10.841183051531431</v>
      </c>
      <c r="T10" s="260">
        <v>9.3655254606915577</v>
      </c>
      <c r="U10" s="260">
        <v>11.507792885106671</v>
      </c>
      <c r="V10" s="260">
        <v>8.4856021136857613</v>
      </c>
      <c r="W10" s="260">
        <v>8.867389580422989</v>
      </c>
      <c r="X10" s="260">
        <v>7.2836259663460297</v>
      </c>
      <c r="Y10" s="260">
        <v>6.9100914004887679</v>
      </c>
      <c r="DA10" s="68" t="s">
        <v>2764</v>
      </c>
    </row>
    <row r="11" spans="1:105" ht="12" customHeight="1" x14ac:dyDescent="0.25">
      <c r="A11" s="37" t="s">
        <v>159</v>
      </c>
      <c r="B11" s="226">
        <v>2.899599977238883</v>
      </c>
      <c r="C11" s="226">
        <v>3.7539786402064248</v>
      </c>
      <c r="D11" s="226">
        <v>3.5787616268302389</v>
      </c>
      <c r="E11" s="226">
        <v>1.19257879955409</v>
      </c>
      <c r="F11" s="226">
        <v>1.096471199263384</v>
      </c>
      <c r="G11" s="226">
        <v>0.5744643111552088</v>
      </c>
      <c r="H11" s="226">
        <v>1.1119481458876559</v>
      </c>
      <c r="I11" s="226">
        <v>3.6553050967690441</v>
      </c>
      <c r="J11" s="226">
        <v>1.257241309689958</v>
      </c>
      <c r="K11" s="226">
        <v>0.1943849173698719</v>
      </c>
      <c r="L11" s="226">
        <v>9.0656175856599741E-2</v>
      </c>
      <c r="M11" s="226">
        <v>0.17906968720455879</v>
      </c>
      <c r="N11" s="226">
        <v>0.34558992940660821</v>
      </c>
      <c r="O11" s="226">
        <v>8.5323584088721191E-2</v>
      </c>
      <c r="P11" s="226">
        <v>8.2114106532044401E-2</v>
      </c>
      <c r="Q11" s="226">
        <v>0.2605149291484179</v>
      </c>
      <c r="R11" s="226">
        <v>0.1644377463913142</v>
      </c>
      <c r="S11" s="226">
        <v>0.14181829169298821</v>
      </c>
      <c r="T11" s="226">
        <v>0.1602390169118306</v>
      </c>
      <c r="U11" s="226">
        <v>0.1666098962504248</v>
      </c>
      <c r="V11" s="226">
        <v>0.23852326779162381</v>
      </c>
      <c r="W11" s="226">
        <v>0.37879863673912828</v>
      </c>
      <c r="X11" s="226">
        <v>0.1553909941249112</v>
      </c>
      <c r="Y11" s="226">
        <v>0.1167896583870052</v>
      </c>
      <c r="DA11" s="69" t="s">
        <v>2765</v>
      </c>
    </row>
    <row r="12" spans="1:105" ht="12" customHeight="1" x14ac:dyDescent="0.25">
      <c r="A12" s="37" t="s">
        <v>35</v>
      </c>
      <c r="B12" s="226">
        <v>18.136942548347552</v>
      </c>
      <c r="C12" s="226">
        <v>20.005248327159009</v>
      </c>
      <c r="D12" s="226">
        <v>26.703739890982281</v>
      </c>
      <c r="E12" s="226">
        <v>24.43953885296288</v>
      </c>
      <c r="F12" s="226">
        <v>22.388240949180521</v>
      </c>
      <c r="G12" s="226">
        <v>12.178804352605409</v>
      </c>
      <c r="H12" s="226">
        <v>17.85558592412271</v>
      </c>
      <c r="I12" s="226">
        <v>18.192088384333811</v>
      </c>
      <c r="J12" s="226">
        <v>11.608647188391259</v>
      </c>
      <c r="K12" s="226">
        <v>11.52791178289332</v>
      </c>
      <c r="L12" s="226">
        <v>9.2647590934330459</v>
      </c>
      <c r="M12" s="226">
        <v>9.2516517657610198</v>
      </c>
      <c r="N12" s="226">
        <v>8.2189868333325364</v>
      </c>
      <c r="O12" s="226">
        <v>8.6203751228019723</v>
      </c>
      <c r="P12" s="226">
        <v>8.7385503774660265</v>
      </c>
      <c r="Q12" s="226">
        <v>9.1823056539284682</v>
      </c>
      <c r="R12" s="226">
        <v>7.3494403643710866</v>
      </c>
      <c r="S12" s="226">
        <v>9.5009210319612638</v>
      </c>
      <c r="T12" s="226">
        <v>7.6450824124450483</v>
      </c>
      <c r="U12" s="226">
        <v>10.332813066118421</v>
      </c>
      <c r="V12" s="226">
        <v>7.1310861621047019</v>
      </c>
      <c r="W12" s="226">
        <v>7.3093636907075421</v>
      </c>
      <c r="X12" s="226">
        <v>5.5493279107189153</v>
      </c>
      <c r="Y12" s="226">
        <v>5.9223125290946106</v>
      </c>
      <c r="DA12" s="69" t="s">
        <v>2766</v>
      </c>
    </row>
    <row r="13" spans="1:105" ht="12" customHeight="1" x14ac:dyDescent="0.25">
      <c r="A13" s="37" t="s">
        <v>96</v>
      </c>
      <c r="B13" s="226">
        <v>5.5062956132477338E-2</v>
      </c>
      <c r="C13" s="226">
        <v>9.1815661546225349E-2</v>
      </c>
      <c r="D13" s="226">
        <v>3.675270541376207E-2</v>
      </c>
      <c r="E13" s="226">
        <v>3.6752705413759107E-2</v>
      </c>
      <c r="F13" s="226">
        <v>5.5062956132502387E-2</v>
      </c>
      <c r="G13" s="226">
        <v>5.506295613242311E-2</v>
      </c>
      <c r="H13" s="226">
        <v>9.181566154607991E-2</v>
      </c>
      <c r="I13" s="226">
        <v>9.1815661546236577E-2</v>
      </c>
      <c r="J13" s="226">
        <v>0.1101920142529044</v>
      </c>
      <c r="K13" s="226">
        <v>0.1101920142527613</v>
      </c>
      <c r="L13" s="226">
        <v>0</v>
      </c>
      <c r="M13" s="226">
        <v>0.110192014252824</v>
      </c>
      <c r="N13" s="226">
        <v>7.3439308839191184E-2</v>
      </c>
      <c r="O13" s="226">
        <v>1.8376352706851729E-2</v>
      </c>
      <c r="P13" s="226">
        <v>1.8376352706861131E-2</v>
      </c>
      <c r="Q13" s="226">
        <v>1.8376352706818731E-2</v>
      </c>
      <c r="R13" s="226">
        <v>1.8376352706787832E-2</v>
      </c>
      <c r="S13" s="226">
        <v>2.7961140989104301E-2</v>
      </c>
      <c r="T13" s="226">
        <v>0.1431108043535847</v>
      </c>
      <c r="U13" s="226">
        <v>5.3542610404817897E-3</v>
      </c>
      <c r="V13" s="226">
        <v>3.767813324778514E-3</v>
      </c>
      <c r="W13" s="226">
        <v>1.4542437393882831E-3</v>
      </c>
      <c r="X13" s="226">
        <v>9.2542783415645933E-4</v>
      </c>
      <c r="Y13" s="226">
        <v>1.3220397630798E-4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2768</v>
      </c>
    </row>
    <row r="15" spans="1:105" ht="12" customHeight="1" x14ac:dyDescent="0.25">
      <c r="A15" s="37" t="s">
        <v>40</v>
      </c>
      <c r="B15" s="226">
        <v>0.52655370554387426</v>
      </c>
      <c r="C15" s="226">
        <v>0.55155863188223442</v>
      </c>
      <c r="D15" s="226">
        <v>1.003634159520193</v>
      </c>
      <c r="E15" s="226">
        <v>0.7771840969576832</v>
      </c>
      <c r="F15" s="226">
        <v>0.98440108789555181</v>
      </c>
      <c r="G15" s="226">
        <v>0.67984788096308668</v>
      </c>
      <c r="H15" s="226">
        <v>0.73662228618504344</v>
      </c>
      <c r="I15" s="226">
        <v>0.62797765978308373</v>
      </c>
      <c r="J15" s="226">
        <v>2.5649716992950449</v>
      </c>
      <c r="K15" s="226">
        <v>0.8615598064734159</v>
      </c>
      <c r="L15" s="226">
        <v>1.851518969307276</v>
      </c>
      <c r="M15" s="226">
        <v>1.637027792526492</v>
      </c>
      <c r="N15" s="226">
        <v>1.5805186283823911</v>
      </c>
      <c r="O15" s="226">
        <v>1.869465765828308</v>
      </c>
      <c r="P15" s="226">
        <v>2.1009738161359142</v>
      </c>
      <c r="Q15" s="226">
        <v>1.4769818933641889</v>
      </c>
      <c r="R15" s="226">
        <v>1.6935454136659669</v>
      </c>
      <c r="S15" s="226">
        <v>1.1704825868880711</v>
      </c>
      <c r="T15" s="226">
        <v>1.417093226981095</v>
      </c>
      <c r="U15" s="226">
        <v>1.003015661697342</v>
      </c>
      <c r="V15" s="226">
        <v>1.1122248704646569</v>
      </c>
      <c r="W15" s="226">
        <v>1.177773009236929</v>
      </c>
      <c r="X15" s="226">
        <v>1.5779816336680479</v>
      </c>
      <c r="Y15" s="226">
        <v>0.87085700903084384</v>
      </c>
      <c r="DA15" s="69" t="s">
        <v>2769</v>
      </c>
    </row>
    <row r="16" spans="1:105" ht="12" customHeight="1" x14ac:dyDescent="0.25">
      <c r="A16" s="57" t="s">
        <v>2707</v>
      </c>
      <c r="B16" s="261">
        <v>8.60267478345596</v>
      </c>
      <c r="C16" s="261">
        <v>9.5245899043915969</v>
      </c>
      <c r="D16" s="261">
        <v>11.966210481588201</v>
      </c>
      <c r="E16" s="261">
        <v>10.16482159868117</v>
      </c>
      <c r="F16" s="261">
        <v>9.4279402020756002</v>
      </c>
      <c r="G16" s="261">
        <v>5.4358205031723248</v>
      </c>
      <c r="H16" s="261">
        <v>7.4974347373875414</v>
      </c>
      <c r="I16" s="261">
        <v>8.4924548403617255</v>
      </c>
      <c r="J16" s="261">
        <v>6.0274339812832451</v>
      </c>
      <c r="K16" s="261">
        <v>4.8622067630521606</v>
      </c>
      <c r="L16" s="261">
        <v>4.356623556853128</v>
      </c>
      <c r="M16" s="261">
        <v>4.2681129092453904</v>
      </c>
      <c r="N16" s="261">
        <v>3.8958187317460138</v>
      </c>
      <c r="O16" s="261">
        <v>4.000991203302199</v>
      </c>
      <c r="P16" s="261">
        <v>4.108371018468449</v>
      </c>
      <c r="Q16" s="261">
        <v>4.1742924114520994</v>
      </c>
      <c r="R16" s="261">
        <v>3.474917264008333</v>
      </c>
      <c r="S16" s="261">
        <v>4.1085187113121604</v>
      </c>
      <c r="T16" s="261">
        <v>3.5424990845305731</v>
      </c>
      <c r="U16" s="261">
        <v>4.365300114608905</v>
      </c>
      <c r="V16" s="261">
        <v>3.2406406509753571</v>
      </c>
      <c r="W16" s="261">
        <v>3.4569924375050509</v>
      </c>
      <c r="X16" s="261">
        <v>2.7316863114797081</v>
      </c>
      <c r="Y16" s="261">
        <v>2.6409095443345572</v>
      </c>
      <c r="DA16" s="70" t="s">
        <v>2770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0.7565582998126994</v>
      </c>
      <c r="E17" s="229">
        <v>0</v>
      </c>
      <c r="F17" s="229">
        <v>0</v>
      </c>
      <c r="G17" s="229">
        <v>0</v>
      </c>
      <c r="H17" s="229">
        <v>6.6547969151044949E-3</v>
      </c>
      <c r="I17" s="229">
        <v>0</v>
      </c>
      <c r="J17" s="229">
        <v>0</v>
      </c>
      <c r="K17" s="229">
        <v>6.9189342074038327E-3</v>
      </c>
      <c r="L17" s="229">
        <v>0</v>
      </c>
      <c r="M17" s="229">
        <v>1.290230309598773E-2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0.24087501838750469</v>
      </c>
      <c r="E19" s="229">
        <v>4.7701440468251692E-2</v>
      </c>
      <c r="F19" s="229">
        <v>9.6569770517599851E-2</v>
      </c>
      <c r="G19" s="229">
        <v>0.23897918324640449</v>
      </c>
      <c r="H19" s="229">
        <v>4.8996466781158238E-2</v>
      </c>
      <c r="I19" s="229">
        <v>4.9186817355539522E-2</v>
      </c>
      <c r="J19" s="229">
        <v>4.8804808892250237E-2</v>
      </c>
      <c r="K19" s="229">
        <v>9.8200019862169488E-2</v>
      </c>
      <c r="L19" s="229">
        <v>4.8759214743970068E-2</v>
      </c>
      <c r="M19" s="229">
        <v>4.9060547632966182E-2</v>
      </c>
      <c r="N19" s="229">
        <v>4.9219764807895278E-2</v>
      </c>
      <c r="O19" s="229">
        <v>4.9171528193429632E-2</v>
      </c>
      <c r="P19" s="229">
        <v>4.9430876304379007E-2</v>
      </c>
      <c r="Q19" s="229">
        <v>4.9378942201411147E-2</v>
      </c>
      <c r="R19" s="229">
        <v>4.951221824325451E-2</v>
      </c>
      <c r="S19" s="229">
        <v>1.9856070519623899E-2</v>
      </c>
      <c r="T19" s="229">
        <v>3.2872602401271218E-2</v>
      </c>
      <c r="U19" s="229">
        <v>1.419777376735306E-2</v>
      </c>
      <c r="V19" s="229">
        <v>5.8199198255386867E-3</v>
      </c>
      <c r="W19" s="229">
        <v>6.6374599427838146E-3</v>
      </c>
      <c r="X19" s="229">
        <v>2.1854723514663232E-2</v>
      </c>
      <c r="Y19" s="229">
        <v>1.9637824165257112E-2</v>
      </c>
      <c r="DA19" s="73" t="s">
        <v>2773</v>
      </c>
    </row>
    <row r="20" spans="1:105" ht="12" customHeight="1" x14ac:dyDescent="0.25">
      <c r="A20" s="46" t="s">
        <v>159</v>
      </c>
      <c r="B20" s="229">
        <v>0.79838656831126675</v>
      </c>
      <c r="C20" s="229">
        <v>1.0801459564874589</v>
      </c>
      <c r="D20" s="229">
        <v>1.119531586542903</v>
      </c>
      <c r="E20" s="229">
        <v>0.38360753404226439</v>
      </c>
      <c r="F20" s="229">
        <v>0.30939449042932837</v>
      </c>
      <c r="G20" s="229">
        <v>0.16951036660152349</v>
      </c>
      <c r="H20" s="229">
        <v>0.39268663887024341</v>
      </c>
      <c r="I20" s="229">
        <v>1.289128596790708</v>
      </c>
      <c r="J20" s="229">
        <v>0.50865697215364658</v>
      </c>
      <c r="K20" s="229">
        <v>7.2078647657799422E-2</v>
      </c>
      <c r="L20" s="229">
        <v>3.623893369311975E-2</v>
      </c>
      <c r="M20" s="229">
        <v>7.308338963297592E-2</v>
      </c>
      <c r="N20" s="229">
        <v>0.14525403097460929</v>
      </c>
      <c r="O20" s="229">
        <v>3.6353636373315637E-2</v>
      </c>
      <c r="P20" s="229">
        <v>3.6767479675231751E-2</v>
      </c>
      <c r="Q20" s="229">
        <v>0.1092032151816571</v>
      </c>
      <c r="R20" s="229">
        <v>7.363783526940508E-2</v>
      </c>
      <c r="S20" s="229">
        <v>5.9178489672263607E-2</v>
      </c>
      <c r="T20" s="229">
        <v>6.8252553989551851E-2</v>
      </c>
      <c r="U20" s="229">
        <v>6.7396255047302775E-2</v>
      </c>
      <c r="V20" s="229">
        <v>9.9567381759327445E-2</v>
      </c>
      <c r="W20" s="229">
        <v>0.14817660190005211</v>
      </c>
      <c r="X20" s="229">
        <v>7.0535239894315996E-2</v>
      </c>
      <c r="Y20" s="229">
        <v>4.8375258707849693E-2</v>
      </c>
      <c r="DA20" s="73" t="s">
        <v>2774</v>
      </c>
    </row>
    <row r="21" spans="1:105" ht="12" customHeight="1" x14ac:dyDescent="0.25">
      <c r="A21" s="46" t="s">
        <v>32</v>
      </c>
      <c r="B21" s="229">
        <v>0.2454275796262689</v>
      </c>
      <c r="C21" s="229">
        <v>0.24730087944147419</v>
      </c>
      <c r="D21" s="229">
        <v>0.21733902161717661</v>
      </c>
      <c r="E21" s="229">
        <v>0.1793332743943501</v>
      </c>
      <c r="F21" s="229">
        <v>1.85157524965974</v>
      </c>
      <c r="G21" s="229">
        <v>3.531292044363795E-2</v>
      </c>
      <c r="H21" s="229">
        <v>0</v>
      </c>
      <c r="I21" s="229">
        <v>7.2682320071302639E-2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2775</v>
      </c>
    </row>
    <row r="22" spans="1:105" ht="12" customHeight="1" x14ac:dyDescent="0.25">
      <c r="A22" s="46" t="s">
        <v>33</v>
      </c>
      <c r="B22" s="229">
        <v>0.14181583485958679</v>
      </c>
      <c r="C22" s="229">
        <v>0.14181583485957891</v>
      </c>
      <c r="D22" s="229">
        <v>9.4542609413819367E-2</v>
      </c>
      <c r="E22" s="229">
        <v>9.4542609413812734E-2</v>
      </c>
      <c r="F22" s="229">
        <v>9.4542609413839199E-2</v>
      </c>
      <c r="G22" s="229">
        <v>4.6439624769488257E-2</v>
      </c>
      <c r="H22" s="229">
        <v>0.23322763988984621</v>
      </c>
      <c r="I22" s="229">
        <v>4.6616332747005308E-2</v>
      </c>
      <c r="J22" s="229">
        <v>4.6574076491341557E-2</v>
      </c>
      <c r="K22" s="229">
        <v>0</v>
      </c>
      <c r="L22" s="229">
        <v>4.642810033605823E-2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9.4730841823894366E-3</v>
      </c>
      <c r="T22" s="229">
        <v>7.9403345519267841E-3</v>
      </c>
      <c r="U22" s="229">
        <v>1.1144127012661121E-2</v>
      </c>
      <c r="V22" s="229">
        <v>1.0590954213660851E-2</v>
      </c>
      <c r="W22" s="229">
        <v>4.4864618883329738E-2</v>
      </c>
      <c r="X22" s="229">
        <v>6.7341105319269163E-3</v>
      </c>
      <c r="Y22" s="229">
        <v>1.0959736079639111E-2</v>
      </c>
      <c r="DA22" s="73" t="s">
        <v>2776</v>
      </c>
    </row>
    <row r="23" spans="1:105" ht="12" customHeight="1" x14ac:dyDescent="0.25">
      <c r="A23" s="46" t="s">
        <v>35</v>
      </c>
      <c r="B23" s="229">
        <v>4.7718578624554837</v>
      </c>
      <c r="C23" s="229">
        <v>5.500255717046743</v>
      </c>
      <c r="D23" s="229">
        <v>7.9822248249186956</v>
      </c>
      <c r="E23" s="229">
        <v>7.5117536708397408</v>
      </c>
      <c r="F23" s="229">
        <v>6.0364777851904536</v>
      </c>
      <c r="G23" s="229">
        <v>3.4338881986278329</v>
      </c>
      <c r="H23" s="229">
        <v>6.0253736386505841</v>
      </c>
      <c r="I23" s="229">
        <v>6.1306066961571499</v>
      </c>
      <c r="J23" s="229">
        <v>4.4878285704642851</v>
      </c>
      <c r="K23" s="229">
        <v>4.0845385311807139</v>
      </c>
      <c r="L23" s="229">
        <v>3.538835975017292</v>
      </c>
      <c r="M23" s="229">
        <v>3.6079804178771999</v>
      </c>
      <c r="N23" s="229">
        <v>3.3009100279571308</v>
      </c>
      <c r="O23" s="229">
        <v>3.5095644411534228</v>
      </c>
      <c r="P23" s="229">
        <v>3.7388132312450781</v>
      </c>
      <c r="Q23" s="229">
        <v>3.6779247684383778</v>
      </c>
      <c r="R23" s="229">
        <v>3.1448653432381271</v>
      </c>
      <c r="S23" s="229">
        <v>3.78831098444092</v>
      </c>
      <c r="T23" s="229">
        <v>3.111580879758149</v>
      </c>
      <c r="U23" s="229">
        <v>3.9939427113268828</v>
      </c>
      <c r="V23" s="229">
        <v>2.8443976274340601</v>
      </c>
      <c r="W23" s="229">
        <v>2.7321156725147682</v>
      </c>
      <c r="X23" s="229">
        <v>2.4069605825836091</v>
      </c>
      <c r="Y23" s="229">
        <v>2.3440049362473472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3.2060683956268671E-3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0.21984559411473159</v>
      </c>
      <c r="C25" s="229">
        <v>0.40650659541778028</v>
      </c>
      <c r="D25" s="229">
        <v>4.2517642876821887E-2</v>
      </c>
      <c r="E25" s="229">
        <v>9.5406170986037764E-2</v>
      </c>
      <c r="F25" s="229">
        <v>0.10992093044739711</v>
      </c>
      <c r="G25" s="229">
        <v>0.1265150934630227</v>
      </c>
      <c r="H25" s="229">
        <v>1.0370885232378609E-2</v>
      </c>
      <c r="I25" s="229">
        <v>5.9108072672634383E-2</v>
      </c>
      <c r="J25" s="229">
        <v>0.1026635507162848</v>
      </c>
      <c r="K25" s="229">
        <v>8.2959615418794361E-2</v>
      </c>
      <c r="L25" s="229">
        <v>6.8441122737516472E-2</v>
      </c>
      <c r="M25" s="229">
        <v>0.16591923083749199</v>
      </c>
      <c r="N25" s="229">
        <v>8.5035285753263579E-2</v>
      </c>
      <c r="O25" s="229">
        <v>0.24369713686042671</v>
      </c>
      <c r="P25" s="229">
        <v>9.5406170985770422E-2</v>
      </c>
      <c r="Q25" s="229">
        <v>3.5260263145963769E-2</v>
      </c>
      <c r="R25" s="229">
        <v>2.2813707579056548E-2</v>
      </c>
      <c r="S25" s="229">
        <v>3.2165423744318092E-2</v>
      </c>
      <c r="T25" s="229">
        <v>7.1812220421002909E-2</v>
      </c>
      <c r="U25" s="229">
        <v>5.0267807650764357E-2</v>
      </c>
      <c r="V25" s="229">
        <v>3.8862820471084428E-2</v>
      </c>
      <c r="W25" s="229">
        <v>4.2357114415456927E-2</v>
      </c>
      <c r="X25" s="229">
        <v>6.0922417604877523E-2</v>
      </c>
      <c r="Y25" s="229">
        <v>2.1604144290691261E-2</v>
      </c>
      <c r="DA25" s="73" t="s">
        <v>2779</v>
      </c>
    </row>
    <row r="26" spans="1:105" ht="12" customHeight="1" x14ac:dyDescent="0.25">
      <c r="A26" s="46" t="s">
        <v>39</v>
      </c>
      <c r="B26" s="229">
        <v>2.4253413440886211</v>
      </c>
      <c r="C26" s="229">
        <v>2.14856492113856</v>
      </c>
      <c r="D26" s="229">
        <v>1.5126214780185741</v>
      </c>
      <c r="E26" s="229">
        <v>1.8524768985367099</v>
      </c>
      <c r="F26" s="229">
        <v>0.92945936641724114</v>
      </c>
      <c r="G26" s="229">
        <v>1.3851751160204151</v>
      </c>
      <c r="H26" s="229">
        <v>0.78012467104822547</v>
      </c>
      <c r="I26" s="229">
        <v>0.84191993617175953</v>
      </c>
      <c r="J26" s="229">
        <v>0.83290600256543701</v>
      </c>
      <c r="K26" s="229">
        <v>0.51751101472528027</v>
      </c>
      <c r="L26" s="229">
        <v>0.61792021032517153</v>
      </c>
      <c r="M26" s="229">
        <v>0.35916702016876811</v>
      </c>
      <c r="N26" s="229">
        <v>0.31539962225311458</v>
      </c>
      <c r="O26" s="229">
        <v>0.16220446072160391</v>
      </c>
      <c r="P26" s="229">
        <v>0.18795326025799011</v>
      </c>
      <c r="Q26" s="229">
        <v>0.30252522248468933</v>
      </c>
      <c r="R26" s="229">
        <v>0.1840881596784899</v>
      </c>
      <c r="S26" s="229">
        <v>0.19953465875264501</v>
      </c>
      <c r="T26" s="229">
        <v>0.25004049340867063</v>
      </c>
      <c r="U26" s="229">
        <v>0.2283514398039401</v>
      </c>
      <c r="V26" s="229">
        <v>0.24140194727168571</v>
      </c>
      <c r="W26" s="229">
        <v>0.48284096984866021</v>
      </c>
      <c r="X26" s="229">
        <v>0.16467923735031501</v>
      </c>
      <c r="Y26" s="229">
        <v>0.19632764484377219</v>
      </c>
      <c r="DA26" s="73" t="s">
        <v>2780</v>
      </c>
    </row>
    <row r="27" spans="1:105" ht="12" customHeight="1" x14ac:dyDescent="0.25">
      <c r="A27" s="57" t="s">
        <v>2719</v>
      </c>
      <c r="B27" s="261">
        <v>64.685496929447694</v>
      </c>
      <c r="C27" s="261">
        <v>71.617589473405999</v>
      </c>
      <c r="D27" s="261">
        <v>89.976698044249702</v>
      </c>
      <c r="E27" s="261">
        <v>76.431639328544946</v>
      </c>
      <c r="F27" s="261">
        <v>70.890858057914613</v>
      </c>
      <c r="G27" s="261">
        <v>40.873188783468827</v>
      </c>
      <c r="H27" s="261">
        <v>56.374941967664</v>
      </c>
      <c r="I27" s="261">
        <v>63.856727741950692</v>
      </c>
      <c r="J27" s="261">
        <v>45.321667051572078</v>
      </c>
      <c r="K27" s="261">
        <v>36.560054699103738</v>
      </c>
      <c r="L27" s="261">
        <v>32.758457898645638</v>
      </c>
      <c r="M27" s="261">
        <v>32.092925913748992</v>
      </c>
      <c r="N27" s="261">
        <v>29.293560079090209</v>
      </c>
      <c r="O27" s="261">
        <v>30.084376163291541</v>
      </c>
      <c r="P27" s="261">
        <v>30.8917897734839</v>
      </c>
      <c r="Q27" s="261">
        <v>31.38746793995713</v>
      </c>
      <c r="R27" s="261">
        <v>26.128704812062669</v>
      </c>
      <c r="S27" s="261">
        <v>30.892900310058732</v>
      </c>
      <c r="T27" s="261">
        <v>26.63686811637411</v>
      </c>
      <c r="U27" s="261">
        <v>32.823698938693887</v>
      </c>
      <c r="V27" s="261">
        <v>24.367124894833939</v>
      </c>
      <c r="W27" s="261">
        <v>25.99392390508606</v>
      </c>
      <c r="X27" s="261">
        <v>20.540179765164719</v>
      </c>
      <c r="Y27" s="261">
        <v>19.857608304515612</v>
      </c>
      <c r="DA27" s="70" t="s">
        <v>2781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5.6887364466685648</v>
      </c>
      <c r="E28" s="229">
        <v>0</v>
      </c>
      <c r="F28" s="229">
        <v>0</v>
      </c>
      <c r="G28" s="229">
        <v>0</v>
      </c>
      <c r="H28" s="229">
        <v>5.003895372703572E-2</v>
      </c>
      <c r="I28" s="229">
        <v>0</v>
      </c>
      <c r="J28" s="229">
        <v>0</v>
      </c>
      <c r="K28" s="229">
        <v>5.2025062982594197E-2</v>
      </c>
      <c r="L28" s="229">
        <v>0</v>
      </c>
      <c r="M28" s="229">
        <v>9.7015394433292323E-2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1.8111948497983521</v>
      </c>
      <c r="E30" s="229">
        <v>0.35867813890550798</v>
      </c>
      <c r="F30" s="229">
        <v>0.72613038985349132</v>
      </c>
      <c r="G30" s="229">
        <v>1.7969396278720029</v>
      </c>
      <c r="H30" s="229">
        <v>0.3684157406044784</v>
      </c>
      <c r="I30" s="229">
        <v>0.36984703050030682</v>
      </c>
      <c r="J30" s="229">
        <v>0.36697462070903542</v>
      </c>
      <c r="K30" s="229">
        <v>0.73838861088669738</v>
      </c>
      <c r="L30" s="229">
        <v>0.36663178778639027</v>
      </c>
      <c r="M30" s="229">
        <v>0.36889757931711098</v>
      </c>
      <c r="N30" s="229">
        <v>0.37009476999782792</v>
      </c>
      <c r="O30" s="229">
        <v>0.36973206776213441</v>
      </c>
      <c r="P30" s="229">
        <v>0.37168216605792659</v>
      </c>
      <c r="Q30" s="229">
        <v>0.37129166155291832</v>
      </c>
      <c r="R30" s="229">
        <v>0.37229379486754838</v>
      </c>
      <c r="S30" s="229">
        <v>0.149302376407172</v>
      </c>
      <c r="T30" s="229">
        <v>0.24717668344032781</v>
      </c>
      <c r="U30" s="229">
        <v>0.10675633736605861</v>
      </c>
      <c r="V30" s="229">
        <v>4.3761320226646673E-2</v>
      </c>
      <c r="W30" s="229">
        <v>4.9908593031316763E-2</v>
      </c>
      <c r="X30" s="229">
        <v>0.16433070950448689</v>
      </c>
      <c r="Y30" s="229">
        <v>0.1476613317041448</v>
      </c>
      <c r="DA30" s="73" t="s">
        <v>2784</v>
      </c>
    </row>
    <row r="31" spans="1:105" ht="12" customHeight="1" x14ac:dyDescent="0.25">
      <c r="A31" s="46" t="s">
        <v>159</v>
      </c>
      <c r="B31" s="229">
        <v>6.0032528501866427</v>
      </c>
      <c r="C31" s="229">
        <v>8.1218667112806955</v>
      </c>
      <c r="D31" s="229">
        <v>8.4180163526591318</v>
      </c>
      <c r="E31" s="229">
        <v>2.8844335732793351</v>
      </c>
      <c r="F31" s="229">
        <v>2.3264085722666801</v>
      </c>
      <c r="G31" s="229">
        <v>1.2745875642537641</v>
      </c>
      <c r="H31" s="229">
        <v>2.9527014576589452</v>
      </c>
      <c r="I31" s="229">
        <v>9.6932554104839816</v>
      </c>
      <c r="J31" s="229">
        <v>3.8247091560014579</v>
      </c>
      <c r="K31" s="229">
        <v>0.54197598527306856</v>
      </c>
      <c r="L31" s="229">
        <v>0.27248890526941971</v>
      </c>
      <c r="M31" s="229">
        <v>0.54953087204795326</v>
      </c>
      <c r="N31" s="229">
        <v>1.092198579059082</v>
      </c>
      <c r="O31" s="229">
        <v>0.2733513811916618</v>
      </c>
      <c r="P31" s="229">
        <v>0.27646316448106939</v>
      </c>
      <c r="Q31" s="229">
        <v>0.82112417569284513</v>
      </c>
      <c r="R31" s="229">
        <v>0.55369987673725751</v>
      </c>
      <c r="S31" s="229">
        <v>0.44497672042028957</v>
      </c>
      <c r="T31" s="229">
        <v>0.51320670403682245</v>
      </c>
      <c r="U31" s="229">
        <v>0.50676799468260381</v>
      </c>
      <c r="V31" s="229">
        <v>0.74867012053648152</v>
      </c>
      <c r="W31" s="229">
        <v>1.11417406428693</v>
      </c>
      <c r="X31" s="229">
        <v>0.53037074612841451</v>
      </c>
      <c r="Y31" s="229">
        <v>0.36374473374556221</v>
      </c>
      <c r="DA31" s="73" t="s">
        <v>2785</v>
      </c>
    </row>
    <row r="32" spans="1:105" ht="12" customHeight="1" x14ac:dyDescent="0.25">
      <c r="A32" s="46" t="s">
        <v>32</v>
      </c>
      <c r="B32" s="229">
        <v>1.8454266083436759</v>
      </c>
      <c r="C32" s="229">
        <v>1.859512381954161</v>
      </c>
      <c r="D32" s="229">
        <v>1.634222258698385</v>
      </c>
      <c r="E32" s="229">
        <v>1.3484482747729021</v>
      </c>
      <c r="F32" s="229">
        <v>13.92242158878766</v>
      </c>
      <c r="G32" s="229">
        <v>0.26552599795120091</v>
      </c>
      <c r="H32" s="229">
        <v>0</v>
      </c>
      <c r="I32" s="229">
        <v>0.54651513745921809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2786</v>
      </c>
    </row>
    <row r="33" spans="1:105" ht="12" customHeight="1" x14ac:dyDescent="0.25">
      <c r="A33" s="46" t="s">
        <v>33</v>
      </c>
      <c r="B33" s="229">
        <v>1.066345989040355</v>
      </c>
      <c r="C33" s="229">
        <v>1.066345989040294</v>
      </c>
      <c r="D33" s="229">
        <v>0.71088769770775695</v>
      </c>
      <c r="E33" s="229">
        <v>0.71088769770770743</v>
      </c>
      <c r="F33" s="229">
        <v>0.71088769770790627</v>
      </c>
      <c r="G33" s="229">
        <v>0.3491902554782676</v>
      </c>
      <c r="H33" s="229">
        <v>1.753692446094806</v>
      </c>
      <c r="I33" s="229">
        <v>0.35051896353998241</v>
      </c>
      <c r="J33" s="229">
        <v>0.3502012290022028</v>
      </c>
      <c r="K33" s="229">
        <v>0</v>
      </c>
      <c r="L33" s="229">
        <v>0.34910360060382262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7.1230306063735926E-2</v>
      </c>
      <c r="T33" s="229">
        <v>5.9705207880834089E-2</v>
      </c>
      <c r="U33" s="229">
        <v>8.3795262729817299E-2</v>
      </c>
      <c r="V33" s="229">
        <v>7.9635828798872904E-2</v>
      </c>
      <c r="W33" s="229">
        <v>0.33734742275734481</v>
      </c>
      <c r="X33" s="229">
        <v>5.0635331115065838E-2</v>
      </c>
      <c r="Y33" s="229">
        <v>8.2408784752671035E-2</v>
      </c>
      <c r="DA33" s="73" t="s">
        <v>2787</v>
      </c>
    </row>
    <row r="34" spans="1:105" ht="12" customHeight="1" x14ac:dyDescent="0.25">
      <c r="A34" s="46" t="s">
        <v>35</v>
      </c>
      <c r="B34" s="229">
        <v>35.880700465771042</v>
      </c>
      <c r="C34" s="229">
        <v>41.3576920262553</v>
      </c>
      <c r="D34" s="229">
        <v>60.020190510446369</v>
      </c>
      <c r="E34" s="229">
        <v>56.482609332660367</v>
      </c>
      <c r="F34" s="229">
        <v>45.389669500182073</v>
      </c>
      <c r="G34" s="229">
        <v>25.820197801220829</v>
      </c>
      <c r="H34" s="229">
        <v>45.306174859853428</v>
      </c>
      <c r="I34" s="229">
        <v>46.097446503797038</v>
      </c>
      <c r="J34" s="229">
        <v>33.745018674067992</v>
      </c>
      <c r="K34" s="229">
        <v>30.71258780176267</v>
      </c>
      <c r="L34" s="229">
        <v>26.609324350610791</v>
      </c>
      <c r="M34" s="229">
        <v>27.129237372884329</v>
      </c>
      <c r="N34" s="229">
        <v>24.820304248677651</v>
      </c>
      <c r="O34" s="229">
        <v>26.38922493251901</v>
      </c>
      <c r="P34" s="229">
        <v>28.112999488785089</v>
      </c>
      <c r="Q34" s="229">
        <v>27.655165085757801</v>
      </c>
      <c r="R34" s="229">
        <v>23.646968253963621</v>
      </c>
      <c r="S34" s="229">
        <v>28.485184517623061</v>
      </c>
      <c r="T34" s="229">
        <v>23.396694692027619</v>
      </c>
      <c r="U34" s="229">
        <v>30.031376925554081</v>
      </c>
      <c r="V34" s="229">
        <v>21.387682160129181</v>
      </c>
      <c r="W34" s="229">
        <v>20.543408229870661</v>
      </c>
      <c r="X34" s="229">
        <v>18.098492072888281</v>
      </c>
      <c r="Y34" s="229">
        <v>17.625114039859859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2.4107168128655869E-2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1.6530697557473091</v>
      </c>
      <c r="C36" s="229">
        <v>3.0566169001606158</v>
      </c>
      <c r="D36" s="229">
        <v>0.31969996855456462</v>
      </c>
      <c r="E36" s="229">
        <v>0.71738101645270724</v>
      </c>
      <c r="F36" s="229">
        <v>0.82652084240254386</v>
      </c>
      <c r="G36" s="229">
        <v>0.95129618353926682</v>
      </c>
      <c r="H36" s="229">
        <v>7.7981079343462267E-2</v>
      </c>
      <c r="I36" s="229">
        <v>0.44444723875000081</v>
      </c>
      <c r="J36" s="229">
        <v>0.77195092942437249</v>
      </c>
      <c r="K36" s="229">
        <v>0.62379249286054994</v>
      </c>
      <c r="L36" s="229">
        <v>0.51462459596863341</v>
      </c>
      <c r="M36" s="229">
        <v>1.247584985720372</v>
      </c>
      <c r="N36" s="229">
        <v>0.63939993710627041</v>
      </c>
      <c r="O36" s="229">
        <v>1.8324150098543619</v>
      </c>
      <c r="P36" s="229">
        <v>0.71738101645069674</v>
      </c>
      <c r="Q36" s="229">
        <v>0.26513005557830449</v>
      </c>
      <c r="R36" s="229">
        <v>0.17154153198867519</v>
      </c>
      <c r="S36" s="229">
        <v>0.2418592439236224</v>
      </c>
      <c r="T36" s="229">
        <v>0.53997265739638711</v>
      </c>
      <c r="U36" s="229">
        <v>0.37797524598940141</v>
      </c>
      <c r="V36" s="229">
        <v>0.29221851546526961</v>
      </c>
      <c r="W36" s="229">
        <v>0.31849291800853202</v>
      </c>
      <c r="X36" s="229">
        <v>0.45808971699052131</v>
      </c>
      <c r="Y36" s="229">
        <v>0.16244654649346699</v>
      </c>
      <c r="DA36" s="73" t="s">
        <v>2790</v>
      </c>
    </row>
    <row r="37" spans="1:105" ht="12" customHeight="1" x14ac:dyDescent="0.25">
      <c r="A37" s="46" t="s">
        <v>39</v>
      </c>
      <c r="B37" s="229">
        <v>18.236701260358672</v>
      </c>
      <c r="C37" s="229">
        <v>16.15555546471494</v>
      </c>
      <c r="D37" s="229">
        <v>11.373749959716591</v>
      </c>
      <c r="E37" s="229">
        <v>13.92920129476642</v>
      </c>
      <c r="F37" s="229">
        <v>6.9888194667142542</v>
      </c>
      <c r="G37" s="229">
        <v>10.415451353153509</v>
      </c>
      <c r="H37" s="229">
        <v>5.865937430381849</v>
      </c>
      <c r="I37" s="229">
        <v>6.3305902892915</v>
      </c>
      <c r="J37" s="229">
        <v>6.2628124423670331</v>
      </c>
      <c r="K37" s="229">
        <v>3.8912847453381652</v>
      </c>
      <c r="L37" s="229">
        <v>4.6462846584065796</v>
      </c>
      <c r="M37" s="229">
        <v>2.700659709345929</v>
      </c>
      <c r="N37" s="229">
        <v>2.3715625442493811</v>
      </c>
      <c r="O37" s="229">
        <v>1.2196527719643679</v>
      </c>
      <c r="P37" s="229">
        <v>1.413263937709117</v>
      </c>
      <c r="Q37" s="229">
        <v>2.274756961375259</v>
      </c>
      <c r="R37" s="229">
        <v>1.384201354505568</v>
      </c>
      <c r="S37" s="229">
        <v>1.500347145620849</v>
      </c>
      <c r="T37" s="229">
        <v>1.8801121715921181</v>
      </c>
      <c r="U37" s="229">
        <v>1.7170271723719339</v>
      </c>
      <c r="V37" s="229">
        <v>1.8151569496774831</v>
      </c>
      <c r="W37" s="229">
        <v>3.630592677131272</v>
      </c>
      <c r="X37" s="229">
        <v>1.2382611885379451</v>
      </c>
      <c r="Y37" s="229">
        <v>1.4762328679599031</v>
      </c>
      <c r="DA37" s="73" t="s">
        <v>2791</v>
      </c>
    </row>
    <row r="38" spans="1:105" ht="12" customHeight="1" x14ac:dyDescent="0.25">
      <c r="A38" s="57" t="s">
        <v>2731</v>
      </c>
      <c r="B38" s="261">
        <v>9.431457371516899</v>
      </c>
      <c r="C38" s="261">
        <v>10.458187706952639</v>
      </c>
      <c r="D38" s="261">
        <v>15.365662468302251</v>
      </c>
      <c r="E38" s="261">
        <v>12.62197086496885</v>
      </c>
      <c r="F38" s="261">
        <v>12.68796020298325</v>
      </c>
      <c r="G38" s="261">
        <v>7.6767096957962204</v>
      </c>
      <c r="H38" s="261">
        <v>10.4636960708317</v>
      </c>
      <c r="I38" s="261">
        <v>10.83119811552668</v>
      </c>
      <c r="J38" s="261">
        <v>14.144902159613579</v>
      </c>
      <c r="K38" s="261">
        <v>8.3402156996498906</v>
      </c>
      <c r="L38" s="261">
        <v>10.147903518196459</v>
      </c>
      <c r="M38" s="261">
        <v>9.7351839366733994</v>
      </c>
      <c r="N38" s="261">
        <v>9.1265833436134187</v>
      </c>
      <c r="O38" s="261">
        <v>9.8997749630444094</v>
      </c>
      <c r="P38" s="261">
        <v>10.593028280197171</v>
      </c>
      <c r="Q38" s="261">
        <v>9.338488436460926</v>
      </c>
      <c r="R38" s="261">
        <v>8.8098565999221172</v>
      </c>
      <c r="S38" s="261">
        <v>8.5647812378690436</v>
      </c>
      <c r="T38" s="261">
        <v>8.2947809828940198</v>
      </c>
      <c r="U38" s="261">
        <v>8.4039000302430189</v>
      </c>
      <c r="V38" s="261">
        <v>7.1738692477333972</v>
      </c>
      <c r="W38" s="261">
        <v>7.4569467367455413</v>
      </c>
      <c r="X38" s="261">
        <v>7.3557138696966016</v>
      </c>
      <c r="Y38" s="261">
        <v>5.7522337631672302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26.722471580793098</v>
      </c>
      <c r="C39" s="261">
        <f t="shared" si="0"/>
        <v>29.743181585574558</v>
      </c>
      <c r="D39" s="261">
        <f t="shared" si="0"/>
        <v>40.278814720257515</v>
      </c>
      <c r="E39" s="261">
        <f t="shared" si="0"/>
        <v>33.613363507665262</v>
      </c>
      <c r="F39" s="261">
        <f t="shared" si="0"/>
        <v>32.48538696469749</v>
      </c>
      <c r="G39" s="261">
        <f t="shared" si="0"/>
        <v>18.942595285944293</v>
      </c>
      <c r="H39" s="261">
        <f t="shared" si="0"/>
        <v>26.255723178276973</v>
      </c>
      <c r="I39" s="261">
        <f t="shared" si="0"/>
        <v>28.548996217435683</v>
      </c>
      <c r="J39" s="261">
        <f t="shared" si="0"/>
        <v>27.679050277135275</v>
      </c>
      <c r="K39" s="261">
        <f t="shared" si="0"/>
        <v>18.830348332214054</v>
      </c>
      <c r="L39" s="261">
        <f t="shared" si="0"/>
        <v>19.927559241031858</v>
      </c>
      <c r="M39" s="261">
        <f t="shared" si="0"/>
        <v>19.337789793985792</v>
      </c>
      <c r="N39" s="261">
        <f t="shared" si="0"/>
        <v>17.927781325000971</v>
      </c>
      <c r="O39" s="261">
        <f t="shared" si="0"/>
        <v>19.060149641152446</v>
      </c>
      <c r="P39" s="261">
        <f t="shared" si="0"/>
        <v>20.056833132927189</v>
      </c>
      <c r="Q39" s="261">
        <f t="shared" si="0"/>
        <v>18.708422556280556</v>
      </c>
      <c r="R39" s="261">
        <f t="shared" si="0"/>
        <v>16.783278096079954</v>
      </c>
      <c r="S39" s="261">
        <f t="shared" si="0"/>
        <v>17.711811185951831</v>
      </c>
      <c r="T39" s="261">
        <f t="shared" si="0"/>
        <v>16.306754338006076</v>
      </c>
      <c r="U39" s="261">
        <f t="shared" si="0"/>
        <v>18.012490444633634</v>
      </c>
      <c r="V39" s="261">
        <f t="shared" si="0"/>
        <v>14.434820802387691</v>
      </c>
      <c r="W39" s="261">
        <f t="shared" si="0"/>
        <v>15.12156242085365</v>
      </c>
      <c r="X39" s="261">
        <f t="shared" si="0"/>
        <v>13.687058801985708</v>
      </c>
      <c r="Y39" s="261">
        <f t="shared" si="0"/>
        <v>11.655754877747885</v>
      </c>
      <c r="DA39" s="70"/>
    </row>
    <row r="40" spans="1:105" ht="12" customHeight="1" x14ac:dyDescent="0.25">
      <c r="A40" s="60" t="s">
        <v>2734</v>
      </c>
      <c r="B40" s="329">
        <v>9.2101271611274012</v>
      </c>
      <c r="C40" s="329">
        <v>10.33565727663065</v>
      </c>
      <c r="D40" s="329">
        <v>13.328344546972939</v>
      </c>
      <c r="E40" s="329">
        <v>11.2165589673592</v>
      </c>
      <c r="F40" s="329">
        <v>10.58082062398371</v>
      </c>
      <c r="G40" s="329">
        <v>5.8965310359833172</v>
      </c>
      <c r="H40" s="329">
        <v>8.4053544944549898</v>
      </c>
      <c r="I40" s="329">
        <v>9.5073479946578736</v>
      </c>
      <c r="J40" s="329">
        <v>6.7169489913433216</v>
      </c>
      <c r="K40" s="329">
        <v>5.4614836869811976</v>
      </c>
      <c r="L40" s="329">
        <v>4.8638439242455487</v>
      </c>
      <c r="M40" s="329">
        <v>4.8183287180891234</v>
      </c>
      <c r="N40" s="329">
        <v>4.3973602893989572</v>
      </c>
      <c r="O40" s="329">
        <v>4.5568926800563618</v>
      </c>
      <c r="P40" s="329">
        <v>4.6712302327428912</v>
      </c>
      <c r="Q40" s="329">
        <v>4.7188306152319592</v>
      </c>
      <c r="R40" s="329">
        <v>3.9427702831104909</v>
      </c>
      <c r="S40" s="329">
        <v>4.6652622202012219</v>
      </c>
      <c r="T40" s="329">
        <v>4.0081561849284952</v>
      </c>
      <c r="U40" s="329">
        <v>4.9534341372750932</v>
      </c>
      <c r="V40" s="329">
        <v>3.661782913554664</v>
      </c>
      <c r="W40" s="329">
        <v>3.8551843354661428</v>
      </c>
      <c r="X40" s="329">
        <v>3.0968477063595459</v>
      </c>
      <c r="Y40" s="329">
        <v>2.984844396068584</v>
      </c>
      <c r="DA40" s="72" t="s">
        <v>2793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0.98635562822922573</v>
      </c>
      <c r="E41" s="230">
        <v>0</v>
      </c>
      <c r="F41" s="230">
        <v>0</v>
      </c>
      <c r="G41" s="230">
        <v>0</v>
      </c>
      <c r="H41" s="230">
        <v>8.7168379418103084E-3</v>
      </c>
      <c r="I41" s="230">
        <v>0</v>
      </c>
      <c r="J41" s="230">
        <v>0</v>
      </c>
      <c r="K41" s="230">
        <v>8.9371550001034715E-3</v>
      </c>
      <c r="L41" s="230">
        <v>0</v>
      </c>
      <c r="M41" s="230">
        <v>1.674111044229527E-2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0.31093917435478652</v>
      </c>
      <c r="E42" s="295">
        <v>6.5766659974426739E-2</v>
      </c>
      <c r="F42" s="295">
        <v>0.1227308328559292</v>
      </c>
      <c r="G42" s="295">
        <v>0.36288055446602541</v>
      </c>
      <c r="H42" s="295">
        <v>6.3545014330163047E-2</v>
      </c>
      <c r="I42" s="295">
        <v>6.2076703237108267E-2</v>
      </c>
      <c r="J42" s="295">
        <v>6.4958402259909648E-2</v>
      </c>
      <c r="K42" s="295">
        <v>0.12559264825186001</v>
      </c>
      <c r="L42" s="295">
        <v>6.5302343887529077E-2</v>
      </c>
      <c r="M42" s="295">
        <v>6.3029224897086192E-2</v>
      </c>
      <c r="N42" s="295">
        <v>6.1828162560248971E-2</v>
      </c>
      <c r="O42" s="295">
        <v>6.2192037757704863E-2</v>
      </c>
      <c r="P42" s="295">
        <v>6.0235632939354862E-2</v>
      </c>
      <c r="Q42" s="295">
        <v>6.0627400315768992E-2</v>
      </c>
      <c r="R42" s="295">
        <v>5.9622026149245978E-2</v>
      </c>
      <c r="S42" s="295">
        <v>2.3903245064459362E-2</v>
      </c>
      <c r="T42" s="295">
        <v>4.0932455598323543E-2</v>
      </c>
      <c r="U42" s="295">
        <v>1.7220741996151381E-2</v>
      </c>
      <c r="V42" s="295">
        <v>7.2124854450362321E-3</v>
      </c>
      <c r="W42" s="295">
        <v>8.8519194552046515E-3</v>
      </c>
      <c r="X42" s="295">
        <v>2.7030882767724682E-2</v>
      </c>
      <c r="Y42" s="295">
        <v>2.425389777309311E-2</v>
      </c>
      <c r="DA42" s="122" t="s">
        <v>2795</v>
      </c>
    </row>
    <row r="43" spans="1:105" ht="12" customHeight="1" x14ac:dyDescent="0.25">
      <c r="A43" s="59" t="s">
        <v>159</v>
      </c>
      <c r="B43" s="295">
        <v>1.240874467941893</v>
      </c>
      <c r="C43" s="295">
        <v>1.605505762688108</v>
      </c>
      <c r="D43" s="295">
        <v>1.4182038775065611</v>
      </c>
      <c r="E43" s="295">
        <v>0.5190151768281589</v>
      </c>
      <c r="F43" s="295">
        <v>0.38587238078394859</v>
      </c>
      <c r="G43" s="295">
        <v>0.25259137905261458</v>
      </c>
      <c r="H43" s="295">
        <v>0.49978300060395142</v>
      </c>
      <c r="I43" s="295">
        <v>1.5965951345023781</v>
      </c>
      <c r="J43" s="295">
        <v>0.66437970344554853</v>
      </c>
      <c r="K43" s="295">
        <v>9.0464442092877198E-2</v>
      </c>
      <c r="L43" s="295">
        <v>4.7628413356638109E-2</v>
      </c>
      <c r="M43" s="295">
        <v>9.2139721144469985E-2</v>
      </c>
      <c r="N43" s="295">
        <v>0.17905796166545759</v>
      </c>
      <c r="O43" s="295">
        <v>4.5121920591425398E-2</v>
      </c>
      <c r="P43" s="295">
        <v>4.3968096724567342E-2</v>
      </c>
      <c r="Q43" s="295">
        <v>0.1315773774833516</v>
      </c>
      <c r="R43" s="295">
        <v>8.7018981663072661E-2</v>
      </c>
      <c r="S43" s="295">
        <v>6.9911089696477802E-2</v>
      </c>
      <c r="T43" s="295">
        <v>8.3400999732411274E-2</v>
      </c>
      <c r="U43" s="295">
        <v>8.0220619315348338E-2</v>
      </c>
      <c r="V43" s="295">
        <v>0.1210887153620136</v>
      </c>
      <c r="W43" s="295">
        <v>0.19392500367932269</v>
      </c>
      <c r="X43" s="295">
        <v>8.5612996351020432E-2</v>
      </c>
      <c r="Y43" s="295">
        <v>5.8631379587971107E-2</v>
      </c>
      <c r="DA43" s="122" t="s">
        <v>2796</v>
      </c>
    </row>
    <row r="44" spans="1:105" ht="12" customHeight="1" x14ac:dyDescent="0.25">
      <c r="A44" s="59" t="s">
        <v>32</v>
      </c>
      <c r="B44" s="295">
        <v>0.39346001246070161</v>
      </c>
      <c r="C44" s="295">
        <v>0.37915579274890082</v>
      </c>
      <c r="D44" s="295">
        <v>0.28398973015181589</v>
      </c>
      <c r="E44" s="295">
        <v>0.25027439362011872</v>
      </c>
      <c r="F44" s="295">
        <v>2.38196346544489</v>
      </c>
      <c r="G44" s="295">
        <v>5.427733391256423E-2</v>
      </c>
      <c r="H44" s="295">
        <v>0</v>
      </c>
      <c r="I44" s="295">
        <v>9.2851719562230095E-2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2797</v>
      </c>
    </row>
    <row r="45" spans="1:105" ht="12" customHeight="1" x14ac:dyDescent="0.25">
      <c r="A45" s="59" t="s">
        <v>35</v>
      </c>
      <c r="B45" s="295">
        <v>7.575792680724807</v>
      </c>
      <c r="C45" s="295">
        <v>8.3509957211936428</v>
      </c>
      <c r="D45" s="295">
        <v>10.32885613673055</v>
      </c>
      <c r="E45" s="295">
        <v>10.3815027369365</v>
      </c>
      <c r="F45" s="295">
        <v>7.6902539448989424</v>
      </c>
      <c r="G45" s="295">
        <v>5.2267817685521134</v>
      </c>
      <c r="H45" s="295">
        <v>7.8333096415790653</v>
      </c>
      <c r="I45" s="295">
        <v>7.755824437356158</v>
      </c>
      <c r="J45" s="295">
        <v>5.9876108856378636</v>
      </c>
      <c r="K45" s="295">
        <v>5.2364894416363574</v>
      </c>
      <c r="L45" s="295">
        <v>4.7509131670013813</v>
      </c>
      <c r="M45" s="295">
        <v>4.6464186616052707</v>
      </c>
      <c r="N45" s="295">
        <v>4.1564741651732504</v>
      </c>
      <c r="O45" s="295">
        <v>4.4495787217072316</v>
      </c>
      <c r="P45" s="295">
        <v>4.567026503078969</v>
      </c>
      <c r="Q45" s="295">
        <v>4.5266258374328388</v>
      </c>
      <c r="R45" s="295">
        <v>3.7961292752981728</v>
      </c>
      <c r="S45" s="295">
        <v>4.5714478854402847</v>
      </c>
      <c r="T45" s="295">
        <v>3.8838227295977599</v>
      </c>
      <c r="U45" s="295">
        <v>4.8559927759635926</v>
      </c>
      <c r="V45" s="295">
        <v>3.5334817127476148</v>
      </c>
      <c r="W45" s="295">
        <v>3.6524074123316148</v>
      </c>
      <c r="X45" s="295">
        <v>2.9842038272408011</v>
      </c>
      <c r="Y45" s="295">
        <v>2.90195911870752</v>
      </c>
      <c r="DA45" s="122" t="s">
        <v>2798</v>
      </c>
    </row>
    <row r="46" spans="1:105" ht="12" customHeight="1" x14ac:dyDescent="0.25">
      <c r="A46" s="60" t="s">
        <v>2741</v>
      </c>
      <c r="B46" s="329">
        <v>6.6350886534962887</v>
      </c>
      <c r="C46" s="329">
        <v>7.3461452390794681</v>
      </c>
      <c r="D46" s="329">
        <v>9.2293233663121264</v>
      </c>
      <c r="E46" s="329">
        <v>7.8399444535469138</v>
      </c>
      <c r="F46" s="329">
        <v>7.2716010584213882</v>
      </c>
      <c r="G46" s="329">
        <v>4.1925507880877841</v>
      </c>
      <c r="H46" s="329">
        <v>5.7826368436055722</v>
      </c>
      <c r="I46" s="329">
        <v>6.5500779896943788</v>
      </c>
      <c r="J46" s="329">
        <v>4.648851645051284</v>
      </c>
      <c r="K46" s="329">
        <v>3.7501328059643351</v>
      </c>
      <c r="L46" s="329">
        <v>3.360185553593388</v>
      </c>
      <c r="M46" s="329">
        <v>3.2919188797461891</v>
      </c>
      <c r="N46" s="329">
        <v>3.004775062844105</v>
      </c>
      <c r="O46" s="329">
        <v>3.0858927024443639</v>
      </c>
      <c r="P46" s="329">
        <v>3.1687128265520759</v>
      </c>
      <c r="Q46" s="329">
        <v>3.2195568137558772</v>
      </c>
      <c r="R46" s="329">
        <v>2.68014131541976</v>
      </c>
      <c r="S46" s="329">
        <v>3.1688267393915321</v>
      </c>
      <c r="T46" s="329">
        <v>2.7322659605815298</v>
      </c>
      <c r="U46" s="329">
        <v>3.3668776268573311</v>
      </c>
      <c r="V46" s="329">
        <v>2.499447968752277</v>
      </c>
      <c r="W46" s="329">
        <v>2.6663162184654352</v>
      </c>
      <c r="X46" s="329">
        <v>2.1069006217771689</v>
      </c>
      <c r="Y46" s="329">
        <v>2.0368861306047039</v>
      </c>
      <c r="DA46" s="72" t="s">
        <v>2799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0.58351983739399982</v>
      </c>
      <c r="E47" s="229">
        <v>0</v>
      </c>
      <c r="F47" s="229">
        <v>0</v>
      </c>
      <c r="G47" s="229">
        <v>0</v>
      </c>
      <c r="H47" s="229">
        <v>5.132725415547261E-3</v>
      </c>
      <c r="I47" s="229">
        <v>0</v>
      </c>
      <c r="J47" s="229">
        <v>0</v>
      </c>
      <c r="K47" s="229">
        <v>5.3364497681719827E-3</v>
      </c>
      <c r="L47" s="229">
        <v>0</v>
      </c>
      <c r="M47" s="229">
        <v>9.9513147981361762E-3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0.18578257828451639</v>
      </c>
      <c r="E49" s="229">
        <v>3.6791264853461833E-2</v>
      </c>
      <c r="F49" s="229">
        <v>7.4482530696651394E-2</v>
      </c>
      <c r="G49" s="229">
        <v>0.18432035466799609</v>
      </c>
      <c r="H49" s="229">
        <v>3.779009540454463E-2</v>
      </c>
      <c r="I49" s="229">
        <v>3.793690938601612E-2</v>
      </c>
      <c r="J49" s="229">
        <v>3.7642273114843257E-2</v>
      </c>
      <c r="K49" s="229">
        <v>7.5739912755232272E-2</v>
      </c>
      <c r="L49" s="229">
        <v>3.7607107166631293E-2</v>
      </c>
      <c r="M49" s="229">
        <v>3.7839519815374957E-2</v>
      </c>
      <c r="N49" s="229">
        <v>3.7962321164653597E-2</v>
      </c>
      <c r="O49" s="229">
        <v>3.7925117129701653E-2</v>
      </c>
      <c r="P49" s="229">
        <v>3.8125147672710767E-2</v>
      </c>
      <c r="Q49" s="229">
        <v>3.808509183124225E-2</v>
      </c>
      <c r="R49" s="229">
        <v>3.8187885250181963E-2</v>
      </c>
      <c r="S49" s="229">
        <v>1.531463080077659E-2</v>
      </c>
      <c r="T49" s="229">
        <v>2.5354048211031759E-2</v>
      </c>
      <c r="U49" s="229">
        <v>1.0950488074922569E-2</v>
      </c>
      <c r="V49" s="229">
        <v>4.4887997013385583E-3</v>
      </c>
      <c r="W49" s="229">
        <v>5.1193537199727491E-3</v>
      </c>
      <c r="X49" s="229">
        <v>1.685615598259153E-2</v>
      </c>
      <c r="Y49" s="229">
        <v>1.514630130489574E-2</v>
      </c>
      <c r="DA49" s="73" t="s">
        <v>2802</v>
      </c>
    </row>
    <row r="50" spans="1:105" ht="12" customHeight="1" x14ac:dyDescent="0.25">
      <c r="A50" s="64" t="s">
        <v>159</v>
      </c>
      <c r="B50" s="229">
        <v>0.61578123012315156</v>
      </c>
      <c r="C50" s="229">
        <v>0.83309718900366025</v>
      </c>
      <c r="D50" s="229">
        <v>0.86347461854385943</v>
      </c>
      <c r="E50" s="229">
        <v>0.29586960574336713</v>
      </c>
      <c r="F50" s="229">
        <v>0.23863041723369741</v>
      </c>
      <c r="G50" s="229">
        <v>0.13074030326599559</v>
      </c>
      <c r="H50" s="229">
        <v>0.30287215633889542</v>
      </c>
      <c r="I50" s="229">
        <v>0.99428174849908935</v>
      </c>
      <c r="J50" s="229">
        <v>0.39231799288158192</v>
      </c>
      <c r="K50" s="229">
        <v>5.5592967219143759E-2</v>
      </c>
      <c r="L50" s="229">
        <v>2.7950439115103649E-2</v>
      </c>
      <c r="M50" s="229">
        <v>5.6367906670767083E-2</v>
      </c>
      <c r="N50" s="229">
        <v>0.1120318269670833</v>
      </c>
      <c r="O50" s="229">
        <v>2.803890723357268E-2</v>
      </c>
      <c r="P50" s="229">
        <v>2.8358097144383879E-2</v>
      </c>
      <c r="Q50" s="229">
        <v>8.4226479811903787E-2</v>
      </c>
      <c r="R50" s="229">
        <v>5.6795540638556553E-2</v>
      </c>
      <c r="S50" s="229">
        <v>4.5643306906197147E-2</v>
      </c>
      <c r="T50" s="229">
        <v>5.2641969846300513E-2</v>
      </c>
      <c r="U50" s="229">
        <v>5.1981521841611991E-2</v>
      </c>
      <c r="V50" s="229">
        <v>7.6794534444117213E-2</v>
      </c>
      <c r="W50" s="229">
        <v>0.1142859534654761</v>
      </c>
      <c r="X50" s="229">
        <v>5.4402564513359633E-2</v>
      </c>
      <c r="Y50" s="229">
        <v>3.7310968767490217E-2</v>
      </c>
      <c r="DA50" s="73" t="s">
        <v>2803</v>
      </c>
    </row>
    <row r="51" spans="1:105" ht="12" customHeight="1" x14ac:dyDescent="0.25">
      <c r="A51" s="64" t="s">
        <v>32</v>
      </c>
      <c r="B51" s="229">
        <v>0.1892938870553377</v>
      </c>
      <c r="C51" s="229">
        <v>0.19073872957947549</v>
      </c>
      <c r="D51" s="229">
        <v>0.16762968641653</v>
      </c>
      <c r="E51" s="229">
        <v>0.1383165357380014</v>
      </c>
      <c r="F51" s="229">
        <v>1.428086756660641</v>
      </c>
      <c r="G51" s="229">
        <v>2.723622171652897E-2</v>
      </c>
      <c r="H51" s="229">
        <v>0</v>
      </c>
      <c r="I51" s="229">
        <v>5.6058568916532922E-2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2804</v>
      </c>
    </row>
    <row r="52" spans="1:105" ht="12" customHeight="1" x14ac:dyDescent="0.25">
      <c r="A52" s="64" t="s">
        <v>33</v>
      </c>
      <c r="B52" s="229">
        <v>0.1093800080147788</v>
      </c>
      <c r="C52" s="229">
        <v>0.1093800080147726</v>
      </c>
      <c r="D52" s="229">
        <v>7.2919017722248333E-2</v>
      </c>
      <c r="E52" s="229">
        <v>7.2919017722243282E-2</v>
      </c>
      <c r="F52" s="229">
        <v>7.2919017722263668E-2</v>
      </c>
      <c r="G52" s="229">
        <v>3.5818049052979667E-2</v>
      </c>
      <c r="H52" s="229">
        <v>0.1798842925099122</v>
      </c>
      <c r="I52" s="229">
        <v>3.5954340744356918E-2</v>
      </c>
      <c r="J52" s="229">
        <v>3.5921749252809082E-2</v>
      </c>
      <c r="K52" s="229">
        <v>0</v>
      </c>
      <c r="L52" s="229">
        <v>3.5809160464323898E-2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7.3064198001608774E-3</v>
      </c>
      <c r="T52" s="229">
        <v>6.1242375210758399E-3</v>
      </c>
      <c r="U52" s="229">
        <v>8.59526514207299E-3</v>
      </c>
      <c r="V52" s="229">
        <v>8.1686128909466242E-3</v>
      </c>
      <c r="W52" s="229">
        <v>3.4603275282322037E-2</v>
      </c>
      <c r="X52" s="229">
        <v>5.1938985846246583E-3</v>
      </c>
      <c r="Y52" s="229">
        <v>8.4530477250139621E-3</v>
      </c>
      <c r="DA52" s="73" t="s">
        <v>2805</v>
      </c>
    </row>
    <row r="53" spans="1:105" ht="12" customHeight="1" x14ac:dyDescent="0.25">
      <c r="A53" s="64" t="s">
        <v>35</v>
      </c>
      <c r="B53" s="229">
        <v>3.6804483205810499</v>
      </c>
      <c r="C53" s="229">
        <v>4.2422485120196427</v>
      </c>
      <c r="D53" s="229">
        <v>6.1565467367578064</v>
      </c>
      <c r="E53" s="229">
        <v>5.7936807799707557</v>
      </c>
      <c r="F53" s="229">
        <v>4.6558269686802296</v>
      </c>
      <c r="G53" s="229">
        <v>2.648496333710904</v>
      </c>
      <c r="H53" s="229">
        <v>4.6472625397592218</v>
      </c>
      <c r="I53" s="229">
        <v>4.7284269082155674</v>
      </c>
      <c r="J53" s="229">
        <v>3.4613816256298899</v>
      </c>
      <c r="K53" s="229">
        <v>3.1503312568696389</v>
      </c>
      <c r="L53" s="229">
        <v>2.729440669962055</v>
      </c>
      <c r="M53" s="229">
        <v>2.7827705376858001</v>
      </c>
      <c r="N53" s="229">
        <v>2.545932657460269</v>
      </c>
      <c r="O53" s="229">
        <v>2.7068640612793589</v>
      </c>
      <c r="P53" s="229">
        <v>2.8836795383551781</v>
      </c>
      <c r="Q53" s="229">
        <v>2.8367173598622171</v>
      </c>
      <c r="R53" s="229">
        <v>2.4255781929385352</v>
      </c>
      <c r="S53" s="229">
        <v>2.9218562669739199</v>
      </c>
      <c r="T53" s="229">
        <v>2.3999064836698758</v>
      </c>
      <c r="U53" s="229">
        <v>3.080456327095197</v>
      </c>
      <c r="V53" s="229">
        <v>2.193832836749142</v>
      </c>
      <c r="W53" s="229">
        <v>2.1072317802370319</v>
      </c>
      <c r="X53" s="229">
        <v>1.8564454954901271</v>
      </c>
      <c r="Y53" s="229">
        <v>1.807888935444107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2.4727830087296451E-3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0.16956296079413141</v>
      </c>
      <c r="C55" s="229">
        <v>0.31353124077350852</v>
      </c>
      <c r="D55" s="229">
        <v>3.2793094813712877E-2</v>
      </c>
      <c r="E55" s="229">
        <v>7.3585067263077369E-2</v>
      </c>
      <c r="F55" s="229">
        <v>8.4780040714300176E-2</v>
      </c>
      <c r="G55" s="229">
        <v>9.7578820804300581E-2</v>
      </c>
      <c r="H55" s="229">
        <v>7.9988776356397107E-3</v>
      </c>
      <c r="I55" s="229">
        <v>4.5588995538277992E-2</v>
      </c>
      <c r="J55" s="229">
        <v>7.9182553988355095E-2</v>
      </c>
      <c r="K55" s="229">
        <v>6.3985262353777828E-2</v>
      </c>
      <c r="L55" s="229">
        <v>5.2787409537038359E-2</v>
      </c>
      <c r="M55" s="229">
        <v>0.12797052470748099</v>
      </c>
      <c r="N55" s="229">
        <v>6.5586189627132516E-2</v>
      </c>
      <c r="O55" s="229">
        <v>0.18795922760927281</v>
      </c>
      <c r="P55" s="229">
        <v>7.3585067262871118E-2</v>
      </c>
      <c r="Q55" s="229">
        <v>2.7195608087963851E-2</v>
      </c>
      <c r="R55" s="229">
        <v>1.7595803178923619E-2</v>
      </c>
      <c r="S55" s="229">
        <v>2.4808614005874041E-2</v>
      </c>
      <c r="T55" s="229">
        <v>5.5387476673429942E-2</v>
      </c>
      <c r="U55" s="229">
        <v>3.8770657798333143E-2</v>
      </c>
      <c r="V55" s="229">
        <v>2.9974195891544111E-2</v>
      </c>
      <c r="W55" s="229">
        <v>3.2669282092742183E-2</v>
      </c>
      <c r="X55" s="229">
        <v>4.6988367219351693E-2</v>
      </c>
      <c r="Y55" s="229">
        <v>1.666288872471778E-2</v>
      </c>
      <c r="DA55" s="73" t="s">
        <v>2808</v>
      </c>
    </row>
    <row r="56" spans="1:105" ht="12" customHeight="1" x14ac:dyDescent="0.25">
      <c r="A56" s="64" t="s">
        <v>39</v>
      </c>
      <c r="B56" s="229">
        <v>1.8706222469278391</v>
      </c>
      <c r="C56" s="229">
        <v>1.657149559688408</v>
      </c>
      <c r="D56" s="229">
        <v>1.166657796379454</v>
      </c>
      <c r="E56" s="229">
        <v>1.4287821822560069</v>
      </c>
      <c r="F56" s="229">
        <v>0.71687532671360554</v>
      </c>
      <c r="G56" s="229">
        <v>1.0683607048690791</v>
      </c>
      <c r="H56" s="229">
        <v>0.60169615654181086</v>
      </c>
      <c r="I56" s="229">
        <v>0.64935773538580832</v>
      </c>
      <c r="J56" s="229">
        <v>0.64240545018380391</v>
      </c>
      <c r="K56" s="229">
        <v>0.39914695699837011</v>
      </c>
      <c r="L56" s="229">
        <v>0.47659076734823508</v>
      </c>
      <c r="M56" s="229">
        <v>0.2770190760686293</v>
      </c>
      <c r="N56" s="229">
        <v>0.24326206762496641</v>
      </c>
      <c r="O56" s="229">
        <v>0.12510538919245759</v>
      </c>
      <c r="P56" s="229">
        <v>0.14496497611693179</v>
      </c>
      <c r="Q56" s="229">
        <v>0.23333227416255009</v>
      </c>
      <c r="R56" s="229">
        <v>0.14198389341356349</v>
      </c>
      <c r="S56" s="229">
        <v>0.15389750090460411</v>
      </c>
      <c r="T56" s="229">
        <v>0.19285174465981569</v>
      </c>
      <c r="U56" s="229">
        <v>0.17612336690519281</v>
      </c>
      <c r="V56" s="229">
        <v>0.18618898907518741</v>
      </c>
      <c r="W56" s="229">
        <v>0.37240657366788982</v>
      </c>
      <c r="X56" s="229">
        <v>0.12701413998711469</v>
      </c>
      <c r="Y56" s="229">
        <v>0.1514239886384787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10.87725576616941</v>
      </c>
      <c r="C58" s="329">
        <v>12.06137906986444</v>
      </c>
      <c r="D58" s="329">
        <v>17.721146806972449</v>
      </c>
      <c r="E58" s="329">
        <v>14.55686008675915</v>
      </c>
      <c r="F58" s="329">
        <v>14.632965282292391</v>
      </c>
      <c r="G58" s="329">
        <v>8.8535134618731917</v>
      </c>
      <c r="H58" s="329">
        <v>12.06773184021641</v>
      </c>
      <c r="I58" s="329">
        <v>12.491570233083429</v>
      </c>
      <c r="J58" s="329">
        <v>16.313249640740668</v>
      </c>
      <c r="K58" s="329">
        <v>9.6187318392685217</v>
      </c>
      <c r="L58" s="329">
        <v>11.70352976319292</v>
      </c>
      <c r="M58" s="329">
        <v>11.22754219615048</v>
      </c>
      <c r="N58" s="329">
        <v>10.525645972757911</v>
      </c>
      <c r="O58" s="329">
        <v>11.41736425865172</v>
      </c>
      <c r="P58" s="329">
        <v>12.21689007363222</v>
      </c>
      <c r="Q58" s="329">
        <v>10.77003512729272</v>
      </c>
      <c r="R58" s="329">
        <v>10.160366497549701</v>
      </c>
      <c r="S58" s="329">
        <v>9.8777222263590758</v>
      </c>
      <c r="T58" s="329">
        <v>9.566332192496052</v>
      </c>
      <c r="U58" s="329">
        <v>9.6921786805012129</v>
      </c>
      <c r="V58" s="329">
        <v>8.2735899200807488</v>
      </c>
      <c r="W58" s="329">
        <v>8.6000618669220721</v>
      </c>
      <c r="X58" s="329">
        <v>8.4833104738489933</v>
      </c>
      <c r="Y58" s="329">
        <v>6.6340243510745962</v>
      </c>
      <c r="DA58" s="72" t="s">
        <v>2811</v>
      </c>
    </row>
    <row r="59" spans="1:105" ht="12" customHeight="1" x14ac:dyDescent="0.25">
      <c r="A59" s="132" t="s">
        <v>2757</v>
      </c>
      <c r="B59" s="316">
        <v>2.738044945245627</v>
      </c>
      <c r="C59" s="316">
        <v>3.036114871698365</v>
      </c>
      <c r="D59" s="316">
        <v>4.4608031181631516</v>
      </c>
      <c r="E59" s="316">
        <v>3.664282428952673</v>
      </c>
      <c r="F59" s="316">
        <v>3.683439783566401</v>
      </c>
      <c r="G59" s="316">
        <v>2.2286244162191799</v>
      </c>
      <c r="H59" s="316">
        <v>3.0377140039725772</v>
      </c>
      <c r="I59" s="316">
        <v>3.1444034662908149</v>
      </c>
      <c r="J59" s="316">
        <v>4.106404379887997</v>
      </c>
      <c r="K59" s="316">
        <v>2.4212467425924249</v>
      </c>
      <c r="L59" s="316">
        <v>2.9460363163757051</v>
      </c>
      <c r="M59" s="316">
        <v>2.8262197578652621</v>
      </c>
      <c r="N59" s="316">
        <v>2.6495370128916331</v>
      </c>
      <c r="O59" s="316">
        <v>2.8740021535265021</v>
      </c>
      <c r="P59" s="316">
        <v>3.0752604178682712</v>
      </c>
      <c r="Q59" s="316">
        <v>2.7110551479462579</v>
      </c>
      <c r="R59" s="316">
        <v>2.557588120432333</v>
      </c>
      <c r="S59" s="316">
        <v>2.4864403296041462</v>
      </c>
      <c r="T59" s="316">
        <v>2.40805659692864</v>
      </c>
      <c r="U59" s="316">
        <v>2.439734930854661</v>
      </c>
      <c r="V59" s="316">
        <v>2.0826448827441739</v>
      </c>
      <c r="W59" s="316">
        <v>2.1648250652304211</v>
      </c>
      <c r="X59" s="316">
        <v>2.135436167099666</v>
      </c>
      <c r="Y59" s="316">
        <v>1.6699301029208971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1.0000000000000002</v>
      </c>
      <c r="D63" s="232">
        <f t="shared" si="1"/>
        <v>1.0000000000000002</v>
      </c>
      <c r="E63" s="232">
        <f t="shared" si="1"/>
        <v>1.0000000000000002</v>
      </c>
      <c r="F63" s="232">
        <f t="shared" si="1"/>
        <v>0.99999999999999967</v>
      </c>
      <c r="G63" s="232">
        <f t="shared" si="1"/>
        <v>0.99999999999999989</v>
      </c>
      <c r="H63" s="232">
        <f t="shared" si="1"/>
        <v>1.0000000000000004</v>
      </c>
      <c r="I63" s="232">
        <f t="shared" si="1"/>
        <v>0.99999999999999978</v>
      </c>
      <c r="J63" s="232">
        <f t="shared" si="1"/>
        <v>1</v>
      </c>
      <c r="K63" s="232">
        <f t="shared" si="1"/>
        <v>0.99999999999999967</v>
      </c>
      <c r="L63" s="232">
        <f t="shared" si="1"/>
        <v>0.99999999999999967</v>
      </c>
      <c r="M63" s="232">
        <f t="shared" si="1"/>
        <v>1</v>
      </c>
      <c r="N63" s="232">
        <f t="shared" si="1"/>
        <v>0.99999999999999989</v>
      </c>
      <c r="O63" s="232">
        <f t="shared" si="1"/>
        <v>1</v>
      </c>
      <c r="P63" s="232">
        <f t="shared" si="1"/>
        <v>1</v>
      </c>
      <c r="Q63" s="232">
        <f t="shared" si="1"/>
        <v>1</v>
      </c>
      <c r="R63" s="232">
        <f t="shared" si="1"/>
        <v>1</v>
      </c>
      <c r="S63" s="232">
        <f t="shared" si="1"/>
        <v>1.0000000000000002</v>
      </c>
      <c r="T63" s="232">
        <f t="shared" si="1"/>
        <v>1</v>
      </c>
      <c r="U63" s="232">
        <f t="shared" si="1"/>
        <v>0.99999999999999989</v>
      </c>
      <c r="V63" s="232">
        <f t="shared" si="1"/>
        <v>0.99999999999999978</v>
      </c>
      <c r="W63" s="232">
        <f t="shared" si="1"/>
        <v>0.99999999999999989</v>
      </c>
      <c r="X63" s="232">
        <f t="shared" si="1"/>
        <v>1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1.5082925514379964E-2</v>
      </c>
      <c r="C64" s="299">
        <f t="shared" si="2"/>
        <v>1.5042539675696787E-2</v>
      </c>
      <c r="D64" s="299">
        <f t="shared" si="2"/>
        <v>1.6899626431173539E-2</v>
      </c>
      <c r="E64" s="299">
        <f t="shared" si="2"/>
        <v>1.6496734543058833E-2</v>
      </c>
      <c r="F64" s="299">
        <f t="shared" si="2"/>
        <v>1.7519871211671912E-2</v>
      </c>
      <c r="G64" s="299">
        <f t="shared" si="2"/>
        <v>1.8329410440423525E-2</v>
      </c>
      <c r="H64" s="299">
        <f t="shared" si="2"/>
        <v>1.796557257064189E-2</v>
      </c>
      <c r="I64" s="299">
        <f t="shared" si="2"/>
        <v>1.6767568152682728E-2</v>
      </c>
      <c r="J64" s="299">
        <f t="shared" si="2"/>
        <v>2.5862145524067258E-2</v>
      </c>
      <c r="K64" s="299">
        <f t="shared" si="2"/>
        <v>2.0904948339716102E-2</v>
      </c>
      <c r="L64" s="299">
        <f t="shared" si="2"/>
        <v>2.5744410938723625E-2</v>
      </c>
      <c r="M64" s="299">
        <f t="shared" si="2"/>
        <v>2.5326320161208497E-2</v>
      </c>
      <c r="N64" s="299">
        <f t="shared" si="2"/>
        <v>2.5758962162285619E-2</v>
      </c>
      <c r="O64" s="299">
        <f t="shared" si="2"/>
        <v>2.6619730794228812E-2</v>
      </c>
      <c r="P64" s="299">
        <f t="shared" si="2"/>
        <v>2.7292806976539189E-2</v>
      </c>
      <c r="Q64" s="299">
        <f t="shared" si="2"/>
        <v>2.5007423101546748E-2</v>
      </c>
      <c r="R64" s="299">
        <f t="shared" si="2"/>
        <v>2.7022644775234805E-2</v>
      </c>
      <c r="S64" s="299">
        <f t="shared" si="2"/>
        <v>2.3846061414060451E-2</v>
      </c>
      <c r="T64" s="299">
        <f t="shared" si="2"/>
        <v>2.5721243671413378E-2</v>
      </c>
      <c r="U64" s="299">
        <f t="shared" si="2"/>
        <v>2.260492794946025E-2</v>
      </c>
      <c r="V64" s="299">
        <f t="shared" si="2"/>
        <v>2.4839888062301786E-2</v>
      </c>
      <c r="W64" s="299">
        <f t="shared" si="2"/>
        <v>2.4506485375670441E-2</v>
      </c>
      <c r="X64" s="299">
        <f t="shared" si="2"/>
        <v>2.8026319447848277E-2</v>
      </c>
      <c r="Y64" s="299">
        <f t="shared" si="2"/>
        <v>2.4580460965524523E-2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3.1790379479962093E-3</v>
      </c>
      <c r="C65" s="233">
        <f t="shared" si="3"/>
        <v>3.1705257987044108E-3</v>
      </c>
      <c r="D65" s="233">
        <f t="shared" si="3"/>
        <v>3.5619451730660471E-3</v>
      </c>
      <c r="E65" s="233">
        <f t="shared" si="3"/>
        <v>3.4770273897066191E-3</v>
      </c>
      <c r="F65" s="233">
        <f t="shared" si="3"/>
        <v>3.6926745658732323E-3</v>
      </c>
      <c r="G65" s="233">
        <f t="shared" si="3"/>
        <v>3.8633016717446581E-3</v>
      </c>
      <c r="H65" s="233">
        <f t="shared" si="3"/>
        <v>3.7866153290420333E-3</v>
      </c>
      <c r="I65" s="233">
        <f t="shared" si="3"/>
        <v>3.5341111644535193E-3</v>
      </c>
      <c r="J65" s="233">
        <f t="shared" si="3"/>
        <v>5.4509811083549532E-3</v>
      </c>
      <c r="K65" s="233">
        <f t="shared" si="3"/>
        <v>4.4061494575105848E-3</v>
      </c>
      <c r="L65" s="233">
        <f t="shared" si="3"/>
        <v>5.4261661137942419E-3</v>
      </c>
      <c r="M65" s="233">
        <f t="shared" si="3"/>
        <v>5.338044850703689E-3</v>
      </c>
      <c r="N65" s="233">
        <f t="shared" si="3"/>
        <v>5.4292330845784696E-3</v>
      </c>
      <c r="O65" s="233">
        <f t="shared" si="3"/>
        <v>5.6106578448335892E-3</v>
      </c>
      <c r="P65" s="233">
        <f t="shared" si="3"/>
        <v>5.7525225463079177E-3</v>
      </c>
      <c r="Q65" s="233">
        <f t="shared" si="3"/>
        <v>5.2708307115632048E-3</v>
      </c>
      <c r="R65" s="233">
        <f t="shared" si="3"/>
        <v>5.6955802847259785E-3</v>
      </c>
      <c r="S65" s="233">
        <f t="shared" si="3"/>
        <v>5.0260497589325022E-3</v>
      </c>
      <c r="T65" s="233">
        <f t="shared" si="3"/>
        <v>5.4212831339067891E-3</v>
      </c>
      <c r="U65" s="233">
        <f t="shared" si="3"/>
        <v>4.7644552573399357E-3</v>
      </c>
      <c r="V65" s="233">
        <f t="shared" si="3"/>
        <v>5.2355192431832141E-3</v>
      </c>
      <c r="W65" s="233">
        <f t="shared" si="3"/>
        <v>5.1652477436817138E-3</v>
      </c>
      <c r="X65" s="233">
        <f t="shared" si="3"/>
        <v>5.9071254434313542E-3</v>
      </c>
      <c r="Y65" s="233">
        <f t="shared" si="3"/>
        <v>5.1808396265128854E-3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1.231853510787693E-2</v>
      </c>
      <c r="C66" s="233">
        <f t="shared" si="4"/>
        <v>1.2285551163800203E-2</v>
      </c>
      <c r="D66" s="233">
        <f t="shared" si="4"/>
        <v>1.380227206611476E-2</v>
      </c>
      <c r="E66" s="233">
        <f t="shared" si="4"/>
        <v>1.3473221984703953E-2</v>
      </c>
      <c r="F66" s="233">
        <f t="shared" si="4"/>
        <v>1.4308838719696799E-2</v>
      </c>
      <c r="G66" s="233">
        <f t="shared" si="4"/>
        <v>1.497000603773949E-2</v>
      </c>
      <c r="H66" s="233">
        <f t="shared" si="4"/>
        <v>1.4672852175366636E-2</v>
      </c>
      <c r="I66" s="233">
        <f t="shared" si="4"/>
        <v>1.3694417357270384E-2</v>
      </c>
      <c r="J66" s="233">
        <f t="shared" si="4"/>
        <v>2.1122145521404907E-2</v>
      </c>
      <c r="K66" s="233">
        <f t="shared" si="4"/>
        <v>1.7073500747957021E-2</v>
      </c>
      <c r="L66" s="233">
        <f t="shared" si="4"/>
        <v>2.1025989266997627E-2</v>
      </c>
      <c r="M66" s="233">
        <f t="shared" si="4"/>
        <v>2.0684525940391038E-2</v>
      </c>
      <c r="N66" s="233">
        <f t="shared" si="4"/>
        <v>2.1037873550198521E-2</v>
      </c>
      <c r="O66" s="233">
        <f t="shared" si="4"/>
        <v>2.1740880974205384E-2</v>
      </c>
      <c r="P66" s="233">
        <f t="shared" si="4"/>
        <v>2.2290596118933845E-2</v>
      </c>
      <c r="Q66" s="233">
        <f t="shared" si="4"/>
        <v>2.0424076160837554E-2</v>
      </c>
      <c r="R66" s="233">
        <f t="shared" si="4"/>
        <v>2.2069949099334341E-2</v>
      </c>
      <c r="S66" s="233">
        <f t="shared" si="4"/>
        <v>1.9475568213450048E-2</v>
      </c>
      <c r="T66" s="233">
        <f t="shared" si="4"/>
        <v>2.1007068083872878E-2</v>
      </c>
      <c r="U66" s="233">
        <f t="shared" si="4"/>
        <v>1.8461909016985661E-2</v>
      </c>
      <c r="V66" s="233">
        <f t="shared" si="4"/>
        <v>2.0287246852705578E-2</v>
      </c>
      <c r="W66" s="233">
        <f t="shared" si="4"/>
        <v>2.0014950029624862E-2</v>
      </c>
      <c r="X66" s="233">
        <f t="shared" si="4"/>
        <v>2.2889670822397165E-2</v>
      </c>
      <c r="Y66" s="233">
        <f t="shared" si="4"/>
        <v>2.0075367413498729E-2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1.7325715260089292E-2</v>
      </c>
      <c r="C67" s="233">
        <f t="shared" si="5"/>
        <v>1.7279324157720086E-2</v>
      </c>
      <c r="D67" s="233">
        <f t="shared" si="5"/>
        <v>1.9412554631343896E-2</v>
      </c>
      <c r="E67" s="233">
        <f t="shared" si="5"/>
        <v>1.8949753822083113E-2</v>
      </c>
      <c r="F67" s="233">
        <f t="shared" si="5"/>
        <v>2.012502811324408E-2</v>
      </c>
      <c r="G67" s="233">
        <f t="shared" si="5"/>
        <v>2.1054943609800137E-2</v>
      </c>
      <c r="H67" s="233">
        <f t="shared" si="5"/>
        <v>2.0637004044517258E-2</v>
      </c>
      <c r="I67" s="233">
        <f t="shared" si="5"/>
        <v>1.926085964825271E-2</v>
      </c>
      <c r="J67" s="233">
        <f t="shared" si="5"/>
        <v>2.9707775785127708E-2</v>
      </c>
      <c r="K67" s="233">
        <f t="shared" si="5"/>
        <v>2.4013456946100076E-2</v>
      </c>
      <c r="L67" s="233">
        <f t="shared" si="5"/>
        <v>2.9572534389154248E-2</v>
      </c>
      <c r="M67" s="233">
        <f t="shared" si="5"/>
        <v>2.9092274657234858E-2</v>
      </c>
      <c r="N67" s="233">
        <f t="shared" si="5"/>
        <v>2.9589249339836754E-2</v>
      </c>
      <c r="O67" s="233">
        <f t="shared" si="5"/>
        <v>3.0578011911636654E-2</v>
      </c>
      <c r="P67" s="233">
        <f t="shared" si="5"/>
        <v>3.1351172680211647E-2</v>
      </c>
      <c r="Q67" s="233">
        <f t="shared" si="5"/>
        <v>2.872595847754467E-2</v>
      </c>
      <c r="R67" s="233">
        <f t="shared" si="5"/>
        <v>3.1040838098941197E-2</v>
      </c>
      <c r="S67" s="233">
        <f t="shared" si="5"/>
        <v>2.7391905485492123E-2</v>
      </c>
      <c r="T67" s="233">
        <f t="shared" si="5"/>
        <v>2.9545922212598125E-2</v>
      </c>
      <c r="U67" s="233">
        <f t="shared" si="5"/>
        <v>2.5966218871384682E-2</v>
      </c>
      <c r="V67" s="233">
        <f t="shared" si="5"/>
        <v>2.8533511436466402E-2</v>
      </c>
      <c r="W67" s="233">
        <f t="shared" si="5"/>
        <v>2.8150532682774624E-2</v>
      </c>
      <c r="X67" s="233">
        <f t="shared" si="5"/>
        <v>3.219375644856013E-2</v>
      </c>
      <c r="Y67" s="233">
        <f t="shared" si="5"/>
        <v>2.8235508240386897E-2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0.1538324051394844</v>
      </c>
      <c r="C68" s="300">
        <f t="shared" si="6"/>
        <v>0.15617920088315015</v>
      </c>
      <c r="D68" s="300">
        <f t="shared" si="6"/>
        <v>0.15328863538858184</v>
      </c>
      <c r="E68" s="300">
        <f t="shared" si="6"/>
        <v>0.15379918710721543</v>
      </c>
      <c r="F68" s="300">
        <f t="shared" si="6"/>
        <v>0.15068008924426657</v>
      </c>
      <c r="G68" s="300">
        <f t="shared" si="6"/>
        <v>0.14330094526294052</v>
      </c>
      <c r="H68" s="300">
        <f t="shared" si="6"/>
        <v>0.15123597728971455</v>
      </c>
      <c r="I68" s="300">
        <f t="shared" si="6"/>
        <v>0.15545093692455703</v>
      </c>
      <c r="J68" s="300">
        <f t="shared" si="6"/>
        <v>0.12643501440526761</v>
      </c>
      <c r="K68" s="300">
        <f t="shared" si="6"/>
        <v>0.14157752289293202</v>
      </c>
      <c r="L68" s="300">
        <f t="shared" si="6"/>
        <v>0.12650735997012583</v>
      </c>
      <c r="M68" s="300">
        <f t="shared" si="6"/>
        <v>0.12939339077924555</v>
      </c>
      <c r="N68" s="300">
        <f t="shared" si="6"/>
        <v>0.12833085880732259</v>
      </c>
      <c r="O68" s="300">
        <f t="shared" si="6"/>
        <v>0.12674820592128552</v>
      </c>
      <c r="P68" s="300">
        <f t="shared" si="6"/>
        <v>0.12542043861829594</v>
      </c>
      <c r="Q68" s="300">
        <f t="shared" si="6"/>
        <v>0.13033459765836269</v>
      </c>
      <c r="R68" s="300">
        <f t="shared" si="6"/>
        <v>0.12591729407863667</v>
      </c>
      <c r="S68" s="300">
        <f t="shared" si="6"/>
        <v>0.13430723257047913</v>
      </c>
      <c r="T68" s="300">
        <f t="shared" si="6"/>
        <v>0.12922350867260934</v>
      </c>
      <c r="U68" s="300">
        <f t="shared" si="6"/>
        <v>0.13773256201772408</v>
      </c>
      <c r="V68" s="300">
        <f t="shared" si="6"/>
        <v>0.13073780256879347</v>
      </c>
      <c r="W68" s="300">
        <f t="shared" si="6"/>
        <v>0.12966958431268016</v>
      </c>
      <c r="X68" s="300">
        <f t="shared" si="6"/>
        <v>0.12348414972237789</v>
      </c>
      <c r="Y68" s="300">
        <f t="shared" si="6"/>
        <v>0.13138918768716767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6.1215672486653737E-2</v>
      </c>
      <c r="C69" s="301">
        <f t="shared" si="7"/>
        <v>6.0958371778075143E-2</v>
      </c>
      <c r="D69" s="301">
        <f t="shared" si="7"/>
        <v>5.8560502246196897E-2</v>
      </c>
      <c r="E69" s="301">
        <f t="shared" si="7"/>
        <v>5.9114349236245131E-2</v>
      </c>
      <c r="F69" s="301">
        <f t="shared" si="7"/>
        <v>5.79266296200577E-2</v>
      </c>
      <c r="G69" s="301">
        <f t="shared" si="7"/>
        <v>5.775117511854172E-2</v>
      </c>
      <c r="H69" s="301">
        <f t="shared" si="7"/>
        <v>5.7278413439787415E-2</v>
      </c>
      <c r="I69" s="301">
        <f t="shared" si="7"/>
        <v>5.8499097529579505E-2</v>
      </c>
      <c r="J69" s="301">
        <f t="shared" si="7"/>
        <v>4.9036493274251587E-2</v>
      </c>
      <c r="K69" s="301">
        <f t="shared" si="7"/>
        <v>5.4228498352433756E-2</v>
      </c>
      <c r="L69" s="301">
        <f t="shared" si="7"/>
        <v>4.9178921980553222E-2</v>
      </c>
      <c r="M69" s="301">
        <f t="shared" si="7"/>
        <v>4.9406736779410806E-2</v>
      </c>
      <c r="N69" s="301">
        <f t="shared" si="7"/>
        <v>4.8926169777017206E-2</v>
      </c>
      <c r="O69" s="301">
        <f t="shared" si="7"/>
        <v>4.7870534062440205E-2</v>
      </c>
      <c r="P69" s="301">
        <f t="shared" si="7"/>
        <v>4.7099909048952171E-2</v>
      </c>
      <c r="Q69" s="301">
        <f t="shared" si="7"/>
        <v>4.9739058983491596E-2</v>
      </c>
      <c r="R69" s="301">
        <f t="shared" si="7"/>
        <v>4.7427018237787728E-2</v>
      </c>
      <c r="S69" s="301">
        <f t="shared" si="7"/>
        <v>5.0898852593621639E-2</v>
      </c>
      <c r="T69" s="301">
        <f t="shared" si="7"/>
        <v>4.8878641470133252E-2</v>
      </c>
      <c r="U69" s="301">
        <f t="shared" si="7"/>
        <v>5.2246679686030501E-2</v>
      </c>
      <c r="V69" s="301">
        <f t="shared" si="7"/>
        <v>4.9928600463167092E-2</v>
      </c>
      <c r="W69" s="301">
        <f t="shared" si="7"/>
        <v>5.055228128614328E-2</v>
      </c>
      <c r="X69" s="301">
        <f t="shared" si="7"/>
        <v>4.6312092773560354E-2</v>
      </c>
      <c r="Y69" s="301">
        <f t="shared" si="7"/>
        <v>5.0214525347792409E-2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0.46029476812080017</v>
      </c>
      <c r="C70" s="301">
        <f t="shared" si="8"/>
        <v>0.4583600647159109</v>
      </c>
      <c r="D70" s="301">
        <f t="shared" si="8"/>
        <v>0.4403299303512111</v>
      </c>
      <c r="E70" s="301">
        <f t="shared" si="8"/>
        <v>0.44449443368022779</v>
      </c>
      <c r="F70" s="301">
        <f t="shared" si="8"/>
        <v>0.43556369579697235</v>
      </c>
      <c r="G70" s="301">
        <f t="shared" si="8"/>
        <v>0.43424441291057331</v>
      </c>
      <c r="H70" s="301">
        <f t="shared" si="8"/>
        <v>0.43068960874917062</v>
      </c>
      <c r="I70" s="301">
        <f t="shared" si="8"/>
        <v>0.43986821411664606</v>
      </c>
      <c r="J70" s="301">
        <f t="shared" si="8"/>
        <v>0.36871670904293008</v>
      </c>
      <c r="K70" s="301">
        <f t="shared" si="8"/>
        <v>0.40775659338079989</v>
      </c>
      <c r="L70" s="301">
        <f t="shared" si="8"/>
        <v>0.36978766335377522</v>
      </c>
      <c r="M70" s="301">
        <f t="shared" si="8"/>
        <v>0.37150065539903127</v>
      </c>
      <c r="N70" s="301">
        <f t="shared" si="8"/>
        <v>0.36788716120795617</v>
      </c>
      <c r="O70" s="301">
        <f t="shared" si="8"/>
        <v>0.35994959266181009</v>
      </c>
      <c r="P70" s="301">
        <f t="shared" si="8"/>
        <v>0.35415508534885176</v>
      </c>
      <c r="Q70" s="301">
        <f t="shared" si="8"/>
        <v>0.37399946274125406</v>
      </c>
      <c r="R70" s="301">
        <f t="shared" si="8"/>
        <v>0.35661469482644248</v>
      </c>
      <c r="S70" s="301">
        <f t="shared" si="8"/>
        <v>0.38272021854050098</v>
      </c>
      <c r="T70" s="301">
        <f t="shared" si="8"/>
        <v>0.36752978490042493</v>
      </c>
      <c r="U70" s="301">
        <f t="shared" si="8"/>
        <v>0.39285484148534483</v>
      </c>
      <c r="V70" s="301">
        <f t="shared" si="8"/>
        <v>0.37542466886727571</v>
      </c>
      <c r="W70" s="301">
        <f t="shared" si="8"/>
        <v>0.3801142689015774</v>
      </c>
      <c r="X70" s="301">
        <f t="shared" si="8"/>
        <v>0.34823131297042481</v>
      </c>
      <c r="Y70" s="301">
        <f t="shared" si="8"/>
        <v>0.37757460405743909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6.7113196774210043E-2</v>
      </c>
      <c r="C71" s="301">
        <f t="shared" si="9"/>
        <v>6.6933495380349053E-2</v>
      </c>
      <c r="D71" s="301">
        <f t="shared" si="9"/>
        <v>7.5196814636833101E-2</v>
      </c>
      <c r="E71" s="301">
        <f t="shared" si="9"/>
        <v>7.3404101244461298E-2</v>
      </c>
      <c r="F71" s="301">
        <f t="shared" si="9"/>
        <v>7.7956664505618736E-2</v>
      </c>
      <c r="G71" s="301">
        <f t="shared" si="9"/>
        <v>8.155880160454225E-2</v>
      </c>
      <c r="H71" s="301">
        <f t="shared" si="9"/>
        <v>7.9939863519534526E-2</v>
      </c>
      <c r="I71" s="301">
        <f t="shared" si="9"/>
        <v>7.4609206269904041E-2</v>
      </c>
      <c r="J71" s="301">
        <f t="shared" si="9"/>
        <v>0.11507656521310693</v>
      </c>
      <c r="K71" s="301">
        <f t="shared" si="9"/>
        <v>9.3018951140510009E-2</v>
      </c>
      <c r="L71" s="301">
        <f t="shared" si="9"/>
        <v>0.11455269175196948</v>
      </c>
      <c r="M71" s="301">
        <f t="shared" si="9"/>
        <v>0.11269234916829078</v>
      </c>
      <c r="N71" s="301">
        <f t="shared" si="9"/>
        <v>0.11461743908028386</v>
      </c>
      <c r="O71" s="301">
        <f t="shared" si="9"/>
        <v>0.11844752724969074</v>
      </c>
      <c r="P71" s="301">
        <f t="shared" si="9"/>
        <v>0.12144245646447489</v>
      </c>
      <c r="Q71" s="301">
        <f t="shared" si="9"/>
        <v>0.11127338034189228</v>
      </c>
      <c r="R71" s="301">
        <f t="shared" si="9"/>
        <v>0.12024033894690128</v>
      </c>
      <c r="S71" s="301">
        <f t="shared" si="9"/>
        <v>0.10610576909936596</v>
      </c>
      <c r="T71" s="301">
        <f t="shared" si="9"/>
        <v>0.11444960635462861</v>
      </c>
      <c r="U71" s="301">
        <f t="shared" si="9"/>
        <v>0.10058320423929584</v>
      </c>
      <c r="V71" s="301">
        <f t="shared" si="9"/>
        <v>0.11052791408306184</v>
      </c>
      <c r="W71" s="301">
        <f t="shared" si="9"/>
        <v>0.10904440081558554</v>
      </c>
      <c r="X71" s="301">
        <f t="shared" si="9"/>
        <v>0.12470630383787541</v>
      </c>
      <c r="Y71" s="301">
        <f t="shared" si="9"/>
        <v>0.1093735636370575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0.1901541217703196</v>
      </c>
      <c r="C72" s="301">
        <f t="shared" si="10"/>
        <v>0.19035947365253703</v>
      </c>
      <c r="D72" s="301">
        <f t="shared" si="10"/>
        <v>0.19711734333347</v>
      </c>
      <c r="E72" s="301">
        <f t="shared" si="10"/>
        <v>0.19548125760070284</v>
      </c>
      <c r="F72" s="301">
        <f t="shared" si="10"/>
        <v>0.19959492088780992</v>
      </c>
      <c r="G72" s="301">
        <f t="shared" si="10"/>
        <v>0.20124968013932806</v>
      </c>
      <c r="H72" s="301">
        <f t="shared" si="10"/>
        <v>0.2005867633454029</v>
      </c>
      <c r="I72" s="301">
        <f t="shared" si="10"/>
        <v>0.19665580158966509</v>
      </c>
      <c r="J72" s="301">
        <f t="shared" si="10"/>
        <v>0.22518431010063902</v>
      </c>
      <c r="K72" s="301">
        <f t="shared" si="10"/>
        <v>0.21001606128082895</v>
      </c>
      <c r="L72" s="301">
        <f t="shared" si="10"/>
        <v>0.22494848783433616</v>
      </c>
      <c r="M72" s="301">
        <f t="shared" si="10"/>
        <v>0.223850003634499</v>
      </c>
      <c r="N72" s="301">
        <f t="shared" si="10"/>
        <v>0.22514848180298258</v>
      </c>
      <c r="O72" s="301">
        <f t="shared" si="10"/>
        <v>0.2280483750823882</v>
      </c>
      <c r="P72" s="301">
        <f t="shared" si="10"/>
        <v>0.22993907125823423</v>
      </c>
      <c r="Q72" s="301">
        <f t="shared" si="10"/>
        <v>0.22292145381622153</v>
      </c>
      <c r="R72" s="301">
        <f t="shared" si="10"/>
        <v>0.22906468726523857</v>
      </c>
      <c r="S72" s="301">
        <f t="shared" si="10"/>
        <v>0.21942479274529106</v>
      </c>
      <c r="T72" s="301">
        <f t="shared" si="10"/>
        <v>0.22499709380575855</v>
      </c>
      <c r="U72" s="301">
        <f t="shared" si="10"/>
        <v>0.21558490685646084</v>
      </c>
      <c r="V72" s="301">
        <f t="shared" si="10"/>
        <v>0.22239750661120389</v>
      </c>
      <c r="W72" s="301">
        <f t="shared" si="10"/>
        <v>0.22112558554992515</v>
      </c>
      <c r="X72" s="301">
        <f t="shared" si="10"/>
        <v>0.23204580056316126</v>
      </c>
      <c r="Y72" s="301">
        <f t="shared" si="10"/>
        <v>0.22162372051398835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6.5538235728761496E-2</v>
      </c>
      <c r="C73" s="302">
        <f t="shared" si="11"/>
        <v>6.6149287808089013E-2</v>
      </c>
      <c r="D73" s="302">
        <f t="shared" si="11"/>
        <v>6.5226543690003871E-2</v>
      </c>
      <c r="E73" s="302">
        <f t="shared" si="11"/>
        <v>6.5230813702764553E-2</v>
      </c>
      <c r="F73" s="302">
        <f t="shared" si="11"/>
        <v>6.5010093851341696E-2</v>
      </c>
      <c r="G73" s="302">
        <f t="shared" si="11"/>
        <v>6.2645850107128406E-2</v>
      </c>
      <c r="H73" s="302">
        <f t="shared" si="11"/>
        <v>6.4214679647765283E-2</v>
      </c>
      <c r="I73" s="302">
        <f t="shared" si="11"/>
        <v>6.5490048288964903E-2</v>
      </c>
      <c r="J73" s="302">
        <f t="shared" si="11"/>
        <v>5.4646077428686074E-2</v>
      </c>
      <c r="K73" s="302">
        <f t="shared" si="11"/>
        <v>6.0912271640087487E-2</v>
      </c>
      <c r="L73" s="302">
        <f t="shared" si="11"/>
        <v>5.4904583275227334E-2</v>
      </c>
      <c r="M73" s="302">
        <f t="shared" si="11"/>
        <v>5.5775914028805357E-2</v>
      </c>
      <c r="N73" s="302">
        <f t="shared" si="11"/>
        <v>5.5224847690339932E-2</v>
      </c>
      <c r="O73" s="302">
        <f t="shared" si="11"/>
        <v>5.4521711039874562E-2</v>
      </c>
      <c r="P73" s="302">
        <f t="shared" si="11"/>
        <v>5.3552738572020357E-2</v>
      </c>
      <c r="Q73" s="302">
        <f t="shared" si="11"/>
        <v>5.6227540183865644E-2</v>
      </c>
      <c r="R73" s="302">
        <f t="shared" si="11"/>
        <v>5.3812457655118523E-2</v>
      </c>
      <c r="S73" s="302">
        <f t="shared" si="11"/>
        <v>5.7796133044937796E-2</v>
      </c>
      <c r="T73" s="302">
        <f t="shared" si="11"/>
        <v>5.5303678122298812E-2</v>
      </c>
      <c r="U73" s="302">
        <f t="shared" si="11"/>
        <v>5.9285840588590787E-2</v>
      </c>
      <c r="V73" s="302">
        <f t="shared" si="11"/>
        <v>5.6417145794519327E-2</v>
      </c>
      <c r="W73" s="302">
        <f t="shared" si="11"/>
        <v>5.6375119835978253E-2</v>
      </c>
      <c r="X73" s="302">
        <f t="shared" si="11"/>
        <v>5.2502916487809283E-2</v>
      </c>
      <c r="Y73" s="302">
        <f t="shared" si="11"/>
        <v>5.6754137947336879E-2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4.721454944611652E-2</v>
      </c>
      <c r="C74" s="302">
        <f t="shared" si="12"/>
        <v>4.7016098027807707E-2</v>
      </c>
      <c r="D74" s="302">
        <f t="shared" si="12"/>
        <v>4.5166664296553895E-2</v>
      </c>
      <c r="E74" s="302">
        <f t="shared" si="12"/>
        <v>4.5593836539134708E-2</v>
      </c>
      <c r="F74" s="302">
        <f t="shared" si="12"/>
        <v>4.4677769717213746E-2</v>
      </c>
      <c r="G74" s="302">
        <f t="shared" si="12"/>
        <v>4.4542444809377829E-2</v>
      </c>
      <c r="H74" s="302">
        <f t="shared" si="12"/>
        <v>4.4177812212020662E-2</v>
      </c>
      <c r="I74" s="302">
        <f t="shared" si="12"/>
        <v>4.511930394076287E-2</v>
      </c>
      <c r="J74" s="302">
        <f t="shared" si="12"/>
        <v>3.7820967120243291E-2</v>
      </c>
      <c r="K74" s="302">
        <f t="shared" si="12"/>
        <v>4.1825467447210468E-2</v>
      </c>
      <c r="L74" s="302">
        <f t="shared" si="12"/>
        <v>3.7930819825001065E-2</v>
      </c>
      <c r="M74" s="302">
        <f t="shared" si="12"/>
        <v>3.8106529290376348E-2</v>
      </c>
      <c r="N74" s="302">
        <f t="shared" si="12"/>
        <v>3.7735876586991735E-2</v>
      </c>
      <c r="O74" s="302">
        <f t="shared" si="12"/>
        <v>3.6921683707646202E-2</v>
      </c>
      <c r="P74" s="302">
        <f t="shared" si="12"/>
        <v>3.6327314466473887E-2</v>
      </c>
      <c r="Q74" s="302">
        <f t="shared" si="12"/>
        <v>3.8362843441626354E-2</v>
      </c>
      <c r="R74" s="302">
        <f t="shared" si="12"/>
        <v>3.6579607912632171E-2</v>
      </c>
      <c r="S74" s="302">
        <f t="shared" si="12"/>
        <v>3.9257371436311243E-2</v>
      </c>
      <c r="T74" s="302">
        <f t="shared" si="12"/>
        <v>3.7699218856964326E-2</v>
      </c>
      <c r="U74" s="302">
        <f t="shared" si="12"/>
        <v>4.0296926280917897E-2</v>
      </c>
      <c r="V74" s="302">
        <f t="shared" si="12"/>
        <v>3.8509033382873516E-2</v>
      </c>
      <c r="W74" s="302">
        <f t="shared" si="12"/>
        <v>3.8990067207363859E-2</v>
      </c>
      <c r="X74" s="302">
        <f t="shared" si="12"/>
        <v>3.571968591355628E-2</v>
      </c>
      <c r="Y74" s="302">
        <f t="shared" si="12"/>
        <v>3.8729562114399874E-2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7.74013365954416E-2</v>
      </c>
      <c r="C76" s="302">
        <f t="shared" si="14"/>
        <v>7.7194087816640319E-2</v>
      </c>
      <c r="D76" s="302">
        <f t="shared" si="14"/>
        <v>8.6724135346912243E-2</v>
      </c>
      <c r="E76" s="302">
        <f t="shared" si="14"/>
        <v>8.4656607358803579E-2</v>
      </c>
      <c r="F76" s="302">
        <f t="shared" si="14"/>
        <v>8.9907057319254455E-2</v>
      </c>
      <c r="G76" s="302">
        <f t="shared" si="14"/>
        <v>9.4061385222821828E-2</v>
      </c>
      <c r="H76" s="302">
        <f t="shared" si="14"/>
        <v>9.2194271485616944E-2</v>
      </c>
      <c r="I76" s="302">
        <f t="shared" si="14"/>
        <v>8.6046449359937313E-2</v>
      </c>
      <c r="J76" s="302">
        <f t="shared" si="14"/>
        <v>0.13271726555170965</v>
      </c>
      <c r="K76" s="302">
        <f t="shared" si="14"/>
        <v>0.10727832219353101</v>
      </c>
      <c r="L76" s="302">
        <f t="shared" si="14"/>
        <v>0.13211308473410774</v>
      </c>
      <c r="M76" s="302">
        <f t="shared" si="14"/>
        <v>0.12996756031531731</v>
      </c>
      <c r="N76" s="302">
        <f t="shared" si="14"/>
        <v>0.13218775752565093</v>
      </c>
      <c r="O76" s="302">
        <f t="shared" si="14"/>
        <v>0.13660498033486745</v>
      </c>
      <c r="P76" s="302">
        <f t="shared" si="14"/>
        <v>0.14005901821973998</v>
      </c>
      <c r="Q76" s="302">
        <f t="shared" si="14"/>
        <v>0.12833107019072953</v>
      </c>
      <c r="R76" s="302">
        <f t="shared" si="14"/>
        <v>0.13867262169748784</v>
      </c>
      <c r="S76" s="302">
        <f t="shared" si="14"/>
        <v>0.12237128826404201</v>
      </c>
      <c r="T76" s="302">
        <f t="shared" si="14"/>
        <v>0.13199419682649541</v>
      </c>
      <c r="U76" s="302">
        <f t="shared" si="14"/>
        <v>0.11600213998695219</v>
      </c>
      <c r="V76" s="302">
        <f t="shared" si="14"/>
        <v>0.12747132743381101</v>
      </c>
      <c r="W76" s="302">
        <f t="shared" si="14"/>
        <v>0.12576039850658305</v>
      </c>
      <c r="X76" s="302">
        <f t="shared" si="14"/>
        <v>0.1438231981617957</v>
      </c>
      <c r="Y76" s="302">
        <f t="shared" si="14"/>
        <v>0.12614002045225156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1.9483621878189777E-2</v>
      </c>
      <c r="C77" s="235">
        <f t="shared" si="15"/>
        <v>1.943145279405644E-2</v>
      </c>
      <c r="D77" s="235">
        <f t="shared" si="15"/>
        <v>2.1830375742008874E-2</v>
      </c>
      <c r="E77" s="235">
        <f t="shared" si="15"/>
        <v>2.1309933391595291E-2</v>
      </c>
      <c r="F77" s="235">
        <f t="shared" si="15"/>
        <v>2.2631587334788386E-2</v>
      </c>
      <c r="G77" s="235">
        <f t="shared" si="15"/>
        <v>2.3677323204366205E-2</v>
      </c>
      <c r="H77" s="235">
        <f t="shared" si="15"/>
        <v>2.3207329536822547E-2</v>
      </c>
      <c r="I77" s="235">
        <f t="shared" si="15"/>
        <v>2.1659787246988686E-2</v>
      </c>
      <c r="J77" s="235">
        <f t="shared" si="15"/>
        <v>3.3407860024850002E-2</v>
      </c>
      <c r="K77" s="235">
        <f t="shared" si="15"/>
        <v>2.7004317461211253E-2</v>
      </c>
      <c r="L77" s="235">
        <f t="shared" si="15"/>
        <v>3.3255774400570169E-2</v>
      </c>
      <c r="M77" s="235">
        <f t="shared" si="15"/>
        <v>3.2715698629984635E-2</v>
      </c>
      <c r="N77" s="235">
        <f t="shared" si="15"/>
        <v>3.3274571187538085E-2</v>
      </c>
      <c r="O77" s="235">
        <f t="shared" si="15"/>
        <v>3.4386483497480802E-2</v>
      </c>
      <c r="P77" s="235">
        <f t="shared" si="15"/>
        <v>3.5255940939198455E-2</v>
      </c>
      <c r="Q77" s="235">
        <f t="shared" si="15"/>
        <v>3.2303758007285646E-2</v>
      </c>
      <c r="R77" s="235">
        <f t="shared" si="15"/>
        <v>3.4906954386757047E-2</v>
      </c>
      <c r="S77" s="235">
        <f t="shared" si="15"/>
        <v>3.0803549578806284E-2</v>
      </c>
      <c r="T77" s="235">
        <f t="shared" si="15"/>
        <v>3.3225847694654038E-2</v>
      </c>
      <c r="U77" s="235">
        <f t="shared" si="15"/>
        <v>2.9200294619973304E-2</v>
      </c>
      <c r="V77" s="235">
        <f t="shared" si="15"/>
        <v>3.2087341811841037E-2</v>
      </c>
      <c r="W77" s="235">
        <f t="shared" si="15"/>
        <v>3.165666330233672E-2</v>
      </c>
      <c r="X77" s="235">
        <f t="shared" si="15"/>
        <v>3.6203467970363438E-2</v>
      </c>
      <c r="Y77" s="235">
        <f t="shared" si="15"/>
        <v>3.175222251063213E-2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0.48926738860001323</v>
      </c>
      <c r="C81" s="322">
        <f>IF(C$5=0,0,C$5/TEL_fec!C$5)</f>
        <v>0.48762024344913779</v>
      </c>
      <c r="D81" s="322">
        <f>IF(D$5=0,0,D$5/TEL_fec!D$5)</f>
        <v>0.48530836163141949</v>
      </c>
      <c r="E81" s="322">
        <f>IF(E$5=0,0,E$5/TEL_fec!E$5)</f>
        <v>0.49158276797249312</v>
      </c>
      <c r="F81" s="322">
        <f>IF(F$5=0,0,F$5/TEL_fec!F$5)</f>
        <v>0.4806583555320782</v>
      </c>
      <c r="G81" s="322">
        <f>IF(G$5=0,0,G$5/TEL_fec!G$5)</f>
        <v>0.49093932808509</v>
      </c>
      <c r="H81" s="322">
        <f>IF(H$5=0,0,H$5/TEL_fec!H$5)</f>
        <v>0.49045626241416024</v>
      </c>
      <c r="I81" s="322">
        <f>IF(I$5=0,0,I$5/TEL_fec!I$5)</f>
        <v>0.48858677993525129</v>
      </c>
      <c r="J81" s="322">
        <f>IF(J$5=0,0,J$5/TEL_fec!J$5)</f>
        <v>0.48850117606936766</v>
      </c>
      <c r="K81" s="322">
        <f>IF(K$5=0,0,K$5/TEL_fec!K$5)</f>
        <v>0.49085053257913441</v>
      </c>
      <c r="L81" s="322">
        <f>IF(L$5=0,0,L$5/TEL_fec!L$5)</f>
        <v>0.4900637098643052</v>
      </c>
      <c r="M81" s="322">
        <f>IF(M$5=0,0,M$5/TEL_fec!M$5)</f>
        <v>0.48878001669090237</v>
      </c>
      <c r="N81" s="322">
        <f>IF(N$5=0,0,N$5/TEL_fec!N$5)</f>
        <v>0.4891443844147802</v>
      </c>
      <c r="O81" s="322">
        <f>IF(O$5=0,0,O$5/TEL_fec!O$5)</f>
        <v>0.48766871075806995</v>
      </c>
      <c r="P81" s="322">
        <f>IF(P$5=0,0,P$5/TEL_fec!P$5)</f>
        <v>0.48929115491961161</v>
      </c>
      <c r="Q81" s="322">
        <f>IF(Q$5=0,0,Q$5/TEL_fec!Q$5)</f>
        <v>0.48991919217886354</v>
      </c>
      <c r="R81" s="322">
        <f>IF(R$5=0,0,R$5/TEL_fec!R$5)</f>
        <v>0.48977576135229822</v>
      </c>
      <c r="S81" s="322">
        <f>IF(S$5=0,0,S$5/TEL_fec!S$5)</f>
        <v>0.49021196195657885</v>
      </c>
      <c r="T81" s="322">
        <f>IF(T$5=0,0,T$5/TEL_fec!T$5)</f>
        <v>0.48959397274041694</v>
      </c>
      <c r="U81" s="322">
        <f>IF(U$5=0,0,U$5/TEL_fec!U$5)</f>
        <v>0.49029287184643405</v>
      </c>
      <c r="V81" s="322">
        <f>IF(V$5=0,0,V$5/TEL_fec!V$5)</f>
        <v>0.48966596601008588</v>
      </c>
      <c r="W81" s="322">
        <f>IF(W$5=0,0,W$5/TEL_fec!W$5)</f>
        <v>0.48954973249229178</v>
      </c>
      <c r="X81" s="322">
        <f>IF(X$5=0,0,X$5/TEL_fec!X$5)</f>
        <v>0.48905375865689077</v>
      </c>
      <c r="Y81" s="322">
        <f>IF(Y$5=0,0,Y$5/TEL_fec!Y$5)</f>
        <v>0.49005060013419016</v>
      </c>
      <c r="DA81" s="95"/>
    </row>
    <row r="82" spans="1:105" ht="12" customHeight="1" x14ac:dyDescent="0.25">
      <c r="A82" s="55" t="s">
        <v>91</v>
      </c>
      <c r="B82" s="334">
        <f>IF(B$6=0,0,B$6/TEL_fec!B$6)</f>
        <v>0.48290548775534214</v>
      </c>
      <c r="C82" s="334">
        <f>IF(C$6=0,0,C$6/TEL_fec!C$6)</f>
        <v>0.48290548775534214</v>
      </c>
      <c r="D82" s="334">
        <f>IF(D$6=0,0,D$6/TEL_fec!D$6)</f>
        <v>0.48290548775534214</v>
      </c>
      <c r="E82" s="334">
        <f>IF(E$6=0,0,E$6/TEL_fec!E$6)</f>
        <v>0.48290548775534214</v>
      </c>
      <c r="F82" s="334">
        <f>IF(F$6=0,0,F$6/TEL_fec!F$6)</f>
        <v>0.48290548775534209</v>
      </c>
      <c r="G82" s="334">
        <f>IF(G$6=0,0,G$6/TEL_fec!G$6)</f>
        <v>0.48290548775534214</v>
      </c>
      <c r="H82" s="334">
        <f>IF(H$6=0,0,H$6/TEL_fec!H$6)</f>
        <v>0.48290548775534214</v>
      </c>
      <c r="I82" s="334">
        <f>IF(I$6=0,0,I$6/TEL_fec!I$6)</f>
        <v>0.4829054877553422</v>
      </c>
      <c r="J82" s="334">
        <f>IF(J$6=0,0,J$6/TEL_fec!J$6)</f>
        <v>0.48290548775534237</v>
      </c>
      <c r="K82" s="334">
        <f>IF(K$6=0,0,K$6/TEL_fec!K$6)</f>
        <v>0.48290548775534203</v>
      </c>
      <c r="L82" s="334">
        <f>IF(L$6=0,0,L$6/TEL_fec!L$6)</f>
        <v>0.48290548775534226</v>
      </c>
      <c r="M82" s="334">
        <f>IF(M$6=0,0,M$6/TEL_fec!M$6)</f>
        <v>0.4829054877553422</v>
      </c>
      <c r="N82" s="334">
        <f>IF(N$6=0,0,N$6/TEL_fec!N$6)</f>
        <v>0.48290548775534237</v>
      </c>
      <c r="O82" s="334">
        <f>IF(O$6=0,0,O$6/TEL_fec!O$6)</f>
        <v>0.48290548775534231</v>
      </c>
      <c r="P82" s="334">
        <f>IF(P$6=0,0,P$6/TEL_fec!P$6)</f>
        <v>0.48290548775534226</v>
      </c>
      <c r="Q82" s="334">
        <f>IF(Q$6=0,0,Q$6/TEL_fec!Q$6)</f>
        <v>0.48290548775534226</v>
      </c>
      <c r="R82" s="334">
        <f>IF(R$6=0,0,R$6/TEL_fec!R$6)</f>
        <v>0.4829054877553422</v>
      </c>
      <c r="S82" s="334">
        <f>IF(S$6=0,0,S$6/TEL_fec!S$6)</f>
        <v>0.48290548775534226</v>
      </c>
      <c r="T82" s="334">
        <f>IF(T$6=0,0,T$6/TEL_fec!T$6)</f>
        <v>0.48290548775534214</v>
      </c>
      <c r="U82" s="334">
        <f>IF(U$6=0,0,U$6/TEL_fec!U$6)</f>
        <v>0.48290548775534203</v>
      </c>
      <c r="V82" s="334">
        <f>IF(V$6=0,0,V$6/TEL_fec!V$6)</f>
        <v>0.48290548775534237</v>
      </c>
      <c r="W82" s="334">
        <f>IF(W$6=0,0,W$6/TEL_fec!W$6)</f>
        <v>0.48290548775534231</v>
      </c>
      <c r="X82" s="334">
        <f>IF(X$6=0,0,X$6/TEL_fec!X$6)</f>
        <v>0.48290548775534226</v>
      </c>
      <c r="Y82" s="334">
        <f>IF(Y$6=0,0,Y$6/TEL_fec!Y$6)</f>
        <v>0.48290548775534237</v>
      </c>
      <c r="DA82" s="67"/>
    </row>
    <row r="83" spans="1:105" ht="12" customHeight="1" x14ac:dyDescent="0.25">
      <c r="A83" s="173" t="s">
        <v>92</v>
      </c>
      <c r="B83" s="335">
        <f>IF(B$7=0,0,B$7/TEL_fec!B$7)</f>
        <v>0.12404717984510613</v>
      </c>
      <c r="C83" s="335">
        <f>IF(C$7=0,0,C$7/TEL_fec!C$7)</f>
        <v>0.12404717984510613</v>
      </c>
      <c r="D83" s="335">
        <f>IF(D$7=0,0,D$7/TEL_fec!D$7)</f>
        <v>0.12404717984510615</v>
      </c>
      <c r="E83" s="335">
        <f>IF(E$7=0,0,E$7/TEL_fec!E$7)</f>
        <v>0.12404717984510615</v>
      </c>
      <c r="F83" s="335">
        <f>IF(F$7=0,0,F$7/TEL_fec!F$7)</f>
        <v>0.12404717984510615</v>
      </c>
      <c r="G83" s="335">
        <f>IF(G$7=0,0,G$7/TEL_fec!G$7)</f>
        <v>0.12404717984510612</v>
      </c>
      <c r="H83" s="335">
        <f>IF(H$7=0,0,H$7/TEL_fec!H$7)</f>
        <v>0.12404717984510615</v>
      </c>
      <c r="I83" s="335">
        <f>IF(I$7=0,0,I$7/TEL_fec!I$7)</f>
        <v>0.12404717984510615</v>
      </c>
      <c r="J83" s="335">
        <f>IF(J$7=0,0,J$7/TEL_fec!J$7)</f>
        <v>0.12404717984510616</v>
      </c>
      <c r="K83" s="335">
        <f>IF(K$7=0,0,K$7/TEL_fec!K$7)</f>
        <v>0.12404717984510613</v>
      </c>
      <c r="L83" s="335">
        <f>IF(L$7=0,0,L$7/TEL_fec!L$7)</f>
        <v>0.12404717984510613</v>
      </c>
      <c r="M83" s="335">
        <f>IF(M$7=0,0,M$7/TEL_fec!M$7)</f>
        <v>0.12404717984510612</v>
      </c>
      <c r="N83" s="335">
        <f>IF(N$7=0,0,N$7/TEL_fec!N$7)</f>
        <v>0.12404717984510613</v>
      </c>
      <c r="O83" s="335">
        <f>IF(O$7=0,0,O$7/TEL_fec!O$7)</f>
        <v>0.12404717984510613</v>
      </c>
      <c r="P83" s="335">
        <f>IF(P$7=0,0,P$7/TEL_fec!P$7)</f>
        <v>0.12404717984510613</v>
      </c>
      <c r="Q83" s="335">
        <f>IF(Q$7=0,0,Q$7/TEL_fec!Q$7)</f>
        <v>0.12404717984510613</v>
      </c>
      <c r="R83" s="335">
        <f>IF(R$7=0,0,R$7/TEL_fec!R$7)</f>
        <v>0.12404717984510617</v>
      </c>
      <c r="S83" s="335">
        <f>IF(S$7=0,0,S$7/TEL_fec!S$7)</f>
        <v>0.12404717984510616</v>
      </c>
      <c r="T83" s="335">
        <f>IF(T$7=0,0,T$7/TEL_fec!T$7)</f>
        <v>0.12404717984510615</v>
      </c>
      <c r="U83" s="335">
        <f>IF(U$7=0,0,U$7/TEL_fec!U$7)</f>
        <v>0.12404717984510616</v>
      </c>
      <c r="V83" s="335">
        <f>IF(V$7=0,0,V$7/TEL_fec!V$7)</f>
        <v>0.12404717984510616</v>
      </c>
      <c r="W83" s="335">
        <f>IF(W$7=0,0,W$7/TEL_fec!W$7)</f>
        <v>0.12404717984510615</v>
      </c>
      <c r="X83" s="335">
        <f>IF(X$7=0,0,X$7/TEL_fec!X$7)</f>
        <v>0.12404717984510612</v>
      </c>
      <c r="Y83" s="335">
        <f>IF(Y$7=0,0,Y$7/TEL_fec!Y$7)</f>
        <v>0.12404717984510616</v>
      </c>
      <c r="DA83" s="177"/>
    </row>
    <row r="84" spans="1:105" ht="12" customHeight="1" x14ac:dyDescent="0.25">
      <c r="A84" s="173" t="s">
        <v>93</v>
      </c>
      <c r="B84" s="335">
        <f>IF(B$8=0,0,B$8/TEL_fec!B$8)</f>
        <v>0.66876323672186033</v>
      </c>
      <c r="C84" s="335">
        <f>IF(C$8=0,0,C$8/TEL_fec!C$8)</f>
        <v>0.66876323672186044</v>
      </c>
      <c r="D84" s="335">
        <f>IF(D$8=0,0,D$8/TEL_fec!D$8)</f>
        <v>0.66876323672186055</v>
      </c>
      <c r="E84" s="335">
        <f>IF(E$8=0,0,E$8/TEL_fec!E$8)</f>
        <v>0.66876323672186055</v>
      </c>
      <c r="F84" s="335">
        <f>IF(F$8=0,0,F$8/TEL_fec!F$8)</f>
        <v>0.66876323672186055</v>
      </c>
      <c r="G84" s="335">
        <f>IF(G$8=0,0,G$8/TEL_fec!G$8)</f>
        <v>0.66876323672186033</v>
      </c>
      <c r="H84" s="335">
        <f>IF(H$8=0,0,H$8/TEL_fec!H$8)</f>
        <v>0.66876323672186078</v>
      </c>
      <c r="I84" s="335">
        <f>IF(I$8=0,0,I$8/TEL_fec!I$8)</f>
        <v>0.66876323672186055</v>
      </c>
      <c r="J84" s="335">
        <f>IF(J$8=0,0,J$8/TEL_fec!J$8)</f>
        <v>0.66876323672186055</v>
      </c>
      <c r="K84" s="335">
        <f>IF(K$8=0,0,K$8/TEL_fec!K$8)</f>
        <v>0.66876323672186078</v>
      </c>
      <c r="L84" s="335">
        <f>IF(L$8=0,0,L$8/TEL_fec!L$8)</f>
        <v>0.66876323672186044</v>
      </c>
      <c r="M84" s="335">
        <f>IF(M$8=0,0,M$8/TEL_fec!M$8)</f>
        <v>0.66876323672186089</v>
      </c>
      <c r="N84" s="335">
        <f>IF(N$8=0,0,N$8/TEL_fec!N$8)</f>
        <v>0.66876323672186055</v>
      </c>
      <c r="O84" s="335">
        <f>IF(O$8=0,0,O$8/TEL_fec!O$8)</f>
        <v>0.66876323672186044</v>
      </c>
      <c r="P84" s="335">
        <f>IF(P$8=0,0,P$8/TEL_fec!P$8)</f>
        <v>0.66876323672186055</v>
      </c>
      <c r="Q84" s="335">
        <f>IF(Q$8=0,0,Q$8/TEL_fec!Q$8)</f>
        <v>0.66876323672186078</v>
      </c>
      <c r="R84" s="335">
        <f>IF(R$8=0,0,R$8/TEL_fec!R$8)</f>
        <v>0.66876323672186078</v>
      </c>
      <c r="S84" s="335">
        <f>IF(S$8=0,0,S$8/TEL_fec!S$8)</f>
        <v>0.66876323672186078</v>
      </c>
      <c r="T84" s="335">
        <f>IF(T$8=0,0,T$8/TEL_fec!T$8)</f>
        <v>0.66876323672186089</v>
      </c>
      <c r="U84" s="335">
        <f>IF(U$8=0,0,U$8/TEL_fec!U$8)</f>
        <v>0.66876323672186044</v>
      </c>
      <c r="V84" s="335">
        <f>IF(V$8=0,0,V$8/TEL_fec!V$8)</f>
        <v>0.66876323672186067</v>
      </c>
      <c r="W84" s="335">
        <f>IF(W$8=0,0,W$8/TEL_fec!W$8)</f>
        <v>0.66876323672186067</v>
      </c>
      <c r="X84" s="335">
        <f>IF(X$8=0,0,X$8/TEL_fec!X$8)</f>
        <v>0.66876323672186033</v>
      </c>
      <c r="Y84" s="335">
        <f>IF(Y$8=0,0,Y$8/TEL_fec!Y$8)</f>
        <v>0.66876323672186033</v>
      </c>
      <c r="DA84" s="177"/>
    </row>
    <row r="85" spans="1:105" ht="12" customHeight="1" x14ac:dyDescent="0.25">
      <c r="A85" s="173" t="s">
        <v>94</v>
      </c>
      <c r="B85" s="335">
        <f>IF(B$9=0,0,B$9/TEL_fec!B$9)</f>
        <v>0.48075058389828096</v>
      </c>
      <c r="C85" s="335">
        <f>IF(C$9=0,0,C$9/TEL_fec!C$9)</f>
        <v>0.48075058389828101</v>
      </c>
      <c r="D85" s="335">
        <f>IF(D$9=0,0,D$9/TEL_fec!D$9)</f>
        <v>0.48075058389828113</v>
      </c>
      <c r="E85" s="335">
        <f>IF(E$9=0,0,E$9/TEL_fec!E$9)</f>
        <v>0.48075058389828107</v>
      </c>
      <c r="F85" s="335">
        <f>IF(F$9=0,0,F$9/TEL_fec!F$9)</f>
        <v>0.48075058389828107</v>
      </c>
      <c r="G85" s="335">
        <f>IF(G$9=0,0,G$9/TEL_fec!G$9)</f>
        <v>0.48075058389828113</v>
      </c>
      <c r="H85" s="335">
        <f>IF(H$9=0,0,H$9/TEL_fec!H$9)</f>
        <v>0.48075058389828107</v>
      </c>
      <c r="I85" s="335">
        <f>IF(I$9=0,0,I$9/TEL_fec!I$9)</f>
        <v>0.4807505838982809</v>
      </c>
      <c r="J85" s="335">
        <f>IF(J$9=0,0,J$9/TEL_fec!J$9)</f>
        <v>0.48075058389828101</v>
      </c>
      <c r="K85" s="335">
        <f>IF(K$9=0,0,K$9/TEL_fec!K$9)</f>
        <v>0.48075058389828113</v>
      </c>
      <c r="L85" s="335">
        <f>IF(L$9=0,0,L$9/TEL_fec!L$9)</f>
        <v>0.48075058389828101</v>
      </c>
      <c r="M85" s="335">
        <f>IF(M$9=0,0,M$9/TEL_fec!M$9)</f>
        <v>0.48075058389828113</v>
      </c>
      <c r="N85" s="335">
        <f>IF(N$9=0,0,N$9/TEL_fec!N$9)</f>
        <v>0.48075058389828101</v>
      </c>
      <c r="O85" s="335">
        <f>IF(O$9=0,0,O$9/TEL_fec!O$9)</f>
        <v>0.48075058389828096</v>
      </c>
      <c r="P85" s="335">
        <f>IF(P$9=0,0,P$9/TEL_fec!P$9)</f>
        <v>0.48075058389828107</v>
      </c>
      <c r="Q85" s="335">
        <f>IF(Q$9=0,0,Q$9/TEL_fec!Q$9)</f>
        <v>0.48075058389828101</v>
      </c>
      <c r="R85" s="335">
        <f>IF(R$9=0,0,R$9/TEL_fec!R$9)</f>
        <v>0.48075058389828113</v>
      </c>
      <c r="S85" s="335">
        <f>IF(S$9=0,0,S$9/TEL_fec!S$9)</f>
        <v>0.48075058389828113</v>
      </c>
      <c r="T85" s="335">
        <f>IF(T$9=0,0,T$9/TEL_fec!T$9)</f>
        <v>0.48075058389828107</v>
      </c>
      <c r="U85" s="335">
        <f>IF(U$9=0,0,U$9/TEL_fec!U$9)</f>
        <v>0.48075058389828107</v>
      </c>
      <c r="V85" s="335">
        <f>IF(V$9=0,0,V$9/TEL_fec!V$9)</f>
        <v>0.48075058389828096</v>
      </c>
      <c r="W85" s="335">
        <f>IF(W$9=0,0,W$9/TEL_fec!W$9)</f>
        <v>0.48075058389828113</v>
      </c>
      <c r="X85" s="335">
        <f>IF(X$9=0,0,X$9/TEL_fec!X$9)</f>
        <v>0.48075058389828101</v>
      </c>
      <c r="Y85" s="335">
        <f>IF(Y$9=0,0,Y$9/TEL_fec!Y$9)</f>
        <v>0.48075058389828107</v>
      </c>
      <c r="DA85" s="177"/>
    </row>
    <row r="86" spans="1:105" ht="12" customHeight="1" x14ac:dyDescent="0.25">
      <c r="A86" s="56" t="s">
        <v>95</v>
      </c>
      <c r="B86" s="336">
        <f>IF(B$10=0,0,B$10/TEL_fec!B$10)</f>
        <v>0.66507306727352622</v>
      </c>
      <c r="C86" s="336">
        <f>IF(C$10=0,0,C$10/TEL_fec!C$10)</f>
        <v>0.66352928411232937</v>
      </c>
      <c r="D86" s="336">
        <f>IF(D$10=0,0,D$10/TEL_fec!D$10)</f>
        <v>0.66739869034922517</v>
      </c>
      <c r="E86" s="336">
        <f>IF(E$10=0,0,E$10/TEL_fec!E$10)</f>
        <v>0.67212255106409768</v>
      </c>
      <c r="F86" s="336">
        <f>IF(F$10=0,0,F$10/TEL_fec!F$10)</f>
        <v>0.67365565569947139</v>
      </c>
      <c r="G86" s="336">
        <f>IF(G$10=0,0,G$10/TEL_fec!G$10)</f>
        <v>0.67534347083454893</v>
      </c>
      <c r="H86" s="336">
        <f>IF(H$10=0,0,H$10/TEL_fec!H$10)</f>
        <v>0.67262354618280173</v>
      </c>
      <c r="I86" s="336">
        <f>IF(I$10=0,0,I$10/TEL_fec!I$10)</f>
        <v>0.66364715114851502</v>
      </c>
      <c r="J86" s="336">
        <f>IF(J$10=0,0,J$10/TEL_fec!J$10)</f>
        <v>0.68837728245701124</v>
      </c>
      <c r="K86" s="336">
        <f>IF(K$10=0,0,K$10/TEL_fec!K$10)</f>
        <v>0.68014304512379453</v>
      </c>
      <c r="L86" s="336">
        <f>IF(L$10=0,0,L$10/TEL_fec!L$10)</f>
        <v>0.69342617437126219</v>
      </c>
      <c r="M86" s="336">
        <f>IF(M$10=0,0,M$10/TEL_fec!M$10)</f>
        <v>0.69105418286246567</v>
      </c>
      <c r="N86" s="336">
        <f>IF(N$10=0,0,N$10/TEL_fec!N$10)</f>
        <v>0.69058301383301468</v>
      </c>
      <c r="O86" s="336">
        <f>IF(O$10=0,0,O$10/TEL_fec!O$10)</f>
        <v>0.69518283534454839</v>
      </c>
      <c r="P86" s="336">
        <f>IF(P$10=0,0,P$10/TEL_fec!P$10)</f>
        <v>0.69744143184544194</v>
      </c>
      <c r="Q86" s="336">
        <f>IF(Q$10=0,0,Q$10/TEL_fec!Q$10)</f>
        <v>0.68811939358426655</v>
      </c>
      <c r="R86" s="336">
        <f>IF(R$10=0,0,R$10/TEL_fec!R$10)</f>
        <v>0.6954451219111899</v>
      </c>
      <c r="S86" s="336">
        <f>IF(S$10=0,0,S$10/TEL_fec!S$10)</f>
        <v>0.68527156725577598</v>
      </c>
      <c r="T86" s="336">
        <f>IF(T$10=0,0,T$10/TEL_fec!T$10)</f>
        <v>0.6921416784240112</v>
      </c>
      <c r="U86" s="336">
        <f>IF(U$10=0,0,U$10/TEL_fec!U$10)</f>
        <v>0.68211884755065988</v>
      </c>
      <c r="V86" s="336">
        <f>IF(V$10=0,0,V$10/TEL_fec!V$10)</f>
        <v>0.68712813473111911</v>
      </c>
      <c r="W86" s="336">
        <f>IF(W$10=0,0,W$10/TEL_fec!W$10)</f>
        <v>0.68622312567991584</v>
      </c>
      <c r="X86" s="336">
        <f>IF(X$10=0,0,X$10/TEL_fec!X$10)</f>
        <v>0.69972947716602218</v>
      </c>
      <c r="Y86" s="336">
        <f>IF(Y$10=0,0,Y$10/TEL_fec!Y$10)</f>
        <v>0.68725221853782659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0.54184437982046818</v>
      </c>
      <c r="C87" s="349">
        <f>IF(C$16=0,0,C$16/TEL_fec!C$16)</f>
        <v>0.53852559804935674</v>
      </c>
      <c r="D87" s="349">
        <f>IF(D$16=0,0,D$16/TEL_fec!D$16)</f>
        <v>0.53467820365460306</v>
      </c>
      <c r="E87" s="349">
        <f>IF(E$16=0,0,E$16/TEL_fec!E$16)</f>
        <v>0.54448501268583616</v>
      </c>
      <c r="F87" s="349">
        <f>IF(F$16=0,0,F$16/TEL_fec!F$16)</f>
        <v>0.52610476219822977</v>
      </c>
      <c r="G87" s="349">
        <f>IF(G$16=0,0,G$16/TEL_fec!G$16)</f>
        <v>0.54540364113202766</v>
      </c>
      <c r="H87" s="349">
        <f>IF(H$16=0,0,H$16/TEL_fec!H$16)</f>
        <v>0.54268779773040177</v>
      </c>
      <c r="I87" s="349">
        <f>IF(I$16=0,0,I$16/TEL_fec!I$16)</f>
        <v>0.54023184311034311</v>
      </c>
      <c r="J87" s="349">
        <f>IF(J$16=0,0,J$16/TEL_fec!J$16)</f>
        <v>0.54288015965913061</v>
      </c>
      <c r="K87" s="349">
        <f>IF(K$16=0,0,K$16/TEL_fec!K$16)</f>
        <v>0.54467137468834348</v>
      </c>
      <c r="L87" s="349">
        <f>IF(L$16=0,0,L$16/TEL_fec!L$16)</f>
        <v>0.54528364220844738</v>
      </c>
      <c r="M87" s="349">
        <f>IF(M$16=0,0,M$16/TEL_fec!M$16)</f>
        <v>0.54182848941134565</v>
      </c>
      <c r="N87" s="349">
        <f>IF(N$16=0,0,N$16/TEL_fec!N$16)</f>
        <v>0.54315187796749964</v>
      </c>
      <c r="O87" s="349">
        <f>IF(O$16=0,0,O$16/TEL_fec!O$16)</f>
        <v>0.5391862968985186</v>
      </c>
      <c r="P87" s="349">
        <f>IF(P$16=0,0,P$16/TEL_fec!P$16)</f>
        <v>0.54311898068137432</v>
      </c>
      <c r="Q87" s="349">
        <f>IF(Q$16=0,0,Q$16/TEL_fec!Q$16)</f>
        <v>0.54469405029840068</v>
      </c>
      <c r="R87" s="349">
        <f>IF(R$16=0,0,R$16/TEL_fec!R$16)</f>
        <v>0.54454744821277845</v>
      </c>
      <c r="S87" s="349">
        <f>IF(S$16=0,0,S$16/TEL_fec!S$16)</f>
        <v>0.5445101997705013</v>
      </c>
      <c r="T87" s="349">
        <f>IF(T$16=0,0,T$16/TEL_fec!T$16)</f>
        <v>0.54352580111681814</v>
      </c>
      <c r="U87" s="349">
        <f>IF(U$16=0,0,U$16/TEL_fec!U$16)</f>
        <v>0.5441952577559741</v>
      </c>
      <c r="V87" s="349">
        <f>IF(V$16=0,0,V$16/TEL_fec!V$16)</f>
        <v>0.54413406363268968</v>
      </c>
      <c r="W87" s="349">
        <f>IF(W$16=0,0,W$16/TEL_fec!W$16)</f>
        <v>0.54442517861424222</v>
      </c>
      <c r="X87" s="349">
        <f>IF(X$16=0,0,X$16/TEL_fec!X$16)</f>
        <v>0.54286907930454009</v>
      </c>
      <c r="Y87" s="349">
        <f>IF(Y$16=0,0,Y$16/TEL_fec!Y$16)</f>
        <v>0.54475126657959083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0.4793238744565676</v>
      </c>
      <c r="C88" s="349">
        <f>IF(C$27=0,0,C$27/TEL_fec!C$27)</f>
        <v>0.47638802904366145</v>
      </c>
      <c r="D88" s="349">
        <f>IF(D$27=0,0,D$27/TEL_fec!D$27)</f>
        <v>0.47298456477137935</v>
      </c>
      <c r="E88" s="349">
        <f>IF(E$27=0,0,E$27/TEL_fec!E$27)</f>
        <v>0.4816598189143933</v>
      </c>
      <c r="F88" s="349">
        <f>IF(F$27=0,0,F$27/TEL_fec!F$27)</f>
        <v>0.46540036655997258</v>
      </c>
      <c r="G88" s="349">
        <f>IF(G$27=0,0,G$27/TEL_fec!G$27)</f>
        <v>0.48247245177063963</v>
      </c>
      <c r="H88" s="349">
        <f>IF(H$27=0,0,H$27/TEL_fec!H$27)</f>
        <v>0.48006997491535558</v>
      </c>
      <c r="I88" s="349">
        <f>IF(I$27=0,0,I$27/TEL_fec!I$27)</f>
        <v>0.47789739967453426</v>
      </c>
      <c r="J88" s="349">
        <f>IF(J$27=0,0,J$27/TEL_fec!J$27)</f>
        <v>0.4802401412369231</v>
      </c>
      <c r="K88" s="349">
        <f>IF(K$27=0,0,K$27/TEL_fec!K$27)</f>
        <v>0.48182467760891917</v>
      </c>
      <c r="L88" s="349">
        <f>IF(L$27=0,0,L$27/TEL_fec!L$27)</f>
        <v>0.48236629887670335</v>
      </c>
      <c r="M88" s="349">
        <f>IF(M$27=0,0,M$27/TEL_fec!M$27)</f>
        <v>0.47930981755619029</v>
      </c>
      <c r="N88" s="349">
        <f>IF(N$27=0,0,N$27/TEL_fec!N$27)</f>
        <v>0.48048050743278781</v>
      </c>
      <c r="O88" s="349">
        <f>IF(O$27=0,0,O$27/TEL_fec!O$27)</f>
        <v>0.4769724934102279</v>
      </c>
      <c r="P88" s="349">
        <f>IF(P$27=0,0,P$27/TEL_fec!P$27)</f>
        <v>0.48045140598736963</v>
      </c>
      <c r="Q88" s="349">
        <f>IF(Q$27=0,0,Q$27/TEL_fec!Q$27)</f>
        <v>0.48184473680243145</v>
      </c>
      <c r="R88" s="349">
        <f>IF(R$27=0,0,R$27/TEL_fec!R$27)</f>
        <v>0.48171505034207324</v>
      </c>
      <c r="S88" s="349">
        <f>IF(S$27=0,0,S$27/TEL_fec!S$27)</f>
        <v>0.48168209979698196</v>
      </c>
      <c r="T88" s="349">
        <f>IF(T$27=0,0,T$27/TEL_fec!T$27)</f>
        <v>0.48081128560333902</v>
      </c>
      <c r="U88" s="349">
        <f>IF(U$27=0,0,U$27/TEL_fec!U$27)</f>
        <v>0.48140349724566922</v>
      </c>
      <c r="V88" s="349">
        <f>IF(V$27=0,0,V$27/TEL_fec!V$27)</f>
        <v>0.4813493639827639</v>
      </c>
      <c r="W88" s="349">
        <f>IF(W$27=0,0,W$27/TEL_fec!W$27)</f>
        <v>0.48160688877413721</v>
      </c>
      <c r="X88" s="349">
        <f>IF(X$27=0,0,X$27/TEL_fec!X$27)</f>
        <v>0.48023033938478543</v>
      </c>
      <c r="Y88" s="349">
        <f>IF(Y$27=0,0,Y$27/TEL_fec!Y$27)</f>
        <v>0.48189535120502247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0.59014773271818266</v>
      </c>
      <c r="C89" s="349">
        <f>IF(C$38=0,0,C$38/TEL_fec!C$38)</f>
        <v>0.59014773271818299</v>
      </c>
      <c r="D89" s="349">
        <f>IF(D$38=0,0,D$38/TEL_fec!D$38)</f>
        <v>0.59014773271818244</v>
      </c>
      <c r="E89" s="349">
        <f>IF(E$38=0,0,E$38/TEL_fec!E$38)</f>
        <v>0.59014773271818288</v>
      </c>
      <c r="F89" s="349">
        <f>IF(F$38=0,0,F$38/TEL_fec!F$38)</f>
        <v>0.59014773271818288</v>
      </c>
      <c r="G89" s="349">
        <f>IF(G$38=0,0,G$38/TEL_fec!G$38)</f>
        <v>0.59014773271818288</v>
      </c>
      <c r="H89" s="349">
        <f>IF(H$38=0,0,H$38/TEL_fec!H$38)</f>
        <v>0.59014773271818255</v>
      </c>
      <c r="I89" s="349">
        <f>IF(I$38=0,0,I$38/TEL_fec!I$38)</f>
        <v>0.59014773271818277</v>
      </c>
      <c r="J89" s="349">
        <f>IF(J$38=0,0,J$38/TEL_fec!J$38)</f>
        <v>0.59014773271818255</v>
      </c>
      <c r="K89" s="349">
        <f>IF(K$38=0,0,K$38/TEL_fec!K$38)</f>
        <v>0.59014773271818244</v>
      </c>
      <c r="L89" s="349">
        <f>IF(L$38=0,0,L$38/TEL_fec!L$38)</f>
        <v>0.59014773271818255</v>
      </c>
      <c r="M89" s="349">
        <f>IF(M$38=0,0,M$38/TEL_fec!M$38)</f>
        <v>0.59014773271818255</v>
      </c>
      <c r="N89" s="349">
        <f>IF(N$38=0,0,N$38/TEL_fec!N$38)</f>
        <v>0.59014773271818277</v>
      </c>
      <c r="O89" s="349">
        <f>IF(O$38=0,0,O$38/TEL_fec!O$38)</f>
        <v>0.59014773271818255</v>
      </c>
      <c r="P89" s="349">
        <f>IF(P$38=0,0,P$38/TEL_fec!P$38)</f>
        <v>0.59014773271818288</v>
      </c>
      <c r="Q89" s="349">
        <f>IF(Q$38=0,0,Q$38/TEL_fec!Q$38)</f>
        <v>0.59014773271818255</v>
      </c>
      <c r="R89" s="349">
        <f>IF(R$38=0,0,R$38/TEL_fec!R$38)</f>
        <v>0.59014773271818255</v>
      </c>
      <c r="S89" s="349">
        <f>IF(S$38=0,0,S$38/TEL_fec!S$38)</f>
        <v>0.59014773271818255</v>
      </c>
      <c r="T89" s="349">
        <f>IF(T$38=0,0,T$38/TEL_fec!T$38)</f>
        <v>0.59014773271818277</v>
      </c>
      <c r="U89" s="349">
        <f>IF(U$38=0,0,U$38/TEL_fec!U$38)</f>
        <v>0.59014773271818277</v>
      </c>
      <c r="V89" s="349">
        <f>IF(V$38=0,0,V$38/TEL_fec!V$38)</f>
        <v>0.59014773271818288</v>
      </c>
      <c r="W89" s="349">
        <f>IF(W$38=0,0,W$38/TEL_fec!W$38)</f>
        <v>0.59014773271818255</v>
      </c>
      <c r="X89" s="349">
        <f>IF(X$38=0,0,X$38/TEL_fec!X$38)</f>
        <v>0.59014773271818255</v>
      </c>
      <c r="Y89" s="349">
        <f>IF(Y$38=0,0,Y$38/TEL_fec!Y$38)</f>
        <v>0.59014773271818266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0.40242572443456326</v>
      </c>
      <c r="C90" s="349">
        <f>IF(C$39=0,0,C$39/TEL_fec!C$39)</f>
        <v>0.40161256313610827</v>
      </c>
      <c r="D90" s="349">
        <f>IF(D$39=0,0,D$39/TEL_fec!D$39)</f>
        <v>0.40107458984243183</v>
      </c>
      <c r="E90" s="349">
        <f>IF(E$39=0,0,E$39/TEL_fec!E$39)</f>
        <v>0.40536887917803421</v>
      </c>
      <c r="F90" s="349">
        <f>IF(F$39=0,0,F$39/TEL_fec!F$39)</f>
        <v>0.39844669227713481</v>
      </c>
      <c r="G90" s="349">
        <f>IF(G$39=0,0,G$39/TEL_fec!G$39)</f>
        <v>0.40689414174021099</v>
      </c>
      <c r="H90" s="349">
        <f>IF(H$39=0,0,H$39/TEL_fec!H$39)</f>
        <v>0.40635230720135174</v>
      </c>
      <c r="I90" s="349">
        <f>IF(I$39=0,0,I$39/TEL_fec!I$39)</f>
        <v>0.40364323391162626</v>
      </c>
      <c r="J90" s="349">
        <f>IF(J$39=0,0,J$39/TEL_fec!J$39)</f>
        <v>0.41101293686943363</v>
      </c>
      <c r="K90" s="349">
        <f>IF(K$39=0,0,K$39/TEL_fec!K$39)</f>
        <v>0.40896193556120569</v>
      </c>
      <c r="L90" s="349">
        <f>IF(L$39=0,0,L$39/TEL_fec!L$39)</f>
        <v>0.41201939286448064</v>
      </c>
      <c r="M90" s="349">
        <f>IF(M$39=0,0,M$39/TEL_fec!M$39)</f>
        <v>0.41114187096673044</v>
      </c>
      <c r="N90" s="349">
        <f>IF(N$39=0,0,N$39/TEL_fec!N$39)</f>
        <v>0.41144812003560843</v>
      </c>
      <c r="O90" s="349">
        <f>IF(O$39=0,0,O$39/TEL_fec!O$39)</f>
        <v>0.41165200749093322</v>
      </c>
      <c r="P90" s="349">
        <f>IF(P$39=0,0,P$39/TEL_fec!P$39)</f>
        <v>0.41255037838914399</v>
      </c>
      <c r="Q90" s="349">
        <f>IF(Q$39=0,0,Q$39/TEL_fec!Q$39)</f>
        <v>0.41134176247887494</v>
      </c>
      <c r="R90" s="349">
        <f>IF(R$39=0,0,R$39/TEL_fec!R$39)</f>
        <v>0.41247645329808591</v>
      </c>
      <c r="S90" s="349">
        <f>IF(S$39=0,0,S$39/TEL_fec!S$39)</f>
        <v>0.41079437543666109</v>
      </c>
      <c r="T90" s="349">
        <f>IF(T$39=0,0,T$39/TEL_fec!T$39)</f>
        <v>0.4116694761649165</v>
      </c>
      <c r="U90" s="349">
        <f>IF(U$39=0,0,U$39/TEL_fec!U$39)</f>
        <v>0.41001887184579955</v>
      </c>
      <c r="V90" s="349">
        <f>IF(V$39=0,0,V$39/TEL_fec!V$39)</f>
        <v>0.41116644476183584</v>
      </c>
      <c r="W90" s="349">
        <f>IF(W$39=0,0,W$39/TEL_fec!W$39)</f>
        <v>0.41088823099297833</v>
      </c>
      <c r="X90" s="349">
        <f>IF(X$39=0,0,X$39/TEL_fec!X$39)</f>
        <v>0.41278949244749519</v>
      </c>
      <c r="Y90" s="349">
        <f>IF(Y$39=0,0,Y$39/TEL_fec!Y$39)</f>
        <v>0.41120043197432515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0.46688096936145218</v>
      </c>
      <c r="C91" s="337">
        <f>IF(C$59=0,0,C$59/TEL_fec!C$59)</f>
        <v>0.46688096936145229</v>
      </c>
      <c r="D91" s="337">
        <f>IF(D$59=0,0,D$59/TEL_fec!D$59)</f>
        <v>0.46688096936145207</v>
      </c>
      <c r="E91" s="337">
        <f>IF(E$59=0,0,E$59/TEL_fec!E$59)</f>
        <v>0.46688096936145224</v>
      </c>
      <c r="F91" s="337">
        <f>IF(F$59=0,0,F$59/TEL_fec!F$59)</f>
        <v>0.46688096936145224</v>
      </c>
      <c r="G91" s="337">
        <f>IF(G$59=0,0,G$59/TEL_fec!G$59)</f>
        <v>0.46688096936145213</v>
      </c>
      <c r="H91" s="337">
        <f>IF(H$59=0,0,H$59/TEL_fec!H$59)</f>
        <v>0.46688096936145224</v>
      </c>
      <c r="I91" s="337">
        <f>IF(I$59=0,0,I$59/TEL_fec!I$59)</f>
        <v>0.46688096936145224</v>
      </c>
      <c r="J91" s="337">
        <f>IF(J$59=0,0,J$59/TEL_fec!J$59)</f>
        <v>0.46688096936145224</v>
      </c>
      <c r="K91" s="337">
        <f>IF(K$59=0,0,K$59/TEL_fec!K$59)</f>
        <v>0.46688096936145213</v>
      </c>
      <c r="L91" s="337">
        <f>IF(L$59=0,0,L$59/TEL_fec!L$59)</f>
        <v>0.46688096936145224</v>
      </c>
      <c r="M91" s="337">
        <f>IF(M$59=0,0,M$59/TEL_fec!M$59)</f>
        <v>0.46688096936145224</v>
      </c>
      <c r="N91" s="337">
        <f>IF(N$59=0,0,N$59/TEL_fec!N$59)</f>
        <v>0.46688096936145224</v>
      </c>
      <c r="O91" s="337">
        <f>IF(O$59=0,0,O$59/TEL_fec!O$59)</f>
        <v>0.46688096936145235</v>
      </c>
      <c r="P91" s="337">
        <f>IF(P$59=0,0,P$59/TEL_fec!P$59)</f>
        <v>0.46688096936145224</v>
      </c>
      <c r="Q91" s="337">
        <f>IF(Q$59=0,0,Q$59/TEL_fec!Q$59)</f>
        <v>0.46688096936145213</v>
      </c>
      <c r="R91" s="337">
        <f>IF(R$59=0,0,R$59/TEL_fec!R$59)</f>
        <v>0.46688096936145213</v>
      </c>
      <c r="S91" s="337">
        <f>IF(S$59=0,0,S$59/TEL_fec!S$59)</f>
        <v>0.46688096936145235</v>
      </c>
      <c r="T91" s="337">
        <f>IF(T$59=0,0,T$59/TEL_fec!T$59)</f>
        <v>0.46688096936145218</v>
      </c>
      <c r="U91" s="337">
        <f>IF(U$59=0,0,U$59/TEL_fec!U$59)</f>
        <v>0.46688096936145213</v>
      </c>
      <c r="V91" s="337">
        <f>IF(V$59=0,0,V$59/TEL_fec!V$59)</f>
        <v>0.46688096936145218</v>
      </c>
      <c r="W91" s="337">
        <f>IF(W$59=0,0,W$59/TEL_fec!W$59)</f>
        <v>0.46688096936145218</v>
      </c>
      <c r="X91" s="337">
        <f>IF(X$59=0,0,X$59/TEL_fec!X$59)</f>
        <v>0.46688096936145229</v>
      </c>
      <c r="Y91" s="337">
        <f>IF(Y$59=0,0,Y$59/TEL_fec!Y$59)</f>
        <v>0.46688096936145207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RO: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435.13192151893378</v>
      </c>
      <c r="C5" s="223">
        <v>504.14522651873432</v>
      </c>
      <c r="D5" s="223">
        <v>743.90444880729615</v>
      </c>
      <c r="E5" s="223">
        <v>550.25185499871804</v>
      </c>
      <c r="F5" s="223">
        <v>599.83868987876997</v>
      </c>
      <c r="G5" s="223">
        <v>268.0343902789939</v>
      </c>
      <c r="H5" s="223">
        <v>438.71917564195212</v>
      </c>
      <c r="I5" s="223">
        <v>516.72611231876272</v>
      </c>
      <c r="J5" s="223">
        <v>331.74802259797661</v>
      </c>
      <c r="K5" s="223">
        <v>271.13302351772393</v>
      </c>
      <c r="L5" s="223">
        <v>231.4452430785953</v>
      </c>
      <c r="M5" s="223">
        <v>235.49646816868281</v>
      </c>
      <c r="N5" s="223">
        <v>220.30727915857881</v>
      </c>
      <c r="O5" s="223">
        <v>223.129097638768</v>
      </c>
      <c r="P5" s="223">
        <v>234.69130763884971</v>
      </c>
      <c r="Q5" s="223">
        <v>239.51596463821511</v>
      </c>
      <c r="R5" s="223">
        <v>201.2808477578069</v>
      </c>
      <c r="S5" s="223">
        <v>240.35800355778471</v>
      </c>
      <c r="T5" s="223">
        <v>202.3093907986723</v>
      </c>
      <c r="U5" s="223">
        <v>257.31753335861998</v>
      </c>
      <c r="V5" s="223">
        <v>185.44262039857361</v>
      </c>
      <c r="W5" s="223">
        <v>188.39582243854909</v>
      </c>
      <c r="X5" s="223">
        <v>154.83071123863189</v>
      </c>
      <c r="Y5" s="223">
        <v>151.06683815879171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78.311584894480944</v>
      </c>
      <c r="C10" s="260">
        <v>89.227145702701691</v>
      </c>
      <c r="D10" s="260">
        <v>111.7619049740204</v>
      </c>
      <c r="E10" s="260">
        <v>91.60897631424406</v>
      </c>
      <c r="F10" s="260">
        <v>83.940360070819764</v>
      </c>
      <c r="G10" s="260">
        <v>45.549301157804948</v>
      </c>
      <c r="H10" s="260">
        <v>68.16335919531808</v>
      </c>
      <c r="I10" s="260">
        <v>82.378440798193296</v>
      </c>
      <c r="J10" s="260">
        <v>47.054845059083632</v>
      </c>
      <c r="K10" s="260">
        <v>41.323932745087177</v>
      </c>
      <c r="L10" s="260">
        <v>32.87512849995408</v>
      </c>
      <c r="M10" s="260">
        <v>33.282506650529619</v>
      </c>
      <c r="N10" s="260">
        <v>30.52361760881292</v>
      </c>
      <c r="O10" s="260">
        <v>30.59357895450481</v>
      </c>
      <c r="P10" s="260">
        <v>30.990532377812809</v>
      </c>
      <c r="Q10" s="260">
        <v>33.457426558303247</v>
      </c>
      <c r="R10" s="260">
        <v>26.553097138919568</v>
      </c>
      <c r="S10" s="260">
        <v>33.963551320106731</v>
      </c>
      <c r="T10" s="260">
        <v>27.565801798053538</v>
      </c>
      <c r="U10" s="260">
        <v>37.000802085611788</v>
      </c>
      <c r="V10" s="260">
        <v>26.169022320617</v>
      </c>
      <c r="W10" s="260">
        <v>27.511769127134212</v>
      </c>
      <c r="X10" s="260">
        <v>20.209485943572751</v>
      </c>
      <c r="Y10" s="260">
        <v>21.3163971323476</v>
      </c>
      <c r="DA10" s="68" t="s">
        <v>2818</v>
      </c>
    </row>
    <row r="11" spans="1:105" ht="12" customHeight="1" x14ac:dyDescent="0.25">
      <c r="A11" s="37" t="s">
        <v>159</v>
      </c>
      <c r="B11" s="226">
        <v>14.86410840039569</v>
      </c>
      <c r="C11" s="226">
        <v>19.243877044699421</v>
      </c>
      <c r="D11" s="226">
        <v>18.345668774296112</v>
      </c>
      <c r="E11" s="226">
        <v>6.113471062124149</v>
      </c>
      <c r="F11" s="226">
        <v>5.6207983486337598</v>
      </c>
      <c r="G11" s="226">
        <v>2.9448544144702149</v>
      </c>
      <c r="H11" s="226">
        <v>5.7001372278364606</v>
      </c>
      <c r="I11" s="226">
        <v>18.738050635050651</v>
      </c>
      <c r="J11" s="226">
        <v>6.4449480133056936</v>
      </c>
      <c r="K11" s="226">
        <v>0.99646796312196773</v>
      </c>
      <c r="L11" s="226">
        <v>0.46472728503088168</v>
      </c>
      <c r="M11" s="226">
        <v>0.9179580848142026</v>
      </c>
      <c r="N11" s="226">
        <v>1.7715844299586689</v>
      </c>
      <c r="O11" s="226">
        <v>0.43739102392072582</v>
      </c>
      <c r="P11" s="226">
        <v>0.42093840194336313</v>
      </c>
      <c r="Q11" s="226">
        <v>1.3354677118154989</v>
      </c>
      <c r="R11" s="226">
        <v>0.84295092656358561</v>
      </c>
      <c r="S11" s="226">
        <v>0.72699768155290034</v>
      </c>
      <c r="T11" s="226">
        <v>0.82142714031138298</v>
      </c>
      <c r="U11" s="226">
        <v>0.85408593526174048</v>
      </c>
      <c r="V11" s="226">
        <v>1.2227326997868899</v>
      </c>
      <c r="W11" s="226">
        <v>1.9418209555147341</v>
      </c>
      <c r="X11" s="226">
        <v>0.7965749066246598</v>
      </c>
      <c r="Y11" s="226">
        <v>0.59869435644108771</v>
      </c>
      <c r="DA11" s="69" t="s">
        <v>2819</v>
      </c>
    </row>
    <row r="12" spans="1:105" ht="12" customHeight="1" x14ac:dyDescent="0.25">
      <c r="A12" s="37" t="s">
        <v>35</v>
      </c>
      <c r="B12" s="226">
        <v>63.447476494085251</v>
      </c>
      <c r="C12" s="226">
        <v>69.983268658002274</v>
      </c>
      <c r="D12" s="226">
        <v>93.416236199724324</v>
      </c>
      <c r="E12" s="226">
        <v>85.495505252119912</v>
      </c>
      <c r="F12" s="226">
        <v>78.319561722186009</v>
      </c>
      <c r="G12" s="226">
        <v>42.604446743334741</v>
      </c>
      <c r="H12" s="226">
        <v>62.463221967481623</v>
      </c>
      <c r="I12" s="226">
        <v>63.640390163142648</v>
      </c>
      <c r="J12" s="226">
        <v>40.609897045777942</v>
      </c>
      <c r="K12" s="226">
        <v>40.327464781965219</v>
      </c>
      <c r="L12" s="226">
        <v>32.410401214923198</v>
      </c>
      <c r="M12" s="226">
        <v>32.364548565715417</v>
      </c>
      <c r="N12" s="226">
        <v>28.752033178854251</v>
      </c>
      <c r="O12" s="226">
        <v>30.156187930584089</v>
      </c>
      <c r="P12" s="226">
        <v>30.569593975869449</v>
      </c>
      <c r="Q12" s="226">
        <v>32.12195884648775</v>
      </c>
      <c r="R12" s="226">
        <v>25.71014621235598</v>
      </c>
      <c r="S12" s="226">
        <v>33.236553638553829</v>
      </c>
      <c r="T12" s="226">
        <v>26.74437465774216</v>
      </c>
      <c r="U12" s="226">
        <v>36.146716150350038</v>
      </c>
      <c r="V12" s="226">
        <v>24.946289620830111</v>
      </c>
      <c r="W12" s="226">
        <v>25.56994817161948</v>
      </c>
      <c r="X12" s="226">
        <v>19.412911036948088</v>
      </c>
      <c r="Y12" s="226">
        <v>20.71770277590651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28.078970841011991</v>
      </c>
      <c r="C16" s="261">
        <v>32.851079706846022</v>
      </c>
      <c r="D16" s="261">
        <v>51.171646143229573</v>
      </c>
      <c r="E16" s="261">
        <v>36.791545888530003</v>
      </c>
      <c r="F16" s="261">
        <v>41.867441825978162</v>
      </c>
      <c r="G16" s="261">
        <v>17.579626970008469</v>
      </c>
      <c r="H16" s="261">
        <v>30.14286672738497</v>
      </c>
      <c r="I16" s="261">
        <v>35.256726104150893</v>
      </c>
      <c r="J16" s="261">
        <v>22.944712378992559</v>
      </c>
      <c r="K16" s="261">
        <v>18.595737931377322</v>
      </c>
      <c r="L16" s="261">
        <v>16.001821034484411</v>
      </c>
      <c r="M16" s="261">
        <v>16.35208430424823</v>
      </c>
      <c r="N16" s="261">
        <v>15.404290951065549</v>
      </c>
      <c r="O16" s="261">
        <v>15.60659914671267</v>
      </c>
      <c r="P16" s="261">
        <v>16.598539131668119</v>
      </c>
      <c r="Q16" s="261">
        <v>16.773012714749981</v>
      </c>
      <c r="R16" s="261">
        <v>14.261350003547941</v>
      </c>
      <c r="S16" s="261">
        <v>16.853902196967091</v>
      </c>
      <c r="T16" s="261">
        <v>14.22821493779019</v>
      </c>
      <c r="U16" s="261">
        <v>18.00530030217838</v>
      </c>
      <c r="V16" s="261">
        <v>12.95553261026074</v>
      </c>
      <c r="W16" s="261">
        <v>12.97967967060687</v>
      </c>
      <c r="X16" s="261">
        <v>10.951372446875309</v>
      </c>
      <c r="Y16" s="261">
        <v>10.56113748842678</v>
      </c>
      <c r="DA16" s="70" t="s">
        <v>2824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6.6783226462767713</v>
      </c>
      <c r="E17" s="229">
        <v>0</v>
      </c>
      <c r="F17" s="229">
        <v>0</v>
      </c>
      <c r="G17" s="229">
        <v>0</v>
      </c>
      <c r="H17" s="229">
        <v>6.2173521740159991E-2</v>
      </c>
      <c r="I17" s="229">
        <v>0</v>
      </c>
      <c r="J17" s="229">
        <v>0</v>
      </c>
      <c r="K17" s="229">
        <v>6.3266098412674873E-2</v>
      </c>
      <c r="L17" s="229">
        <v>0</v>
      </c>
      <c r="M17" s="229">
        <v>0.11369511188175629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1.205916112920089</v>
      </c>
      <c r="E19" s="229">
        <v>0.23881237687181911</v>
      </c>
      <c r="F19" s="229">
        <v>0.48346666693689028</v>
      </c>
      <c r="G19" s="229">
        <v>1.1964248084278359</v>
      </c>
      <c r="H19" s="229">
        <v>0.2452957934911264</v>
      </c>
      <c r="I19" s="229">
        <v>0.24624876414904939</v>
      </c>
      <c r="J19" s="229">
        <v>0.24433627789689991</v>
      </c>
      <c r="K19" s="229">
        <v>0.49162834333593991</v>
      </c>
      <c r="L19" s="229">
        <v>0.24410801546257191</v>
      </c>
      <c r="M19" s="229">
        <v>0.24561660771354821</v>
      </c>
      <c r="N19" s="229">
        <v>0.24641371219530789</v>
      </c>
      <c r="O19" s="229">
        <v>0.2461722205246222</v>
      </c>
      <c r="P19" s="229">
        <v>0.24747062028372929</v>
      </c>
      <c r="Q19" s="229">
        <v>0.247210617515496</v>
      </c>
      <c r="R19" s="229">
        <v>0.2478778503709454</v>
      </c>
      <c r="S19" s="229">
        <v>9.9407383709551836E-2</v>
      </c>
      <c r="T19" s="229">
        <v>0.16457331762622079</v>
      </c>
      <c r="U19" s="229">
        <v>7.1079700453209715E-2</v>
      </c>
      <c r="V19" s="229">
        <v>2.9136832621760381E-2</v>
      </c>
      <c r="W19" s="229">
        <v>3.3229763499127027E-2</v>
      </c>
      <c r="X19" s="229">
        <v>0.10941343525856111</v>
      </c>
      <c r="Y19" s="229">
        <v>9.8314755685778993E-2</v>
      </c>
      <c r="DA19" s="73" t="s">
        <v>2827</v>
      </c>
    </row>
    <row r="20" spans="1:105" ht="12" customHeight="1" x14ac:dyDescent="0.25">
      <c r="A20" s="46" t="s">
        <v>159</v>
      </c>
      <c r="B20" s="229">
        <v>4.8186471461862057</v>
      </c>
      <c r="C20" s="229">
        <v>6.5192006444973796</v>
      </c>
      <c r="D20" s="229">
        <v>6.7569118753724702</v>
      </c>
      <c r="E20" s="229">
        <v>2.3152560708506589</v>
      </c>
      <c r="F20" s="229">
        <v>1.867344639209632</v>
      </c>
      <c r="G20" s="229">
        <v>1.0230766356717551</v>
      </c>
      <c r="H20" s="229">
        <v>2.370052837612159</v>
      </c>
      <c r="I20" s="229">
        <v>7.7805114471449333</v>
      </c>
      <c r="J20" s="229">
        <v>3.069989607215311</v>
      </c>
      <c r="K20" s="229">
        <v>0.43502932491946178</v>
      </c>
      <c r="L20" s="229">
        <v>0.2187194040482687</v>
      </c>
      <c r="M20" s="229">
        <v>0.44109342625019732</v>
      </c>
      <c r="N20" s="229">
        <v>0.87667797732158659</v>
      </c>
      <c r="O20" s="229">
        <v>0.21941168992145779</v>
      </c>
      <c r="P20" s="229">
        <v>0.22190943340174249</v>
      </c>
      <c r="Q20" s="229">
        <v>0.65909395532853743</v>
      </c>
      <c r="R20" s="229">
        <v>0.44443977248112898</v>
      </c>
      <c r="S20" s="229">
        <v>0.35717066355215482</v>
      </c>
      <c r="T20" s="229">
        <v>0.41193700840599767</v>
      </c>
      <c r="U20" s="229">
        <v>0.40676883221400778</v>
      </c>
      <c r="V20" s="229">
        <v>0.6009370635864254</v>
      </c>
      <c r="W20" s="229">
        <v>0.89431709928126468</v>
      </c>
      <c r="X20" s="229">
        <v>0.42571411633492617</v>
      </c>
      <c r="Y20" s="229">
        <v>0.29196796585851292</v>
      </c>
      <c r="DA20" s="73" t="s">
        <v>2828</v>
      </c>
    </row>
    <row r="21" spans="1:105" ht="12" customHeight="1" x14ac:dyDescent="0.25">
      <c r="A21" s="46" t="s">
        <v>32</v>
      </c>
      <c r="B21" s="229">
        <v>1.7120506735318859</v>
      </c>
      <c r="C21" s="229">
        <v>1.7251184152063681</v>
      </c>
      <c r="D21" s="229">
        <v>1.51611085808313</v>
      </c>
      <c r="E21" s="229">
        <v>1.250990836812472</v>
      </c>
      <c r="F21" s="229">
        <v>12.916195718924961</v>
      </c>
      <c r="G21" s="229">
        <v>0.24633543353999371</v>
      </c>
      <c r="H21" s="229">
        <v>0</v>
      </c>
      <c r="I21" s="229">
        <v>0.5070164291292022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2829</v>
      </c>
    </row>
    <row r="22" spans="1:105" ht="12" customHeight="1" x14ac:dyDescent="0.25">
      <c r="A22" s="46" t="s">
        <v>33</v>
      </c>
      <c r="B22" s="229">
        <v>0.87161386372022243</v>
      </c>
      <c r="C22" s="229">
        <v>0.87161386372017369</v>
      </c>
      <c r="D22" s="229">
        <v>0.5810680391153823</v>
      </c>
      <c r="E22" s="229">
        <v>0.58106803911534166</v>
      </c>
      <c r="F22" s="229">
        <v>0.58106803911550431</v>
      </c>
      <c r="G22" s="229">
        <v>0.28542243406829781</v>
      </c>
      <c r="H22" s="229">
        <v>1.466752735640193</v>
      </c>
      <c r="I22" s="229">
        <v>0.28650849842201631</v>
      </c>
      <c r="J22" s="229">
        <v>0.28624878737986142</v>
      </c>
      <c r="K22" s="229">
        <v>0</v>
      </c>
      <c r="L22" s="229">
        <v>0.28535160378366081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5.8222493374837793E-2</v>
      </c>
      <c r="T22" s="229">
        <v>4.8802065614806288E-2</v>
      </c>
      <c r="U22" s="229">
        <v>6.849288454220763E-2</v>
      </c>
      <c r="V22" s="229">
        <v>6.509303091430392E-2</v>
      </c>
      <c r="W22" s="229">
        <v>0.27574229526591409</v>
      </c>
      <c r="X22" s="229">
        <v>4.1388495898665723E-2</v>
      </c>
      <c r="Y22" s="229">
        <v>6.735959999943833E-2</v>
      </c>
      <c r="DA22" s="73" t="s">
        <v>2830</v>
      </c>
    </row>
    <row r="23" spans="1:105" ht="12" customHeight="1" x14ac:dyDescent="0.25">
      <c r="A23" s="46" t="s">
        <v>35</v>
      </c>
      <c r="B23" s="229">
        <v>20.568404999845239</v>
      </c>
      <c r="C23" s="229">
        <v>23.70805888436854</v>
      </c>
      <c r="D23" s="229">
        <v>34.406228712408158</v>
      </c>
      <c r="E23" s="229">
        <v>32.378330665826141</v>
      </c>
      <c r="F23" s="229">
        <v>26.019366761791169</v>
      </c>
      <c r="G23" s="229">
        <v>14.801279759247061</v>
      </c>
      <c r="H23" s="229">
        <v>25.971503939847821</v>
      </c>
      <c r="I23" s="229">
        <v>26.42509585489562</v>
      </c>
      <c r="J23" s="229">
        <v>19.344137706500479</v>
      </c>
      <c r="K23" s="229">
        <v>17.605814164709241</v>
      </c>
      <c r="L23" s="229">
        <v>15.25364201118991</v>
      </c>
      <c r="M23" s="229">
        <v>15.55167915840272</v>
      </c>
      <c r="N23" s="229">
        <v>14.22809653599696</v>
      </c>
      <c r="O23" s="229">
        <v>15.12747128673985</v>
      </c>
      <c r="P23" s="229">
        <v>16.1156151284559</v>
      </c>
      <c r="Q23" s="229">
        <v>15.853164192379239</v>
      </c>
      <c r="R23" s="229">
        <v>13.5554884311692</v>
      </c>
      <c r="S23" s="229">
        <v>16.328968053806989</v>
      </c>
      <c r="T23" s="229">
        <v>13.41202055245363</v>
      </c>
      <c r="U23" s="229">
        <v>17.215313951216359</v>
      </c>
      <c r="V23" s="229">
        <v>12.26036568313825</v>
      </c>
      <c r="W23" s="229">
        <v>11.776390512560569</v>
      </c>
      <c r="X23" s="229">
        <v>10.374856399383161</v>
      </c>
      <c r="Y23" s="229">
        <v>10.10349516688305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1.134511041006705E-2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0.1082541577284365</v>
      </c>
      <c r="C25" s="229">
        <v>2.708789905355866E-2</v>
      </c>
      <c r="D25" s="229">
        <v>2.7087899053565439E-2</v>
      </c>
      <c r="E25" s="229">
        <v>2.7087899053563552E-2</v>
      </c>
      <c r="F25" s="229">
        <v>0</v>
      </c>
      <c r="G25" s="229">
        <v>2.7087899053523112E-2</v>
      </c>
      <c r="H25" s="229">
        <v>2.7087899053507818E-2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5.3102725551690849E-2</v>
      </c>
      <c r="O25" s="229">
        <v>1.354394952673499E-2</v>
      </c>
      <c r="P25" s="229">
        <v>1.354394952674381E-2</v>
      </c>
      <c r="Q25" s="229">
        <v>1.354394952670847E-2</v>
      </c>
      <c r="R25" s="229">
        <v>1.354394952665847E-2</v>
      </c>
      <c r="S25" s="229">
        <v>1.013360252356244E-2</v>
      </c>
      <c r="T25" s="229">
        <v>0.19088199368953879</v>
      </c>
      <c r="U25" s="229">
        <v>0.24364493375259469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238.67125214860201</v>
      </c>
      <c r="C27" s="261">
        <v>279.23417750819112</v>
      </c>
      <c r="D27" s="261">
        <v>434.95899221745151</v>
      </c>
      <c r="E27" s="261">
        <v>312.72814005250513</v>
      </c>
      <c r="F27" s="261">
        <v>355.87325552081433</v>
      </c>
      <c r="G27" s="261">
        <v>149.42682924507201</v>
      </c>
      <c r="H27" s="261">
        <v>256.21436718277232</v>
      </c>
      <c r="I27" s="261">
        <v>299.68217188528263</v>
      </c>
      <c r="J27" s="261">
        <v>195.0300552214367</v>
      </c>
      <c r="K27" s="261">
        <v>158.06377241670731</v>
      </c>
      <c r="L27" s="261">
        <v>136.01547879311761</v>
      </c>
      <c r="M27" s="261">
        <v>138.99271658610991</v>
      </c>
      <c r="N27" s="261">
        <v>130.93647308405721</v>
      </c>
      <c r="O27" s="261">
        <v>132.6560927470577</v>
      </c>
      <c r="P27" s="261">
        <v>141.0875826191789</v>
      </c>
      <c r="Q27" s="261">
        <v>142.57060807537479</v>
      </c>
      <c r="R27" s="261">
        <v>121.22147503015751</v>
      </c>
      <c r="S27" s="261">
        <v>143.2581686742202</v>
      </c>
      <c r="T27" s="261">
        <v>120.9398269712166</v>
      </c>
      <c r="U27" s="261">
        <v>153.0450525685163</v>
      </c>
      <c r="V27" s="261">
        <v>110.1220271872163</v>
      </c>
      <c r="W27" s="261">
        <v>110.32727720015841</v>
      </c>
      <c r="X27" s="261">
        <v>93.086665798440109</v>
      </c>
      <c r="Y27" s="261">
        <v>89.769668651627654</v>
      </c>
      <c r="DA27" s="70" t="s">
        <v>2835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56.765742493352562</v>
      </c>
      <c r="E28" s="229">
        <v>0</v>
      </c>
      <c r="F28" s="229">
        <v>0</v>
      </c>
      <c r="G28" s="229">
        <v>0</v>
      </c>
      <c r="H28" s="229">
        <v>0.52847493479135998</v>
      </c>
      <c r="I28" s="229">
        <v>0</v>
      </c>
      <c r="J28" s="229">
        <v>0</v>
      </c>
      <c r="K28" s="229">
        <v>0.53776183650773646</v>
      </c>
      <c r="L28" s="229">
        <v>0</v>
      </c>
      <c r="M28" s="229">
        <v>0.96640845099492811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10.250286959820761</v>
      </c>
      <c r="E30" s="229">
        <v>2.029905203410463</v>
      </c>
      <c r="F30" s="229">
        <v>4.1094666689635684</v>
      </c>
      <c r="G30" s="229">
        <v>10.16961087163661</v>
      </c>
      <c r="H30" s="229">
        <v>2.085014244674575</v>
      </c>
      <c r="I30" s="229">
        <v>2.0931144952669212</v>
      </c>
      <c r="J30" s="229">
        <v>2.076858362123648</v>
      </c>
      <c r="K30" s="229">
        <v>4.1788409183554887</v>
      </c>
      <c r="L30" s="229">
        <v>2.0749181314318612</v>
      </c>
      <c r="M30" s="229">
        <v>2.0877411655651601</v>
      </c>
      <c r="N30" s="229">
        <v>2.0945165536601169</v>
      </c>
      <c r="O30" s="229">
        <v>2.0924638744592889</v>
      </c>
      <c r="P30" s="229">
        <v>2.103500272411698</v>
      </c>
      <c r="Q30" s="229">
        <v>2.1012902488817149</v>
      </c>
      <c r="R30" s="229">
        <v>2.1069617281530371</v>
      </c>
      <c r="S30" s="229">
        <v>0.84496276153119032</v>
      </c>
      <c r="T30" s="229">
        <v>1.3988731998228769</v>
      </c>
      <c r="U30" s="229">
        <v>0.60417745385228283</v>
      </c>
      <c r="V30" s="229">
        <v>0.24766307728496331</v>
      </c>
      <c r="W30" s="229">
        <v>0.28245298974257982</v>
      </c>
      <c r="X30" s="229">
        <v>0.93001419969776888</v>
      </c>
      <c r="Y30" s="229">
        <v>0.8356754233291217</v>
      </c>
      <c r="DA30" s="73" t="s">
        <v>2838</v>
      </c>
    </row>
    <row r="31" spans="1:105" ht="12" customHeight="1" x14ac:dyDescent="0.25">
      <c r="A31" s="46" t="s">
        <v>159</v>
      </c>
      <c r="B31" s="229">
        <v>40.958500742582757</v>
      </c>
      <c r="C31" s="229">
        <v>55.413205478227717</v>
      </c>
      <c r="D31" s="229">
        <v>57.433750940666002</v>
      </c>
      <c r="E31" s="229">
        <v>19.679676602230611</v>
      </c>
      <c r="F31" s="229">
        <v>15.872429433281869</v>
      </c>
      <c r="G31" s="229">
        <v>8.696151403209921</v>
      </c>
      <c r="H31" s="229">
        <v>20.145449119703351</v>
      </c>
      <c r="I31" s="229">
        <v>66.134347300731974</v>
      </c>
      <c r="J31" s="229">
        <v>26.094911661330141</v>
      </c>
      <c r="K31" s="229">
        <v>3.6977492618154262</v>
      </c>
      <c r="L31" s="229">
        <v>1.859114934410284</v>
      </c>
      <c r="M31" s="229">
        <v>3.7492941231266772</v>
      </c>
      <c r="N31" s="229">
        <v>7.4517628072334867</v>
      </c>
      <c r="O31" s="229">
        <v>1.864999364332391</v>
      </c>
      <c r="P31" s="229">
        <v>1.886230183914811</v>
      </c>
      <c r="Q31" s="229">
        <v>5.6022986202925686</v>
      </c>
      <c r="R31" s="229">
        <v>3.7777380660895972</v>
      </c>
      <c r="S31" s="229">
        <v>3.035950640193315</v>
      </c>
      <c r="T31" s="229">
        <v>3.5014645714509798</v>
      </c>
      <c r="U31" s="229">
        <v>3.4575350738190682</v>
      </c>
      <c r="V31" s="229">
        <v>5.1079650404846184</v>
      </c>
      <c r="W31" s="229">
        <v>7.6016953438907517</v>
      </c>
      <c r="X31" s="229">
        <v>3.6185699888468732</v>
      </c>
      <c r="Y31" s="229">
        <v>2.4817277097973611</v>
      </c>
      <c r="DA31" s="73" t="s">
        <v>2839</v>
      </c>
    </row>
    <row r="32" spans="1:105" ht="12" customHeight="1" x14ac:dyDescent="0.25">
      <c r="A32" s="46" t="s">
        <v>32</v>
      </c>
      <c r="B32" s="229">
        <v>14.55243072502104</v>
      </c>
      <c r="C32" s="229">
        <v>14.66350652925412</v>
      </c>
      <c r="D32" s="229">
        <v>12.88694229370661</v>
      </c>
      <c r="E32" s="229">
        <v>10.633422112906009</v>
      </c>
      <c r="F32" s="229">
        <v>109.7876636108622</v>
      </c>
      <c r="G32" s="229">
        <v>2.0938511850899468</v>
      </c>
      <c r="H32" s="229">
        <v>0</v>
      </c>
      <c r="I32" s="229">
        <v>4.309639647598221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2840</v>
      </c>
    </row>
    <row r="33" spans="1:105" ht="12" customHeight="1" x14ac:dyDescent="0.25">
      <c r="A33" s="46" t="s">
        <v>33</v>
      </c>
      <c r="B33" s="229">
        <v>7.4087178416218924</v>
      </c>
      <c r="C33" s="229">
        <v>7.4087178416214732</v>
      </c>
      <c r="D33" s="229">
        <v>4.9390783324807499</v>
      </c>
      <c r="E33" s="229">
        <v>4.9390783324804053</v>
      </c>
      <c r="F33" s="229">
        <v>4.9390783324817864</v>
      </c>
      <c r="G33" s="229">
        <v>2.4260906895805321</v>
      </c>
      <c r="H33" s="229">
        <v>12.467398252941649</v>
      </c>
      <c r="I33" s="229">
        <v>2.435322236587139</v>
      </c>
      <c r="J33" s="229">
        <v>2.4331146927288221</v>
      </c>
      <c r="K33" s="229">
        <v>0</v>
      </c>
      <c r="L33" s="229">
        <v>2.4254886321611182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0.49489119368612122</v>
      </c>
      <c r="T33" s="229">
        <v>0.41481755772585338</v>
      </c>
      <c r="U33" s="229">
        <v>0.58218951860876511</v>
      </c>
      <c r="V33" s="229">
        <v>0.55329076277158329</v>
      </c>
      <c r="W33" s="229">
        <v>2.3438095097602698</v>
      </c>
      <c r="X33" s="229">
        <v>0.35180221513865861</v>
      </c>
      <c r="Y33" s="229">
        <v>0.57255659999522612</v>
      </c>
      <c r="DA33" s="73" t="s">
        <v>2841</v>
      </c>
    </row>
    <row r="34" spans="1:105" ht="12" customHeight="1" x14ac:dyDescent="0.25">
      <c r="A34" s="46" t="s">
        <v>35</v>
      </c>
      <c r="B34" s="229">
        <v>174.83144249868459</v>
      </c>
      <c r="C34" s="229">
        <v>201.51850051713251</v>
      </c>
      <c r="D34" s="229">
        <v>292.45294405546952</v>
      </c>
      <c r="E34" s="229">
        <v>275.21581065952228</v>
      </c>
      <c r="F34" s="229">
        <v>221.16461747522499</v>
      </c>
      <c r="G34" s="229">
        <v>125.8108779536001</v>
      </c>
      <c r="H34" s="229">
        <v>220.75778348870651</v>
      </c>
      <c r="I34" s="229">
        <v>224.6133147666128</v>
      </c>
      <c r="J34" s="229">
        <v>164.4251705052541</v>
      </c>
      <c r="K34" s="229">
        <v>149.64942040002859</v>
      </c>
      <c r="L34" s="229">
        <v>129.6559570951143</v>
      </c>
      <c r="M34" s="229">
        <v>132.18927284642319</v>
      </c>
      <c r="N34" s="229">
        <v>120.9388205559742</v>
      </c>
      <c r="O34" s="229">
        <v>128.58350593728881</v>
      </c>
      <c r="P34" s="229">
        <v>136.98272859187509</v>
      </c>
      <c r="Q34" s="229">
        <v>134.75189563522349</v>
      </c>
      <c r="R34" s="229">
        <v>115.22165166493831</v>
      </c>
      <c r="S34" s="229">
        <v>138.79622845735929</v>
      </c>
      <c r="T34" s="229">
        <v>114.0021746958558</v>
      </c>
      <c r="U34" s="229">
        <v>146.33016858533909</v>
      </c>
      <c r="V34" s="229">
        <v>104.2131083066752</v>
      </c>
      <c r="W34" s="229">
        <v>100.09931935676479</v>
      </c>
      <c r="X34" s="229">
        <v>88.186279394756809</v>
      </c>
      <c r="Y34" s="229">
        <v>85.879708918505955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9.6433438485569983E-2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0.92016034069171093</v>
      </c>
      <c r="C36" s="229">
        <v>0.23024714195524859</v>
      </c>
      <c r="D36" s="229">
        <v>0.23024714195530629</v>
      </c>
      <c r="E36" s="229">
        <v>0.23024714195529031</v>
      </c>
      <c r="F36" s="229">
        <v>0</v>
      </c>
      <c r="G36" s="229">
        <v>0.2302471419549465</v>
      </c>
      <c r="H36" s="229">
        <v>0.2302471419548166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0.45137316718937232</v>
      </c>
      <c r="O36" s="229">
        <v>0.1151235709772475</v>
      </c>
      <c r="P36" s="229">
        <v>0.1151235709773224</v>
      </c>
      <c r="Q36" s="229">
        <v>0.115123570977022</v>
      </c>
      <c r="R36" s="229">
        <v>0.11512357097659701</v>
      </c>
      <c r="S36" s="229">
        <v>8.6135621450280711E-2</v>
      </c>
      <c r="T36" s="229">
        <v>1.6224969463610801</v>
      </c>
      <c r="U36" s="229">
        <v>2.0709819368970561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90.070113634838862</v>
      </c>
      <c r="C39" s="261">
        <f t="shared" si="0"/>
        <v>102.83282360099547</v>
      </c>
      <c r="D39" s="261">
        <f t="shared" si="0"/>
        <v>146.01190547259455</v>
      </c>
      <c r="E39" s="261">
        <f t="shared" si="0"/>
        <v>109.12319274343889</v>
      </c>
      <c r="F39" s="261">
        <f t="shared" si="0"/>
        <v>118.1576324611577</v>
      </c>
      <c r="G39" s="261">
        <f t="shared" si="0"/>
        <v>55.478632906108402</v>
      </c>
      <c r="H39" s="261">
        <f t="shared" si="0"/>
        <v>84.198582536476835</v>
      </c>
      <c r="I39" s="261">
        <f t="shared" si="0"/>
        <v>99.408773531135779</v>
      </c>
      <c r="J39" s="261">
        <f t="shared" si="0"/>
        <v>66.718409938463751</v>
      </c>
      <c r="K39" s="261">
        <f t="shared" si="0"/>
        <v>53.149580424552163</v>
      </c>
      <c r="L39" s="261">
        <f t="shared" si="0"/>
        <v>46.552814751039193</v>
      </c>
      <c r="M39" s="261">
        <f t="shared" si="0"/>
        <v>46.86916062779499</v>
      </c>
      <c r="N39" s="261">
        <f t="shared" si="0"/>
        <v>43.442897514643164</v>
      </c>
      <c r="O39" s="261">
        <f t="shared" si="0"/>
        <v>44.272826790492879</v>
      </c>
      <c r="P39" s="261">
        <f t="shared" si="0"/>
        <v>46.014653510189873</v>
      </c>
      <c r="Q39" s="261">
        <f t="shared" si="0"/>
        <v>46.714917289787024</v>
      </c>
      <c r="R39" s="261">
        <f t="shared" si="0"/>
        <v>39.244925585181839</v>
      </c>
      <c r="S39" s="261">
        <f t="shared" si="0"/>
        <v>46.282381366490654</v>
      </c>
      <c r="T39" s="261">
        <f t="shared" si="0"/>
        <v>39.575547091612002</v>
      </c>
      <c r="U39" s="261">
        <f t="shared" si="0"/>
        <v>49.266378402313606</v>
      </c>
      <c r="V39" s="261">
        <f t="shared" si="0"/>
        <v>36.196038280479542</v>
      </c>
      <c r="W39" s="261">
        <f t="shared" si="0"/>
        <v>37.577096440649598</v>
      </c>
      <c r="X39" s="261">
        <f t="shared" si="0"/>
        <v>30.583187049743692</v>
      </c>
      <c r="Y39" s="261">
        <f t="shared" si="0"/>
        <v>29.41963488638963</v>
      </c>
      <c r="DA39" s="70"/>
    </row>
    <row r="40" spans="1:105" ht="12" customHeight="1" x14ac:dyDescent="0.25">
      <c r="A40" s="60" t="s">
        <v>2734</v>
      </c>
      <c r="B40" s="329">
        <v>60.119211404426053</v>
      </c>
      <c r="C40" s="329">
        <v>67.791671913693037</v>
      </c>
      <c r="D40" s="329">
        <v>91.428816253149648</v>
      </c>
      <c r="E40" s="329">
        <v>69.878877129006867</v>
      </c>
      <c r="F40" s="329">
        <v>73.499027846780976</v>
      </c>
      <c r="G40" s="329">
        <v>36.727030804766031</v>
      </c>
      <c r="H40" s="329">
        <v>52.046191360599522</v>
      </c>
      <c r="I40" s="329">
        <v>61.801599020041493</v>
      </c>
      <c r="J40" s="329">
        <v>42.244050067538353</v>
      </c>
      <c r="K40" s="329">
        <v>33.314126631083013</v>
      </c>
      <c r="L40" s="329">
        <v>29.484205647589139</v>
      </c>
      <c r="M40" s="329">
        <v>29.426937369930211</v>
      </c>
      <c r="N40" s="329">
        <v>27.011653833506578</v>
      </c>
      <c r="O40" s="329">
        <v>27.62578770066602</v>
      </c>
      <c r="P40" s="329">
        <v>28.30954510307722</v>
      </c>
      <c r="Q40" s="329">
        <v>28.823703727387048</v>
      </c>
      <c r="R40" s="329">
        <v>24.032818914730701</v>
      </c>
      <c r="S40" s="329">
        <v>28.304885689725751</v>
      </c>
      <c r="T40" s="329">
        <v>24.398784491302461</v>
      </c>
      <c r="U40" s="329">
        <v>30.060724746656671</v>
      </c>
      <c r="V40" s="329">
        <v>22.376803496201411</v>
      </c>
      <c r="W40" s="329">
        <v>23.732104792002261</v>
      </c>
      <c r="X40" s="329">
        <v>18.901723106410021</v>
      </c>
      <c r="Y40" s="329">
        <v>18.154421565401059</v>
      </c>
      <c r="DA40" s="72" t="s">
        <v>2847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12.075731553131121</v>
      </c>
      <c r="E41" s="230">
        <v>0</v>
      </c>
      <c r="F41" s="230">
        <v>0</v>
      </c>
      <c r="G41" s="230">
        <v>0</v>
      </c>
      <c r="H41" s="230">
        <v>0.1129495641346174</v>
      </c>
      <c r="I41" s="230">
        <v>0</v>
      </c>
      <c r="J41" s="230">
        <v>0</v>
      </c>
      <c r="K41" s="230">
        <v>0.1133407462372376</v>
      </c>
      <c r="L41" s="230">
        <v>0</v>
      </c>
      <c r="M41" s="230">
        <v>0.20460382140657421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2.1805354467767408</v>
      </c>
      <c r="E42" s="295">
        <v>0.46120445771403978</v>
      </c>
      <c r="F42" s="295">
        <v>0.86067936602104589</v>
      </c>
      <c r="G42" s="295">
        <v>2.5447868175539381</v>
      </c>
      <c r="H42" s="295">
        <v>0.44562463543031999</v>
      </c>
      <c r="I42" s="295">
        <v>0.4353277521509934</v>
      </c>
      <c r="J42" s="295">
        <v>0.45553635686990401</v>
      </c>
      <c r="K42" s="295">
        <v>0.88074853204333081</v>
      </c>
      <c r="L42" s="295">
        <v>0.45794832992605722</v>
      </c>
      <c r="M42" s="295">
        <v>0.44200753847162783</v>
      </c>
      <c r="N42" s="295">
        <v>0.43358480111569148</v>
      </c>
      <c r="O42" s="295">
        <v>0.43613656310548221</v>
      </c>
      <c r="P42" s="295">
        <v>0.42241680565289003</v>
      </c>
      <c r="Q42" s="295">
        <v>0.42516416822929848</v>
      </c>
      <c r="R42" s="295">
        <v>0.41811374104550592</v>
      </c>
      <c r="S42" s="295">
        <v>0.1676272321240968</v>
      </c>
      <c r="T42" s="295">
        <v>0.28704865040234051</v>
      </c>
      <c r="U42" s="295">
        <v>0.1207645785395934</v>
      </c>
      <c r="V42" s="295">
        <v>5.0579281960522519E-2</v>
      </c>
      <c r="W42" s="295">
        <v>6.2076205689227823E-2</v>
      </c>
      <c r="X42" s="295">
        <v>0.1895605407552691</v>
      </c>
      <c r="Y42" s="295">
        <v>0.17008626824352679</v>
      </c>
      <c r="DA42" s="122" t="s">
        <v>2849</v>
      </c>
    </row>
    <row r="43" spans="1:105" ht="12" customHeight="1" x14ac:dyDescent="0.25">
      <c r="A43" s="59" t="s">
        <v>159</v>
      </c>
      <c r="B43" s="295">
        <v>10.690142341382909</v>
      </c>
      <c r="C43" s="295">
        <v>13.831443531522559</v>
      </c>
      <c r="D43" s="295">
        <v>12.21783646237151</v>
      </c>
      <c r="E43" s="295">
        <v>4.471319429138946</v>
      </c>
      <c r="F43" s="295">
        <v>3.3242932969927801</v>
      </c>
      <c r="G43" s="295">
        <v>2.176076521871912</v>
      </c>
      <c r="H43" s="295">
        <v>4.3056340945761873</v>
      </c>
      <c r="I43" s="295">
        <v>13.754678406509891</v>
      </c>
      <c r="J43" s="295">
        <v>5.723635856847415</v>
      </c>
      <c r="K43" s="295">
        <v>0.77935181018805078</v>
      </c>
      <c r="L43" s="295">
        <v>0.41031911883976868</v>
      </c>
      <c r="M43" s="295">
        <v>0.79378435109830703</v>
      </c>
      <c r="N43" s="295">
        <v>1.5425856095954911</v>
      </c>
      <c r="O43" s="295">
        <v>0.38872566589185531</v>
      </c>
      <c r="P43" s="295">
        <v>0.37878546509615713</v>
      </c>
      <c r="Q43" s="295">
        <v>1.1335400401426949</v>
      </c>
      <c r="R43" s="295">
        <v>0.7496691441506852</v>
      </c>
      <c r="S43" s="295">
        <v>0.60228453353230949</v>
      </c>
      <c r="T43" s="295">
        <v>0.71850020415994587</v>
      </c>
      <c r="U43" s="295">
        <v>0.69110120431225008</v>
      </c>
      <c r="V43" s="295">
        <v>1.043180141583621</v>
      </c>
      <c r="W43" s="295">
        <v>1.6706652819793859</v>
      </c>
      <c r="X43" s="295">
        <v>0.73755657071635472</v>
      </c>
      <c r="Y43" s="295">
        <v>0.50510975095380373</v>
      </c>
      <c r="DA43" s="122" t="s">
        <v>2850</v>
      </c>
    </row>
    <row r="44" spans="1:105" ht="12" customHeight="1" x14ac:dyDescent="0.25">
      <c r="A44" s="59" t="s">
        <v>32</v>
      </c>
      <c r="B44" s="295">
        <v>3.7981750562918459</v>
      </c>
      <c r="C44" s="295">
        <v>3.6600925859302471</v>
      </c>
      <c r="D44" s="295">
        <v>2.7414290528784391</v>
      </c>
      <c r="E44" s="295">
        <v>2.4159658643111692</v>
      </c>
      <c r="F44" s="295">
        <v>22.993732356359551</v>
      </c>
      <c r="G44" s="295">
        <v>0.52395366558200263</v>
      </c>
      <c r="H44" s="295">
        <v>0</v>
      </c>
      <c r="I44" s="295">
        <v>0.89632255885289491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2851</v>
      </c>
    </row>
    <row r="45" spans="1:105" ht="12" customHeight="1" x14ac:dyDescent="0.25">
      <c r="A45" s="59" t="s">
        <v>35</v>
      </c>
      <c r="B45" s="295">
        <v>45.630894006751298</v>
      </c>
      <c r="C45" s="295">
        <v>50.300135796240227</v>
      </c>
      <c r="D45" s="295">
        <v>62.213283737991837</v>
      </c>
      <c r="E45" s="295">
        <v>62.530387377842708</v>
      </c>
      <c r="F45" s="295">
        <v>46.320322827407601</v>
      </c>
      <c r="G45" s="295">
        <v>31.482213799758171</v>
      </c>
      <c r="H45" s="295">
        <v>47.1819830664584</v>
      </c>
      <c r="I45" s="295">
        <v>46.715270302527713</v>
      </c>
      <c r="J45" s="295">
        <v>36.064877853821038</v>
      </c>
      <c r="K45" s="295">
        <v>31.540685542614391</v>
      </c>
      <c r="L45" s="295">
        <v>28.615938198823319</v>
      </c>
      <c r="M45" s="295">
        <v>27.986541658953701</v>
      </c>
      <c r="N45" s="295">
        <v>25.035483422795402</v>
      </c>
      <c r="O45" s="295">
        <v>26.80092547166868</v>
      </c>
      <c r="P45" s="295">
        <v>27.508342832328172</v>
      </c>
      <c r="Q45" s="295">
        <v>27.264999519015049</v>
      </c>
      <c r="R45" s="295">
        <v>22.865036029534512</v>
      </c>
      <c r="S45" s="295">
        <v>27.534973924069341</v>
      </c>
      <c r="T45" s="295">
        <v>23.393235636740169</v>
      </c>
      <c r="U45" s="295">
        <v>29.248858963804821</v>
      </c>
      <c r="V45" s="295">
        <v>21.283044072657269</v>
      </c>
      <c r="W45" s="295">
        <v>21.999363304333649</v>
      </c>
      <c r="X45" s="295">
        <v>17.9746059949384</v>
      </c>
      <c r="Y45" s="295">
        <v>17.479225546203729</v>
      </c>
      <c r="DA45" s="122" t="s">
        <v>2852</v>
      </c>
    </row>
    <row r="46" spans="1:105" ht="12" customHeight="1" x14ac:dyDescent="0.25">
      <c r="A46" s="60" t="s">
        <v>2741</v>
      </c>
      <c r="B46" s="329">
        <v>29.950902230412801</v>
      </c>
      <c r="C46" s="329">
        <v>35.041151687302431</v>
      </c>
      <c r="D46" s="329">
        <v>54.583089219444886</v>
      </c>
      <c r="E46" s="329">
        <v>39.244315614432018</v>
      </c>
      <c r="F46" s="329">
        <v>44.658604614376721</v>
      </c>
      <c r="G46" s="329">
        <v>18.751602101342371</v>
      </c>
      <c r="H46" s="329">
        <v>32.152391175877312</v>
      </c>
      <c r="I46" s="329">
        <v>37.607174511094293</v>
      </c>
      <c r="J46" s="329">
        <v>24.474359870925401</v>
      </c>
      <c r="K46" s="329">
        <v>19.835453793469149</v>
      </c>
      <c r="L46" s="329">
        <v>17.068609103450051</v>
      </c>
      <c r="M46" s="329">
        <v>17.442223257864779</v>
      </c>
      <c r="N46" s="329">
        <v>16.431243681136589</v>
      </c>
      <c r="O46" s="329">
        <v>16.647039089826858</v>
      </c>
      <c r="P46" s="329">
        <v>17.70510840711265</v>
      </c>
      <c r="Q46" s="329">
        <v>17.89121356239998</v>
      </c>
      <c r="R46" s="329">
        <v>15.21210667045114</v>
      </c>
      <c r="S46" s="329">
        <v>17.977495676764899</v>
      </c>
      <c r="T46" s="329">
        <v>15.176762600309541</v>
      </c>
      <c r="U46" s="329">
        <v>19.205653655656938</v>
      </c>
      <c r="V46" s="329">
        <v>13.81923478427813</v>
      </c>
      <c r="W46" s="329">
        <v>13.844991648647341</v>
      </c>
      <c r="X46" s="329">
        <v>11.68146394333367</v>
      </c>
      <c r="Y46" s="329">
        <v>11.26521332098857</v>
      </c>
      <c r="DA46" s="72" t="s">
        <v>2853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7.1235441560285571</v>
      </c>
      <c r="E47" s="229">
        <v>0</v>
      </c>
      <c r="F47" s="229">
        <v>0</v>
      </c>
      <c r="G47" s="229">
        <v>0</v>
      </c>
      <c r="H47" s="229">
        <v>6.6318423189503997E-2</v>
      </c>
      <c r="I47" s="229">
        <v>0</v>
      </c>
      <c r="J47" s="229">
        <v>0</v>
      </c>
      <c r="K47" s="229">
        <v>6.7483838306853228E-2</v>
      </c>
      <c r="L47" s="229">
        <v>0</v>
      </c>
      <c r="M47" s="229">
        <v>0.1212747860072067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1.2863105204480949</v>
      </c>
      <c r="E49" s="229">
        <v>0.25473320199660709</v>
      </c>
      <c r="F49" s="229">
        <v>0.51569777806601647</v>
      </c>
      <c r="G49" s="229">
        <v>1.276186462323025</v>
      </c>
      <c r="H49" s="229">
        <v>0.26164884639053498</v>
      </c>
      <c r="I49" s="229">
        <v>0.26266534842565281</v>
      </c>
      <c r="J49" s="229">
        <v>0.2606253630900266</v>
      </c>
      <c r="K49" s="229">
        <v>0.52440356622500273</v>
      </c>
      <c r="L49" s="229">
        <v>0.26038188316007682</v>
      </c>
      <c r="M49" s="229">
        <v>0.26199104822778491</v>
      </c>
      <c r="N49" s="229">
        <v>0.26284129300832848</v>
      </c>
      <c r="O49" s="229">
        <v>0.26258370189293051</v>
      </c>
      <c r="P49" s="229">
        <v>0.26396866163597782</v>
      </c>
      <c r="Q49" s="229">
        <v>0.26369132534986239</v>
      </c>
      <c r="R49" s="229">
        <v>0.26440304039567519</v>
      </c>
      <c r="S49" s="229">
        <v>0.10603454262352199</v>
      </c>
      <c r="T49" s="229">
        <v>0.17554487213463549</v>
      </c>
      <c r="U49" s="229">
        <v>7.581834715009042E-2</v>
      </c>
      <c r="V49" s="229">
        <v>3.1079288129877751E-2</v>
      </c>
      <c r="W49" s="229">
        <v>3.5445081065735518E-2</v>
      </c>
      <c r="X49" s="229">
        <v>0.1167076642757984</v>
      </c>
      <c r="Y49" s="229">
        <v>0.10486907273149761</v>
      </c>
      <c r="DA49" s="73" t="s">
        <v>2856</v>
      </c>
    </row>
    <row r="50" spans="1:105" ht="12" customHeight="1" x14ac:dyDescent="0.25">
      <c r="A50" s="64" t="s">
        <v>159</v>
      </c>
      <c r="B50" s="229">
        <v>5.1398902892652876</v>
      </c>
      <c r="C50" s="229">
        <v>6.9538140207972061</v>
      </c>
      <c r="D50" s="229">
        <v>7.2073726670639706</v>
      </c>
      <c r="E50" s="229">
        <v>2.469606475574039</v>
      </c>
      <c r="F50" s="229">
        <v>1.9918342818236081</v>
      </c>
      <c r="G50" s="229">
        <v>1.091281744716539</v>
      </c>
      <c r="H50" s="229">
        <v>2.5280563601196362</v>
      </c>
      <c r="I50" s="229">
        <v>8.29921221028793</v>
      </c>
      <c r="J50" s="229">
        <v>3.2746555810296658</v>
      </c>
      <c r="K50" s="229">
        <v>0.46403127991409282</v>
      </c>
      <c r="L50" s="229">
        <v>0.2333006976514867</v>
      </c>
      <c r="M50" s="229">
        <v>0.47049965466687738</v>
      </c>
      <c r="N50" s="229">
        <v>0.93512317580969273</v>
      </c>
      <c r="O50" s="229">
        <v>0.23403913591622169</v>
      </c>
      <c r="P50" s="229">
        <v>0.23670339562852541</v>
      </c>
      <c r="Q50" s="229">
        <v>0.70303355235044018</v>
      </c>
      <c r="R50" s="229">
        <v>0.47406909064653768</v>
      </c>
      <c r="S50" s="229">
        <v>0.38098204112229839</v>
      </c>
      <c r="T50" s="229">
        <v>0.43939947563306431</v>
      </c>
      <c r="U50" s="229">
        <v>0.43388675436160851</v>
      </c>
      <c r="V50" s="229">
        <v>0.64099953449218749</v>
      </c>
      <c r="W50" s="229">
        <v>0.95393823923334953</v>
      </c>
      <c r="X50" s="229">
        <v>0.45409505742392148</v>
      </c>
      <c r="Y50" s="229">
        <v>0.31143249691574709</v>
      </c>
      <c r="DA50" s="73" t="s">
        <v>2857</v>
      </c>
    </row>
    <row r="51" spans="1:105" ht="12" customHeight="1" x14ac:dyDescent="0.25">
      <c r="A51" s="64" t="s">
        <v>32</v>
      </c>
      <c r="B51" s="229">
        <v>1.8261873851006789</v>
      </c>
      <c r="C51" s="229">
        <v>1.8401263095534599</v>
      </c>
      <c r="D51" s="229">
        <v>1.6171849152886719</v>
      </c>
      <c r="E51" s="229">
        <v>1.334390225933304</v>
      </c>
      <c r="F51" s="229">
        <v>13.777275433519961</v>
      </c>
      <c r="G51" s="229">
        <v>0.26275779577599329</v>
      </c>
      <c r="H51" s="229">
        <v>0</v>
      </c>
      <c r="I51" s="229">
        <v>0.5408175244044825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2858</v>
      </c>
    </row>
    <row r="52" spans="1:105" ht="12" customHeight="1" x14ac:dyDescent="0.25">
      <c r="A52" s="64" t="s">
        <v>33</v>
      </c>
      <c r="B52" s="229">
        <v>0.9297214546349043</v>
      </c>
      <c r="C52" s="229">
        <v>0.92972145463485212</v>
      </c>
      <c r="D52" s="229">
        <v>0.61980590838974103</v>
      </c>
      <c r="E52" s="229">
        <v>0.61980590838969807</v>
      </c>
      <c r="F52" s="229">
        <v>0.61980590838987137</v>
      </c>
      <c r="G52" s="229">
        <v>0.30445059633951782</v>
      </c>
      <c r="H52" s="229">
        <v>1.56453625134954</v>
      </c>
      <c r="I52" s="229">
        <v>0.305609064983484</v>
      </c>
      <c r="J52" s="229">
        <v>0.30533203987185231</v>
      </c>
      <c r="K52" s="229">
        <v>0</v>
      </c>
      <c r="L52" s="229">
        <v>0.30437504403590498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6.210399293316031E-2</v>
      </c>
      <c r="T52" s="229">
        <v>5.2055536655793377E-2</v>
      </c>
      <c r="U52" s="229">
        <v>7.3059076845021484E-2</v>
      </c>
      <c r="V52" s="229">
        <v>6.9432566308590876E-2</v>
      </c>
      <c r="W52" s="229">
        <v>0.29412511495030857</v>
      </c>
      <c r="X52" s="229">
        <v>4.4147728958576778E-2</v>
      </c>
      <c r="Y52" s="229">
        <v>7.1850239999400919E-2</v>
      </c>
      <c r="DA52" s="73" t="s">
        <v>2859</v>
      </c>
    </row>
    <row r="53" spans="1:105" ht="12" customHeight="1" x14ac:dyDescent="0.25">
      <c r="A53" s="64" t="s">
        <v>35</v>
      </c>
      <c r="B53" s="229">
        <v>21.93963199983493</v>
      </c>
      <c r="C53" s="229">
        <v>25.288596143326451</v>
      </c>
      <c r="D53" s="229">
        <v>36.699977293235378</v>
      </c>
      <c r="E53" s="229">
        <v>34.536886043547902</v>
      </c>
      <c r="F53" s="229">
        <v>27.753991212577269</v>
      </c>
      <c r="G53" s="229">
        <v>15.78803174319687</v>
      </c>
      <c r="H53" s="229">
        <v>27.702937535837691</v>
      </c>
      <c r="I53" s="229">
        <v>28.18676891188867</v>
      </c>
      <c r="J53" s="229">
        <v>20.63374688693386</v>
      </c>
      <c r="K53" s="229">
        <v>18.7795351090232</v>
      </c>
      <c r="L53" s="229">
        <v>16.270551478602581</v>
      </c>
      <c r="M53" s="229">
        <v>16.588457768962911</v>
      </c>
      <c r="N53" s="229">
        <v>15.176636305063431</v>
      </c>
      <c r="O53" s="229">
        <v>16.135969372522521</v>
      </c>
      <c r="P53" s="229">
        <v>17.189989470352959</v>
      </c>
      <c r="Q53" s="229">
        <v>16.910041805204521</v>
      </c>
      <c r="R53" s="229">
        <v>14.45918765991382</v>
      </c>
      <c r="S53" s="229">
        <v>17.417565924060781</v>
      </c>
      <c r="T53" s="229">
        <v>14.306155255950539</v>
      </c>
      <c r="U53" s="229">
        <v>18.363001547964121</v>
      </c>
      <c r="V53" s="229">
        <v>13.077723395347469</v>
      </c>
      <c r="W53" s="229">
        <v>12.56148321339794</v>
      </c>
      <c r="X53" s="229">
        <v>11.066513492675369</v>
      </c>
      <c r="Y53" s="229">
        <v>10.77706151134192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1.210145110407152E-2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0.115471101576999</v>
      </c>
      <c r="C55" s="229">
        <v>2.8893758990462579E-2</v>
      </c>
      <c r="D55" s="229">
        <v>2.8893758990469809E-2</v>
      </c>
      <c r="E55" s="229">
        <v>2.88937589904678E-2</v>
      </c>
      <c r="F55" s="229">
        <v>0</v>
      </c>
      <c r="G55" s="229">
        <v>2.8893758990424661E-2</v>
      </c>
      <c r="H55" s="229">
        <v>2.8893758990408362E-2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5.6642907255136918E-2</v>
      </c>
      <c r="O55" s="229">
        <v>1.4446879495184001E-2</v>
      </c>
      <c r="P55" s="229">
        <v>1.4446879495193399E-2</v>
      </c>
      <c r="Q55" s="229">
        <v>1.4446879495155711E-2</v>
      </c>
      <c r="R55" s="229">
        <v>1.444687949510237E-2</v>
      </c>
      <c r="S55" s="229">
        <v>1.0809176025133271E-2</v>
      </c>
      <c r="T55" s="229">
        <v>0.20360745993550811</v>
      </c>
      <c r="U55" s="229">
        <v>0.25988792933610111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1</v>
      </c>
      <c r="D63" s="232">
        <f t="shared" si="1"/>
        <v>0.99999999999999978</v>
      </c>
      <c r="E63" s="232">
        <f t="shared" si="1"/>
        <v>1.0000000000000002</v>
      </c>
      <c r="F63" s="232">
        <f t="shared" si="1"/>
        <v>0.99999999999999989</v>
      </c>
      <c r="G63" s="232">
        <f t="shared" si="1"/>
        <v>0.99999999999999967</v>
      </c>
      <c r="H63" s="232">
        <f t="shared" si="1"/>
        <v>1.0000000000000002</v>
      </c>
      <c r="I63" s="232">
        <f t="shared" si="1"/>
        <v>0.99999999999999967</v>
      </c>
      <c r="J63" s="232">
        <f t="shared" si="1"/>
        <v>1</v>
      </c>
      <c r="K63" s="232">
        <f t="shared" si="1"/>
        <v>1.0000000000000002</v>
      </c>
      <c r="L63" s="232">
        <f t="shared" si="1"/>
        <v>1</v>
      </c>
      <c r="M63" s="232">
        <f t="shared" si="1"/>
        <v>0.99999999999999967</v>
      </c>
      <c r="N63" s="232">
        <f t="shared" si="1"/>
        <v>1.0000000000000002</v>
      </c>
      <c r="O63" s="232">
        <f t="shared" si="1"/>
        <v>1.0000000000000002</v>
      </c>
      <c r="P63" s="232">
        <f t="shared" si="1"/>
        <v>0.99999999999999989</v>
      </c>
      <c r="Q63" s="232">
        <f t="shared" si="1"/>
        <v>0.99999999999999967</v>
      </c>
      <c r="R63" s="232">
        <f t="shared" si="1"/>
        <v>0.99999999999999978</v>
      </c>
      <c r="S63" s="232">
        <f t="shared" si="1"/>
        <v>0.99999999999999978</v>
      </c>
      <c r="T63" s="232">
        <f t="shared" si="1"/>
        <v>1.0000000000000002</v>
      </c>
      <c r="U63" s="232">
        <f t="shared" si="1"/>
        <v>1.0000000000000002</v>
      </c>
      <c r="V63" s="232">
        <f t="shared" si="1"/>
        <v>0.99999999999999989</v>
      </c>
      <c r="W63" s="232">
        <f t="shared" si="1"/>
        <v>1</v>
      </c>
      <c r="X63" s="232">
        <f t="shared" si="1"/>
        <v>0.99999999999999967</v>
      </c>
      <c r="Y63" s="232">
        <f t="shared" si="1"/>
        <v>0.99999999999999967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0.17997205220227308</v>
      </c>
      <c r="C68" s="300">
        <f t="shared" si="6"/>
        <v>0.17698698908415819</v>
      </c>
      <c r="D68" s="300">
        <f t="shared" si="6"/>
        <v>0.15023690899175093</v>
      </c>
      <c r="E68" s="300">
        <f t="shared" si="6"/>
        <v>0.16648553836216962</v>
      </c>
      <c r="F68" s="300">
        <f t="shared" si="6"/>
        <v>0.13993822253743665</v>
      </c>
      <c r="G68" s="300">
        <f t="shared" si="6"/>
        <v>0.16993827213885951</v>
      </c>
      <c r="H68" s="300">
        <f t="shared" si="6"/>
        <v>0.15536899907686647</v>
      </c>
      <c r="I68" s="300">
        <f t="shared" si="6"/>
        <v>0.15942380079947446</v>
      </c>
      <c r="J68" s="300">
        <f t="shared" si="6"/>
        <v>0.14183911237989885</v>
      </c>
      <c r="K68" s="300">
        <f t="shared" si="6"/>
        <v>0.1524120234744693</v>
      </c>
      <c r="L68" s="300">
        <f t="shared" si="6"/>
        <v>0.14204279190473657</v>
      </c>
      <c r="M68" s="300">
        <f t="shared" si="6"/>
        <v>0.14132911168200546</v>
      </c>
      <c r="N68" s="300">
        <f t="shared" si="6"/>
        <v>0.13855020009049177</v>
      </c>
      <c r="O68" s="300">
        <f t="shared" si="6"/>
        <v>0.13711156132596339</v>
      </c>
      <c r="P68" s="300">
        <f t="shared" si="6"/>
        <v>0.13204806215278328</v>
      </c>
      <c r="Q68" s="300">
        <f t="shared" si="6"/>
        <v>0.13968766803849644</v>
      </c>
      <c r="R68" s="300">
        <f t="shared" si="6"/>
        <v>0.13192063445037669</v>
      </c>
      <c r="S68" s="300">
        <f t="shared" si="6"/>
        <v>0.14130401658100608</v>
      </c>
      <c r="T68" s="300">
        <f t="shared" si="6"/>
        <v>0.13625567102560049</v>
      </c>
      <c r="U68" s="300">
        <f t="shared" si="6"/>
        <v>0.14379432914135806</v>
      </c>
      <c r="V68" s="300">
        <f t="shared" si="6"/>
        <v>0.14111654734155324</v>
      </c>
      <c r="W68" s="300">
        <f t="shared" si="6"/>
        <v>0.14603173664377825</v>
      </c>
      <c r="X68" s="300">
        <f t="shared" si="6"/>
        <v>0.13052633926369431</v>
      </c>
      <c r="Y68" s="300">
        <f t="shared" si="6"/>
        <v>0.14110573433688456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6.4529788444376859E-2</v>
      </c>
      <c r="C69" s="301">
        <f t="shared" si="7"/>
        <v>6.5161937431585021E-2</v>
      </c>
      <c r="D69" s="301">
        <f t="shared" si="7"/>
        <v>6.8787928644966703E-2</v>
      </c>
      <c r="E69" s="301">
        <f t="shared" si="7"/>
        <v>6.6863101967399488E-2</v>
      </c>
      <c r="F69" s="301">
        <f t="shared" si="7"/>
        <v>6.9797834871971595E-2</v>
      </c>
      <c r="G69" s="301">
        <f t="shared" si="7"/>
        <v>6.5587206745037596E-2</v>
      </c>
      <c r="H69" s="301">
        <f t="shared" si="7"/>
        <v>6.8706517519501339E-2</v>
      </c>
      <c r="I69" s="301">
        <f t="shared" si="7"/>
        <v>6.8230974327849345E-2</v>
      </c>
      <c r="J69" s="301">
        <f t="shared" si="7"/>
        <v>6.9163072018661981E-2</v>
      </c>
      <c r="K69" s="301">
        <f t="shared" si="7"/>
        <v>6.8585293263480757E-2</v>
      </c>
      <c r="L69" s="301">
        <f t="shared" si="7"/>
        <v>6.9138690524092716E-2</v>
      </c>
      <c r="M69" s="301">
        <f t="shared" si="7"/>
        <v>6.9436643493674233E-2</v>
      </c>
      <c r="N69" s="301">
        <f t="shared" si="7"/>
        <v>6.9921842845589444E-2</v>
      </c>
      <c r="O69" s="301">
        <f t="shared" si="7"/>
        <v>6.9944257884190314E-2</v>
      </c>
      <c r="P69" s="301">
        <f t="shared" si="7"/>
        <v>7.0724984656059212E-2</v>
      </c>
      <c r="Q69" s="301">
        <f t="shared" si="7"/>
        <v>7.0028788018724933E-2</v>
      </c>
      <c r="R69" s="301">
        <f t="shared" si="7"/>
        <v>7.085299054735722E-2</v>
      </c>
      <c r="S69" s="301">
        <f t="shared" si="7"/>
        <v>7.0119995787513795E-2</v>
      </c>
      <c r="T69" s="301">
        <f t="shared" si="7"/>
        <v>7.0328989087557303E-2</v>
      </c>
      <c r="U69" s="301">
        <f t="shared" si="7"/>
        <v>6.9973079825402476E-2</v>
      </c>
      <c r="V69" s="301">
        <f t="shared" si="7"/>
        <v>6.9862756373994764E-2</v>
      </c>
      <c r="W69" s="301">
        <f t="shared" si="7"/>
        <v>6.889579345550817E-2</v>
      </c>
      <c r="X69" s="301">
        <f t="shared" si="7"/>
        <v>7.0731267455050137E-2</v>
      </c>
      <c r="Y69" s="301">
        <f t="shared" si="7"/>
        <v>6.9910362970101975E-2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0.54850320177720346</v>
      </c>
      <c r="C70" s="301">
        <f t="shared" si="8"/>
        <v>0.55387646816847258</v>
      </c>
      <c r="D70" s="301">
        <f t="shared" si="8"/>
        <v>0.58469739348221716</v>
      </c>
      <c r="E70" s="301">
        <f t="shared" si="8"/>
        <v>0.56833636672289589</v>
      </c>
      <c r="F70" s="301">
        <f t="shared" si="8"/>
        <v>0.59328159641175837</v>
      </c>
      <c r="G70" s="301">
        <f t="shared" si="8"/>
        <v>0.55749125733281968</v>
      </c>
      <c r="H70" s="301">
        <f t="shared" si="8"/>
        <v>0.58400539891576153</v>
      </c>
      <c r="I70" s="301">
        <f t="shared" si="8"/>
        <v>0.57996328178671941</v>
      </c>
      <c r="J70" s="301">
        <f t="shared" si="8"/>
        <v>0.58788611215862663</v>
      </c>
      <c r="K70" s="301">
        <f t="shared" si="8"/>
        <v>0.58297499273958675</v>
      </c>
      <c r="L70" s="301">
        <f t="shared" si="8"/>
        <v>0.58767886945478853</v>
      </c>
      <c r="M70" s="301">
        <f t="shared" si="8"/>
        <v>0.59021146969623073</v>
      </c>
      <c r="N70" s="301">
        <f t="shared" si="8"/>
        <v>0.59433566418751049</v>
      </c>
      <c r="O70" s="301">
        <f t="shared" si="8"/>
        <v>0.59452619201561774</v>
      </c>
      <c r="P70" s="301">
        <f t="shared" si="8"/>
        <v>0.60116236957650293</v>
      </c>
      <c r="Q70" s="301">
        <f t="shared" si="8"/>
        <v>0.5952446981591617</v>
      </c>
      <c r="R70" s="301">
        <f t="shared" si="8"/>
        <v>0.60225041965253645</v>
      </c>
      <c r="S70" s="301">
        <f t="shared" si="8"/>
        <v>0.59601996419386705</v>
      </c>
      <c r="T70" s="301">
        <f t="shared" si="8"/>
        <v>0.59779640724423699</v>
      </c>
      <c r="U70" s="301">
        <f t="shared" si="8"/>
        <v>0.59477117851592132</v>
      </c>
      <c r="V70" s="301">
        <f t="shared" si="8"/>
        <v>0.59383342917895554</v>
      </c>
      <c r="W70" s="301">
        <f t="shared" si="8"/>
        <v>0.58561424437181953</v>
      </c>
      <c r="X70" s="301">
        <f t="shared" si="8"/>
        <v>0.60121577336792598</v>
      </c>
      <c r="Y70" s="301">
        <f t="shared" si="8"/>
        <v>0.59423808524586696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0.20699495757614664</v>
      </c>
      <c r="C72" s="301">
        <f t="shared" si="10"/>
        <v>0.20397460531578424</v>
      </c>
      <c r="D72" s="301">
        <f t="shared" si="10"/>
        <v>0.19627776888106505</v>
      </c>
      <c r="E72" s="301">
        <f t="shared" si="10"/>
        <v>0.19831499294753513</v>
      </c>
      <c r="F72" s="301">
        <f t="shared" si="10"/>
        <v>0.19698234617883331</v>
      </c>
      <c r="G72" s="301">
        <f t="shared" si="10"/>
        <v>0.20698326378328294</v>
      </c>
      <c r="H72" s="301">
        <f t="shared" si="10"/>
        <v>0.19191908448787079</v>
      </c>
      <c r="I72" s="301">
        <f t="shared" si="10"/>
        <v>0.19238194308595652</v>
      </c>
      <c r="J72" s="301">
        <f t="shared" si="10"/>
        <v>0.20111170344281257</v>
      </c>
      <c r="K72" s="301">
        <f t="shared" si="10"/>
        <v>0.19602769052246335</v>
      </c>
      <c r="L72" s="301">
        <f t="shared" si="10"/>
        <v>0.20113964811638216</v>
      </c>
      <c r="M72" s="301">
        <f t="shared" si="10"/>
        <v>0.19902277512808927</v>
      </c>
      <c r="N72" s="301">
        <f t="shared" si="10"/>
        <v>0.19719229287640852</v>
      </c>
      <c r="O72" s="301">
        <f t="shared" si="10"/>
        <v>0.19841798877422884</v>
      </c>
      <c r="P72" s="301">
        <f t="shared" si="10"/>
        <v>0.19606458361465459</v>
      </c>
      <c r="Q72" s="301">
        <f t="shared" si="10"/>
        <v>0.19503884578361669</v>
      </c>
      <c r="R72" s="301">
        <f t="shared" si="10"/>
        <v>0.19497595534972939</v>
      </c>
      <c r="S72" s="301">
        <f t="shared" si="10"/>
        <v>0.19255602343761297</v>
      </c>
      <c r="T72" s="301">
        <f t="shared" si="10"/>
        <v>0.19561893264260535</v>
      </c>
      <c r="U72" s="301">
        <f t="shared" si="10"/>
        <v>0.19146141251731852</v>
      </c>
      <c r="V72" s="301">
        <f t="shared" si="10"/>
        <v>0.19518726710549628</v>
      </c>
      <c r="W72" s="301">
        <f t="shared" si="10"/>
        <v>0.19945822552889403</v>
      </c>
      <c r="X72" s="301">
        <f t="shared" si="10"/>
        <v>0.19752661991332934</v>
      </c>
      <c r="Y72" s="301">
        <f t="shared" si="10"/>
        <v>0.1947458174471462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0.13816318323547794</v>
      </c>
      <c r="C73" s="302">
        <f t="shared" si="11"/>
        <v>0.13446853872209352</v>
      </c>
      <c r="D73" s="302">
        <f t="shared" si="11"/>
        <v>0.12290397832643385</v>
      </c>
      <c r="E73" s="302">
        <f t="shared" si="11"/>
        <v>0.12699435084897565</v>
      </c>
      <c r="F73" s="302">
        <f t="shared" si="11"/>
        <v>0.12253132231539691</v>
      </c>
      <c r="G73" s="302">
        <f t="shared" si="11"/>
        <v>0.13702357658857614</v>
      </c>
      <c r="H73" s="302">
        <f t="shared" si="11"/>
        <v>0.11863213246706933</v>
      </c>
      <c r="I73" s="302">
        <f t="shared" si="11"/>
        <v>0.11960223713625055</v>
      </c>
      <c r="J73" s="302">
        <f t="shared" si="11"/>
        <v>0.12733775995623978</v>
      </c>
      <c r="K73" s="302">
        <f t="shared" si="11"/>
        <v>0.12287004437475051</v>
      </c>
      <c r="L73" s="302">
        <f t="shared" si="11"/>
        <v>0.12739171155734988</v>
      </c>
      <c r="M73" s="302">
        <f t="shared" si="11"/>
        <v>0.12495702206817008</v>
      </c>
      <c r="N73" s="302">
        <f t="shared" si="11"/>
        <v>0.12260899384111312</v>
      </c>
      <c r="O73" s="302">
        <f t="shared" si="11"/>
        <v>0.12381078036442578</v>
      </c>
      <c r="P73" s="302">
        <f t="shared" si="11"/>
        <v>0.12062459998152479</v>
      </c>
      <c r="Q73" s="302">
        <f t="shared" si="11"/>
        <v>0.12034147189697678</v>
      </c>
      <c r="R73" s="302">
        <f t="shared" si="11"/>
        <v>0.11939943209921502</v>
      </c>
      <c r="S73" s="302">
        <f t="shared" si="11"/>
        <v>0.11776136126426488</v>
      </c>
      <c r="T73" s="302">
        <f t="shared" si="11"/>
        <v>0.12060134428254422</v>
      </c>
      <c r="U73" s="302">
        <f t="shared" si="11"/>
        <v>0.11682346070355588</v>
      </c>
      <c r="V73" s="302">
        <f t="shared" si="11"/>
        <v>0.12066699363990183</v>
      </c>
      <c r="W73" s="302">
        <f t="shared" si="11"/>
        <v>0.12596937917635193</v>
      </c>
      <c r="X73" s="302">
        <f t="shared" si="11"/>
        <v>0.12207993462794248</v>
      </c>
      <c r="Y73" s="302">
        <f t="shared" si="11"/>
        <v>0.12017476361237071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6.8831774340668672E-2</v>
      </c>
      <c r="C74" s="302">
        <f t="shared" si="12"/>
        <v>6.9506066593690699E-2</v>
      </c>
      <c r="D74" s="302">
        <f t="shared" si="12"/>
        <v>7.3373790554631155E-2</v>
      </c>
      <c r="E74" s="302">
        <f t="shared" si="12"/>
        <v>7.1320642098559484E-2</v>
      </c>
      <c r="F74" s="302">
        <f t="shared" si="12"/>
        <v>7.4451023863436383E-2</v>
      </c>
      <c r="G74" s="302">
        <f t="shared" si="12"/>
        <v>6.9959687194706785E-2</v>
      </c>
      <c r="H74" s="302">
        <f t="shared" si="12"/>
        <v>7.328695202080146E-2</v>
      </c>
      <c r="I74" s="302">
        <f t="shared" si="12"/>
        <v>7.2779705949705981E-2</v>
      </c>
      <c r="J74" s="302">
        <f t="shared" si="12"/>
        <v>7.3773943486572791E-2</v>
      </c>
      <c r="K74" s="302">
        <f t="shared" si="12"/>
        <v>7.3157646147712835E-2</v>
      </c>
      <c r="L74" s="302">
        <f t="shared" si="12"/>
        <v>7.3747936559032279E-2</v>
      </c>
      <c r="M74" s="302">
        <f t="shared" si="12"/>
        <v>7.4065753059919179E-2</v>
      </c>
      <c r="N74" s="302">
        <f t="shared" si="12"/>
        <v>7.4583299035295411E-2</v>
      </c>
      <c r="O74" s="302">
        <f t="shared" si="12"/>
        <v>7.4607208409803047E-2</v>
      </c>
      <c r="P74" s="302">
        <f t="shared" si="12"/>
        <v>7.5439983633129787E-2</v>
      </c>
      <c r="Q74" s="302">
        <f t="shared" si="12"/>
        <v>7.4697373886639926E-2</v>
      </c>
      <c r="R74" s="302">
        <f t="shared" si="12"/>
        <v>7.5576523250514394E-2</v>
      </c>
      <c r="S74" s="302">
        <f t="shared" si="12"/>
        <v>7.479466217334807E-2</v>
      </c>
      <c r="T74" s="302">
        <f t="shared" si="12"/>
        <v>7.5017588360061144E-2</v>
      </c>
      <c r="U74" s="302">
        <f t="shared" si="12"/>
        <v>7.4637951813762635E-2</v>
      </c>
      <c r="V74" s="302">
        <f t="shared" si="12"/>
        <v>7.452027346559445E-2</v>
      </c>
      <c r="W74" s="302">
        <f t="shared" si="12"/>
        <v>7.3488846352542117E-2</v>
      </c>
      <c r="X74" s="302">
        <f t="shared" si="12"/>
        <v>7.5446685285386852E-2</v>
      </c>
      <c r="Y74" s="302">
        <f t="shared" si="12"/>
        <v>7.4571053834775469E-2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1.5149431429840043</v>
      </c>
      <c r="C81" s="322">
        <f>IF(C$5=0,0,C$5/TEL_fec!C$5)</f>
        <v>1.5733467927766775</v>
      </c>
      <c r="D81" s="322">
        <f>IF(D$5=0,0,D$5/TEL_fec!D$5)</f>
        <v>1.7667824847061551</v>
      </c>
      <c r="E81" s="322">
        <f>IF(E$5=0,0,E$5/TEL_fec!E$5)</f>
        <v>1.5730818423697968</v>
      </c>
      <c r="F81" s="322">
        <f>IF(F$5=0,0,F$5/TEL_fec!F$5)</f>
        <v>1.7714643303077529</v>
      </c>
      <c r="G81" s="322">
        <f>IF(G$5=0,0,G$5/TEL_fec!G$5)</f>
        <v>1.398022181385671</v>
      </c>
      <c r="H81" s="322">
        <f>IF(H$5=0,0,H$5/TEL_fec!H$5)</f>
        <v>1.6438613596442562</v>
      </c>
      <c r="I81" s="322">
        <f>IF(I$5=0,0,I$5/TEL_fec!I$5)</f>
        <v>1.7390739136706397</v>
      </c>
      <c r="J81" s="322">
        <f>IF(J$5=0,0,J$5/TEL_fec!J$5)</f>
        <v>1.318441605469215</v>
      </c>
      <c r="K81" s="322">
        <f>IF(K$5=0,0,K$5/TEL_fec!K$5)</f>
        <v>1.4843141891880673</v>
      </c>
      <c r="L81" s="322">
        <f>IF(L$5=0,0,L$5/TEL_fec!L$5)</f>
        <v>1.2803531422730561</v>
      </c>
      <c r="M81" s="322">
        <f>IF(M$5=0,0,M$5/TEL_fec!M$5)</f>
        <v>1.3324413777141455</v>
      </c>
      <c r="N81" s="322">
        <f>IF(N$5=0,0,N$5/TEL_fec!N$5)</f>
        <v>1.3533446033702825</v>
      </c>
      <c r="O81" s="322">
        <f>IF(O$5=0,0,O$5/TEL_fec!O$5)</f>
        <v>1.3019124407245952</v>
      </c>
      <c r="P81" s="322">
        <f>IF(P$5=0,0,P$5/TEL_fec!P$5)</f>
        <v>1.3164815628810997</v>
      </c>
      <c r="Q81" s="322">
        <f>IF(Q$5=0,0,Q$5/TEL_fec!Q$5)</f>
        <v>1.3982138998373399</v>
      </c>
      <c r="R81" s="322">
        <f>IF(R$5=0,0,R$5/TEL_fec!R$5)</f>
        <v>1.3454919191745371</v>
      </c>
      <c r="S81" s="322">
        <f>IF(S$5=0,0,S$5/TEL_fec!S$5)</f>
        <v>1.4597054031197794</v>
      </c>
      <c r="T81" s="322">
        <f>IF(T$5=0,0,T$5/TEL_fec!T$5)</f>
        <v>1.3666631515354022</v>
      </c>
      <c r="U81" s="322">
        <f>IF(U$5=0,0,U$5/TEL_fec!U$5)</f>
        <v>1.5099742735271633</v>
      </c>
      <c r="V81" s="322">
        <f>IF(V$5=0,0,V$5/TEL_fec!V$5)</f>
        <v>1.3990331081087253</v>
      </c>
      <c r="W81" s="322">
        <f>IF(W$5=0,0,W$5/TEL_fec!W$5)</f>
        <v>1.3486846522360425</v>
      </c>
      <c r="X81" s="322">
        <f>IF(X$5=0,0,X$5/TEL_fec!X$5)</f>
        <v>1.2837406396921394</v>
      </c>
      <c r="Y81" s="322">
        <f>IF(Y$5=0,0,Y$5/TEL_fec!Y$5)</f>
        <v>1.4076215291620147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2.4092211329219158</v>
      </c>
      <c r="C86" s="336">
        <f>IF(C$10=0,0,C$10/TEL_fec!C$10)</f>
        <v>2.4261685661610506</v>
      </c>
      <c r="D86" s="336">
        <f>IF(D$10=0,0,D$10/TEL_fec!D$10)</f>
        <v>2.3813177156319303</v>
      </c>
      <c r="E86" s="336">
        <f>IF(E$10=0,0,E$10/TEL_fec!E$10)</f>
        <v>2.3282285441002291</v>
      </c>
      <c r="F86" s="336">
        <f>IF(F$10=0,0,F$10/TEL_fec!F$10)</f>
        <v>2.3057613784603164</v>
      </c>
      <c r="G86" s="336">
        <f>IF(G$10=0,0,G$10/TEL_fec!G$10)</f>
        <v>2.2806208307094091</v>
      </c>
      <c r="H86" s="336">
        <f>IF(H$10=0,0,H$10/TEL_fec!H$10)</f>
        <v>2.3160408764266256</v>
      </c>
      <c r="I86" s="336">
        <f>IF(I$10=0,0,I$10/TEL_fec!I$10)</f>
        <v>2.4225535079049152</v>
      </c>
      <c r="J86" s="336">
        <f>IF(J$10=0,0,J$10/TEL_fec!J$10)</f>
        <v>2.0842531076479869</v>
      </c>
      <c r="K86" s="336">
        <f>IF(K$10=0,0,K$10/TEL_fec!K$10)</f>
        <v>2.2141230520161814</v>
      </c>
      <c r="L86" s="336">
        <f>IF(L$10=0,0,L$10/TEL_fec!L$10)</f>
        <v>2.0341401227442972</v>
      </c>
      <c r="M86" s="336">
        <f>IF(M$10=0,0,M$10/TEL_fec!M$10)</f>
        <v>2.0576253625366832</v>
      </c>
      <c r="N86" s="336">
        <f>IF(N$10=0,0,N$10/TEL_fec!N$10)</f>
        <v>2.0628292079354109</v>
      </c>
      <c r="O86" s="336">
        <f>IF(O$10=0,0,O$10/TEL_fec!O$10)</f>
        <v>2.0076508234039872</v>
      </c>
      <c r="P86" s="336">
        <f>IF(P$10=0,0,P$10/TEL_fec!P$10)</f>
        <v>1.9756903405629036</v>
      </c>
      <c r="Q86" s="336">
        <f>IF(Q$10=0,0,Q$10/TEL_fec!Q$10)</f>
        <v>2.1048023106770954</v>
      </c>
      <c r="R86" s="336">
        <f>IF(R$10=0,0,R$10/TEL_fec!R$10)</f>
        <v>2.0015849165188935</v>
      </c>
      <c r="S86" s="336">
        <f>IF(S$10=0,0,S$10/TEL_fec!S$10)</f>
        <v>2.1468372899961121</v>
      </c>
      <c r="T86" s="336">
        <f>IF(T$10=0,0,T$10/TEL_fec!T$10)</f>
        <v>2.0371991303304364</v>
      </c>
      <c r="U86" s="336">
        <f>IF(U$10=0,0,U$10/TEL_fec!U$10)</f>
        <v>2.1932046161303167</v>
      </c>
      <c r="V86" s="336">
        <f>IF(V$10=0,0,V$10/TEL_fec!V$10)</f>
        <v>2.119056638998154</v>
      </c>
      <c r="W86" s="336">
        <f>IF(W$10=0,0,W$10/TEL_fec!W$10)</f>
        <v>2.129060873234542</v>
      </c>
      <c r="X86" s="336">
        <f>IF(X$10=0,0,X$10/TEL_fec!X$10)</f>
        <v>1.9415018149517123</v>
      </c>
      <c r="Y86" s="336">
        <f>IF(Y$10=0,0,Y$10/TEL_fec!Y$10)</f>
        <v>2.1200502817376687</v>
      </c>
      <c r="DA86" s="68"/>
    </row>
    <row r="87" spans="1:105" ht="12" customHeight="1" x14ac:dyDescent="0.25">
      <c r="A87" s="174" t="s">
        <v>2707</v>
      </c>
      <c r="B87" s="349">
        <f>IF(B$16=0,0,B$16/TEL_fec!B$16)</f>
        <v>1.768569999949835</v>
      </c>
      <c r="C87" s="349">
        <f>IF(C$16=0,0,C$16/TEL_fec!C$16)</f>
        <v>1.8574182745169225</v>
      </c>
      <c r="D87" s="349">
        <f>IF(D$16=0,0,D$16/TEL_fec!D$16)</f>
        <v>2.2864685424018729</v>
      </c>
      <c r="E87" s="349">
        <f>IF(E$16=0,0,E$16/TEL_fec!E$16)</f>
        <v>1.9707621167150522</v>
      </c>
      <c r="F87" s="349">
        <f>IF(F$16=0,0,F$16/TEL_fec!F$16)</f>
        <v>2.3363173772416586</v>
      </c>
      <c r="G87" s="349">
        <f>IF(G$16=0,0,G$16/TEL_fec!G$16)</f>
        <v>1.7638537831758603</v>
      </c>
      <c r="H87" s="349">
        <f>IF(H$16=0,0,H$16/TEL_fec!H$16)</f>
        <v>2.1818350588624806</v>
      </c>
      <c r="I87" s="349">
        <f>IF(I$16=0,0,I$16/TEL_fec!I$16)</f>
        <v>2.2427915700839578</v>
      </c>
      <c r="J87" s="349">
        <f>IF(J$16=0,0,J$16/TEL_fec!J$16)</f>
        <v>2.0665890590125335</v>
      </c>
      <c r="K87" s="349">
        <f>IF(K$16=0,0,K$16/TEL_fec!K$16)</f>
        <v>2.0831212319875587</v>
      </c>
      <c r="L87" s="349">
        <f>IF(L$16=0,0,L$16/TEL_fec!L$16)</f>
        <v>2.0028196473220246</v>
      </c>
      <c r="M87" s="349">
        <f>IF(M$16=0,0,M$16/TEL_fec!M$16)</f>
        <v>2.0758647499942215</v>
      </c>
      <c r="N87" s="349">
        <f>IF(N$16=0,0,N$16/TEL_fec!N$16)</f>
        <v>2.1476537115676275</v>
      </c>
      <c r="O87" s="349">
        <f>IF(O$16=0,0,O$16/TEL_fec!O$16)</f>
        <v>2.1031949268347345</v>
      </c>
      <c r="P87" s="349">
        <f>IF(P$16=0,0,P$16/TEL_fec!P$16)</f>
        <v>2.1942958933032708</v>
      </c>
      <c r="Q87" s="349">
        <f>IF(Q$16=0,0,Q$16/TEL_fec!Q$16)</f>
        <v>2.1886727930795753</v>
      </c>
      <c r="R87" s="349">
        <f>IF(R$16=0,0,R$16/TEL_fec!R$16)</f>
        <v>2.2348681025985737</v>
      </c>
      <c r="S87" s="349">
        <f>IF(S$16=0,0,S$16/TEL_fec!S$16)</f>
        <v>2.233681357447705</v>
      </c>
      <c r="T87" s="349">
        <f>IF(T$16=0,0,T$16/TEL_fec!T$16)</f>
        <v>2.1830356869519045</v>
      </c>
      <c r="U87" s="349">
        <f>IF(U$16=0,0,U$16/TEL_fec!U$16)</f>
        <v>2.2446106296624091</v>
      </c>
      <c r="V87" s="349">
        <f>IF(V$16=0,0,V$16/TEL_fec!V$16)</f>
        <v>2.1753558524377747</v>
      </c>
      <c r="W87" s="349">
        <f>IF(W$16=0,0,W$16/TEL_fec!W$16)</f>
        <v>2.0441075734969609</v>
      </c>
      <c r="X87" s="349">
        <f>IF(X$16=0,0,X$16/TEL_fec!X$16)</f>
        <v>2.1763704904081447</v>
      </c>
      <c r="Y87" s="349">
        <f>IF(Y$16=0,0,Y$16/TEL_fec!Y$16)</f>
        <v>2.178489238938075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1.7685699999498341</v>
      </c>
      <c r="C88" s="349">
        <f>IF(C$27=0,0,C$27/TEL_fec!C$27)</f>
        <v>1.8574182745169223</v>
      </c>
      <c r="D88" s="349">
        <f>IF(D$27=0,0,D$27/TEL_fec!D$27)</f>
        <v>2.2864685424018734</v>
      </c>
      <c r="E88" s="349">
        <f>IF(E$27=0,0,E$27/TEL_fec!E$27)</f>
        <v>1.970762116715052</v>
      </c>
      <c r="F88" s="349">
        <f>IF(F$27=0,0,F$27/TEL_fec!F$27)</f>
        <v>2.3363173772416586</v>
      </c>
      <c r="G88" s="349">
        <f>IF(G$27=0,0,G$27/TEL_fec!G$27)</f>
        <v>1.7638537831758598</v>
      </c>
      <c r="H88" s="349">
        <f>IF(H$27=0,0,H$27/TEL_fec!H$27)</f>
        <v>2.1818350588624824</v>
      </c>
      <c r="I88" s="349">
        <f>IF(I$27=0,0,I$27/TEL_fec!I$27)</f>
        <v>2.2427915700839574</v>
      </c>
      <c r="J88" s="349">
        <f>IF(J$27=0,0,J$27/TEL_fec!J$27)</f>
        <v>2.0665890590125331</v>
      </c>
      <c r="K88" s="349">
        <f>IF(K$27=0,0,K$27/TEL_fec!K$27)</f>
        <v>2.0831212319875605</v>
      </c>
      <c r="L88" s="349">
        <f>IF(L$27=0,0,L$27/TEL_fec!L$27)</f>
        <v>2.0028196473220254</v>
      </c>
      <c r="M88" s="349">
        <f>IF(M$27=0,0,M$27/TEL_fec!M$27)</f>
        <v>2.0758647499942211</v>
      </c>
      <c r="N88" s="349">
        <f>IF(N$27=0,0,N$27/TEL_fec!N$27)</f>
        <v>2.1476537115676275</v>
      </c>
      <c r="O88" s="349">
        <f>IF(O$27=0,0,O$27/TEL_fec!O$27)</f>
        <v>2.1031949268347336</v>
      </c>
      <c r="P88" s="349">
        <f>IF(P$27=0,0,P$27/TEL_fec!P$27)</f>
        <v>2.1942958933032699</v>
      </c>
      <c r="Q88" s="349">
        <f>IF(Q$27=0,0,Q$27/TEL_fec!Q$27)</f>
        <v>2.1886727930795744</v>
      </c>
      <c r="R88" s="349">
        <f>IF(R$27=0,0,R$27/TEL_fec!R$27)</f>
        <v>2.2348681025985728</v>
      </c>
      <c r="S88" s="349">
        <f>IF(S$27=0,0,S$27/TEL_fec!S$27)</f>
        <v>2.233681357447705</v>
      </c>
      <c r="T88" s="349">
        <f>IF(T$27=0,0,T$27/TEL_fec!T$27)</f>
        <v>2.1830356869519041</v>
      </c>
      <c r="U88" s="349">
        <f>IF(U$27=0,0,U$27/TEL_fec!U$27)</f>
        <v>2.2446106296624091</v>
      </c>
      <c r="V88" s="349">
        <f>IF(V$27=0,0,V$27/TEL_fec!V$27)</f>
        <v>2.1753558524377747</v>
      </c>
      <c r="W88" s="349">
        <f>IF(W$27=0,0,W$27/TEL_fec!W$27)</f>
        <v>2.04410757349696</v>
      </c>
      <c r="X88" s="349">
        <f>IF(X$27=0,0,X$27/TEL_fec!X$27)</f>
        <v>2.1763704904081447</v>
      </c>
      <c r="Y88" s="349">
        <f>IF(Y$27=0,0,Y$27/TEL_fec!Y$27)</f>
        <v>2.1784892389380746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1.3564063720608772</v>
      </c>
      <c r="C90" s="349">
        <f>IF(C$39=0,0,C$39/TEL_fec!C$39)</f>
        <v>1.3885183648594295</v>
      </c>
      <c r="D90" s="349">
        <f>IF(D$39=0,0,D$39/TEL_fec!D$39)</f>
        <v>1.4539073581547133</v>
      </c>
      <c r="E90" s="349">
        <f>IF(E$39=0,0,E$39/TEL_fec!E$39)</f>
        <v>1.3159988087669043</v>
      </c>
      <c r="F90" s="349">
        <f>IF(F$39=0,0,F$39/TEL_fec!F$39)</f>
        <v>1.4492521782981356</v>
      </c>
      <c r="G90" s="349">
        <f>IF(G$39=0,0,G$39/TEL_fec!G$39)</f>
        <v>1.191702107366535</v>
      </c>
      <c r="H90" s="349">
        <f>IF(H$39=0,0,H$39/TEL_fec!H$39)</f>
        <v>1.3031173449104787</v>
      </c>
      <c r="I90" s="349">
        <f>IF(I$39=0,0,I$39/TEL_fec!I$39)</f>
        <v>1.4055022643069401</v>
      </c>
      <c r="J90" s="349">
        <f>IF(J$39=0,0,J$39/TEL_fec!J$39)</f>
        <v>0.99071786558801433</v>
      </c>
      <c r="K90" s="349">
        <f>IF(K$39=0,0,K$39/TEL_fec!K$39)</f>
        <v>1.1543150929133716</v>
      </c>
      <c r="L90" s="349">
        <f>IF(L$39=0,0,L$39/TEL_fec!L$39)</f>
        <v>0.96251940530488289</v>
      </c>
      <c r="M90" s="349">
        <f>IF(M$39=0,0,M$39/TEL_fec!M$39)</f>
        <v>0.99648794388823769</v>
      </c>
      <c r="N90" s="349">
        <f>IF(N$39=0,0,N$39/TEL_fec!N$39)</f>
        <v>0.99702791925361511</v>
      </c>
      <c r="O90" s="349">
        <f>IF(O$39=0,0,O$39/TEL_fec!O$39)</f>
        <v>0.95618336522686465</v>
      </c>
      <c r="P90" s="349">
        <f>IF(P$39=0,0,P$39/TEL_fec!P$39)</f>
        <v>0.94647856873821756</v>
      </c>
      <c r="Q90" s="349">
        <f>IF(Q$39=0,0,Q$39/TEL_fec!Q$39)</f>
        <v>1.0271200767584212</v>
      </c>
      <c r="R90" s="349">
        <f>IF(R$39=0,0,R$39/TEL_fec!R$39)</f>
        <v>0.96450810280644939</v>
      </c>
      <c r="S90" s="349">
        <f>IF(S$39=0,0,S$39/TEL_fec!S$39)</f>
        <v>1.0734386081446452</v>
      </c>
      <c r="T90" s="349">
        <f>IF(T$39=0,0,T$39/TEL_fec!T$39)</f>
        <v>0.99909794447397215</v>
      </c>
      <c r="U90" s="349">
        <f>IF(U$39=0,0,U$39/TEL_fec!U$39)</f>
        <v>1.1214520809621309</v>
      </c>
      <c r="V90" s="349">
        <f>IF(V$39=0,0,V$39/TEL_fec!V$39)</f>
        <v>1.0310205147670644</v>
      </c>
      <c r="W90" s="349">
        <f>IF(W$39=0,0,W$39/TEL_fec!W$39)</f>
        <v>1.0210576296704814</v>
      </c>
      <c r="X90" s="349">
        <f>IF(X$39=0,0,X$39/TEL_fec!X$39)</f>
        <v>0.92236165872677955</v>
      </c>
      <c r="Y90" s="349">
        <f>IF(Y$39=0,0,Y$39/TEL_fec!Y$39)</f>
        <v>1.0378878674692742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RO: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1142.589064523331</v>
      </c>
      <c r="C3" s="203">
        <v>1411.746690337307</v>
      </c>
      <c r="D3" s="203">
        <v>1556.6650678134299</v>
      </c>
      <c r="E3" s="203">
        <v>1531.4438565717551</v>
      </c>
      <c r="F3" s="203">
        <v>1828.510009873168</v>
      </c>
      <c r="G3" s="203">
        <v>1781.6696448154009</v>
      </c>
      <c r="H3" s="203">
        <v>1840.531503285504</v>
      </c>
      <c r="I3" s="203">
        <v>1927.7585185508799</v>
      </c>
      <c r="J3" s="203">
        <v>1929.1992240924469</v>
      </c>
      <c r="K3" s="203">
        <v>1976.0306850879199</v>
      </c>
      <c r="L3" s="203">
        <v>2952.8428065278081</v>
      </c>
      <c r="M3" s="203">
        <v>2700.9362233127799</v>
      </c>
      <c r="N3" s="203">
        <v>1734.5518867120959</v>
      </c>
      <c r="O3" s="203">
        <v>1756.1371227322129</v>
      </c>
      <c r="P3" s="203">
        <v>1580.511344624387</v>
      </c>
      <c r="Q3" s="203">
        <v>1563.2903940000001</v>
      </c>
      <c r="R3" s="203">
        <v>1349.9761975556539</v>
      </c>
      <c r="S3" s="203">
        <v>1563.3174454857649</v>
      </c>
      <c r="T3" s="203">
        <v>1636.044466983398</v>
      </c>
      <c r="U3" s="203">
        <v>1418.2454018367259</v>
      </c>
      <c r="V3" s="203">
        <v>1448.3248959283519</v>
      </c>
      <c r="W3" s="203">
        <v>1925.1243663006001</v>
      </c>
      <c r="X3" s="203">
        <v>1358.1610440284001</v>
      </c>
      <c r="Y3" s="203">
        <v>1084.4000000000001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1381.603514638452</v>
      </c>
      <c r="C5" s="203">
        <v>1577.5770357895519</v>
      </c>
      <c r="D5" s="203">
        <v>1607.919754896265</v>
      </c>
      <c r="E5" s="203">
        <v>879.23963929833428</v>
      </c>
      <c r="F5" s="203">
        <v>1531.4444411572049</v>
      </c>
      <c r="G5" s="203">
        <v>1385.127207131879</v>
      </c>
      <c r="H5" s="203">
        <v>1800.0980504772961</v>
      </c>
      <c r="I5" s="203">
        <v>2287.2548517924188</v>
      </c>
      <c r="J5" s="203">
        <v>1634.3444913610581</v>
      </c>
      <c r="K5" s="203">
        <v>1141.540491517977</v>
      </c>
      <c r="L5" s="203">
        <v>1525.5876960265159</v>
      </c>
      <c r="M5" s="203">
        <v>1273.34702862687</v>
      </c>
      <c r="N5" s="203">
        <v>1323.0260633197031</v>
      </c>
      <c r="O5" s="203">
        <v>1293.732753374539</v>
      </c>
      <c r="P5" s="203">
        <v>1425.254109526064</v>
      </c>
      <c r="Q5" s="203">
        <v>1529.9694692019129</v>
      </c>
      <c r="R5" s="203">
        <v>1668.3447247518379</v>
      </c>
      <c r="S5" s="203">
        <v>1683.1975478803461</v>
      </c>
      <c r="T5" s="203">
        <v>1758.7480300442089</v>
      </c>
      <c r="U5" s="203">
        <v>1725.2541325966049</v>
      </c>
      <c r="V5" s="203">
        <v>1477.9985888380929</v>
      </c>
      <c r="W5" s="203">
        <v>1705.2563243825459</v>
      </c>
      <c r="X5" s="203">
        <v>1784.738939274341</v>
      </c>
      <c r="Y5" s="203">
        <v>1260.2785175735221</v>
      </c>
      <c r="DA5" s="112" t="s">
        <v>2868</v>
      </c>
    </row>
    <row r="6" spans="1:105" ht="12" customHeight="1" x14ac:dyDescent="0.25">
      <c r="A6" s="154" t="s">
        <v>2112</v>
      </c>
      <c r="B6" s="338">
        <v>1727.004393298065</v>
      </c>
      <c r="C6" s="338">
        <v>1727.004393298065</v>
      </c>
      <c r="D6" s="338">
        <v>1727.004393298065</v>
      </c>
      <c r="E6" s="338">
        <v>1727.004393298065</v>
      </c>
      <c r="F6" s="338">
        <v>1640.6541736331619</v>
      </c>
      <c r="G6" s="338">
        <v>1554.3039539682591</v>
      </c>
      <c r="H6" s="338">
        <v>1899.7048326278721</v>
      </c>
      <c r="I6" s="338">
        <v>2417.8061506172921</v>
      </c>
      <c r="J6" s="338">
        <v>2417.8061506172921</v>
      </c>
      <c r="K6" s="338">
        <v>2331.4559309523879</v>
      </c>
      <c r="L6" s="338">
        <v>2245.1057112874851</v>
      </c>
      <c r="M6" s="338">
        <v>2245.1057112874851</v>
      </c>
      <c r="N6" s="338">
        <v>2158.7554916225822</v>
      </c>
      <c r="O6" s="338">
        <v>2072.405271957678</v>
      </c>
      <c r="P6" s="338">
        <v>1986.0550522927749</v>
      </c>
      <c r="Q6" s="338">
        <v>1986.0550522927749</v>
      </c>
      <c r="R6" s="338">
        <v>1899.7048326278721</v>
      </c>
      <c r="S6" s="338">
        <v>1813.354612962969</v>
      </c>
      <c r="T6" s="338">
        <v>1899.7048326278721</v>
      </c>
      <c r="U6" s="338">
        <v>1899.7048326278721</v>
      </c>
      <c r="V6" s="338">
        <v>1813.354612962969</v>
      </c>
      <c r="W6" s="338">
        <v>1813.354612962969</v>
      </c>
      <c r="X6" s="338">
        <v>1899.7048326278721</v>
      </c>
      <c r="Y6" s="338">
        <v>1813.354612962969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86.350219664903278</v>
      </c>
      <c r="D7" s="340">
        <v>86.350219664903278</v>
      </c>
      <c r="E7" s="340">
        <v>0</v>
      </c>
      <c r="F7" s="340">
        <v>0</v>
      </c>
      <c r="G7" s="340">
        <v>0</v>
      </c>
      <c r="H7" s="340">
        <v>345.40087865961311</v>
      </c>
      <c r="I7" s="340">
        <v>604.45153765432292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86.350219664903278</v>
      </c>
      <c r="U7" s="340">
        <v>86.350219664903278</v>
      </c>
      <c r="V7" s="340">
        <v>0</v>
      </c>
      <c r="W7" s="340">
        <v>0</v>
      </c>
      <c r="X7" s="340">
        <v>172.70043932980661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86.350219664903307</v>
      </c>
      <c r="D8" s="342">
        <f t="shared" si="0"/>
        <v>86.350219664903307</v>
      </c>
      <c r="E8" s="342">
        <f t="shared" si="0"/>
        <v>0</v>
      </c>
      <c r="F8" s="342">
        <f t="shared" si="0"/>
        <v>86.350219664903079</v>
      </c>
      <c r="G8" s="342">
        <f t="shared" si="0"/>
        <v>86.350219664902852</v>
      </c>
      <c r="H8" s="342">
        <f t="shared" si="0"/>
        <v>0</v>
      </c>
      <c r="I8" s="342">
        <f t="shared" si="0"/>
        <v>86.350219664902852</v>
      </c>
      <c r="J8" s="342">
        <f t="shared" si="0"/>
        <v>0</v>
      </c>
      <c r="K8" s="342">
        <f t="shared" si="0"/>
        <v>86.350219664904216</v>
      </c>
      <c r="L8" s="342">
        <f t="shared" si="0"/>
        <v>86.350219664902852</v>
      </c>
      <c r="M8" s="342">
        <f t="shared" si="0"/>
        <v>0</v>
      </c>
      <c r="N8" s="342">
        <f t="shared" si="0"/>
        <v>86.350219664902852</v>
      </c>
      <c r="O8" s="342">
        <f t="shared" si="0"/>
        <v>86.350219664904216</v>
      </c>
      <c r="P8" s="342">
        <f t="shared" si="0"/>
        <v>86.350219664903079</v>
      </c>
      <c r="Q8" s="342">
        <f t="shared" si="0"/>
        <v>0</v>
      </c>
      <c r="R8" s="342">
        <f t="shared" si="0"/>
        <v>86.350219664902852</v>
      </c>
      <c r="S8" s="342">
        <f t="shared" si="0"/>
        <v>86.350219664903079</v>
      </c>
      <c r="T8" s="342">
        <f t="shared" si="0"/>
        <v>0</v>
      </c>
      <c r="U8" s="342">
        <f t="shared" si="0"/>
        <v>86.350219664903307</v>
      </c>
      <c r="V8" s="342">
        <f t="shared" si="0"/>
        <v>86.350219664903079</v>
      </c>
      <c r="W8" s="342">
        <f t="shared" si="0"/>
        <v>0</v>
      </c>
      <c r="X8" s="342">
        <f t="shared" si="0"/>
        <v>86.350219664903534</v>
      </c>
      <c r="Y8" s="342">
        <f t="shared" si="0"/>
        <v>86.350219664903079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345.400878659613</v>
      </c>
      <c r="C9" s="343">
        <f t="shared" si="1"/>
        <v>149.42735750851307</v>
      </c>
      <c r="D9" s="343">
        <f t="shared" si="1"/>
        <v>119.08463840180002</v>
      </c>
      <c r="E9" s="343">
        <f t="shared" si="1"/>
        <v>847.76475399973071</v>
      </c>
      <c r="F9" s="343">
        <f t="shared" si="1"/>
        <v>109.20973247595703</v>
      </c>
      <c r="G9" s="343">
        <f t="shared" si="1"/>
        <v>169.17674683638006</v>
      </c>
      <c r="H9" s="343">
        <f t="shared" si="1"/>
        <v>99.606782150576009</v>
      </c>
      <c r="I9" s="343">
        <f t="shared" si="1"/>
        <v>130.55129882487336</v>
      </c>
      <c r="J9" s="343">
        <f t="shared" si="1"/>
        <v>783.46165925623404</v>
      </c>
      <c r="K9" s="343">
        <f t="shared" si="1"/>
        <v>1189.9154394344109</v>
      </c>
      <c r="L9" s="343">
        <f t="shared" si="1"/>
        <v>719.51801526096915</v>
      </c>
      <c r="M9" s="343">
        <f t="shared" si="1"/>
        <v>971.75868266061502</v>
      </c>
      <c r="N9" s="343">
        <f t="shared" si="1"/>
        <v>835.72942830287911</v>
      </c>
      <c r="O9" s="343">
        <f t="shared" si="1"/>
        <v>778.67251858313898</v>
      </c>
      <c r="P9" s="343">
        <f t="shared" si="1"/>
        <v>560.80094276671093</v>
      </c>
      <c r="Q9" s="343">
        <f t="shared" si="1"/>
        <v>456.08558309086197</v>
      </c>
      <c r="R9" s="343">
        <f t="shared" si="1"/>
        <v>231.36010787603414</v>
      </c>
      <c r="S9" s="343">
        <f t="shared" si="1"/>
        <v>130.15706508262292</v>
      </c>
      <c r="T9" s="343">
        <f t="shared" si="1"/>
        <v>140.95680258366315</v>
      </c>
      <c r="U9" s="343">
        <f t="shared" si="1"/>
        <v>174.45070003126716</v>
      </c>
      <c r="V9" s="343">
        <f t="shared" si="1"/>
        <v>335.35602412487606</v>
      </c>
      <c r="W9" s="343">
        <f t="shared" si="1"/>
        <v>108.09828858042306</v>
      </c>
      <c r="X9" s="343">
        <f t="shared" si="1"/>
        <v>114.9658933535311</v>
      </c>
      <c r="Y9" s="343">
        <f t="shared" si="1"/>
        <v>553.07609538944689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171.54866723989679</v>
      </c>
      <c r="C12" s="210">
        <v>187.44625967325879</v>
      </c>
      <c r="D12" s="210">
        <v>200.61625107480651</v>
      </c>
      <c r="E12" s="210">
        <v>120.90868443680139</v>
      </c>
      <c r="F12" s="210">
        <v>229.1177987962167</v>
      </c>
      <c r="G12" s="210">
        <v>201.5907996560619</v>
      </c>
      <c r="H12" s="210">
        <v>243.29896818572661</v>
      </c>
      <c r="I12" s="210">
        <v>317.62115219260528</v>
      </c>
      <c r="J12" s="210">
        <v>247.60421324161649</v>
      </c>
      <c r="K12" s="210">
        <v>193.76638005159069</v>
      </c>
      <c r="L12" s="210">
        <v>263.39647463456572</v>
      </c>
      <c r="M12" s="210">
        <v>225.4323301805675</v>
      </c>
      <c r="N12" s="210">
        <v>254.2210662080825</v>
      </c>
      <c r="O12" s="210">
        <v>259.27532244196038</v>
      </c>
      <c r="P12" s="210">
        <v>274.35846947549442</v>
      </c>
      <c r="Q12" s="210">
        <v>289.66646603611349</v>
      </c>
      <c r="R12" s="210">
        <v>331.97239896818581</v>
      </c>
      <c r="S12" s="210">
        <v>329.5978503869303</v>
      </c>
      <c r="T12" s="210">
        <v>344.12287188306112</v>
      </c>
      <c r="U12" s="210">
        <v>322.26560619088559</v>
      </c>
      <c r="V12" s="210">
        <v>282.48718830610483</v>
      </c>
      <c r="W12" s="210">
        <v>286.27566638005158</v>
      </c>
      <c r="X12" s="210">
        <v>278.37171109200341</v>
      </c>
      <c r="Y12" s="210">
        <v>204.67635425623391</v>
      </c>
      <c r="DA12" s="109" t="s">
        <v>2871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2.0378331900257951E-2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27.171109200343938</v>
      </c>
      <c r="C14" s="204">
        <f t="shared" si="2"/>
        <v>68.687274290627698</v>
      </c>
      <c r="D14" s="204">
        <f t="shared" si="2"/>
        <v>22.511263972484947</v>
      </c>
      <c r="E14" s="204">
        <f t="shared" si="2"/>
        <v>12.271969045571797</v>
      </c>
      <c r="F14" s="204">
        <f t="shared" si="2"/>
        <v>59.475064488392093</v>
      </c>
      <c r="G14" s="204">
        <f t="shared" si="2"/>
        <v>4.9489251934651755</v>
      </c>
      <c r="H14" s="204">
        <f t="shared" si="2"/>
        <v>22.495528804815137</v>
      </c>
      <c r="I14" s="204">
        <f t="shared" si="2"/>
        <v>53.273602751504733</v>
      </c>
      <c r="J14" s="204">
        <f t="shared" si="2"/>
        <v>13.13396388650043</v>
      </c>
      <c r="K14" s="204">
        <f t="shared" si="2"/>
        <v>8.2643164230438515</v>
      </c>
      <c r="L14" s="204">
        <f t="shared" si="2"/>
        <v>12.581943250214962</v>
      </c>
      <c r="M14" s="204">
        <f t="shared" si="2"/>
        <v>12.32441960447119</v>
      </c>
      <c r="N14" s="204">
        <f t="shared" si="2"/>
        <v>10.161134995700774</v>
      </c>
      <c r="O14" s="204">
        <f t="shared" si="2"/>
        <v>4.0541702493551153</v>
      </c>
      <c r="P14" s="204">
        <f t="shared" si="2"/>
        <v>4.0541702493551153</v>
      </c>
      <c r="Q14" s="204">
        <f t="shared" si="2"/>
        <v>13.17609630266552</v>
      </c>
      <c r="R14" s="204">
        <f t="shared" si="2"/>
        <v>9.1219260533104034</v>
      </c>
      <c r="S14" s="204">
        <f t="shared" si="2"/>
        <v>13.551848667239893</v>
      </c>
      <c r="T14" s="204">
        <f t="shared" si="2"/>
        <v>14.020034393809116</v>
      </c>
      <c r="U14" s="204">
        <f t="shared" si="2"/>
        <v>14.985124677558039</v>
      </c>
      <c r="V14" s="204">
        <f t="shared" si="2"/>
        <v>13.107910576096298</v>
      </c>
      <c r="W14" s="204">
        <f t="shared" si="2"/>
        <v>15.187016337059328</v>
      </c>
      <c r="X14" s="204">
        <f t="shared" si="2"/>
        <v>21.134823731728289</v>
      </c>
      <c r="Y14" s="204">
        <f t="shared" si="2"/>
        <v>28.337317282889082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1.129750644883921</v>
      </c>
      <c r="E16" s="204">
        <v>1.129750644883921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2.2993981083404988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0.72209802235597587</v>
      </c>
      <c r="T16" s="204">
        <v>0.77265692175408429</v>
      </c>
      <c r="U16" s="204">
        <v>0.45417024935511607</v>
      </c>
      <c r="V16" s="204">
        <v>0.51969045571797068</v>
      </c>
      <c r="W16" s="204">
        <v>0.57377472055030088</v>
      </c>
      <c r="X16" s="204">
        <v>0.88650042992261391</v>
      </c>
      <c r="Y16" s="204">
        <v>0.25408426483233021</v>
      </c>
      <c r="DA16" s="71" t="s">
        <v>2874</v>
      </c>
    </row>
    <row r="17" spans="1:105" ht="12" customHeight="1" x14ac:dyDescent="0.25">
      <c r="A17" s="18" t="s">
        <v>71</v>
      </c>
      <c r="B17" s="204">
        <v>9.2433361994840926</v>
      </c>
      <c r="C17" s="204">
        <v>57.514101461736892</v>
      </c>
      <c r="D17" s="204">
        <v>15.40558899398108</v>
      </c>
      <c r="E17" s="204">
        <v>7.1892519346517627</v>
      </c>
      <c r="F17" s="204">
        <v>53.405932932072233</v>
      </c>
      <c r="G17" s="204">
        <v>2.0540842648323299</v>
      </c>
      <c r="H17" s="204">
        <v>18.486672398968189</v>
      </c>
      <c r="I17" s="204">
        <v>15.40558899398108</v>
      </c>
      <c r="J17" s="204">
        <v>7.1892519346517627</v>
      </c>
      <c r="K17" s="204">
        <v>4.1081685296646597</v>
      </c>
      <c r="L17" s="204">
        <v>9.2433361994840926</v>
      </c>
      <c r="M17" s="204">
        <v>12.32441960447119</v>
      </c>
      <c r="N17" s="204">
        <v>9.1219260533104034</v>
      </c>
      <c r="O17" s="204">
        <v>4.0541702493551153</v>
      </c>
      <c r="P17" s="204">
        <v>4.0541702493551153</v>
      </c>
      <c r="Q17" s="204">
        <v>13.17609630266552</v>
      </c>
      <c r="R17" s="204">
        <v>9.1219260533104034</v>
      </c>
      <c r="S17" s="204">
        <v>12.2213241616509</v>
      </c>
      <c r="T17" s="204">
        <v>13.113241616509031</v>
      </c>
      <c r="U17" s="204">
        <v>13.67755803955288</v>
      </c>
      <c r="V17" s="204">
        <v>12.21186586414445</v>
      </c>
      <c r="W17" s="204">
        <v>14.109028374892519</v>
      </c>
      <c r="X17" s="204">
        <v>19.985296646603611</v>
      </c>
      <c r="Y17" s="204">
        <v>27.981341358555461</v>
      </c>
      <c r="DA17" s="71" t="s">
        <v>2875</v>
      </c>
    </row>
    <row r="18" spans="1:105" ht="12" customHeight="1" x14ac:dyDescent="0.25">
      <c r="A18" s="18" t="s">
        <v>32</v>
      </c>
      <c r="B18" s="204">
        <v>11.5792777300086</v>
      </c>
      <c r="C18" s="204">
        <v>4.8246775580395527</v>
      </c>
      <c r="D18" s="204">
        <v>3.8597592433362</v>
      </c>
      <c r="E18" s="204">
        <v>2.894840928632846</v>
      </c>
      <c r="F18" s="204">
        <v>2.894840928632846</v>
      </c>
      <c r="G18" s="204">
        <v>2.894840928632846</v>
      </c>
      <c r="H18" s="204">
        <v>1.9298366294067071</v>
      </c>
      <c r="I18" s="204">
        <v>34.737747205503013</v>
      </c>
      <c r="J18" s="204">
        <v>3.8597592433362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1.6938950988822012E-2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2876</v>
      </c>
    </row>
    <row r="19" spans="1:105" ht="12" customHeight="1" x14ac:dyDescent="0.25">
      <c r="A19" s="18" t="s">
        <v>33</v>
      </c>
      <c r="B19" s="204">
        <v>6.3484952708512461</v>
      </c>
      <c r="C19" s="204">
        <v>6.3484952708512461</v>
      </c>
      <c r="D19" s="204">
        <v>2.116165090283749</v>
      </c>
      <c r="E19" s="204">
        <v>1.058125537403267</v>
      </c>
      <c r="F19" s="204">
        <v>3.1742906276870162</v>
      </c>
      <c r="G19" s="204">
        <v>0</v>
      </c>
      <c r="H19" s="204">
        <v>2.0790197764402398</v>
      </c>
      <c r="I19" s="204">
        <v>3.1302665520206361</v>
      </c>
      <c r="J19" s="204">
        <v>2.0849527085124682</v>
      </c>
      <c r="K19" s="204">
        <v>4.1561478933791918</v>
      </c>
      <c r="L19" s="204">
        <v>1.0392089423903701</v>
      </c>
      <c r="M19" s="204">
        <v>0</v>
      </c>
      <c r="N19" s="204">
        <v>1.0392089423903701</v>
      </c>
      <c r="O19" s="204">
        <v>0</v>
      </c>
      <c r="P19" s="204">
        <v>0</v>
      </c>
      <c r="Q19" s="204">
        <v>0</v>
      </c>
      <c r="R19" s="204">
        <v>0</v>
      </c>
      <c r="S19" s="204">
        <v>0.59148753224419592</v>
      </c>
      <c r="T19" s="204">
        <v>0.13413585554600169</v>
      </c>
      <c r="U19" s="204">
        <v>0.85339638865004297</v>
      </c>
      <c r="V19" s="204">
        <v>0.37635425623387792</v>
      </c>
      <c r="W19" s="204">
        <v>0.50421324161650893</v>
      </c>
      <c r="X19" s="204">
        <v>0.26302665520206359</v>
      </c>
      <c r="Y19" s="204">
        <v>0.1018916595012898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20.163370593293209</v>
      </c>
      <c r="C20" s="204">
        <f t="shared" si="3"/>
        <v>14.7463456577816</v>
      </c>
      <c r="D20" s="204">
        <f t="shared" si="3"/>
        <v>11.715391229578669</v>
      </c>
      <c r="E20" s="204">
        <f t="shared" si="3"/>
        <v>7.8245915735167664</v>
      </c>
      <c r="F20" s="204">
        <f t="shared" si="3"/>
        <v>17.712811693895102</v>
      </c>
      <c r="G20" s="204">
        <f t="shared" si="3"/>
        <v>70.378331900257947</v>
      </c>
      <c r="H20" s="204">
        <f t="shared" si="3"/>
        <v>38.349097162510738</v>
      </c>
      <c r="I20" s="204">
        <f t="shared" si="3"/>
        <v>28.39638865004299</v>
      </c>
      <c r="J20" s="204">
        <f t="shared" si="3"/>
        <v>43.121238177128113</v>
      </c>
      <c r="K20" s="204">
        <f t="shared" si="3"/>
        <v>22.012037833190021</v>
      </c>
      <c r="L20" s="204">
        <f t="shared" si="3"/>
        <v>41.809974204643161</v>
      </c>
      <c r="M20" s="204">
        <f t="shared" si="3"/>
        <v>44.582975064488387</v>
      </c>
      <c r="N20" s="204">
        <f t="shared" si="3"/>
        <v>44.90541702493551</v>
      </c>
      <c r="O20" s="204">
        <f t="shared" si="3"/>
        <v>44.153052450558903</v>
      </c>
      <c r="P20" s="204">
        <f t="shared" si="3"/>
        <v>40.004299226139302</v>
      </c>
      <c r="Q20" s="204">
        <f t="shared" si="3"/>
        <v>47.699914015477212</v>
      </c>
      <c r="R20" s="204">
        <f t="shared" si="3"/>
        <v>46.797076526225283</v>
      </c>
      <c r="S20" s="204">
        <f t="shared" si="3"/>
        <v>25.65649183147033</v>
      </c>
      <c r="T20" s="204">
        <f t="shared" si="3"/>
        <v>35.17222699914015</v>
      </c>
      <c r="U20" s="204">
        <f t="shared" si="3"/>
        <v>22.571281169389511</v>
      </c>
      <c r="V20" s="204">
        <f t="shared" si="3"/>
        <v>22.609716251074811</v>
      </c>
      <c r="W20" s="204">
        <f t="shared" si="3"/>
        <v>23.289939810834049</v>
      </c>
      <c r="X20" s="204">
        <f t="shared" si="3"/>
        <v>23.61676698194325</v>
      </c>
      <c r="Y20" s="204">
        <f t="shared" si="3"/>
        <v>20.441014617368879</v>
      </c>
      <c r="DA20" s="71"/>
    </row>
    <row r="21" spans="1:105" ht="12" customHeight="1" x14ac:dyDescent="0.25">
      <c r="A21" s="18" t="s">
        <v>73</v>
      </c>
      <c r="B21" s="204">
        <v>20.163370593293209</v>
      </c>
      <c r="C21" s="204">
        <v>14.7463456577816</v>
      </c>
      <c r="D21" s="204">
        <v>11.715391229578669</v>
      </c>
      <c r="E21" s="204">
        <v>7.8245915735167664</v>
      </c>
      <c r="F21" s="204">
        <v>17.712811693895102</v>
      </c>
      <c r="G21" s="204">
        <v>70.378331900257947</v>
      </c>
      <c r="H21" s="204">
        <v>38.349097162510738</v>
      </c>
      <c r="I21" s="204">
        <v>28.39638865004299</v>
      </c>
      <c r="J21" s="204">
        <v>43.121238177128113</v>
      </c>
      <c r="K21" s="204">
        <v>22.012037833190021</v>
      </c>
      <c r="L21" s="204">
        <v>41.809974204643161</v>
      </c>
      <c r="M21" s="204">
        <v>44.582975064488387</v>
      </c>
      <c r="N21" s="204">
        <v>44.90541702493551</v>
      </c>
      <c r="O21" s="204">
        <v>44.153052450558903</v>
      </c>
      <c r="P21" s="204">
        <v>40.004299226139302</v>
      </c>
      <c r="Q21" s="204">
        <v>47.699914015477212</v>
      </c>
      <c r="R21" s="204">
        <v>46.797076526225283</v>
      </c>
      <c r="S21" s="204">
        <v>25.65649183147033</v>
      </c>
      <c r="T21" s="204">
        <v>35.17222699914015</v>
      </c>
      <c r="U21" s="204">
        <v>22.571281169389511</v>
      </c>
      <c r="V21" s="204">
        <v>22.609716251074811</v>
      </c>
      <c r="W21" s="204">
        <v>23.289939810834049</v>
      </c>
      <c r="X21" s="204">
        <v>23.61676698194325</v>
      </c>
      <c r="Y21" s="204">
        <v>20.441014617368879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93.60369733447979</v>
      </c>
      <c r="C23" s="204">
        <f t="shared" si="4"/>
        <v>77.481599312123805</v>
      </c>
      <c r="D23" s="204">
        <f t="shared" si="4"/>
        <v>114.02502149613071</v>
      </c>
      <c r="E23" s="204">
        <f t="shared" si="4"/>
        <v>68.07110920034394</v>
      </c>
      <c r="F23" s="204">
        <f t="shared" si="4"/>
        <v>78.078761822871883</v>
      </c>
      <c r="G23" s="204">
        <f t="shared" si="4"/>
        <v>60.738521066208079</v>
      </c>
      <c r="H23" s="204">
        <f t="shared" si="4"/>
        <v>90.068787618228711</v>
      </c>
      <c r="I23" s="204">
        <f t="shared" si="4"/>
        <v>170.34496990541706</v>
      </c>
      <c r="J23" s="204">
        <f t="shared" si="4"/>
        <v>105.3310404127257</v>
      </c>
      <c r="K23" s="204">
        <f t="shared" si="4"/>
        <v>88.253568357695599</v>
      </c>
      <c r="L23" s="204">
        <f t="shared" si="4"/>
        <v>128.85743766122096</v>
      </c>
      <c r="M23" s="204">
        <f t="shared" si="4"/>
        <v>87.847549441100597</v>
      </c>
      <c r="N23" s="204">
        <f t="shared" si="4"/>
        <v>117.24944110060187</v>
      </c>
      <c r="O23" s="204">
        <f t="shared" si="4"/>
        <v>125.51349957007737</v>
      </c>
      <c r="P23" s="204">
        <f t="shared" si="4"/>
        <v>143.83301805674978</v>
      </c>
      <c r="Q23" s="204">
        <f t="shared" si="4"/>
        <v>138.00515907136719</v>
      </c>
      <c r="R23" s="204">
        <f t="shared" si="4"/>
        <v>187.82846087704218</v>
      </c>
      <c r="S23" s="204">
        <f t="shared" si="4"/>
        <v>164.95855546001715</v>
      </c>
      <c r="T23" s="204">
        <f t="shared" si="4"/>
        <v>166.89208942390368</v>
      </c>
      <c r="U23" s="204">
        <f t="shared" si="4"/>
        <v>163.42811693895101</v>
      </c>
      <c r="V23" s="204">
        <f t="shared" si="4"/>
        <v>132.7910576096302</v>
      </c>
      <c r="W23" s="204">
        <f t="shared" si="4"/>
        <v>131.8058469475495</v>
      </c>
      <c r="X23" s="204">
        <f t="shared" si="4"/>
        <v>152.5016337059329</v>
      </c>
      <c r="Y23" s="204">
        <f t="shared" si="4"/>
        <v>86.207824591573512</v>
      </c>
      <c r="DA23" s="71"/>
    </row>
    <row r="24" spans="1:105" ht="12" customHeight="1" x14ac:dyDescent="0.25">
      <c r="A24" s="18" t="s">
        <v>38</v>
      </c>
      <c r="B24" s="204">
        <v>93.60369733447979</v>
      </c>
      <c r="C24" s="204">
        <v>77.481599312123805</v>
      </c>
      <c r="D24" s="204">
        <v>114.02502149613071</v>
      </c>
      <c r="E24" s="204">
        <v>68.07110920034394</v>
      </c>
      <c r="F24" s="204">
        <v>78.078761822871883</v>
      </c>
      <c r="G24" s="204">
        <v>60.738521066208079</v>
      </c>
      <c r="H24" s="204">
        <v>90.020980223559746</v>
      </c>
      <c r="I24" s="204">
        <v>170.29716251074811</v>
      </c>
      <c r="J24" s="204">
        <v>105.3310404127257</v>
      </c>
      <c r="K24" s="204">
        <v>88.253568357695599</v>
      </c>
      <c r="L24" s="204">
        <v>128.80963026655201</v>
      </c>
      <c r="M24" s="204">
        <v>87.847549441100597</v>
      </c>
      <c r="N24" s="204">
        <v>117.2255374032674</v>
      </c>
      <c r="O24" s="204">
        <v>125.4895958727429</v>
      </c>
      <c r="P24" s="204">
        <v>143.8091143594153</v>
      </c>
      <c r="Q24" s="204">
        <v>137.98125537403271</v>
      </c>
      <c r="R24" s="204">
        <v>187.8045571797077</v>
      </c>
      <c r="S24" s="204">
        <v>164.93327601031811</v>
      </c>
      <c r="T24" s="204">
        <v>166.86509028374891</v>
      </c>
      <c r="U24" s="204">
        <v>163.42691315563201</v>
      </c>
      <c r="V24" s="204">
        <v>132.7910576096302</v>
      </c>
      <c r="W24" s="204">
        <v>131.8058469475495</v>
      </c>
      <c r="X24" s="204">
        <v>152.5016337059329</v>
      </c>
      <c r="Y24" s="204">
        <v>86.207824591573512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4.7807394668959592E-2</v>
      </c>
      <c r="I28" s="204">
        <v>4.7807394668959592E-2</v>
      </c>
      <c r="J28" s="204">
        <v>0</v>
      </c>
      <c r="K28" s="204">
        <v>0</v>
      </c>
      <c r="L28" s="204">
        <v>4.7807394668959592E-2</v>
      </c>
      <c r="M28" s="204">
        <v>0</v>
      </c>
      <c r="N28" s="204">
        <v>2.3903697334479789E-2</v>
      </c>
      <c r="O28" s="204">
        <v>2.3903697334479789E-2</v>
      </c>
      <c r="P28" s="204">
        <v>2.3903697334479789E-2</v>
      </c>
      <c r="Q28" s="204">
        <v>2.3903697334479789E-2</v>
      </c>
      <c r="R28" s="204">
        <v>2.3903697334479789E-2</v>
      </c>
      <c r="S28" s="204">
        <v>2.5279449699054171E-2</v>
      </c>
      <c r="T28" s="204">
        <v>2.6999140154772141E-2</v>
      </c>
      <c r="U28" s="204">
        <v>1.2037833190025791E-3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2885</v>
      </c>
    </row>
    <row r="30" spans="1:105" ht="12" customHeight="1" x14ac:dyDescent="0.25">
      <c r="A30" s="14" t="s">
        <v>39</v>
      </c>
      <c r="B30" s="204">
        <v>11.6079105760963</v>
      </c>
      <c r="C30" s="204">
        <v>9.5061049011177978</v>
      </c>
      <c r="D30" s="204">
        <v>5.5889939810834042</v>
      </c>
      <c r="E30" s="204">
        <v>7.5475494411006014</v>
      </c>
      <c r="F30" s="204">
        <v>12.37222699914016</v>
      </c>
      <c r="G30" s="204">
        <v>18.319518486672401</v>
      </c>
      <c r="H30" s="204">
        <v>29.186930352536539</v>
      </c>
      <c r="I30" s="204">
        <v>9.4582975064488384</v>
      </c>
      <c r="J30" s="204">
        <v>10.437575236457439</v>
      </c>
      <c r="K30" s="204">
        <v>11.6079105760963</v>
      </c>
      <c r="L30" s="204">
        <v>19.871969045571799</v>
      </c>
      <c r="M30" s="204">
        <v>18.940498710232159</v>
      </c>
      <c r="N30" s="204">
        <v>9.0761822871883044</v>
      </c>
      <c r="O30" s="204">
        <v>4.7291487532244192</v>
      </c>
      <c r="P30" s="204">
        <v>8.0490971625107477</v>
      </c>
      <c r="Q30" s="204">
        <v>6.5204643164230429</v>
      </c>
      <c r="R30" s="204">
        <v>4.9919174548581253</v>
      </c>
      <c r="S30" s="204">
        <v>34.885296646603607</v>
      </c>
      <c r="T30" s="204">
        <v>38.953310404127251</v>
      </c>
      <c r="U30" s="204">
        <v>39.267497850386917</v>
      </c>
      <c r="V30" s="204">
        <v>33.501031814273432</v>
      </c>
      <c r="W30" s="204">
        <v>34.397506448839209</v>
      </c>
      <c r="X30" s="204">
        <v>6.2640584694754926</v>
      </c>
      <c r="Y30" s="204">
        <v>1.8573516766981939</v>
      </c>
      <c r="DA30" s="71" t="s">
        <v>2886</v>
      </c>
    </row>
    <row r="31" spans="1:105" ht="12" customHeight="1" x14ac:dyDescent="0.25">
      <c r="A31" s="21" t="s">
        <v>40</v>
      </c>
      <c r="B31" s="207">
        <v>19.00257953568358</v>
      </c>
      <c r="C31" s="207">
        <v>17.024935511607911</v>
      </c>
      <c r="D31" s="207">
        <v>46.775580395528799</v>
      </c>
      <c r="E31" s="207">
        <v>25.193465176268269</v>
      </c>
      <c r="F31" s="207">
        <v>61.478933791917449</v>
      </c>
      <c r="G31" s="207">
        <v>47.205503009458297</v>
      </c>
      <c r="H31" s="207">
        <v>63.198624247635422</v>
      </c>
      <c r="I31" s="207">
        <v>56.147893379191743</v>
      </c>
      <c r="J31" s="207">
        <v>75.580395528804814</v>
      </c>
      <c r="K31" s="207">
        <v>63.628546861564907</v>
      </c>
      <c r="L31" s="207">
        <v>60.275150472914873</v>
      </c>
      <c r="M31" s="207">
        <v>61.736887360275148</v>
      </c>
      <c r="N31" s="207">
        <v>72.828890799656051</v>
      </c>
      <c r="O31" s="207">
        <v>80.82545141874462</v>
      </c>
      <c r="P31" s="207">
        <v>78.417884780739456</v>
      </c>
      <c r="Q31" s="207">
        <v>84.264832330180568</v>
      </c>
      <c r="R31" s="207">
        <v>83.233018056749785</v>
      </c>
      <c r="S31" s="207">
        <v>90.545657781599317</v>
      </c>
      <c r="T31" s="207">
        <v>89.064832330180565</v>
      </c>
      <c r="U31" s="207">
        <v>82.013585554600169</v>
      </c>
      <c r="V31" s="207">
        <v>80.477472055030091</v>
      </c>
      <c r="W31" s="207">
        <v>81.59535683576955</v>
      </c>
      <c r="X31" s="207">
        <v>74.854428202923472</v>
      </c>
      <c r="Y31" s="207">
        <v>67.832846087704212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131.97978971957929</v>
      </c>
      <c r="C33" s="203">
        <f>WWP_emi!C5</f>
        <v>247.12359551886189</v>
      </c>
      <c r="D33" s="203">
        <f>WWP_emi!D5</f>
        <v>96.944117399620467</v>
      </c>
      <c r="E33" s="203">
        <f>WWP_emi!E5</f>
        <v>56.118159359696612</v>
      </c>
      <c r="F33" s="203">
        <f>WWP_emi!F5</f>
        <v>225.88235639924551</v>
      </c>
      <c r="G33" s="203">
        <f>WWP_emi!G5</f>
        <v>181.0578625193852</v>
      </c>
      <c r="H33" s="203">
        <f>WWP_emi!H5</f>
        <v>159.71353307918599</v>
      </c>
      <c r="I33" s="203">
        <f>WWP_emi!I5</f>
        <v>236.14475831916789</v>
      </c>
      <c r="J33" s="203">
        <f>WWP_emi!J5</f>
        <v>142.144272360586</v>
      </c>
      <c r="K33" s="203">
        <f>WWP_emi!K5</f>
        <v>76.50588456033563</v>
      </c>
      <c r="L33" s="203">
        <f>WWP_emi!L5</f>
        <v>135.9696779994772</v>
      </c>
      <c r="M33" s="203">
        <f>WWP_emi!M5</f>
        <v>142.95177108057851</v>
      </c>
      <c r="N33" s="203">
        <f>WWP_emi!N5</f>
        <v>136.788860160436</v>
      </c>
      <c r="O33" s="203">
        <f>WWP_emi!O5</f>
        <v>116.2841940006016</v>
      </c>
      <c r="P33" s="203">
        <f>WWP_emi!P5</f>
        <v>106.5396240002936</v>
      </c>
      <c r="Q33" s="203">
        <f>WWP_emi!Q5</f>
        <v>152.9150788806574</v>
      </c>
      <c r="R33" s="203">
        <f>WWP_emi!R5</f>
        <v>138.2167648796821</v>
      </c>
      <c r="S33" s="203">
        <f>WWP_emi!S5</f>
        <v>101.8562551197525</v>
      </c>
      <c r="T33" s="203">
        <f>WWP_emi!T5</f>
        <v>125.8088340771627</v>
      </c>
      <c r="U33" s="203">
        <f>WWP_emi!U5</f>
        <v>99.124769159750755</v>
      </c>
      <c r="V33" s="203">
        <f>WWP_emi!V5</f>
        <v>93.456835200209454</v>
      </c>
      <c r="W33" s="203">
        <f>WWP_emi!W5</f>
        <v>101.45419380023731</v>
      </c>
      <c r="X33" s="203">
        <f>WWP_emi!X5</f>
        <v>120.57887843966409</v>
      </c>
      <c r="Y33" s="203">
        <f>WWP_emi!Y5</f>
        <v>135.78847992055461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150.14030202666433</v>
      </c>
      <c r="C35" s="284">
        <f t="shared" si="5"/>
        <v>132.77612829286852</v>
      </c>
      <c r="D35" s="284">
        <f t="shared" si="5"/>
        <v>128.87566839063345</v>
      </c>
      <c r="E35" s="284">
        <f t="shared" si="5"/>
        <v>78.950778324622362</v>
      </c>
      <c r="F35" s="284">
        <f t="shared" si="5"/>
        <v>125.30300493794353</v>
      </c>
      <c r="G35" s="284">
        <f t="shared" si="5"/>
        <v>113.14712592353156</v>
      </c>
      <c r="H35" s="284">
        <f t="shared" si="5"/>
        <v>132.18951577379548</v>
      </c>
      <c r="I35" s="284">
        <f t="shared" si="5"/>
        <v>164.7618978913215</v>
      </c>
      <c r="J35" s="284">
        <f t="shared" si="5"/>
        <v>128.34559030993645</v>
      </c>
      <c r="K35" s="284">
        <f t="shared" si="5"/>
        <v>98.058386195034927</v>
      </c>
      <c r="L35" s="284">
        <f t="shared" si="5"/>
        <v>89.200980848787083</v>
      </c>
      <c r="M35" s="284">
        <f t="shared" si="5"/>
        <v>83.464514354236741</v>
      </c>
      <c r="N35" s="284">
        <f t="shared" si="5"/>
        <v>146.56296427659336</v>
      </c>
      <c r="O35" s="284">
        <f t="shared" si="5"/>
        <v>147.6395658891247</v>
      </c>
      <c r="P35" s="284">
        <f t="shared" si="5"/>
        <v>173.58842149955998</v>
      </c>
      <c r="Q35" s="284">
        <f t="shared" si="5"/>
        <v>185.29280749620818</v>
      </c>
      <c r="R35" s="284">
        <f t="shared" si="5"/>
        <v>245.90981646141208</v>
      </c>
      <c r="S35" s="284">
        <f t="shared" si="5"/>
        <v>210.83232413140209</v>
      </c>
      <c r="T35" s="284">
        <f t="shared" si="5"/>
        <v>210.33833665754096</v>
      </c>
      <c r="U35" s="284">
        <f t="shared" si="5"/>
        <v>227.22838076790472</v>
      </c>
      <c r="V35" s="284">
        <f t="shared" si="5"/>
        <v>195.04407408880127</v>
      </c>
      <c r="W35" s="284">
        <f t="shared" si="5"/>
        <v>148.70502466818337</v>
      </c>
      <c r="X35" s="284">
        <f t="shared" si="5"/>
        <v>204.96222617778344</v>
      </c>
      <c r="Y35" s="284">
        <f t="shared" si="5"/>
        <v>188.74617692386008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124.16635121602805</v>
      </c>
      <c r="C36" s="344">
        <f t="shared" si="6"/>
        <v>118.81908485023361</v>
      </c>
      <c r="D36" s="344">
        <f t="shared" si="6"/>
        <v>124.76757653104977</v>
      </c>
      <c r="E36" s="344">
        <f t="shared" si="6"/>
        <v>137.51505167952959</v>
      </c>
      <c r="F36" s="344">
        <f t="shared" si="6"/>
        <v>149.60895259320571</v>
      </c>
      <c r="G36" s="344">
        <f t="shared" si="6"/>
        <v>145.53955666894086</v>
      </c>
      <c r="H36" s="344">
        <f t="shared" si="6"/>
        <v>135.15873100424494</v>
      </c>
      <c r="I36" s="344">
        <f t="shared" si="6"/>
        <v>138.86565895518808</v>
      </c>
      <c r="J36" s="344">
        <f t="shared" si="6"/>
        <v>151.50062581690801</v>
      </c>
      <c r="K36" s="344">
        <f t="shared" si="6"/>
        <v>169.74113620264799</v>
      </c>
      <c r="L36" s="344">
        <f t="shared" si="6"/>
        <v>172.65246391315134</v>
      </c>
      <c r="M36" s="344">
        <f t="shared" si="6"/>
        <v>177.03919286140348</v>
      </c>
      <c r="N36" s="344">
        <f t="shared" si="6"/>
        <v>192.15121550228383</v>
      </c>
      <c r="O36" s="344">
        <f t="shared" si="6"/>
        <v>200.40871792545511</v>
      </c>
      <c r="P36" s="344">
        <f t="shared" si="6"/>
        <v>192.49793257338939</v>
      </c>
      <c r="Q36" s="344">
        <f t="shared" si="6"/>
        <v>189.328265607296</v>
      </c>
      <c r="R36" s="344">
        <f t="shared" si="6"/>
        <v>198.98309626481176</v>
      </c>
      <c r="S36" s="344">
        <f t="shared" si="6"/>
        <v>195.81649866469536</v>
      </c>
      <c r="T36" s="344">
        <f t="shared" si="6"/>
        <v>195.66354361426693</v>
      </c>
      <c r="U36" s="344">
        <f t="shared" si="6"/>
        <v>186.79312230126797</v>
      </c>
      <c r="V36" s="344">
        <f t="shared" si="6"/>
        <v>191.12818539845699</v>
      </c>
      <c r="W36" s="344">
        <f t="shared" si="6"/>
        <v>167.87837833336215</v>
      </c>
      <c r="X36" s="344">
        <f t="shared" si="6"/>
        <v>155.97334992040174</v>
      </c>
      <c r="Y36" s="344">
        <f t="shared" si="6"/>
        <v>162.40565192708962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51.835992109829036</v>
      </c>
      <c r="C37" s="344">
        <f>IF(WWP_ued!C$5=0,"",WWP_ued!C$5/C$5*1000)</f>
        <v>50.188298626810656</v>
      </c>
      <c r="D37" s="344">
        <f>IF(WWP_ued!D$5=0,"",WWP_ued!D$5/D$5*1000)</f>
        <v>52.965036877501738</v>
      </c>
      <c r="E37" s="344">
        <f>IF(WWP_ued!E$5=0,"",WWP_ued!E$5/E$5*1000)</f>
        <v>58.334667955408761</v>
      </c>
      <c r="F37" s="344">
        <f>IF(WWP_ued!F$5=0,"",WWP_ued!F$5/F$5*1000)</f>
        <v>65.47493384213324</v>
      </c>
      <c r="G37" s="344">
        <f>IF(WWP_ued!G$5=0,"",WWP_ued!G$5/G$5*1000)</f>
        <v>64.915563423110086</v>
      </c>
      <c r="H37" s="344">
        <f>IF(WWP_ued!H$5=0,"",WWP_ued!H$5/H$5*1000)</f>
        <v>59.548158921398418</v>
      </c>
      <c r="I37" s="344">
        <f>IF(WWP_ued!I$5=0,"",WWP_ued!I$5/I$5*1000)</f>
        <v>58.222630685755796</v>
      </c>
      <c r="J37" s="344">
        <f>IF(WWP_ued!J$5=0,"",WWP_ued!J$5/J$5*1000)</f>
        <v>66.56685465455972</v>
      </c>
      <c r="K37" s="344">
        <f>IF(WWP_ued!K$5=0,"",WWP_ued!K$5/K$5*1000)</f>
        <v>74.593589405712365</v>
      </c>
      <c r="L37" s="344">
        <f>IF(WWP_ued!L$5=0,"",WWP_ued!L$5/L$5*1000)</f>
        <v>74.68309263929342</v>
      </c>
      <c r="M37" s="344">
        <f>IF(WWP_ued!M$5=0,"",WWP_ued!M$5/M$5*1000)</f>
        <v>78.111823163264319</v>
      </c>
      <c r="N37" s="344">
        <f>IF(WWP_ued!N$5=0,"",WWP_ued!N$5/N$5*1000)</f>
        <v>83.96874165615543</v>
      </c>
      <c r="O37" s="344">
        <f>IF(WWP_ued!O$5=0,"",WWP_ued!O$5/O$5*1000)</f>
        <v>87.669397616055022</v>
      </c>
      <c r="P37" s="344">
        <f>IF(WWP_ued!P$5=0,"",WWP_ued!P$5/P$5*1000)</f>
        <v>83.473169432853581</v>
      </c>
      <c r="Q37" s="344">
        <f>IF(WWP_ued!Q$5=0,"",WWP_ued!Q$5/Q$5*1000)</f>
        <v>82.558493666565298</v>
      </c>
      <c r="R37" s="344">
        <f>IF(WWP_ued!R$5=0,"",WWP_ued!R$5/R$5*1000)</f>
        <v>85.283596892887502</v>
      </c>
      <c r="S37" s="344">
        <f>IF(WWP_ued!S$5=0,"",WWP_ued!S$5/S$5*1000)</f>
        <v>85.145612360790466</v>
      </c>
      <c r="T37" s="344">
        <f>IF(WWP_ued!T$5=0,"",WWP_ued!T$5/T$5*1000)</f>
        <v>85.100704702969239</v>
      </c>
      <c r="U37" s="344">
        <f>IF(WWP_ued!U$5=0,"",WWP_ued!U$5/U$5*1000)</f>
        <v>80.939530937585133</v>
      </c>
      <c r="V37" s="344">
        <f>IF(WWP_ued!V$5=0,"",WWP_ued!V$5/V$5*1000)</f>
        <v>83.568769669593493</v>
      </c>
      <c r="W37" s="344">
        <f>IF(WWP_ued!W$5=0,"",WWP_ued!W$5/W$5*1000)</f>
        <v>73.47102788424489</v>
      </c>
      <c r="X37" s="344">
        <f>IF(WWP_ued!X$5=0,"",WWP_ued!X$5/X$5*1000)</f>
        <v>66.984948546826416</v>
      </c>
      <c r="Y37" s="344">
        <f>IF(WWP_ued!Y$5=0,"",WWP_ued!Y$5/Y$5*1000)</f>
        <v>71.324685913988588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0.76934313651656849</v>
      </c>
      <c r="C38" s="345">
        <f t="shared" si="7"/>
        <v>1.3183703742588826</v>
      </c>
      <c r="D38" s="345">
        <f t="shared" si="7"/>
        <v>0.48323162695065813</v>
      </c>
      <c r="E38" s="345">
        <f t="shared" si="7"/>
        <v>0.46413671293420949</v>
      </c>
      <c r="F38" s="345">
        <f t="shared" si="7"/>
        <v>0.98587869465414657</v>
      </c>
      <c r="G38" s="345">
        <f t="shared" si="7"/>
        <v>0.8981454651119577</v>
      </c>
      <c r="H38" s="345">
        <f t="shared" si="7"/>
        <v>0.65644969343752346</v>
      </c>
      <c r="I38" s="345">
        <f t="shared" si="7"/>
        <v>0.74347932021847796</v>
      </c>
      <c r="J38" s="345">
        <f t="shared" si="7"/>
        <v>0.5740785687757225</v>
      </c>
      <c r="K38" s="345">
        <f t="shared" si="7"/>
        <v>0.39483570132220969</v>
      </c>
      <c r="L38" s="345">
        <f t="shared" si="7"/>
        <v>0.51621677240790909</v>
      </c>
      <c r="M38" s="345">
        <f t="shared" si="7"/>
        <v>0.63412275855054401</v>
      </c>
      <c r="N38" s="345">
        <f t="shared" si="7"/>
        <v>0.53807051555858454</v>
      </c>
      <c r="O38" s="345">
        <f t="shared" si="7"/>
        <v>0.44849696031766462</v>
      </c>
      <c r="P38" s="345">
        <f t="shared" si="7"/>
        <v>0.3883227086226681</v>
      </c>
      <c r="Q38" s="345">
        <f t="shared" si="7"/>
        <v>0.52790052287789868</v>
      </c>
      <c r="R38" s="345">
        <f t="shared" si="7"/>
        <v>0.41635017040355798</v>
      </c>
      <c r="S38" s="345">
        <f t="shared" si="7"/>
        <v>0.30903191571237099</v>
      </c>
      <c r="T38" s="345">
        <f t="shared" si="7"/>
        <v>0.36559277036347271</v>
      </c>
      <c r="U38" s="345">
        <f t="shared" si="7"/>
        <v>0.30758718043599353</v>
      </c>
      <c r="V38" s="345">
        <f t="shared" si="7"/>
        <v>0.33083565934657205</v>
      </c>
      <c r="W38" s="345">
        <f t="shared" si="7"/>
        <v>0.3543933547797582</v>
      </c>
      <c r="X38" s="345">
        <f t="shared" si="7"/>
        <v>0.43315780172724555</v>
      </c>
      <c r="Y38" s="345">
        <f t="shared" si="7"/>
        <v>0.66343022580205468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RO: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171.54866723989679</v>
      </c>
      <c r="C5" s="223">
        <v>187.44625967325891</v>
      </c>
      <c r="D5" s="223">
        <v>200.61625107480651</v>
      </c>
      <c r="E5" s="223">
        <v>120.90868443680139</v>
      </c>
      <c r="F5" s="223">
        <v>229.1177987962167</v>
      </c>
      <c r="G5" s="223">
        <v>201.5907996560619</v>
      </c>
      <c r="H5" s="223">
        <v>243.29896818572661</v>
      </c>
      <c r="I5" s="223">
        <v>317.62115219260539</v>
      </c>
      <c r="J5" s="223">
        <v>247.60421324161649</v>
      </c>
      <c r="K5" s="223">
        <v>193.76638005159069</v>
      </c>
      <c r="L5" s="223">
        <v>263.39647463456578</v>
      </c>
      <c r="M5" s="223">
        <v>225.4323301805675</v>
      </c>
      <c r="N5" s="223">
        <v>254.2210662080825</v>
      </c>
      <c r="O5" s="223">
        <v>259.2753224419605</v>
      </c>
      <c r="P5" s="223">
        <v>274.35846947549442</v>
      </c>
      <c r="Q5" s="223">
        <v>289.66646603611349</v>
      </c>
      <c r="R5" s="223">
        <v>331.97239896818581</v>
      </c>
      <c r="S5" s="223">
        <v>329.59785038693047</v>
      </c>
      <c r="T5" s="223">
        <v>344.12287188306101</v>
      </c>
      <c r="U5" s="223">
        <v>322.26560619088559</v>
      </c>
      <c r="V5" s="223">
        <v>282.48718830610511</v>
      </c>
      <c r="W5" s="223">
        <v>286.27566638005158</v>
      </c>
      <c r="X5" s="223">
        <v>278.37171109200352</v>
      </c>
      <c r="Y5" s="223">
        <v>204.67635425623391</v>
      </c>
      <c r="DA5" s="89" t="s">
        <v>2871</v>
      </c>
    </row>
    <row r="6" spans="1:105" ht="12" customHeight="1" x14ac:dyDescent="0.25">
      <c r="A6" s="55" t="s">
        <v>91</v>
      </c>
      <c r="B6" s="259">
        <v>0.82828874931068552</v>
      </c>
      <c r="C6" s="259">
        <v>0.74986040016964428</v>
      </c>
      <c r="D6" s="259">
        <v>1.971110098314786</v>
      </c>
      <c r="E6" s="259">
        <v>1.064760679904226</v>
      </c>
      <c r="F6" s="259">
        <v>2.6206405255335921</v>
      </c>
      <c r="G6" s="259">
        <v>2.029965927320172</v>
      </c>
      <c r="H6" s="259">
        <v>2.682087664088185</v>
      </c>
      <c r="I6" s="259">
        <v>2.398774642753204</v>
      </c>
      <c r="J6" s="259">
        <v>3.177737798912907</v>
      </c>
      <c r="K6" s="259">
        <v>2.650499432736189</v>
      </c>
      <c r="L6" s="259">
        <v>2.5615329552599042</v>
      </c>
      <c r="M6" s="259">
        <v>2.6177737031888642</v>
      </c>
      <c r="N6" s="259">
        <v>3.071900009216276</v>
      </c>
      <c r="O6" s="259">
        <v>3.390152493577181</v>
      </c>
      <c r="P6" s="259">
        <v>3.2899221649675829</v>
      </c>
      <c r="Q6" s="259">
        <v>3.551337205933744</v>
      </c>
      <c r="R6" s="259">
        <v>3.512148742180345</v>
      </c>
      <c r="S6" s="259">
        <v>3.7808467072276701</v>
      </c>
      <c r="T6" s="259">
        <v>3.7399105040739129</v>
      </c>
      <c r="U6" s="259">
        <v>3.4307032993334912</v>
      </c>
      <c r="V6" s="259">
        <v>3.3605012017261329</v>
      </c>
      <c r="W6" s="259">
        <v>3.4105294820332479</v>
      </c>
      <c r="X6" s="259">
        <v>3.145447880741302</v>
      </c>
      <c r="Y6" s="259">
        <v>2.851407382545796</v>
      </c>
      <c r="DA6" s="67" t="s">
        <v>2888</v>
      </c>
    </row>
    <row r="7" spans="1:105" ht="12" customHeight="1" x14ac:dyDescent="0.25">
      <c r="A7" s="173" t="s">
        <v>92</v>
      </c>
      <c r="B7" s="224">
        <v>0.90031385794639729</v>
      </c>
      <c r="C7" s="224">
        <v>0.81506565235830886</v>
      </c>
      <c r="D7" s="224">
        <v>2.1425109764291159</v>
      </c>
      <c r="E7" s="224">
        <v>1.1573485651132891</v>
      </c>
      <c r="F7" s="224">
        <v>2.848522310362601</v>
      </c>
      <c r="G7" s="224">
        <v>2.2064847036088819</v>
      </c>
      <c r="H7" s="224">
        <v>2.915312678356722</v>
      </c>
      <c r="I7" s="224">
        <v>2.6073637421230491</v>
      </c>
      <c r="J7" s="224">
        <v>3.454062824905332</v>
      </c>
      <c r="K7" s="224">
        <v>2.8809776442784658</v>
      </c>
      <c r="L7" s="224">
        <v>2.78427495136946</v>
      </c>
      <c r="M7" s="224">
        <v>2.8454061991183308</v>
      </c>
      <c r="N7" s="224">
        <v>3.339021749148126</v>
      </c>
      <c r="O7" s="224">
        <v>3.6849483625838921</v>
      </c>
      <c r="P7" s="224">
        <v>3.576002353225634</v>
      </c>
      <c r="Q7" s="224">
        <v>3.8601491368845058</v>
      </c>
      <c r="R7" s="224">
        <v>3.8175529806308099</v>
      </c>
      <c r="S7" s="224">
        <v>4.1096159861170332</v>
      </c>
      <c r="T7" s="224">
        <v>4.065120113123819</v>
      </c>
      <c r="U7" s="224">
        <v>3.7290253253624912</v>
      </c>
      <c r="V7" s="224">
        <v>3.6527186975284058</v>
      </c>
      <c r="W7" s="224">
        <v>3.7070972630796191</v>
      </c>
      <c r="X7" s="224">
        <v>3.4189650877622841</v>
      </c>
      <c r="Y7" s="224">
        <v>3.0993558505932568</v>
      </c>
      <c r="DA7" s="177" t="s">
        <v>2889</v>
      </c>
    </row>
    <row r="8" spans="1:105" ht="12" customHeight="1" x14ac:dyDescent="0.25">
      <c r="A8" s="173" t="s">
        <v>93</v>
      </c>
      <c r="B8" s="224">
        <v>2.2327783677070649</v>
      </c>
      <c r="C8" s="224">
        <v>2.0213628178486061</v>
      </c>
      <c r="D8" s="224">
        <v>5.313427221544206</v>
      </c>
      <c r="E8" s="224">
        <v>2.8702244414809579</v>
      </c>
      <c r="F8" s="224">
        <v>7.0643353296992517</v>
      </c>
      <c r="G8" s="224">
        <v>5.472082064950027</v>
      </c>
      <c r="H8" s="224">
        <v>7.2299754423246716</v>
      </c>
      <c r="I8" s="224">
        <v>6.4662620804651603</v>
      </c>
      <c r="J8" s="224">
        <v>8.5660758057652266</v>
      </c>
      <c r="K8" s="224">
        <v>7.1448245578105958</v>
      </c>
      <c r="L8" s="224">
        <v>6.9050018793962593</v>
      </c>
      <c r="M8" s="224">
        <v>7.0566073738134563</v>
      </c>
      <c r="N8" s="224">
        <v>8.2807739378873535</v>
      </c>
      <c r="O8" s="224">
        <v>9.138671939208054</v>
      </c>
      <c r="P8" s="224">
        <v>8.8684858359995715</v>
      </c>
      <c r="Q8" s="224">
        <v>9.5731698594735715</v>
      </c>
      <c r="R8" s="224">
        <v>9.4675313919644069</v>
      </c>
      <c r="S8" s="224">
        <v>10.19184764557024</v>
      </c>
      <c r="T8" s="224">
        <v>10.081497880547071</v>
      </c>
      <c r="U8" s="224">
        <v>9.2479828068989782</v>
      </c>
      <c r="V8" s="224">
        <v>9.0587423698704441</v>
      </c>
      <c r="W8" s="224">
        <v>9.1936012124374535</v>
      </c>
      <c r="X8" s="224">
        <v>8.4790334176504647</v>
      </c>
      <c r="Y8" s="224">
        <v>7.6864025094712796</v>
      </c>
      <c r="DA8" s="177" t="s">
        <v>2890</v>
      </c>
    </row>
    <row r="9" spans="1:105" ht="12" customHeight="1" x14ac:dyDescent="0.25">
      <c r="A9" s="173" t="s">
        <v>94</v>
      </c>
      <c r="B9" s="224">
        <v>6.8423853203926184</v>
      </c>
      <c r="C9" s="224">
        <v>6.1944989579231482</v>
      </c>
      <c r="D9" s="224">
        <v>16.283083420861281</v>
      </c>
      <c r="E9" s="224">
        <v>8.7958490948610031</v>
      </c>
      <c r="F9" s="224">
        <v>21.64876955875577</v>
      </c>
      <c r="G9" s="224">
        <v>16.769283747427512</v>
      </c>
      <c r="H9" s="224">
        <v>22.1563763555111</v>
      </c>
      <c r="I9" s="224">
        <v>19.815964440135168</v>
      </c>
      <c r="J9" s="224">
        <v>26.250877469280539</v>
      </c>
      <c r="K9" s="224">
        <v>21.895430096516339</v>
      </c>
      <c r="L9" s="224">
        <v>21.160489630407898</v>
      </c>
      <c r="M9" s="224">
        <v>21.625087113299301</v>
      </c>
      <c r="N9" s="224">
        <v>25.376565293525761</v>
      </c>
      <c r="O9" s="224">
        <v>28.005607555637582</v>
      </c>
      <c r="P9" s="224">
        <v>27.17761788451482</v>
      </c>
      <c r="Q9" s="224">
        <v>29.337133440322241</v>
      </c>
      <c r="R9" s="224">
        <v>29.013402652794149</v>
      </c>
      <c r="S9" s="224">
        <v>31.233081494489451</v>
      </c>
      <c r="T9" s="224">
        <v>30.89491285974103</v>
      </c>
      <c r="U9" s="224">
        <v>28.340592472754931</v>
      </c>
      <c r="V9" s="224">
        <v>27.760662101215878</v>
      </c>
      <c r="W9" s="224">
        <v>28.173939199405101</v>
      </c>
      <c r="X9" s="224">
        <v>25.984134666993359</v>
      </c>
      <c r="Y9" s="224">
        <v>23.555104464508759</v>
      </c>
      <c r="DA9" s="177" t="s">
        <v>2891</v>
      </c>
    </row>
    <row r="10" spans="1:105" ht="12" customHeight="1" x14ac:dyDescent="0.25">
      <c r="A10" s="56" t="s">
        <v>95</v>
      </c>
      <c r="B10" s="260">
        <v>3.0689559935374682</v>
      </c>
      <c r="C10" s="260">
        <v>4.1300540209275907</v>
      </c>
      <c r="D10" s="260">
        <v>3.6435747919070991</v>
      </c>
      <c r="E10" s="260">
        <v>2.0744255555191349</v>
      </c>
      <c r="F10" s="260">
        <v>4.6528266374021232</v>
      </c>
      <c r="G10" s="260">
        <v>4.0125269376991968</v>
      </c>
      <c r="H10" s="260">
        <v>4.830051283530393</v>
      </c>
      <c r="I10" s="260">
        <v>5.4892215805117672</v>
      </c>
      <c r="J10" s="260">
        <v>5.3207628976595274</v>
      </c>
      <c r="K10" s="260">
        <v>4.4203339580171352</v>
      </c>
      <c r="L10" s="260">
        <v>4.9062305630949758</v>
      </c>
      <c r="M10" s="260">
        <v>4.5649041421259087</v>
      </c>
      <c r="N10" s="260">
        <v>5.2526178329119162</v>
      </c>
      <c r="O10" s="260">
        <v>5.6524376334682493</v>
      </c>
      <c r="P10" s="260">
        <v>5.631295282310381</v>
      </c>
      <c r="Q10" s="260">
        <v>6.0355867253726228</v>
      </c>
      <c r="R10" s="260">
        <v>6.3104551490657421</v>
      </c>
      <c r="S10" s="260">
        <v>6.5356536477063507</v>
      </c>
      <c r="T10" s="260">
        <v>6.59484731586425</v>
      </c>
      <c r="U10" s="260">
        <v>6.0235448882232623</v>
      </c>
      <c r="V10" s="260">
        <v>5.7538805821236396</v>
      </c>
      <c r="W10" s="260">
        <v>5.8377744339051274</v>
      </c>
      <c r="X10" s="260">
        <v>5.4822117727428168</v>
      </c>
      <c r="Y10" s="260">
        <v>4.6211239275474547</v>
      </c>
      <c r="DA10" s="68" t="s">
        <v>2892</v>
      </c>
    </row>
    <row r="11" spans="1:105" ht="12" customHeight="1" x14ac:dyDescent="0.25">
      <c r="A11" s="37" t="s">
        <v>159</v>
      </c>
      <c r="B11" s="226">
        <v>0.87267963368913359</v>
      </c>
      <c r="C11" s="226">
        <v>3.2183237628120209</v>
      </c>
      <c r="D11" s="226">
        <v>0.79115547926109775</v>
      </c>
      <c r="E11" s="226">
        <v>0.44652707086511179</v>
      </c>
      <c r="F11" s="226">
        <v>1.7802873283562719</v>
      </c>
      <c r="G11" s="226">
        <v>7.5471011190738096E-2</v>
      </c>
      <c r="H11" s="226">
        <v>0.70533062527845858</v>
      </c>
      <c r="I11" s="226">
        <v>1.223497135797466</v>
      </c>
      <c r="J11" s="226">
        <v>0.21739299719787891</v>
      </c>
      <c r="K11" s="226">
        <v>0.10429382760701431</v>
      </c>
      <c r="L11" s="226">
        <v>0.44266662750802083</v>
      </c>
      <c r="M11" s="226">
        <v>0.42450056507447581</v>
      </c>
      <c r="N11" s="226">
        <v>0.30222829352159741</v>
      </c>
      <c r="O11" s="226">
        <v>0.11624183553613709</v>
      </c>
      <c r="P11" s="226">
        <v>0.1384462863031872</v>
      </c>
      <c r="Q11" s="226">
        <v>0.42572445673738862</v>
      </c>
      <c r="R11" s="226">
        <v>0.38961243952141128</v>
      </c>
      <c r="S11" s="226">
        <v>0.44174567723137281</v>
      </c>
      <c r="T11" s="226">
        <v>0.53846083618118068</v>
      </c>
      <c r="U11" s="226">
        <v>0.56744562688290157</v>
      </c>
      <c r="V11" s="226">
        <v>0.41583947272070632</v>
      </c>
      <c r="W11" s="226">
        <v>0.48357957086084252</v>
      </c>
      <c r="X11" s="226">
        <v>0.76974055569638133</v>
      </c>
      <c r="Y11" s="226">
        <v>0.69219037009288276</v>
      </c>
      <c r="DA11" s="69" t="s">
        <v>2893</v>
      </c>
    </row>
    <row r="12" spans="1:105" ht="12" customHeight="1" x14ac:dyDescent="0.25">
      <c r="A12" s="37" t="s">
        <v>35</v>
      </c>
      <c r="B12" s="226">
        <v>1.9036592939544359</v>
      </c>
      <c r="C12" s="226">
        <v>0.82516310676698468</v>
      </c>
      <c r="D12" s="226">
        <v>0.60164502419153387</v>
      </c>
      <c r="E12" s="226">
        <v>0.48598824854056499</v>
      </c>
      <c r="F12" s="226">
        <v>0.59045676157947902</v>
      </c>
      <c r="G12" s="226">
        <v>2.5858354330285551</v>
      </c>
      <c r="H12" s="226">
        <v>1.4631509715078721</v>
      </c>
      <c r="I12" s="226">
        <v>2.2552140131671181</v>
      </c>
      <c r="J12" s="226">
        <v>1.303926374457143</v>
      </c>
      <c r="K12" s="226">
        <v>0.55881828179069171</v>
      </c>
      <c r="L12" s="226">
        <v>2.0022943965188391</v>
      </c>
      <c r="M12" s="226">
        <v>1.5356096850768191</v>
      </c>
      <c r="N12" s="226">
        <v>1.4878094251155101</v>
      </c>
      <c r="O12" s="226">
        <v>1.2659635747148761</v>
      </c>
      <c r="P12" s="226">
        <v>1.366111022323603</v>
      </c>
      <c r="Q12" s="226">
        <v>1.5412015451458929</v>
      </c>
      <c r="R12" s="226">
        <v>1.9987799770900401</v>
      </c>
      <c r="S12" s="226">
        <v>0.92736631559432026</v>
      </c>
      <c r="T12" s="226">
        <v>1.444255151713826</v>
      </c>
      <c r="U12" s="226">
        <v>0.93642262424887934</v>
      </c>
      <c r="V12" s="226">
        <v>0.7699079394425058</v>
      </c>
      <c r="W12" s="226">
        <v>0.79825051022932525</v>
      </c>
      <c r="X12" s="226">
        <v>0.90960788132821313</v>
      </c>
      <c r="Y12" s="226">
        <v>0.50566101502294258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4.780739466926167E-2</v>
      </c>
      <c r="I13" s="226">
        <v>4.7807394669172242E-2</v>
      </c>
      <c r="J13" s="226">
        <v>0</v>
      </c>
      <c r="K13" s="226">
        <v>0</v>
      </c>
      <c r="L13" s="226">
        <v>4.7807394669214708E-2</v>
      </c>
      <c r="M13" s="226">
        <v>0</v>
      </c>
      <c r="N13" s="226">
        <v>2.390369733436977E-2</v>
      </c>
      <c r="O13" s="226">
        <v>2.390369733428609E-2</v>
      </c>
      <c r="P13" s="226">
        <v>2.3903697334362189E-2</v>
      </c>
      <c r="Q13" s="226">
        <v>2.3903697334329479E-2</v>
      </c>
      <c r="R13" s="226">
        <v>2.3903697334576389E-2</v>
      </c>
      <c r="S13" s="226">
        <v>2.5279449699191641E-2</v>
      </c>
      <c r="T13" s="226">
        <v>2.6999140154871249E-2</v>
      </c>
      <c r="U13" s="226">
        <v>1.203783319009949E-3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2896</v>
      </c>
    </row>
    <row r="15" spans="1:105" ht="12" customHeight="1" x14ac:dyDescent="0.25">
      <c r="A15" s="37" t="s">
        <v>40</v>
      </c>
      <c r="B15" s="226">
        <v>0.29261706589389791</v>
      </c>
      <c r="C15" s="226">
        <v>8.6567151348584906E-2</v>
      </c>
      <c r="D15" s="226">
        <v>2.2507742884544681</v>
      </c>
      <c r="E15" s="226">
        <v>1.141910236113459</v>
      </c>
      <c r="F15" s="226">
        <v>2.2820825474663722</v>
      </c>
      <c r="G15" s="226">
        <v>1.3512204934799039</v>
      </c>
      <c r="H15" s="226">
        <v>2.6137622920748012</v>
      </c>
      <c r="I15" s="226">
        <v>1.962703036878011</v>
      </c>
      <c r="J15" s="226">
        <v>3.799443526004505</v>
      </c>
      <c r="K15" s="226">
        <v>3.7572218486194289</v>
      </c>
      <c r="L15" s="226">
        <v>2.4134621443989008</v>
      </c>
      <c r="M15" s="226">
        <v>2.6047938919746141</v>
      </c>
      <c r="N15" s="226">
        <v>3.43867641694044</v>
      </c>
      <c r="O15" s="226">
        <v>4.2463285258829497</v>
      </c>
      <c r="P15" s="226">
        <v>4.1028342763492276</v>
      </c>
      <c r="Q15" s="226">
        <v>4.0447570261550121</v>
      </c>
      <c r="R15" s="226">
        <v>3.8981590351197148</v>
      </c>
      <c r="S15" s="226">
        <v>5.1412622051814658</v>
      </c>
      <c r="T15" s="226">
        <v>4.5851321878143718</v>
      </c>
      <c r="U15" s="226">
        <v>4.5184728537724714</v>
      </c>
      <c r="V15" s="226">
        <v>4.5681331699604284</v>
      </c>
      <c r="W15" s="226">
        <v>4.5559443528149597</v>
      </c>
      <c r="X15" s="226">
        <v>3.802863335718222</v>
      </c>
      <c r="Y15" s="226">
        <v>3.4232725424316288</v>
      </c>
      <c r="DA15" s="69" t="s">
        <v>2897</v>
      </c>
    </row>
    <row r="16" spans="1:105" ht="12" customHeight="1" x14ac:dyDescent="0.25">
      <c r="A16" s="57" t="s">
        <v>2898</v>
      </c>
      <c r="B16" s="261">
        <v>128.71480273115139</v>
      </c>
      <c r="C16" s="261">
        <v>142.13535472117459</v>
      </c>
      <c r="D16" s="261">
        <v>131.36252012796291</v>
      </c>
      <c r="E16" s="261">
        <v>81.749973933368011</v>
      </c>
      <c r="F16" s="261">
        <v>141.14211451050659</v>
      </c>
      <c r="G16" s="261">
        <v>129.48025144536209</v>
      </c>
      <c r="H16" s="261">
        <v>152.37490644011169</v>
      </c>
      <c r="I16" s="261">
        <v>221.21121076844631</v>
      </c>
      <c r="J16" s="261">
        <v>146.06831709130319</v>
      </c>
      <c r="K16" s="261">
        <v>111.5612246911393</v>
      </c>
      <c r="L16" s="261">
        <v>172.3440933641628</v>
      </c>
      <c r="M16" s="261">
        <v>138.44047933669151</v>
      </c>
      <c r="N16" s="261">
        <v>153.96329475965271</v>
      </c>
      <c r="O16" s="261">
        <v>151.94382749942579</v>
      </c>
      <c r="P16" s="261">
        <v>167.28567096499731</v>
      </c>
      <c r="Q16" s="261">
        <v>174.40172857898031</v>
      </c>
      <c r="R16" s="261">
        <v>212.02145172542001</v>
      </c>
      <c r="S16" s="261">
        <v>205.59083840791101</v>
      </c>
      <c r="T16" s="261">
        <v>218.29919073564429</v>
      </c>
      <c r="U16" s="261">
        <v>206.78640055807631</v>
      </c>
      <c r="V16" s="261">
        <v>173.47409248206509</v>
      </c>
      <c r="W16" s="261">
        <v>175.52821322980239</v>
      </c>
      <c r="X16" s="261">
        <v>173.76790418756451</v>
      </c>
      <c r="Y16" s="261">
        <v>116.0480952334477</v>
      </c>
      <c r="DA16" s="70" t="s">
        <v>2899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1.202100325163186E-2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0.68978788312756401</v>
      </c>
      <c r="E19" s="229">
        <v>0.67510763606549251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1.5286567902230841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0.39160741498289231</v>
      </c>
      <c r="T19" s="229">
        <v>0.45578369290786491</v>
      </c>
      <c r="U19" s="229">
        <v>0.2386145132761579</v>
      </c>
      <c r="V19" s="229">
        <v>0.29360148910403711</v>
      </c>
      <c r="W19" s="229">
        <v>0.33331352258711572</v>
      </c>
      <c r="X19" s="229">
        <v>0.55202406247602143</v>
      </c>
      <c r="Y19" s="229">
        <v>0.18456737057562089</v>
      </c>
      <c r="DA19" s="73" t="s">
        <v>2902</v>
      </c>
    </row>
    <row r="20" spans="1:105" ht="12" customHeight="1" x14ac:dyDescent="0.25">
      <c r="A20" s="46" t="s">
        <v>159</v>
      </c>
      <c r="B20" s="229">
        <v>5.5896992743050502</v>
      </c>
      <c r="C20" s="229">
        <v>41.474733699058859</v>
      </c>
      <c r="D20" s="229">
        <v>8.9230833395693772</v>
      </c>
      <c r="E20" s="229">
        <v>4.0292652755264484</v>
      </c>
      <c r="F20" s="229">
        <v>39.296637611290294</v>
      </c>
      <c r="G20" s="229">
        <v>1.5342684025347999</v>
      </c>
      <c r="H20" s="229">
        <v>12.622758068458531</v>
      </c>
      <c r="I20" s="229">
        <v>9.830881654823779</v>
      </c>
      <c r="J20" s="229">
        <v>4.90583535971962</v>
      </c>
      <c r="K20" s="229">
        <v>2.4125098696225131</v>
      </c>
      <c r="L20" s="229">
        <v>5.8507499205624027</v>
      </c>
      <c r="M20" s="229">
        <v>8.5881751921240621</v>
      </c>
      <c r="N20" s="229">
        <v>6.106183956796345</v>
      </c>
      <c r="O20" s="229">
        <v>2.6477750899137149</v>
      </c>
      <c r="P20" s="229">
        <v>2.4668360587126781</v>
      </c>
      <c r="Q20" s="229">
        <v>8.8155406161369427</v>
      </c>
      <c r="R20" s="229">
        <v>5.4931167406879551</v>
      </c>
      <c r="S20" s="229">
        <v>6.3882882061107349</v>
      </c>
      <c r="T20" s="229">
        <v>7.4177553584250617</v>
      </c>
      <c r="U20" s="229">
        <v>6.8878644006023402</v>
      </c>
      <c r="V20" s="229">
        <v>6.6642188170403234</v>
      </c>
      <c r="W20" s="229">
        <v>7.9152081383886923</v>
      </c>
      <c r="X20" s="229">
        <v>11.965532083235001</v>
      </c>
      <c r="Y20" s="229">
        <v>19.822899487713858</v>
      </c>
      <c r="DA20" s="73" t="s">
        <v>2903</v>
      </c>
    </row>
    <row r="21" spans="1:105" ht="12" customHeight="1" x14ac:dyDescent="0.25">
      <c r="A21" s="46" t="s">
        <v>32</v>
      </c>
      <c r="B21" s="229">
        <v>7.7323301721506326</v>
      </c>
      <c r="C21" s="229">
        <v>3.6854102728419029</v>
      </c>
      <c r="D21" s="229">
        <v>2.3566396442433382</v>
      </c>
      <c r="E21" s="229">
        <v>1.729876610352153</v>
      </c>
      <c r="F21" s="229">
        <v>2.2035078415874758</v>
      </c>
      <c r="G21" s="229">
        <v>2.2447352755730239</v>
      </c>
      <c r="H21" s="229">
        <v>1.3699675308355199</v>
      </c>
      <c r="I21" s="229">
        <v>24.079852616050729</v>
      </c>
      <c r="J21" s="229">
        <v>2.715967655949461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9.186313497455318E-3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2904</v>
      </c>
    </row>
    <row r="22" spans="1:105" ht="12" customHeight="1" x14ac:dyDescent="0.25">
      <c r="A22" s="46" t="s">
        <v>33</v>
      </c>
      <c r="B22" s="229">
        <v>5.872718562417683</v>
      </c>
      <c r="C22" s="229">
        <v>5.8727185624103164</v>
      </c>
      <c r="D22" s="229">
        <v>1.9575728541368831</v>
      </c>
      <c r="E22" s="229">
        <v>0.97882619734922127</v>
      </c>
      <c r="F22" s="229">
        <v>2.9363990514910681</v>
      </c>
      <c r="G22" s="229">
        <v>0</v>
      </c>
      <c r="H22" s="229">
        <v>1.923211329898364</v>
      </c>
      <c r="I22" s="229">
        <v>2.895674282024375</v>
      </c>
      <c r="J22" s="229">
        <v>1.9286996289277789</v>
      </c>
      <c r="K22" s="229">
        <v>3.844672767398607</v>
      </c>
      <c r="L22" s="229">
        <v>0.96132727297156628</v>
      </c>
      <c r="M22" s="229">
        <v>0</v>
      </c>
      <c r="N22" s="229">
        <v>0.96132727297917631</v>
      </c>
      <c r="O22" s="229">
        <v>0</v>
      </c>
      <c r="P22" s="229">
        <v>0</v>
      </c>
      <c r="Q22" s="229">
        <v>0</v>
      </c>
      <c r="R22" s="229">
        <v>0</v>
      </c>
      <c r="S22" s="229">
        <v>0.54715954912969023</v>
      </c>
      <c r="T22" s="229">
        <v>0.124083281965832</v>
      </c>
      <c r="U22" s="229">
        <v>0.78944011122415259</v>
      </c>
      <c r="V22" s="229">
        <v>0.34814905459424489</v>
      </c>
      <c r="W22" s="229">
        <v>0.46642587528920448</v>
      </c>
      <c r="X22" s="229">
        <v>0.24331458944427539</v>
      </c>
      <c r="Y22" s="229">
        <v>9.4255569955427596E-2</v>
      </c>
      <c r="DA22" s="73" t="s">
        <v>2905</v>
      </c>
    </row>
    <row r="23" spans="1:105" ht="12" customHeight="1" x14ac:dyDescent="0.25">
      <c r="A23" s="46" t="s">
        <v>35</v>
      </c>
      <c r="B23" s="229">
        <v>12.193343998367769</v>
      </c>
      <c r="C23" s="229">
        <v>10.633927048267489</v>
      </c>
      <c r="D23" s="229">
        <v>6.7856809848706892</v>
      </c>
      <c r="E23" s="229">
        <v>4.3853457089725847</v>
      </c>
      <c r="F23" s="229">
        <v>13.033269975778561</v>
      </c>
      <c r="G23" s="229">
        <v>52.568072647441682</v>
      </c>
      <c r="H23" s="229">
        <v>26.184884179220941</v>
      </c>
      <c r="I23" s="229">
        <v>18.12079605343369</v>
      </c>
      <c r="J23" s="229">
        <v>29.42527218786271</v>
      </c>
      <c r="K23" s="229">
        <v>12.92650438744533</v>
      </c>
      <c r="L23" s="229">
        <v>26.464438594171799</v>
      </c>
      <c r="M23" s="229">
        <v>31.067296694524831</v>
      </c>
      <c r="N23" s="229">
        <v>30.0595220141476</v>
      </c>
      <c r="O23" s="229">
        <v>28.83632043840284</v>
      </c>
      <c r="P23" s="229">
        <v>24.341367472239099</v>
      </c>
      <c r="Q23" s="229">
        <v>31.913893138790431</v>
      </c>
      <c r="R23" s="229">
        <v>28.180649895552929</v>
      </c>
      <c r="S23" s="229">
        <v>13.411072483574319</v>
      </c>
      <c r="T23" s="229">
        <v>19.89584138845985</v>
      </c>
      <c r="U23" s="229">
        <v>11.36664334328105</v>
      </c>
      <c r="V23" s="229">
        <v>12.338499142113809</v>
      </c>
      <c r="W23" s="229">
        <v>13.0657275777646</v>
      </c>
      <c r="X23" s="229">
        <v>14.13975424141382</v>
      </c>
      <c r="Y23" s="229">
        <v>14.4810848413134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86.588734399957715</v>
      </c>
      <c r="C25" s="229">
        <v>71.674878394378155</v>
      </c>
      <c r="D25" s="229">
        <v>105.4796186734515</v>
      </c>
      <c r="E25" s="229">
        <v>62.969640758724729</v>
      </c>
      <c r="F25" s="229">
        <v>72.227287620900199</v>
      </c>
      <c r="G25" s="229">
        <v>56.186580425919232</v>
      </c>
      <c r="H25" s="229">
        <v>83.274517662811249</v>
      </c>
      <c r="I25" s="229">
        <v>157.53454397223089</v>
      </c>
      <c r="J25" s="229">
        <v>97.437192569965688</v>
      </c>
      <c r="K25" s="229">
        <v>81.639561342632575</v>
      </c>
      <c r="L25" s="229">
        <v>119.1562211847337</v>
      </c>
      <c r="M25" s="229">
        <v>81.263970792959981</v>
      </c>
      <c r="N25" s="229">
        <v>108.4402775982557</v>
      </c>
      <c r="O25" s="229">
        <v>116.0850008761258</v>
      </c>
      <c r="P25" s="229">
        <v>133.03159556983749</v>
      </c>
      <c r="Q25" s="229">
        <v>127.6404951308608</v>
      </c>
      <c r="R25" s="229">
        <v>173.72987802648399</v>
      </c>
      <c r="S25" s="229">
        <v>152.57264442394171</v>
      </c>
      <c r="T25" s="229">
        <v>154.35968230606039</v>
      </c>
      <c r="U25" s="229">
        <v>151.1791732593191</v>
      </c>
      <c r="V25" s="229">
        <v>122.8392675241416</v>
      </c>
      <c r="W25" s="229">
        <v>121.92789172622309</v>
      </c>
      <c r="X25" s="229">
        <v>141.0726694837627</v>
      </c>
      <c r="Y25" s="229">
        <v>79.747132211478302</v>
      </c>
      <c r="DA25" s="73" t="s">
        <v>2908</v>
      </c>
    </row>
    <row r="26" spans="1:105" ht="12" customHeight="1" x14ac:dyDescent="0.25">
      <c r="A26" s="46" t="s">
        <v>39</v>
      </c>
      <c r="B26" s="229">
        <v>10.73797632395253</v>
      </c>
      <c r="C26" s="229">
        <v>8.7936867442178261</v>
      </c>
      <c r="D26" s="229">
        <v>5.1701367485635439</v>
      </c>
      <c r="E26" s="229">
        <v>6.9819117463773734</v>
      </c>
      <c r="F26" s="229">
        <v>11.445012409459011</v>
      </c>
      <c r="G26" s="229">
        <v>16.946594693893381</v>
      </c>
      <c r="H26" s="229">
        <v>26.999567668887071</v>
      </c>
      <c r="I26" s="229">
        <v>8.74946218988274</v>
      </c>
      <c r="J26" s="229">
        <v>9.655349688878017</v>
      </c>
      <c r="K26" s="229">
        <v>10.7379763240403</v>
      </c>
      <c r="L26" s="229">
        <v>18.38269960150021</v>
      </c>
      <c r="M26" s="229">
        <v>17.521036657082629</v>
      </c>
      <c r="N26" s="229">
        <v>8.3959839174739272</v>
      </c>
      <c r="O26" s="229">
        <v>4.3747310949833773</v>
      </c>
      <c r="P26" s="229">
        <v>7.4458718642081054</v>
      </c>
      <c r="Q26" s="229">
        <v>6.0317996931920721</v>
      </c>
      <c r="R26" s="229">
        <v>4.6178070626950936</v>
      </c>
      <c r="S26" s="229">
        <v>32.270880016674141</v>
      </c>
      <c r="T26" s="229">
        <v>36.034023704573698</v>
      </c>
      <c r="U26" s="229">
        <v>36.324664930373508</v>
      </c>
      <c r="V26" s="229">
        <v>30.99035645507103</v>
      </c>
      <c r="W26" s="229">
        <v>31.819646389549671</v>
      </c>
      <c r="X26" s="229">
        <v>5.7946097272327242</v>
      </c>
      <c r="Y26" s="229">
        <v>1.7181557524111311</v>
      </c>
      <c r="DA26" s="73" t="s">
        <v>2909</v>
      </c>
    </row>
    <row r="27" spans="1:105" ht="12" customHeight="1" x14ac:dyDescent="0.25">
      <c r="A27" s="57" t="s">
        <v>2910</v>
      </c>
      <c r="B27" s="261">
        <v>4.2134688551891406</v>
      </c>
      <c r="C27" s="261">
        <v>3.814507253036886</v>
      </c>
      <c r="D27" s="261">
        <v>10.026951369688261</v>
      </c>
      <c r="E27" s="261">
        <v>5.4163912847301967</v>
      </c>
      <c r="F27" s="261">
        <v>13.331084412496979</v>
      </c>
      <c r="G27" s="261">
        <v>10.326348412889571</v>
      </c>
      <c r="H27" s="261">
        <v>13.643663334709469</v>
      </c>
      <c r="I27" s="261">
        <v>12.20246231313587</v>
      </c>
      <c r="J27" s="261">
        <v>16.16501402055696</v>
      </c>
      <c r="K27" s="261">
        <v>13.48297537522323</v>
      </c>
      <c r="L27" s="261">
        <v>13.03040677240908</v>
      </c>
      <c r="M27" s="261">
        <v>13.31650101187379</v>
      </c>
      <c r="N27" s="261">
        <v>15.62662178601324</v>
      </c>
      <c r="O27" s="261">
        <v>17.245558336892621</v>
      </c>
      <c r="P27" s="261">
        <v>16.73569101309597</v>
      </c>
      <c r="Q27" s="261">
        <v>18.065497960619489</v>
      </c>
      <c r="R27" s="261">
        <v>17.86614794935219</v>
      </c>
      <c r="S27" s="261">
        <v>19.233002815027721</v>
      </c>
      <c r="T27" s="261">
        <v>19.024762129419479</v>
      </c>
      <c r="U27" s="261">
        <v>17.45183852269647</v>
      </c>
      <c r="V27" s="261">
        <v>17.094723504432942</v>
      </c>
      <c r="W27" s="261">
        <v>17.349215191212618</v>
      </c>
      <c r="X27" s="261">
        <v>16.000756610727489</v>
      </c>
      <c r="Y27" s="261">
        <v>14.50498538077645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21.415071588087709</v>
      </c>
      <c r="C28" s="261">
        <f t="shared" si="0"/>
        <v>24.568508831050583</v>
      </c>
      <c r="D28" s="261">
        <f t="shared" si="0"/>
        <v>21.942354437748847</v>
      </c>
      <c r="E28" s="261">
        <f t="shared" si="0"/>
        <v>13.495669433201209</v>
      </c>
      <c r="F28" s="261">
        <f t="shared" si="0"/>
        <v>25.26541532742154</v>
      </c>
      <c r="G28" s="261">
        <f t="shared" si="0"/>
        <v>23.126332637925771</v>
      </c>
      <c r="H28" s="261">
        <f t="shared" si="0"/>
        <v>26.675273576889158</v>
      </c>
      <c r="I28" s="261">
        <f t="shared" si="0"/>
        <v>37.778474997192198</v>
      </c>
      <c r="J28" s="261">
        <f t="shared" si="0"/>
        <v>25.815806380563131</v>
      </c>
      <c r="K28" s="261">
        <f t="shared" si="0"/>
        <v>19.065887447808269</v>
      </c>
      <c r="L28" s="261">
        <f t="shared" si="0"/>
        <v>29.398172358476195</v>
      </c>
      <c r="M28" s="261">
        <f t="shared" si="0"/>
        <v>24.4330157137999</v>
      </c>
      <c r="N28" s="261">
        <f t="shared" si="0"/>
        <v>26.95054793308033</v>
      </c>
      <c r="O28" s="261">
        <f t="shared" si="0"/>
        <v>26.573913762226624</v>
      </c>
      <c r="P28" s="261">
        <f t="shared" si="0"/>
        <v>28.556853665683064</v>
      </c>
      <c r="Q28" s="261">
        <f t="shared" si="0"/>
        <v>30.553135083435343</v>
      </c>
      <c r="R28" s="261">
        <f t="shared" si="0"/>
        <v>35.832654263675103</v>
      </c>
      <c r="S28" s="261">
        <f t="shared" si="0"/>
        <v>33.710809148670137</v>
      </c>
      <c r="T28" s="261">
        <f t="shared" si="0"/>
        <v>36.375181733908001</v>
      </c>
      <c r="U28" s="261">
        <f t="shared" si="0"/>
        <v>33.452158173177907</v>
      </c>
      <c r="V28" s="261">
        <f t="shared" si="0"/>
        <v>28.8109638363713</v>
      </c>
      <c r="W28" s="261">
        <f t="shared" si="0"/>
        <v>29.353105139160469</v>
      </c>
      <c r="X28" s="261">
        <f t="shared" si="0"/>
        <v>29.437616298960322</v>
      </c>
      <c r="Y28" s="261">
        <f t="shared" si="0"/>
        <v>20.837303890787155</v>
      </c>
      <c r="DA28" s="70"/>
    </row>
    <row r="29" spans="1:105" ht="12" customHeight="1" x14ac:dyDescent="0.25">
      <c r="A29" s="60" t="s">
        <v>2913</v>
      </c>
      <c r="B29" s="329">
        <v>10.627151060961531</v>
      </c>
      <c r="C29" s="329">
        <v>12.7274251908959</v>
      </c>
      <c r="D29" s="329">
        <v>10.44305095334059</v>
      </c>
      <c r="E29" s="329">
        <v>6.4097779454509576</v>
      </c>
      <c r="F29" s="329">
        <v>12.691416111508779</v>
      </c>
      <c r="G29" s="329">
        <v>11.753931151661559</v>
      </c>
      <c r="H29" s="329">
        <v>13.16453660900714</v>
      </c>
      <c r="I29" s="329">
        <v>18.814162997825651</v>
      </c>
      <c r="J29" s="329">
        <v>12.60049598706661</v>
      </c>
      <c r="K29" s="329">
        <v>8.8753938987525309</v>
      </c>
      <c r="L29" s="329">
        <v>14.32205219539804</v>
      </c>
      <c r="M29" s="329">
        <v>12.07913518641733</v>
      </c>
      <c r="N29" s="329">
        <v>13.14164448611697</v>
      </c>
      <c r="O29" s="329">
        <v>12.790246264620929</v>
      </c>
      <c r="P29" s="329">
        <v>13.573849266508409</v>
      </c>
      <c r="Q29" s="329">
        <v>14.87996648488526</v>
      </c>
      <c r="R29" s="329">
        <v>17.128772416090062</v>
      </c>
      <c r="S29" s="329">
        <v>15.411076500227271</v>
      </c>
      <c r="T29" s="329">
        <v>17.0636837027102</v>
      </c>
      <c r="U29" s="329">
        <v>15.20780364430169</v>
      </c>
      <c r="V29" s="329">
        <v>13.295919601447959</v>
      </c>
      <c r="W29" s="329">
        <v>13.649895440352161</v>
      </c>
      <c r="X29" s="329">
        <v>13.99227043196597</v>
      </c>
      <c r="Y29" s="329">
        <v>10.195956453895739</v>
      </c>
      <c r="DA29" s="72" t="s">
        <v>2914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7.3834503164149513E-3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0.38407978267641879</v>
      </c>
      <c r="E31" s="295">
        <v>0.39994934598782578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0.64689760106005978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0.29876463839951739</v>
      </c>
      <c r="T31" s="295">
        <v>0.27994803604769941</v>
      </c>
      <c r="U31" s="295">
        <v>0.1962244457222225</v>
      </c>
      <c r="V31" s="295">
        <v>0.20230292126227489</v>
      </c>
      <c r="W31" s="295">
        <v>0.2134578929432871</v>
      </c>
      <c r="X31" s="295">
        <v>0.28975428709595569</v>
      </c>
      <c r="Y31" s="295">
        <v>5.4564218572876078E-2</v>
      </c>
      <c r="DA31" s="122" t="s">
        <v>2916</v>
      </c>
    </row>
    <row r="32" spans="1:105" ht="12" customHeight="1" x14ac:dyDescent="0.25">
      <c r="A32" s="59" t="s">
        <v>159</v>
      </c>
      <c r="B32" s="295">
        <v>2.3281093142471092</v>
      </c>
      <c r="C32" s="295">
        <v>9.4609796491869087</v>
      </c>
      <c r="D32" s="295">
        <v>4.9684489880080758</v>
      </c>
      <c r="E32" s="295">
        <v>2.387029750026302</v>
      </c>
      <c r="F32" s="295">
        <v>9.145401508191215</v>
      </c>
      <c r="G32" s="295">
        <v>0.32004651079628021</v>
      </c>
      <c r="H32" s="295">
        <v>4.1359543689859706</v>
      </c>
      <c r="I32" s="295">
        <v>3.5547639808660159</v>
      </c>
      <c r="J32" s="295">
        <v>1.6685786509123259</v>
      </c>
      <c r="K32" s="295">
        <v>1.395915996861518</v>
      </c>
      <c r="L32" s="295">
        <v>2.4759227265538239</v>
      </c>
      <c r="M32" s="295">
        <v>2.61597515336158</v>
      </c>
      <c r="N32" s="295">
        <v>2.218822958731093</v>
      </c>
      <c r="O32" s="295">
        <v>1.075644540046155</v>
      </c>
      <c r="P32" s="295">
        <v>1.24903784722067</v>
      </c>
      <c r="Q32" s="295">
        <v>3.2206425874603051</v>
      </c>
      <c r="R32" s="295">
        <v>2.7941735037444548</v>
      </c>
      <c r="S32" s="295">
        <v>4.8737448344126859</v>
      </c>
      <c r="T32" s="295">
        <v>4.5560779746746434</v>
      </c>
      <c r="U32" s="295">
        <v>5.6642295376803027</v>
      </c>
      <c r="V32" s="295">
        <v>4.5919076866144604</v>
      </c>
      <c r="W32" s="295">
        <v>5.0689922158391258</v>
      </c>
      <c r="X32" s="295">
        <v>6.2806396571746221</v>
      </c>
      <c r="Y32" s="295">
        <v>5.8603046520219602</v>
      </c>
      <c r="DA32" s="122" t="s">
        <v>2917</v>
      </c>
    </row>
    <row r="33" spans="1:105" ht="12" customHeight="1" x14ac:dyDescent="0.25">
      <c r="A33" s="59" t="s">
        <v>32</v>
      </c>
      <c r="B33" s="295">
        <v>3.2205149170311889</v>
      </c>
      <c r="C33" s="295">
        <v>0.84069476716261216</v>
      </c>
      <c r="D33" s="295">
        <v>1.3121970747059719</v>
      </c>
      <c r="E33" s="295">
        <v>1.024818831826785</v>
      </c>
      <c r="F33" s="295">
        <v>0.51281649430422116</v>
      </c>
      <c r="G33" s="295">
        <v>0.46824903088765651</v>
      </c>
      <c r="H33" s="295">
        <v>0.44888154900841198</v>
      </c>
      <c r="I33" s="295">
        <v>8.7070718323720673</v>
      </c>
      <c r="J33" s="295">
        <v>0.92375820120157215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7.0084107840801277E-3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2918</v>
      </c>
    </row>
    <row r="34" spans="1:105" ht="12" customHeight="1" x14ac:dyDescent="0.25">
      <c r="A34" s="59" t="s">
        <v>35</v>
      </c>
      <c r="B34" s="295">
        <v>5.078526829683228</v>
      </c>
      <c r="C34" s="295">
        <v>2.425750774546382</v>
      </c>
      <c r="D34" s="295">
        <v>3.778325107950125</v>
      </c>
      <c r="E34" s="295">
        <v>2.5979800176100452</v>
      </c>
      <c r="F34" s="295">
        <v>3.0331981090133491</v>
      </c>
      <c r="G34" s="295">
        <v>10.96563560997763</v>
      </c>
      <c r="H34" s="295">
        <v>8.5797006910127589</v>
      </c>
      <c r="I34" s="295">
        <v>6.5523271845875737</v>
      </c>
      <c r="J34" s="295">
        <v>10.008159134952709</v>
      </c>
      <c r="K34" s="295">
        <v>7.4794779018910118</v>
      </c>
      <c r="L34" s="295">
        <v>11.19923186778415</v>
      </c>
      <c r="M34" s="295">
        <v>9.4631600330557504</v>
      </c>
      <c r="N34" s="295">
        <v>10.92282152738588</v>
      </c>
      <c r="O34" s="295">
        <v>11.714601724574781</v>
      </c>
      <c r="P34" s="295">
        <v>12.324811419287739</v>
      </c>
      <c r="Q34" s="295">
        <v>11.659323897424949</v>
      </c>
      <c r="R34" s="295">
        <v>14.3345989123456</v>
      </c>
      <c r="S34" s="295">
        <v>10.23155861663099</v>
      </c>
      <c r="T34" s="295">
        <v>12.22027424167144</v>
      </c>
      <c r="U34" s="295">
        <v>9.3473496608991642</v>
      </c>
      <c r="V34" s="295">
        <v>8.5017089935712242</v>
      </c>
      <c r="W34" s="295">
        <v>8.3674453315697495</v>
      </c>
      <c r="X34" s="295">
        <v>7.4218764876953962</v>
      </c>
      <c r="Y34" s="295">
        <v>4.2810875833009021</v>
      </c>
      <c r="DA34" s="122" t="s">
        <v>2919</v>
      </c>
    </row>
    <row r="35" spans="1:105" ht="12" customHeight="1" x14ac:dyDescent="0.25">
      <c r="A35" s="60" t="s">
        <v>2920</v>
      </c>
      <c r="B35" s="329">
        <v>10.427794983947621</v>
      </c>
      <c r="C35" s="329">
        <v>11.51505737921136</v>
      </c>
      <c r="D35" s="329">
        <v>10.642299093836611</v>
      </c>
      <c r="E35" s="329">
        <v>6.622952061704936</v>
      </c>
      <c r="F35" s="329">
        <v>11.434590291767719</v>
      </c>
      <c r="G35" s="329">
        <v>10.48980760482066</v>
      </c>
      <c r="H35" s="329">
        <v>12.34461189653933</v>
      </c>
      <c r="I35" s="329">
        <v>17.92136650251733</v>
      </c>
      <c r="J35" s="329">
        <v>11.83368526353439</v>
      </c>
      <c r="K35" s="329">
        <v>9.0381024913443504</v>
      </c>
      <c r="L35" s="329">
        <v>13.96241018253037</v>
      </c>
      <c r="M35" s="329">
        <v>11.215718047735241</v>
      </c>
      <c r="N35" s="329">
        <v>12.473294747304109</v>
      </c>
      <c r="O35" s="329">
        <v>12.309688152572139</v>
      </c>
      <c r="P35" s="329">
        <v>13.5526034578844</v>
      </c>
      <c r="Q35" s="329">
        <v>14.129108943796281</v>
      </c>
      <c r="R35" s="329">
        <v>17.17686065533271</v>
      </c>
      <c r="S35" s="329">
        <v>16.655886253996051</v>
      </c>
      <c r="T35" s="329">
        <v>17.685449985948271</v>
      </c>
      <c r="U35" s="329">
        <v>16.75274439873122</v>
      </c>
      <c r="V35" s="329">
        <v>14.05395675591198</v>
      </c>
      <c r="W35" s="329">
        <v>14.22037079357646</v>
      </c>
      <c r="X35" s="329">
        <v>14.077759831889439</v>
      </c>
      <c r="Y35" s="329">
        <v>9.4016050966541123</v>
      </c>
      <c r="DA35" s="72" t="s">
        <v>2921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9.738783321698478E-4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5.5882979074982679E-2</v>
      </c>
      <c r="E38" s="229">
        <v>5.4693662823636448E-2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0.123843717047533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3.1725968971609113E-2</v>
      </c>
      <c r="T38" s="229">
        <v>3.6925192796954678E-2</v>
      </c>
      <c r="U38" s="229">
        <v>1.933129035543342E-2</v>
      </c>
      <c r="V38" s="229">
        <v>2.378604535294573E-2</v>
      </c>
      <c r="W38" s="229">
        <v>2.7003305021378439E-2</v>
      </c>
      <c r="X38" s="229">
        <v>4.4722080347893711E-2</v>
      </c>
      <c r="Y38" s="229">
        <v>1.495267568493164E-2</v>
      </c>
      <c r="DA38" s="73" t="s">
        <v>2924</v>
      </c>
    </row>
    <row r="39" spans="1:105" ht="12" customHeight="1" x14ac:dyDescent="0.25">
      <c r="A39" s="64" t="s">
        <v>159</v>
      </c>
      <c r="B39" s="229">
        <v>0.45284797721456638</v>
      </c>
      <c r="C39" s="229">
        <v>3.3600643504147532</v>
      </c>
      <c r="D39" s="229">
        <v>0.72290118708458939</v>
      </c>
      <c r="E39" s="229">
        <v>0.32642983819731453</v>
      </c>
      <c r="F39" s="229">
        <v>3.1836064840570701</v>
      </c>
      <c r="G39" s="229">
        <v>0.1242983403035558</v>
      </c>
      <c r="H39" s="229">
        <v>1.022629336151714</v>
      </c>
      <c r="I39" s="229">
        <v>0.79644622244480678</v>
      </c>
      <c r="J39" s="229">
        <v>0.3974449268512622</v>
      </c>
      <c r="K39" s="229">
        <v>0.19544883559134929</v>
      </c>
      <c r="L39" s="229">
        <v>0.47399692482461347</v>
      </c>
      <c r="M39" s="229">
        <v>0.6957686939609512</v>
      </c>
      <c r="N39" s="229">
        <v>0.49469084429037508</v>
      </c>
      <c r="O39" s="229">
        <v>0.2145087838800801</v>
      </c>
      <c r="P39" s="229">
        <v>0.1998500571297506</v>
      </c>
      <c r="Q39" s="229">
        <v>0.71418864238752688</v>
      </c>
      <c r="R39" s="229">
        <v>0.44502336933560349</v>
      </c>
      <c r="S39" s="229">
        <v>0.51754544386658152</v>
      </c>
      <c r="T39" s="229">
        <v>0.60094744720464877</v>
      </c>
      <c r="U39" s="229">
        <v>0.5580184743532175</v>
      </c>
      <c r="V39" s="229">
        <v>0.53989988779622922</v>
      </c>
      <c r="W39" s="229">
        <v>0.64124844983672713</v>
      </c>
      <c r="X39" s="229">
        <v>0.96938435044211491</v>
      </c>
      <c r="Y39" s="229">
        <v>1.605946848840976</v>
      </c>
      <c r="DA39" s="73" t="s">
        <v>2925</v>
      </c>
    </row>
    <row r="40" spans="1:105" ht="12" customHeight="1" x14ac:dyDescent="0.25">
      <c r="A40" s="64" t="s">
        <v>32</v>
      </c>
      <c r="B40" s="229">
        <v>0.62643264078798089</v>
      </c>
      <c r="C40" s="229">
        <v>0.29857251801256018</v>
      </c>
      <c r="D40" s="229">
        <v>0.19092252436995949</v>
      </c>
      <c r="E40" s="229">
        <v>0.1401454864360582</v>
      </c>
      <c r="F40" s="229">
        <v>0.17851659273090029</v>
      </c>
      <c r="G40" s="229">
        <v>0.18185662216180801</v>
      </c>
      <c r="H40" s="229">
        <v>0.1109875495521412</v>
      </c>
      <c r="I40" s="229">
        <v>1.9508227569468271</v>
      </c>
      <c r="J40" s="229">
        <v>0.22003338620212501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7.4422670724065174E-4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2926</v>
      </c>
    </row>
    <row r="41" spans="1:105" ht="12" customHeight="1" x14ac:dyDescent="0.25">
      <c r="A41" s="64" t="s">
        <v>33</v>
      </c>
      <c r="B41" s="229">
        <v>0.47577670841190739</v>
      </c>
      <c r="C41" s="229">
        <v>0.47577670841131042</v>
      </c>
      <c r="D41" s="229">
        <v>0.15859223613711251</v>
      </c>
      <c r="E41" s="229">
        <v>7.929934004711367E-2</v>
      </c>
      <c r="F41" s="229">
        <v>0.2378915761846282</v>
      </c>
      <c r="G41" s="229">
        <v>0</v>
      </c>
      <c r="H41" s="229">
        <v>0.15580844653022749</v>
      </c>
      <c r="I41" s="229">
        <v>0.2345922699839714</v>
      </c>
      <c r="J41" s="229">
        <v>0.15625307959398541</v>
      </c>
      <c r="K41" s="229">
        <v>0.31147512600037819</v>
      </c>
      <c r="L41" s="229">
        <v>7.7881669414226709E-2</v>
      </c>
      <c r="M41" s="229">
        <v>0</v>
      </c>
      <c r="N41" s="229">
        <v>7.7881669414843285E-2</v>
      </c>
      <c r="O41" s="229">
        <v>0</v>
      </c>
      <c r="P41" s="229">
        <v>0</v>
      </c>
      <c r="Q41" s="229">
        <v>0</v>
      </c>
      <c r="R41" s="229">
        <v>0</v>
      </c>
      <c r="S41" s="229">
        <v>4.432798311279814E-2</v>
      </c>
      <c r="T41" s="229">
        <v>1.0052573579883281E-2</v>
      </c>
      <c r="U41" s="229">
        <v>6.3956277423233329E-2</v>
      </c>
      <c r="V41" s="229">
        <v>2.820520164061395E-2</v>
      </c>
      <c r="W41" s="229">
        <v>3.7787366328667138E-2</v>
      </c>
      <c r="X41" s="229">
        <v>1.9712065756942111E-2</v>
      </c>
      <c r="Y41" s="229">
        <v>7.6360895463071458E-3</v>
      </c>
      <c r="DA41" s="73" t="s">
        <v>2927</v>
      </c>
    </row>
    <row r="42" spans="1:105" ht="12" customHeight="1" x14ac:dyDescent="0.25">
      <c r="A42" s="64" t="s">
        <v>35</v>
      </c>
      <c r="B42" s="229">
        <v>0.98784047122619423</v>
      </c>
      <c r="C42" s="229">
        <v>0.86150472813296364</v>
      </c>
      <c r="D42" s="229">
        <v>0.54974011252225696</v>
      </c>
      <c r="E42" s="229">
        <v>0.35527759835375272</v>
      </c>
      <c r="F42" s="229">
        <v>1.055886847464875</v>
      </c>
      <c r="G42" s="229">
        <v>4.2587882095717893</v>
      </c>
      <c r="H42" s="229">
        <v>2.1213613205751818</v>
      </c>
      <c r="I42" s="229">
        <v>1.4680513987642669</v>
      </c>
      <c r="J42" s="229">
        <v>2.383880480031431</v>
      </c>
      <c r="K42" s="229">
        <v>1.0472372621580099</v>
      </c>
      <c r="L42" s="229">
        <v>2.1440093460090068</v>
      </c>
      <c r="M42" s="229">
        <v>2.516908652011423</v>
      </c>
      <c r="N42" s="229">
        <v>2.4352640584293082</v>
      </c>
      <c r="O42" s="229">
        <v>2.3361667130948289</v>
      </c>
      <c r="P42" s="229">
        <v>1.972009312399077</v>
      </c>
      <c r="Q42" s="229">
        <v>2.5854954343209942</v>
      </c>
      <c r="R42" s="229">
        <v>2.2830477411290828</v>
      </c>
      <c r="S42" s="229">
        <v>1.0864944156087211</v>
      </c>
      <c r="T42" s="229">
        <v>1.6118562172320161</v>
      </c>
      <c r="U42" s="229">
        <v>0.92086554090411155</v>
      </c>
      <c r="V42" s="229">
        <v>0.99960017599776352</v>
      </c>
      <c r="W42" s="229">
        <v>1.058516391324628</v>
      </c>
      <c r="X42" s="229">
        <v>1.145528371440236</v>
      </c>
      <c r="Y42" s="229">
        <v>1.1731811778150789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7.0149629342027948</v>
      </c>
      <c r="C44" s="229">
        <v>5.8067209173841556</v>
      </c>
      <c r="D44" s="229">
        <v>8.5454028221536031</v>
      </c>
      <c r="E44" s="229">
        <v>5.1014684411732798</v>
      </c>
      <c r="F44" s="229">
        <v>5.8514742016932244</v>
      </c>
      <c r="G44" s="229">
        <v>4.5519406400703799</v>
      </c>
      <c r="H44" s="229">
        <v>6.7464625602441206</v>
      </c>
      <c r="I44" s="229">
        <v>12.7626185378485</v>
      </c>
      <c r="J44" s="229">
        <v>7.8938478432296266</v>
      </c>
      <c r="K44" s="229">
        <v>6.6140070154833266</v>
      </c>
      <c r="L44" s="229">
        <v>9.6534090812509312</v>
      </c>
      <c r="M44" s="229">
        <v>6.5835786485294916</v>
      </c>
      <c r="N44" s="229">
        <v>8.7852598054233368</v>
      </c>
      <c r="O44" s="229">
        <v>9.4045949973293439</v>
      </c>
      <c r="P44" s="229">
        <v>10.77751879002775</v>
      </c>
      <c r="Q44" s="229">
        <v>10.34076024382588</v>
      </c>
      <c r="R44" s="229">
        <v>14.074679152718421</v>
      </c>
      <c r="S44" s="229">
        <v>12.36063158590035</v>
      </c>
      <c r="T44" s="229">
        <v>12.50540797733222</v>
      </c>
      <c r="U44" s="229">
        <v>12.247739895804081</v>
      </c>
      <c r="V44" s="229">
        <v>9.9517900858347161</v>
      </c>
      <c r="W44" s="229">
        <v>9.8779552216825621</v>
      </c>
      <c r="X44" s="229">
        <v>11.42896422167963</v>
      </c>
      <c r="Y44" s="229">
        <v>6.460692380471647</v>
      </c>
      <c r="DA44" s="73" t="s">
        <v>2930</v>
      </c>
    </row>
    <row r="45" spans="1:105" ht="12" customHeight="1" x14ac:dyDescent="0.25">
      <c r="A45" s="64" t="s">
        <v>39</v>
      </c>
      <c r="B45" s="229">
        <v>0.8699342521041743</v>
      </c>
      <c r="C45" s="229">
        <v>0.71241815685561805</v>
      </c>
      <c r="D45" s="229">
        <v>0.41885723249410062</v>
      </c>
      <c r="E45" s="229">
        <v>0.56563769467378067</v>
      </c>
      <c r="F45" s="229">
        <v>0.9272145896370233</v>
      </c>
      <c r="G45" s="229">
        <v>1.3729237927131299</v>
      </c>
      <c r="H45" s="229">
        <v>2.187362683485941</v>
      </c>
      <c r="I45" s="229">
        <v>0.70883531652896159</v>
      </c>
      <c r="J45" s="229">
        <v>0.78222554762596064</v>
      </c>
      <c r="K45" s="229">
        <v>0.8699342521112845</v>
      </c>
      <c r="L45" s="229">
        <v>1.489269443984059</v>
      </c>
      <c r="M45" s="229">
        <v>1.4194620532333719</v>
      </c>
      <c r="N45" s="229">
        <v>0.68019836974625125</v>
      </c>
      <c r="O45" s="229">
        <v>0.35441765826788418</v>
      </c>
      <c r="P45" s="229">
        <v>0.60322529832782545</v>
      </c>
      <c r="Q45" s="229">
        <v>0.48866462326187832</v>
      </c>
      <c r="R45" s="229">
        <v>0.37411039214960251</v>
      </c>
      <c r="S45" s="229">
        <v>2.6144166298287561</v>
      </c>
      <c r="T45" s="229">
        <v>2.9192866994703719</v>
      </c>
      <c r="U45" s="229">
        <v>2.9428329198911438</v>
      </c>
      <c r="V45" s="229">
        <v>2.5106753592897149</v>
      </c>
      <c r="W45" s="229">
        <v>2.5778600593825018</v>
      </c>
      <c r="X45" s="229">
        <v>0.4694487422226184</v>
      </c>
      <c r="Y45" s="229">
        <v>0.1391959242951735</v>
      </c>
      <c r="DA45" s="73" t="s">
        <v>2931</v>
      </c>
    </row>
    <row r="46" spans="1:105" ht="12" customHeight="1" x14ac:dyDescent="0.25">
      <c r="A46" s="60" t="s">
        <v>2932</v>
      </c>
      <c r="B46" s="329">
        <v>0.36012554317855899</v>
      </c>
      <c r="C46" s="329">
        <v>0.3260262609433236</v>
      </c>
      <c r="D46" s="329">
        <v>0.85700439057164612</v>
      </c>
      <c r="E46" s="329">
        <v>0.46293942604531568</v>
      </c>
      <c r="F46" s="329">
        <v>1.13940892414504</v>
      </c>
      <c r="G46" s="329">
        <v>0.88259388144355277</v>
      </c>
      <c r="H46" s="329">
        <v>1.1661250713426889</v>
      </c>
      <c r="I46" s="329">
        <v>1.0429454968492189</v>
      </c>
      <c r="J46" s="329">
        <v>1.3816251299621329</v>
      </c>
      <c r="K46" s="329">
        <v>1.1523910577113861</v>
      </c>
      <c r="L46" s="329">
        <v>1.1137099805477839</v>
      </c>
      <c r="M46" s="329">
        <v>1.138162479647332</v>
      </c>
      <c r="N46" s="329">
        <v>1.33560869965925</v>
      </c>
      <c r="O46" s="329">
        <v>1.473979345033557</v>
      </c>
      <c r="P46" s="329">
        <v>1.4304009412902541</v>
      </c>
      <c r="Q46" s="329">
        <v>1.5440596547538019</v>
      </c>
      <c r="R46" s="329">
        <v>1.527021192252324</v>
      </c>
      <c r="S46" s="329">
        <v>1.643846394446814</v>
      </c>
      <c r="T46" s="329">
        <v>1.6260480452495281</v>
      </c>
      <c r="U46" s="329">
        <v>1.4916101301449971</v>
      </c>
      <c r="V46" s="329">
        <v>1.4610874790113619</v>
      </c>
      <c r="W46" s="329">
        <v>1.482838905231848</v>
      </c>
      <c r="X46" s="329">
        <v>1.3675860351049141</v>
      </c>
      <c r="Y46" s="329">
        <v>1.2397423402373029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3.3326017765743861</v>
      </c>
      <c r="C48" s="316">
        <v>3.0170470187695191</v>
      </c>
      <c r="D48" s="316">
        <v>7.9307186303500208</v>
      </c>
      <c r="E48" s="316">
        <v>4.2840414486233556</v>
      </c>
      <c r="F48" s="316">
        <v>10.544090184038209</v>
      </c>
      <c r="G48" s="316">
        <v>8.1675237788786479</v>
      </c>
      <c r="H48" s="316">
        <v>10.791321410205249</v>
      </c>
      <c r="I48" s="316">
        <v>9.6514176278426831</v>
      </c>
      <c r="J48" s="316">
        <v>12.785558952669589</v>
      </c>
      <c r="K48" s="316">
        <v>10.66422684806118</v>
      </c>
      <c r="L48" s="316">
        <v>10.3062721599892</v>
      </c>
      <c r="M48" s="316">
        <v>10.53255558665642</v>
      </c>
      <c r="N48" s="316">
        <v>12.35972290664672</v>
      </c>
      <c r="O48" s="316">
        <v>13.640204858940541</v>
      </c>
      <c r="P48" s="316">
        <v>13.23693031070002</v>
      </c>
      <c r="Q48" s="316">
        <v>14.288728045091689</v>
      </c>
      <c r="R48" s="316">
        <v>14.13105411310301</v>
      </c>
      <c r="S48" s="316">
        <v>15.21215453421082</v>
      </c>
      <c r="T48" s="316">
        <v>15.04744861073914</v>
      </c>
      <c r="U48" s="316">
        <v>13.803360144361809</v>
      </c>
      <c r="V48" s="316">
        <v>13.52090353077115</v>
      </c>
      <c r="W48" s="316">
        <v>13.722191229015531</v>
      </c>
      <c r="X48" s="316">
        <v>12.65564116886088</v>
      </c>
      <c r="Y48" s="316">
        <v>11.472575616556011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1.0000000000000004</v>
      </c>
      <c r="C52" s="232">
        <f t="shared" si="1"/>
        <v>0.99999999999999978</v>
      </c>
      <c r="D52" s="232">
        <f t="shared" si="1"/>
        <v>1.0000000000000002</v>
      </c>
      <c r="E52" s="232">
        <f t="shared" si="1"/>
        <v>0.99999999999999989</v>
      </c>
      <c r="F52" s="232">
        <f t="shared" si="1"/>
        <v>0.99999999999999989</v>
      </c>
      <c r="G52" s="232">
        <f t="shared" si="1"/>
        <v>1</v>
      </c>
      <c r="H52" s="232">
        <f t="shared" si="1"/>
        <v>1</v>
      </c>
      <c r="I52" s="232">
        <f t="shared" si="1"/>
        <v>1.0000000000000002</v>
      </c>
      <c r="J52" s="232">
        <f t="shared" si="1"/>
        <v>0.99999999999999956</v>
      </c>
      <c r="K52" s="232">
        <f t="shared" si="1"/>
        <v>1</v>
      </c>
      <c r="L52" s="232">
        <f t="shared" si="1"/>
        <v>0.99999999999999989</v>
      </c>
      <c r="M52" s="232">
        <f t="shared" si="1"/>
        <v>0.99999999999999989</v>
      </c>
      <c r="N52" s="232">
        <f t="shared" si="1"/>
        <v>0.99999999999999967</v>
      </c>
      <c r="O52" s="232">
        <f t="shared" si="1"/>
        <v>1</v>
      </c>
      <c r="P52" s="232">
        <f t="shared" si="1"/>
        <v>0.99999999999999956</v>
      </c>
      <c r="Q52" s="232">
        <f t="shared" si="1"/>
        <v>1.0000000000000002</v>
      </c>
      <c r="R52" s="232">
        <f t="shared" si="1"/>
        <v>0.99999999999999978</v>
      </c>
      <c r="S52" s="232">
        <f t="shared" si="1"/>
        <v>0.99999999999999989</v>
      </c>
      <c r="T52" s="232">
        <f t="shared" si="1"/>
        <v>1</v>
      </c>
      <c r="U52" s="232">
        <f t="shared" si="1"/>
        <v>1</v>
      </c>
      <c r="V52" s="232">
        <f t="shared" si="1"/>
        <v>0.99999999999999956</v>
      </c>
      <c r="W52" s="232">
        <f t="shared" si="1"/>
        <v>1</v>
      </c>
      <c r="X52" s="232">
        <f t="shared" si="1"/>
        <v>0.99999999999999967</v>
      </c>
      <c r="Y52" s="232">
        <f t="shared" si="1"/>
        <v>0.99999999999999978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4.8283018611411967E-3</v>
      </c>
      <c r="C53" s="299">
        <f t="shared" si="2"/>
        <v>4.000402043106862E-3</v>
      </c>
      <c r="D53" s="299">
        <f t="shared" si="2"/>
        <v>9.8252763061542382E-3</v>
      </c>
      <c r="E53" s="299">
        <f t="shared" si="2"/>
        <v>8.8063209426513384E-3</v>
      </c>
      <c r="F53" s="299">
        <f t="shared" si="2"/>
        <v>1.1437961342603756E-2</v>
      </c>
      <c r="G53" s="299">
        <f t="shared" si="2"/>
        <v>1.0069734981871879E-2</v>
      </c>
      <c r="H53" s="299">
        <f t="shared" si="2"/>
        <v>1.1023834930696317E-2</v>
      </c>
      <c r="I53" s="299">
        <f t="shared" si="2"/>
        <v>7.552313900361987E-3</v>
      </c>
      <c r="J53" s="299">
        <f t="shared" si="2"/>
        <v>1.283394073675158E-2</v>
      </c>
      <c r="K53" s="299">
        <f t="shared" si="2"/>
        <v>1.3678840632882177E-2</v>
      </c>
      <c r="L53" s="299">
        <f t="shared" si="2"/>
        <v>9.7250085021591687E-3</v>
      </c>
      <c r="M53" s="299">
        <f t="shared" si="2"/>
        <v>1.1612237255818949E-2</v>
      </c>
      <c r="N53" s="299">
        <f t="shared" si="2"/>
        <v>1.2083577710676011E-2</v>
      </c>
      <c r="O53" s="299">
        <f t="shared" si="2"/>
        <v>1.3075492343996896E-2</v>
      </c>
      <c r="P53" s="299">
        <f t="shared" si="2"/>
        <v>1.1991327154059071E-2</v>
      </c>
      <c r="Q53" s="299">
        <f t="shared" si="2"/>
        <v>1.2260090905693547E-2</v>
      </c>
      <c r="R53" s="299">
        <f t="shared" si="2"/>
        <v>1.0579640816816603E-2</v>
      </c>
      <c r="S53" s="299">
        <f t="shared" si="2"/>
        <v>1.1471090308353516E-2</v>
      </c>
      <c r="T53" s="299">
        <f t="shared" si="2"/>
        <v>1.0867950983928787E-2</v>
      </c>
      <c r="U53" s="299">
        <f t="shared" si="2"/>
        <v>1.0645576919869643E-2</v>
      </c>
      <c r="V53" s="299">
        <f t="shared" si="2"/>
        <v>1.1896118977561099E-2</v>
      </c>
      <c r="W53" s="299">
        <f t="shared" si="2"/>
        <v>1.1913445264696456E-2</v>
      </c>
      <c r="X53" s="299">
        <f t="shared" si="2"/>
        <v>1.1299452334442534E-2</v>
      </c>
      <c r="Y53" s="299">
        <f t="shared" si="2"/>
        <v>1.3931298478065155E-2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5.2481541968926052E-3</v>
      </c>
      <c r="C54" s="233">
        <f t="shared" si="3"/>
        <v>4.3482630903335442E-3</v>
      </c>
      <c r="D54" s="233">
        <f t="shared" si="3"/>
        <v>1.0679648158863304E-2</v>
      </c>
      <c r="E54" s="233">
        <f t="shared" si="3"/>
        <v>9.572087981142759E-3</v>
      </c>
      <c r="F54" s="233">
        <f t="shared" si="3"/>
        <v>1.2432566676743218E-2</v>
      </c>
      <c r="G54" s="233">
        <f t="shared" si="3"/>
        <v>1.0945364110730299E-2</v>
      </c>
      <c r="H54" s="233">
        <f t="shared" si="3"/>
        <v>1.1982429272495994E-2</v>
      </c>
      <c r="I54" s="233">
        <f t="shared" si="3"/>
        <v>8.2090368482195548E-3</v>
      </c>
      <c r="J54" s="233">
        <f t="shared" si="3"/>
        <v>1.3949935583425624E-2</v>
      </c>
      <c r="K54" s="233">
        <f t="shared" si="3"/>
        <v>1.4868305035741493E-2</v>
      </c>
      <c r="L54" s="233">
        <f t="shared" si="3"/>
        <v>1.0570661415390398E-2</v>
      </c>
      <c r="M54" s="233">
        <f t="shared" si="3"/>
        <v>1.2621997017194509E-2</v>
      </c>
      <c r="N54" s="233">
        <f t="shared" si="3"/>
        <v>1.313432359856088E-2</v>
      </c>
      <c r="O54" s="233">
        <f t="shared" si="3"/>
        <v>1.4212491678257494E-2</v>
      </c>
      <c r="P54" s="233">
        <f t="shared" si="3"/>
        <v>1.3034051254412034E-2</v>
      </c>
      <c r="Q54" s="233">
        <f t="shared" si="3"/>
        <v>1.3326185767058209E-2</v>
      </c>
      <c r="R54" s="233">
        <f t="shared" si="3"/>
        <v>1.1499609583496309E-2</v>
      </c>
      <c r="S54" s="233">
        <f t="shared" si="3"/>
        <v>1.2468576422123387E-2</v>
      </c>
      <c r="T54" s="233">
        <f t="shared" si="3"/>
        <v>1.1812990199922596E-2</v>
      </c>
      <c r="U54" s="233">
        <f t="shared" si="3"/>
        <v>1.1571279260727875E-2</v>
      </c>
      <c r="V54" s="233">
        <f t="shared" si="3"/>
        <v>1.2930564106044675E-2</v>
      </c>
      <c r="W54" s="233">
        <f t="shared" si="3"/>
        <v>1.294939702684398E-2</v>
      </c>
      <c r="X54" s="233">
        <f t="shared" si="3"/>
        <v>1.2282013407002752E-2</v>
      </c>
      <c r="Y54" s="233">
        <f t="shared" si="3"/>
        <v>1.5142715737027345E-2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1.301542240829366E-2</v>
      </c>
      <c r="C55" s="233">
        <f t="shared" si="4"/>
        <v>1.0783692464027191E-2</v>
      </c>
      <c r="D55" s="233">
        <f t="shared" si="4"/>
        <v>2.6485527433980988E-2</v>
      </c>
      <c r="E55" s="233">
        <f t="shared" si="4"/>
        <v>2.3738778193234049E-2</v>
      </c>
      <c r="F55" s="233">
        <f t="shared" si="4"/>
        <v>3.0832765358323185E-2</v>
      </c>
      <c r="G55" s="233">
        <f t="shared" si="4"/>
        <v>2.7144502994611141E-2</v>
      </c>
      <c r="H55" s="233">
        <f t="shared" si="4"/>
        <v>2.9716424595790068E-2</v>
      </c>
      <c r="I55" s="233">
        <f t="shared" si="4"/>
        <v>2.0358411383584494E-2</v>
      </c>
      <c r="J55" s="233">
        <f t="shared" si="4"/>
        <v>3.4595840246895562E-2</v>
      </c>
      <c r="K55" s="233">
        <f t="shared" si="4"/>
        <v>3.6873396488638903E-2</v>
      </c>
      <c r="L55" s="233">
        <f t="shared" si="4"/>
        <v>2.621524031016818E-2</v>
      </c>
      <c r="M55" s="233">
        <f t="shared" si="4"/>
        <v>3.1302552602642364E-2</v>
      </c>
      <c r="N55" s="233">
        <f t="shared" si="4"/>
        <v>3.2573122524430988E-2</v>
      </c>
      <c r="O55" s="233">
        <f t="shared" si="4"/>
        <v>3.5246979362078594E-2</v>
      </c>
      <c r="P55" s="233">
        <f t="shared" si="4"/>
        <v>3.2324447110941845E-2</v>
      </c>
      <c r="Q55" s="233">
        <f t="shared" si="4"/>
        <v>3.3048940702304352E-2</v>
      </c>
      <c r="R55" s="233">
        <f t="shared" si="4"/>
        <v>2.8519031767070841E-2</v>
      </c>
      <c r="S55" s="233">
        <f t="shared" si="4"/>
        <v>3.0922069526865995E-2</v>
      </c>
      <c r="T55" s="233">
        <f t="shared" si="4"/>
        <v>2.9296215695808037E-2</v>
      </c>
      <c r="U55" s="233">
        <f t="shared" si="4"/>
        <v>2.869677256660513E-2</v>
      </c>
      <c r="V55" s="233">
        <f t="shared" si="4"/>
        <v>3.2067798982990788E-2</v>
      </c>
      <c r="W55" s="233">
        <f t="shared" si="4"/>
        <v>3.2114504626573066E-2</v>
      </c>
      <c r="X55" s="233">
        <f t="shared" si="4"/>
        <v>3.0459393249366827E-2</v>
      </c>
      <c r="Y55" s="233">
        <f t="shared" si="4"/>
        <v>3.7553935027827827E-2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3.9885971896383793E-2</v>
      </c>
      <c r="C56" s="233">
        <f t="shared" si="5"/>
        <v>3.3046799486534946E-2</v>
      </c>
      <c r="D56" s="233">
        <f t="shared" si="5"/>
        <v>8.1165326007361122E-2</v>
      </c>
      <c r="E56" s="233">
        <f t="shared" si="5"/>
        <v>7.2747868656685019E-2</v>
      </c>
      <c r="F56" s="233">
        <f t="shared" si="5"/>
        <v>9.4487506743248462E-2</v>
      </c>
      <c r="G56" s="233">
        <f t="shared" si="5"/>
        <v>8.3184767241550314E-2</v>
      </c>
      <c r="H56" s="233">
        <f t="shared" si="5"/>
        <v>9.1066462470969597E-2</v>
      </c>
      <c r="I56" s="233">
        <f t="shared" si="5"/>
        <v>6.2388680046468609E-2</v>
      </c>
      <c r="J56" s="233">
        <f t="shared" si="5"/>
        <v>0.10601951043403481</v>
      </c>
      <c r="K56" s="233">
        <f t="shared" si="5"/>
        <v>0.11299911827163535</v>
      </c>
      <c r="L56" s="233">
        <f t="shared" si="5"/>
        <v>8.0337026756967037E-2</v>
      </c>
      <c r="M56" s="233">
        <f t="shared" si="5"/>
        <v>9.5927177330678209E-2</v>
      </c>
      <c r="N56" s="233">
        <f t="shared" si="5"/>
        <v>9.9820859349062707E-2</v>
      </c>
      <c r="O56" s="233">
        <f t="shared" si="5"/>
        <v>0.10801493675475696</v>
      </c>
      <c r="P56" s="233">
        <f t="shared" si="5"/>
        <v>9.9058789533531477E-2</v>
      </c>
      <c r="Q56" s="233">
        <f t="shared" si="5"/>
        <v>0.10127901182964238</v>
      </c>
      <c r="R56" s="233">
        <f t="shared" si="5"/>
        <v>8.7397032834571925E-2</v>
      </c>
      <c r="S56" s="233">
        <f t="shared" si="5"/>
        <v>9.4761180808137738E-2</v>
      </c>
      <c r="T56" s="233">
        <f t="shared" si="5"/>
        <v>8.9778725519411753E-2</v>
      </c>
      <c r="U56" s="233">
        <f t="shared" si="5"/>
        <v>8.7941722381531848E-2</v>
      </c>
      <c r="V56" s="233">
        <f t="shared" si="5"/>
        <v>9.8272287205939515E-2</v>
      </c>
      <c r="W56" s="233">
        <f t="shared" si="5"/>
        <v>9.8415417404014244E-2</v>
      </c>
      <c r="X56" s="233">
        <f t="shared" si="5"/>
        <v>9.3343301893220917E-2</v>
      </c>
      <c r="Y56" s="233">
        <f t="shared" si="5"/>
        <v>0.11508463960140784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1.7889710499736988E-2</v>
      </c>
      <c r="C57" s="300">
        <f t="shared" si="6"/>
        <v>2.2033269845590758E-2</v>
      </c>
      <c r="D57" s="300">
        <f t="shared" si="6"/>
        <v>1.8161912469137256E-2</v>
      </c>
      <c r="E57" s="300">
        <f t="shared" si="6"/>
        <v>1.7156960769045757E-2</v>
      </c>
      <c r="F57" s="300">
        <f t="shared" si="6"/>
        <v>2.030757392855571E-2</v>
      </c>
      <c r="G57" s="300">
        <f t="shared" si="6"/>
        <v>1.9904315794892671E-2</v>
      </c>
      <c r="H57" s="300">
        <f t="shared" si="6"/>
        <v>1.9852329500400046E-2</v>
      </c>
      <c r="I57" s="300">
        <f t="shared" si="6"/>
        <v>1.7282292261137269E-2</v>
      </c>
      <c r="J57" s="300">
        <f t="shared" si="6"/>
        <v>2.1488983680852936E-2</v>
      </c>
      <c r="K57" s="300">
        <f t="shared" si="6"/>
        <v>2.2812698244350813E-2</v>
      </c>
      <c r="L57" s="300">
        <f t="shared" si="6"/>
        <v>1.862678902556248E-2</v>
      </c>
      <c r="M57" s="300">
        <f t="shared" si="6"/>
        <v>2.0249553994626669E-2</v>
      </c>
      <c r="N57" s="300">
        <f t="shared" si="6"/>
        <v>2.0661615149598168E-2</v>
      </c>
      <c r="O57" s="300">
        <f t="shared" si="6"/>
        <v>2.1800908702884994E-2</v>
      </c>
      <c r="P57" s="300">
        <f t="shared" si="6"/>
        <v>2.0525319641402088E-2</v>
      </c>
      <c r="Q57" s="300">
        <f t="shared" si="6"/>
        <v>2.0836332240888905E-2</v>
      </c>
      <c r="R57" s="300">
        <f t="shared" si="6"/>
        <v>1.9008975350599845E-2</v>
      </c>
      <c r="S57" s="300">
        <f t="shared" si="6"/>
        <v>1.9829175584834179E-2</v>
      </c>
      <c r="T57" s="300">
        <f t="shared" si="6"/>
        <v>1.9164222592287602E-2</v>
      </c>
      <c r="U57" s="300">
        <f t="shared" si="6"/>
        <v>1.8691243410739192E-2</v>
      </c>
      <c r="V57" s="300">
        <f t="shared" si="6"/>
        <v>2.0368642615709334E-2</v>
      </c>
      <c r="W57" s="300">
        <f t="shared" si="6"/>
        <v>2.0392143376080946E-2</v>
      </c>
      <c r="X57" s="300">
        <f t="shared" si="6"/>
        <v>1.9693853772845878E-2</v>
      </c>
      <c r="Y57" s="300">
        <f t="shared" si="6"/>
        <v>2.2577712722800795E-2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0.75031071241815162</v>
      </c>
      <c r="C58" s="301">
        <f t="shared" si="7"/>
        <v>0.75827255752626588</v>
      </c>
      <c r="D58" s="301">
        <f t="shared" si="7"/>
        <v>0.65479500999637352</v>
      </c>
      <c r="E58" s="301">
        <f t="shared" si="7"/>
        <v>0.67612987697420923</v>
      </c>
      <c r="F58" s="301">
        <f t="shared" si="7"/>
        <v>0.61602422532019019</v>
      </c>
      <c r="G58" s="301">
        <f t="shared" si="7"/>
        <v>0.64229246407212504</v>
      </c>
      <c r="H58" s="301">
        <f t="shared" si="7"/>
        <v>0.62628669400600823</v>
      </c>
      <c r="I58" s="301">
        <f t="shared" si="7"/>
        <v>0.69646246555488811</v>
      </c>
      <c r="J58" s="301">
        <f t="shared" si="7"/>
        <v>0.58992662192208811</v>
      </c>
      <c r="K58" s="301">
        <f t="shared" si="7"/>
        <v>0.57575119410000797</v>
      </c>
      <c r="L58" s="301">
        <f t="shared" si="7"/>
        <v>0.65431435103021651</v>
      </c>
      <c r="M58" s="301">
        <f t="shared" si="7"/>
        <v>0.6141110249173356</v>
      </c>
      <c r="N58" s="301">
        <f t="shared" si="7"/>
        <v>0.60562760221307621</v>
      </c>
      <c r="O58" s="301">
        <f t="shared" si="7"/>
        <v>0.5860327395154965</v>
      </c>
      <c r="P58" s="301">
        <f t="shared" si="7"/>
        <v>0.6097339414555204</v>
      </c>
      <c r="Q58" s="301">
        <f t="shared" si="7"/>
        <v>0.60207773086594418</v>
      </c>
      <c r="R58" s="301">
        <f t="shared" si="7"/>
        <v>0.63867192689636476</v>
      </c>
      <c r="S58" s="301">
        <f t="shared" si="7"/>
        <v>0.62376267978252353</v>
      </c>
      <c r="T58" s="301">
        <f t="shared" si="7"/>
        <v>0.63436408495924146</v>
      </c>
      <c r="U58" s="301">
        <f t="shared" si="7"/>
        <v>0.64166450463718361</v>
      </c>
      <c r="V58" s="301">
        <f t="shared" si="7"/>
        <v>0.61409543392844901</v>
      </c>
      <c r="W58" s="301">
        <f t="shared" si="7"/>
        <v>0.61314402110857735</v>
      </c>
      <c r="X58" s="301">
        <f t="shared" si="7"/>
        <v>0.6242297520315675</v>
      </c>
      <c r="Y58" s="301">
        <f t="shared" si="7"/>
        <v>0.56698339998848779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2.4561361641457401E-2</v>
      </c>
      <c r="C59" s="301">
        <f t="shared" si="8"/>
        <v>2.0349871262760992E-2</v>
      </c>
      <c r="D59" s="301">
        <f t="shared" si="8"/>
        <v>4.9980753383480257E-2</v>
      </c>
      <c r="E59" s="301">
        <f t="shared" si="8"/>
        <v>4.4797371751748138E-2</v>
      </c>
      <c r="F59" s="301">
        <f t="shared" si="8"/>
        <v>5.8184412047158289E-2</v>
      </c>
      <c r="G59" s="301">
        <f t="shared" si="8"/>
        <v>5.1224304038217816E-2</v>
      </c>
      <c r="H59" s="301">
        <f t="shared" si="8"/>
        <v>5.6077768995281295E-2</v>
      </c>
      <c r="I59" s="301">
        <f t="shared" si="8"/>
        <v>3.8418292449667518E-2</v>
      </c>
      <c r="J59" s="301">
        <f t="shared" si="8"/>
        <v>6.5285698530431951E-2</v>
      </c>
      <c r="K59" s="301">
        <f t="shared" si="8"/>
        <v>6.9583667567270233E-2</v>
      </c>
      <c r="L59" s="301">
        <f t="shared" si="8"/>
        <v>4.9470695424027086E-2</v>
      </c>
      <c r="M59" s="301">
        <f t="shared" si="8"/>
        <v>5.9070946040470307E-2</v>
      </c>
      <c r="N59" s="301">
        <f t="shared" si="8"/>
        <v>6.1468634441264963E-2</v>
      </c>
      <c r="O59" s="301">
        <f t="shared" si="8"/>
        <v>6.6514461054245091E-2</v>
      </c>
      <c r="P59" s="301">
        <f t="shared" si="8"/>
        <v>6.0999359870648334E-2</v>
      </c>
      <c r="Q59" s="301">
        <f t="shared" si="8"/>
        <v>6.2366549389832424E-2</v>
      </c>
      <c r="R59" s="301">
        <f t="shared" si="8"/>
        <v>5.3818172850762729E-2</v>
      </c>
      <c r="S59" s="301">
        <f t="shared" si="8"/>
        <v>5.8352937655537472E-2</v>
      </c>
      <c r="T59" s="301">
        <f t="shared" si="8"/>
        <v>5.528479413563777E-2</v>
      </c>
      <c r="U59" s="301">
        <f t="shared" si="8"/>
        <v>5.4153586940206493E-2</v>
      </c>
      <c r="V59" s="301">
        <f t="shared" si="8"/>
        <v>6.0515040016289087E-2</v>
      </c>
      <c r="W59" s="301">
        <f t="shared" si="8"/>
        <v>6.060317808562983E-2</v>
      </c>
      <c r="X59" s="301">
        <f t="shared" si="8"/>
        <v>5.7479822744772882E-2</v>
      </c>
      <c r="Y59" s="301">
        <f t="shared" si="8"/>
        <v>7.0867909649288005E-2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0.12483379750272547</v>
      </c>
      <c r="C60" s="301">
        <f t="shared" si="9"/>
        <v>0.13106961362620098</v>
      </c>
      <c r="D60" s="301">
        <f t="shared" si="9"/>
        <v>0.10937476061980095</v>
      </c>
      <c r="E60" s="301">
        <f t="shared" si="9"/>
        <v>0.11161869386028557</v>
      </c>
      <c r="F60" s="301">
        <f t="shared" si="9"/>
        <v>0.11027259977254432</v>
      </c>
      <c r="G60" s="301">
        <f t="shared" si="9"/>
        <v>0.11471918697372137</v>
      </c>
      <c r="H60" s="301">
        <f t="shared" si="9"/>
        <v>0.10963989603328737</v>
      </c>
      <c r="I60" s="301">
        <f t="shared" si="9"/>
        <v>0.11894193675830299</v>
      </c>
      <c r="J60" s="301">
        <f t="shared" si="9"/>
        <v>0.10426238730991068</v>
      </c>
      <c r="K60" s="301">
        <f t="shared" si="9"/>
        <v>9.8396261739172389E-2</v>
      </c>
      <c r="L60" s="301">
        <f t="shared" si="9"/>
        <v>0.11161186724029998</v>
      </c>
      <c r="M60" s="301">
        <f t="shared" si="9"/>
        <v>0.10838292668238608</v>
      </c>
      <c r="N60" s="301">
        <f t="shared" si="9"/>
        <v>0.10601225278089674</v>
      </c>
      <c r="O60" s="301">
        <f t="shared" si="9"/>
        <v>0.10249303139204569</v>
      </c>
      <c r="P60" s="301">
        <f t="shared" si="9"/>
        <v>0.10408591985615283</v>
      </c>
      <c r="Q60" s="301">
        <f t="shared" si="9"/>
        <v>0.10547694906329337</v>
      </c>
      <c r="R60" s="301">
        <f t="shared" si="9"/>
        <v>0.10793865506604687</v>
      </c>
      <c r="S60" s="301">
        <f t="shared" si="9"/>
        <v>0.1022786074274921</v>
      </c>
      <c r="T60" s="301">
        <f t="shared" si="9"/>
        <v>0.1057040513897284</v>
      </c>
      <c r="U60" s="301">
        <f t="shared" si="9"/>
        <v>0.10380306657162601</v>
      </c>
      <c r="V60" s="301">
        <f t="shared" si="9"/>
        <v>0.10199033807208112</v>
      </c>
      <c r="W60" s="301">
        <f t="shared" si="9"/>
        <v>0.10253440507301835</v>
      </c>
      <c r="X60" s="301">
        <f t="shared" si="9"/>
        <v>0.10574930973941893</v>
      </c>
      <c r="Y60" s="301">
        <f t="shared" si="9"/>
        <v>0.10180611222291451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6.1948316078144335E-2</v>
      </c>
      <c r="C61" s="302">
        <f t="shared" si="10"/>
        <v>6.7899061912898739E-2</v>
      </c>
      <c r="D61" s="302">
        <f t="shared" si="10"/>
        <v>5.2054860448202414E-2</v>
      </c>
      <c r="E61" s="302">
        <f t="shared" si="10"/>
        <v>5.3013379273027565E-2</v>
      </c>
      <c r="F61" s="302">
        <f t="shared" si="10"/>
        <v>5.5392536844319343E-2</v>
      </c>
      <c r="G61" s="302">
        <f t="shared" si="10"/>
        <v>5.8305890803127806E-2</v>
      </c>
      <c r="H61" s="302">
        <f t="shared" si="10"/>
        <v>5.4108476937550165E-2</v>
      </c>
      <c r="I61" s="302">
        <f t="shared" si="10"/>
        <v>5.9234603451147824E-2</v>
      </c>
      <c r="J61" s="302">
        <f t="shared" si="10"/>
        <v>5.0889667110675649E-2</v>
      </c>
      <c r="K61" s="302">
        <f t="shared" si="10"/>
        <v>4.5804612215955318E-2</v>
      </c>
      <c r="L61" s="302">
        <f t="shared" si="10"/>
        <v>5.4374502222432342E-2</v>
      </c>
      <c r="M61" s="302">
        <f t="shared" si="10"/>
        <v>5.3582089031959816E-2</v>
      </c>
      <c r="N61" s="302">
        <f t="shared" si="10"/>
        <v>5.1693766697368825E-2</v>
      </c>
      <c r="O61" s="302">
        <f t="shared" si="10"/>
        <v>4.9330750586508522E-2</v>
      </c>
      <c r="P61" s="302">
        <f t="shared" si="10"/>
        <v>4.9474868745471037E-2</v>
      </c>
      <c r="Q61" s="302">
        <f t="shared" si="10"/>
        <v>5.1369309980914858E-2</v>
      </c>
      <c r="R61" s="302">
        <f t="shared" si="10"/>
        <v>5.1596977547918303E-2</v>
      </c>
      <c r="S61" s="302">
        <f t="shared" si="10"/>
        <v>4.6757211802611824E-2</v>
      </c>
      <c r="T61" s="302">
        <f t="shared" si="10"/>
        <v>4.9586020276236507E-2</v>
      </c>
      <c r="U61" s="302">
        <f t="shared" si="10"/>
        <v>4.7190278305075301E-2</v>
      </c>
      <c r="V61" s="302">
        <f t="shared" si="10"/>
        <v>4.706733668586912E-2</v>
      </c>
      <c r="W61" s="302">
        <f t="shared" si="10"/>
        <v>4.768094897116034E-2</v>
      </c>
      <c r="X61" s="302">
        <f t="shared" si="10"/>
        <v>5.0264699588462997E-2</v>
      </c>
      <c r="Y61" s="302">
        <f t="shared" si="10"/>
        <v>4.9815018891393004E-2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6.0786219745824092E-2</v>
      </c>
      <c r="C62" s="302">
        <f t="shared" si="11"/>
        <v>6.1431246477168827E-2</v>
      </c>
      <c r="D62" s="302">
        <f t="shared" si="11"/>
        <v>5.3048040908053214E-2</v>
      </c>
      <c r="E62" s="302">
        <f t="shared" si="11"/>
        <v>5.4776479394800903E-2</v>
      </c>
      <c r="F62" s="302">
        <f t="shared" si="11"/>
        <v>4.9907036257527682E-2</v>
      </c>
      <c r="G62" s="302">
        <f t="shared" si="11"/>
        <v>5.2035150526301449E-2</v>
      </c>
      <c r="H62" s="302">
        <f t="shared" si="11"/>
        <v>5.0738447386738814E-2</v>
      </c>
      <c r="I62" s="302">
        <f t="shared" si="11"/>
        <v>5.6423718567867348E-2</v>
      </c>
      <c r="J62" s="302">
        <f t="shared" si="11"/>
        <v>4.7792745965864782E-2</v>
      </c>
      <c r="K62" s="302">
        <f t="shared" si="11"/>
        <v>4.6644327508920475E-2</v>
      </c>
      <c r="L62" s="302">
        <f t="shared" si="11"/>
        <v>5.300910045171147E-2</v>
      </c>
      <c r="M62" s="302">
        <f t="shared" si="11"/>
        <v>4.9752038843548479E-2</v>
      </c>
      <c r="N62" s="302">
        <f t="shared" si="11"/>
        <v>4.906475664410357E-2</v>
      </c>
      <c r="O62" s="302">
        <f t="shared" si="11"/>
        <v>4.7477284134234167E-2</v>
      </c>
      <c r="P62" s="302">
        <f t="shared" si="11"/>
        <v>4.9397430608916972E-2</v>
      </c>
      <c r="Q62" s="302">
        <f t="shared" si="11"/>
        <v>4.8777164775555229E-2</v>
      </c>
      <c r="R62" s="302">
        <f t="shared" si="11"/>
        <v>5.1741833684730024E-2</v>
      </c>
      <c r="S62" s="302">
        <f t="shared" si="11"/>
        <v>5.0533965056030916E-2</v>
      </c>
      <c r="T62" s="302">
        <f t="shared" si="11"/>
        <v>5.1392835033522842E-2</v>
      </c>
      <c r="U62" s="302">
        <f t="shared" si="11"/>
        <v>5.1984276562259554E-2</v>
      </c>
      <c r="V62" s="302">
        <f t="shared" si="11"/>
        <v>4.9750775743794134E-2</v>
      </c>
      <c r="W62" s="302">
        <f t="shared" si="11"/>
        <v>4.9673697291120415E-2</v>
      </c>
      <c r="X62" s="302">
        <f t="shared" si="11"/>
        <v>5.0571804788154838E-2</v>
      </c>
      <c r="Y62" s="302">
        <f t="shared" si="11"/>
        <v>4.5934007036710564E-2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2.0992616787570426E-3</v>
      </c>
      <c r="C63" s="302">
        <f t="shared" si="12"/>
        <v>1.7393052361334182E-3</v>
      </c>
      <c r="D63" s="302">
        <f t="shared" si="12"/>
        <v>4.2718592635453212E-3</v>
      </c>
      <c r="E63" s="302">
        <f t="shared" si="12"/>
        <v>3.8288351924571037E-3</v>
      </c>
      <c r="F63" s="302">
        <f t="shared" si="12"/>
        <v>4.9730266706972852E-3</v>
      </c>
      <c r="G63" s="302">
        <f t="shared" si="12"/>
        <v>4.3781456442921196E-3</v>
      </c>
      <c r="H63" s="302">
        <f t="shared" si="12"/>
        <v>4.7929717089983982E-3</v>
      </c>
      <c r="I63" s="302">
        <f t="shared" si="12"/>
        <v>3.28361473928782E-3</v>
      </c>
      <c r="J63" s="302">
        <f t="shared" si="12"/>
        <v>5.5799742333702499E-3</v>
      </c>
      <c r="K63" s="302">
        <f t="shared" si="12"/>
        <v>5.9473220142965957E-3</v>
      </c>
      <c r="L63" s="302">
        <f t="shared" si="12"/>
        <v>4.2282645661561591E-3</v>
      </c>
      <c r="M63" s="302">
        <f t="shared" si="12"/>
        <v>5.0487988068778026E-3</v>
      </c>
      <c r="N63" s="302">
        <f t="shared" si="12"/>
        <v>5.2537294394243506E-3</v>
      </c>
      <c r="O63" s="302">
        <f t="shared" si="12"/>
        <v>5.6849966713029979E-3</v>
      </c>
      <c r="P63" s="302">
        <f t="shared" si="12"/>
        <v>5.2136205017648159E-3</v>
      </c>
      <c r="Q63" s="302">
        <f t="shared" si="12"/>
        <v>5.330474306823282E-3</v>
      </c>
      <c r="R63" s="302">
        <f t="shared" si="12"/>
        <v>4.599843833398524E-3</v>
      </c>
      <c r="S63" s="302">
        <f t="shared" si="12"/>
        <v>4.9874305688493575E-3</v>
      </c>
      <c r="T63" s="302">
        <f t="shared" si="12"/>
        <v>4.7251960799690402E-3</v>
      </c>
      <c r="U63" s="302">
        <f t="shared" si="12"/>
        <v>4.6285117042911524E-3</v>
      </c>
      <c r="V63" s="302">
        <f t="shared" si="12"/>
        <v>5.1722256424178688E-3</v>
      </c>
      <c r="W63" s="302">
        <f t="shared" si="12"/>
        <v>5.1797588107375938E-3</v>
      </c>
      <c r="X63" s="302">
        <f t="shared" si="12"/>
        <v>4.9128053628011027E-3</v>
      </c>
      <c r="Y63" s="302">
        <f t="shared" si="12"/>
        <v>6.0570862948109384E-3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1.9426567575217678E-2</v>
      </c>
      <c r="C65" s="235">
        <f t="shared" si="14"/>
        <v>1.6095530655178665E-2</v>
      </c>
      <c r="D65" s="235">
        <f t="shared" si="14"/>
        <v>3.9531785624848437E-2</v>
      </c>
      <c r="E65" s="235">
        <f t="shared" si="14"/>
        <v>3.543204087099807E-2</v>
      </c>
      <c r="F65" s="235">
        <f t="shared" si="14"/>
        <v>4.6020388810632716E-2</v>
      </c>
      <c r="G65" s="235">
        <f t="shared" si="14"/>
        <v>4.0515359792279326E-2</v>
      </c>
      <c r="H65" s="235">
        <f t="shared" si="14"/>
        <v>4.4354160195071199E-2</v>
      </c>
      <c r="I65" s="235">
        <f t="shared" si="14"/>
        <v>3.0386570797369519E-2</v>
      </c>
      <c r="J65" s="235">
        <f t="shared" si="14"/>
        <v>5.1637081555608338E-2</v>
      </c>
      <c r="K65" s="235">
        <f t="shared" si="14"/>
        <v>5.5036517920300766E-2</v>
      </c>
      <c r="L65" s="235">
        <f t="shared" si="14"/>
        <v>3.9128360295209122E-2</v>
      </c>
      <c r="M65" s="235">
        <f t="shared" si="14"/>
        <v>4.6721584158847224E-2</v>
      </c>
      <c r="N65" s="235">
        <f t="shared" si="14"/>
        <v>4.8618012232433019E-2</v>
      </c>
      <c r="O65" s="235">
        <f t="shared" si="14"/>
        <v>5.260895919623796E-2</v>
      </c>
      <c r="P65" s="235">
        <f t="shared" si="14"/>
        <v>4.8246844123331634E-2</v>
      </c>
      <c r="Q65" s="235">
        <f t="shared" si="14"/>
        <v>4.9328209235342674E-2</v>
      </c>
      <c r="R65" s="235">
        <f t="shared" si="14"/>
        <v>4.2566954834269949E-2</v>
      </c>
      <c r="S65" s="235">
        <f t="shared" si="14"/>
        <v>4.6153682484131958E-2</v>
      </c>
      <c r="T65" s="235">
        <f t="shared" si="14"/>
        <v>4.3726964524033518E-2</v>
      </c>
      <c r="U65" s="235">
        <f t="shared" si="14"/>
        <v>4.2832247311510342E-2</v>
      </c>
      <c r="V65" s="235">
        <f t="shared" si="14"/>
        <v>4.786377609493498E-2</v>
      </c>
      <c r="W65" s="235">
        <f t="shared" si="14"/>
        <v>4.7933488034565722E-2</v>
      </c>
      <c r="X65" s="235">
        <f t="shared" si="14"/>
        <v>4.5463100827361422E-2</v>
      </c>
      <c r="Y65" s="235">
        <f t="shared" si="14"/>
        <v>5.6052276572180475E-2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124.16635121602812</v>
      </c>
      <c r="C69" s="322">
        <f t="shared" si="15"/>
        <v>118.81908485023368</v>
      </c>
      <c r="D69" s="322">
        <f t="shared" si="15"/>
        <v>124.76757653104977</v>
      </c>
      <c r="E69" s="322">
        <f t="shared" si="15"/>
        <v>137.51505167952956</v>
      </c>
      <c r="F69" s="322">
        <f t="shared" si="15"/>
        <v>149.60895259320569</v>
      </c>
      <c r="G69" s="322">
        <f t="shared" si="15"/>
        <v>145.53955666894083</v>
      </c>
      <c r="H69" s="322">
        <f t="shared" si="15"/>
        <v>135.15873100424494</v>
      </c>
      <c r="I69" s="322">
        <f t="shared" si="15"/>
        <v>138.86565895518811</v>
      </c>
      <c r="J69" s="322">
        <f t="shared" si="15"/>
        <v>151.50062581690793</v>
      </c>
      <c r="K69" s="322">
        <f t="shared" si="15"/>
        <v>169.74113620264805</v>
      </c>
      <c r="L69" s="322">
        <f t="shared" si="15"/>
        <v>172.65246391315137</v>
      </c>
      <c r="M69" s="322">
        <f t="shared" si="15"/>
        <v>177.03919286140345</v>
      </c>
      <c r="N69" s="322">
        <f t="shared" si="15"/>
        <v>192.15121550228378</v>
      </c>
      <c r="O69" s="322">
        <f t="shared" si="15"/>
        <v>200.40871792545522</v>
      </c>
      <c r="P69" s="322">
        <f t="shared" si="15"/>
        <v>192.49793257338933</v>
      </c>
      <c r="Q69" s="322">
        <f t="shared" si="15"/>
        <v>189.32826560729603</v>
      </c>
      <c r="R69" s="322">
        <f t="shared" si="15"/>
        <v>198.98309626481171</v>
      </c>
      <c r="S69" s="322">
        <f t="shared" si="15"/>
        <v>195.81649866469544</v>
      </c>
      <c r="T69" s="322">
        <f t="shared" si="15"/>
        <v>195.66354361426684</v>
      </c>
      <c r="U69" s="322">
        <f t="shared" si="15"/>
        <v>186.793122301268</v>
      </c>
      <c r="V69" s="322">
        <f t="shared" si="15"/>
        <v>191.12818539845711</v>
      </c>
      <c r="W69" s="322">
        <f t="shared" si="15"/>
        <v>167.87837833336215</v>
      </c>
      <c r="X69" s="322">
        <f t="shared" si="15"/>
        <v>155.97334992040174</v>
      </c>
      <c r="Y69" s="322">
        <f t="shared" si="15"/>
        <v>162.40565192708956</v>
      </c>
      <c r="DA69" s="95"/>
    </row>
    <row r="70" spans="1:105" ht="12" customHeight="1" x14ac:dyDescent="0.25">
      <c r="A70" s="55" t="s">
        <v>91</v>
      </c>
      <c r="B70" s="334">
        <f>IF(B$6=0,0,B$6/WWP!B$5*1000)</f>
        <v>0.5995126246674598</v>
      </c>
      <c r="C70" s="334">
        <f>IF(C$6=0,0,C$6/WWP!C$5*1000)</f>
        <v>0.47532410979496242</v>
      </c>
      <c r="D70" s="334">
        <f>IF(D$6=0,0,D$6/WWP!D$5*1000)</f>
        <v>1.2258759134668087</v>
      </c>
      <c r="E70" s="334">
        <f>IF(E$6=0,0,E$6/WWP!E$5*1000)</f>
        <v>1.2110016795352223</v>
      </c>
      <c r="F70" s="334">
        <f>IF(F$6=0,0,F$6/WWP!F$5*1000)</f>
        <v>1.7112214162685251</v>
      </c>
      <c r="G70" s="334">
        <f>IF(G$6=0,0,G$6/WWP!G$5*1000)</f>
        <v>1.4655447650353584</v>
      </c>
      <c r="H70" s="334">
        <f>IF(H$6=0,0,H$6/WWP!H$5*1000)</f>
        <v>1.4899675400331829</v>
      </c>
      <c r="I70" s="334">
        <f>IF(I$6=0,0,I$6/WWP!I$5*1000)</f>
        <v>1.0487570464101943</v>
      </c>
      <c r="J70" s="334">
        <f>IF(J$6=0,0,J$6/WWP!J$5*1000)</f>
        <v>1.9443500533149738</v>
      </c>
      <c r="K70" s="334">
        <f>IF(K$6=0,0,K$6/WWP!K$5*1000)</f>
        <v>2.3218619509603693</v>
      </c>
      <c r="L70" s="334">
        <f>IF(L$6=0,0,L$6/WWP!L$5*1000)</f>
        <v>1.6790466794741263</v>
      </c>
      <c r="M70" s="334">
        <f>IF(M$6=0,0,M$6/WWP!M$5*1000)</f>
        <v>2.0558211110853053</v>
      </c>
      <c r="N70" s="334">
        <f>IF(N$6=0,0,N$6/WWP!N$5*1000)</f>
        <v>2.3218741447226998</v>
      </c>
      <c r="O70" s="334">
        <f>IF(O$6=0,0,O$6/WWP!O$5*1000)</f>
        <v>2.6204426569045229</v>
      </c>
      <c r="P70" s="334">
        <f>IF(P$6=0,0,P$6/WWP!P$5*1000)</f>
        <v>2.3083056859675164</v>
      </c>
      <c r="Q70" s="334">
        <f>IF(Q$6=0,0,Q$6/WWP!Q$5*1000)</f>
        <v>2.3211817473627425</v>
      </c>
      <c r="R70" s="334">
        <f>IF(R$6=0,0,R$6/WWP!R$5*1000)</f>
        <v>2.1051696870997501</v>
      </c>
      <c r="S70" s="334">
        <f>IF(S$6=0,0,S$6/WWP!S$5*1000)</f>
        <v>2.2462287400483074</v>
      </c>
      <c r="T70" s="334">
        <f>IF(T$6=0,0,T$6/WWP!T$5*1000)</f>
        <v>2.126461801341665</v>
      </c>
      <c r="U70" s="334">
        <f>IF(U$6=0,0,U$6/WWP!U$5*1000)</f>
        <v>1.9885205515607656</v>
      </c>
      <c r="V70" s="334">
        <f>IF(V$6=0,0,V$6/WWP!V$5*1000)</f>
        <v>2.2736836334654029</v>
      </c>
      <c r="W70" s="334">
        <f>IF(W$6=0,0,W$6/WWP!W$5*1000)</f>
        <v>2.0000098714005135</v>
      </c>
      <c r="X70" s="334">
        <f>IF(X$6=0,0,X$6/WWP!X$5*1000)</f>
        <v>1.7624134328689065</v>
      </c>
      <c r="Y70" s="334">
        <f>IF(Y$6=0,0,Y$6/WWP!Y$5*1000)</f>
        <v>2.2625216115210427</v>
      </c>
      <c r="DA70" s="67"/>
    </row>
    <row r="71" spans="1:105" ht="12" customHeight="1" x14ac:dyDescent="0.25">
      <c r="A71" s="173" t="s">
        <v>92</v>
      </c>
      <c r="B71" s="335">
        <f>IF(B$7=0,0,B$7/WWP!B$5*1000)</f>
        <v>0.65164415724723879</v>
      </c>
      <c r="C71" s="335">
        <f>IF(C$7=0,0,C$7/WWP!C$5*1000)</f>
        <v>0.51665664108148079</v>
      </c>
      <c r="D71" s="335">
        <f>IF(D$7=0,0,D$7/WWP!D$5*1000)</f>
        <v>1.3324738189856622</v>
      </c>
      <c r="E71" s="335">
        <f>IF(E$7=0,0,E$7/WWP!E$5*1000)</f>
        <v>1.3163061734078505</v>
      </c>
      <c r="F71" s="335">
        <f>IF(F$7=0,0,F$7/WWP!F$5*1000)</f>
        <v>1.8600232785527453</v>
      </c>
      <c r="G71" s="335">
        <f>IF(G$7=0,0,G$7/WWP!G$5*1000)</f>
        <v>1.5929834402558241</v>
      </c>
      <c r="H71" s="335">
        <f>IF(H$7=0,0,H$7/WWP!H$5*1000)</f>
        <v>1.6195299348186767</v>
      </c>
      <c r="I71" s="335">
        <f>IF(I$7=0,0,I$7/WWP!I$5*1000)</f>
        <v>1.1399533113154292</v>
      </c>
      <c r="J71" s="335">
        <f>IF(J$7=0,0,J$7/WWP!J$5*1000)</f>
        <v>2.1134239709945359</v>
      </c>
      <c r="K71" s="335">
        <f>IF(K$7=0,0,K$7/WWP!K$5*1000)</f>
        <v>2.5237629901743142</v>
      </c>
      <c r="L71" s="335">
        <f>IF(L$7=0,0,L$7/WWP!L$5*1000)</f>
        <v>1.8250507385588322</v>
      </c>
      <c r="M71" s="335">
        <f>IF(M$7=0,0,M$7/WWP!M$5*1000)</f>
        <v>2.2345881642231582</v>
      </c>
      <c r="N71" s="335">
        <f>IF(N$7=0,0,N$7/WWP!N$5*1000)</f>
        <v>2.5237762442638036</v>
      </c>
      <c r="O71" s="335">
        <f>IF(O$7=0,0,O$7/WWP!O$5*1000)</f>
        <v>2.8483072357657857</v>
      </c>
      <c r="P71" s="335">
        <f>IF(P$7=0,0,P$7/WWP!P$5*1000)</f>
        <v>2.5090279195299092</v>
      </c>
      <c r="Q71" s="335">
        <f>IF(Q$7=0,0,Q$7/WWP!Q$5*1000)</f>
        <v>2.5230236384377647</v>
      </c>
      <c r="R71" s="335">
        <f>IF(R$7=0,0,R$7/WWP!R$5*1000)</f>
        <v>2.288227920760598</v>
      </c>
      <c r="S71" s="335">
        <f>IF(S$7=0,0,S$7/WWP!S$5*1000)</f>
        <v>2.441552978313378</v>
      </c>
      <c r="T71" s="335">
        <f>IF(T$7=0,0,T$7/WWP!T$5*1000)</f>
        <v>2.3113715231974621</v>
      </c>
      <c r="U71" s="335">
        <f>IF(U$7=0,0,U$7/WWP!U$5*1000)</f>
        <v>2.1614353821312675</v>
      </c>
      <c r="V71" s="335">
        <f>IF(V$7=0,0,V$7/WWP!V$5*1000)</f>
        <v>2.4713952537667425</v>
      </c>
      <c r="W71" s="335">
        <f>IF(W$7=0,0,W$7/WWP!W$5*1000)</f>
        <v>2.1739237732614289</v>
      </c>
      <c r="X71" s="335">
        <f>IF(X$7=0,0,X$7/WWP!X$5*1000)</f>
        <v>1.9156667748575067</v>
      </c>
      <c r="Y71" s="335">
        <f>IF(Y$7=0,0,Y$7/WWP!Y$5*1000)</f>
        <v>2.4592626212185249</v>
      </c>
      <c r="DA71" s="177"/>
    </row>
    <row r="72" spans="1:105" ht="12" customHeight="1" x14ac:dyDescent="0.25">
      <c r="A72" s="173" t="s">
        <v>93</v>
      </c>
      <c r="B72" s="335">
        <f>IF(B$8=0,0,B$8/WWP!B$5*1000)</f>
        <v>1.6160775099731521</v>
      </c>
      <c r="C72" s="335">
        <f>IF(C$8=0,0,C$8/WWP!C$5*1000)</f>
        <v>1.2813084698820725</v>
      </c>
      <c r="D72" s="335">
        <f>IF(D$8=0,0,D$8/WWP!D$5*1000)</f>
        <v>3.304535071084441</v>
      </c>
      <c r="E72" s="335">
        <f>IF(E$8=0,0,E$8/WWP!E$5*1000)</f>
        <v>3.2644393100514701</v>
      </c>
      <c r="F72" s="335">
        <f>IF(F$8=0,0,F$8/WWP!F$5*1000)</f>
        <v>4.6128577308108092</v>
      </c>
      <c r="G72" s="335">
        <f>IF(G$8=0,0,G$8/WWP!G$5*1000)</f>
        <v>3.9505989318344432</v>
      </c>
      <c r="H72" s="335">
        <f>IF(H$8=0,0,H$8/WWP!H$5*1000)</f>
        <v>4.0164342383503184</v>
      </c>
      <c r="I72" s="335">
        <f>IF(I$8=0,0,I$8/WWP!I$5*1000)</f>
        <v>2.8270842120622639</v>
      </c>
      <c r="J72" s="335">
        <f>IF(J$8=0,0,J$8/WWP!J$5*1000)</f>
        <v>5.241291448066451</v>
      </c>
      <c r="K72" s="335">
        <f>IF(K$8=0,0,K$8/WWP!K$5*1000)</f>
        <v>6.2589322156322993</v>
      </c>
      <c r="L72" s="335">
        <f>IF(L$8=0,0,L$8/WWP!L$5*1000)</f>
        <v>4.5261258316259028</v>
      </c>
      <c r="M72" s="335">
        <f>IF(M$8=0,0,M$8/WWP!M$5*1000)</f>
        <v>5.5417786472734294</v>
      </c>
      <c r="N72" s="335">
        <f>IF(N$8=0,0,N$8/WWP!N$5*1000)</f>
        <v>6.2589650857742347</v>
      </c>
      <c r="O72" s="335">
        <f>IF(O$8=0,0,O$8/WWP!O$5*1000)</f>
        <v>7.0638019446991498</v>
      </c>
      <c r="P72" s="335">
        <f>IF(P$8=0,0,P$8/WWP!P$5*1000)</f>
        <v>6.2223892404341754</v>
      </c>
      <c r="Q72" s="335">
        <f>IF(Q$8=0,0,Q$8/WWP!Q$5*1000)</f>
        <v>6.2570986233256543</v>
      </c>
      <c r="R72" s="335">
        <f>IF(R$8=0,0,R$8/WWP!R$5*1000)</f>
        <v>5.674805243486281</v>
      </c>
      <c r="S72" s="335">
        <f>IF(S$8=0,0,S$8/WWP!S$5*1000)</f>
        <v>6.0550513862171753</v>
      </c>
      <c r="T72" s="335">
        <f>IF(T$8=0,0,T$8/WWP!T$5*1000)</f>
        <v>5.7322013775297052</v>
      </c>
      <c r="U72" s="335">
        <f>IF(U$8=0,0,U$8/WWP!U$5*1000)</f>
        <v>5.3603597476855427</v>
      </c>
      <c r="V72" s="335">
        <f>IF(V$8=0,0,V$8/WWP!V$5*1000)</f>
        <v>6.1290602293415191</v>
      </c>
      <c r="W72" s="335">
        <f>IF(W$8=0,0,W$8/WWP!W$5*1000)</f>
        <v>5.3913309576883428</v>
      </c>
      <c r="X72" s="335">
        <f>IF(X$8=0,0,X$8/WWP!X$5*1000)</f>
        <v>4.7508536016466163</v>
      </c>
      <c r="Y72" s="335">
        <f>IF(Y$8=0,0,Y$8/WWP!Y$5*1000)</f>
        <v>6.0989713006219439</v>
      </c>
      <c r="DA72" s="177"/>
    </row>
    <row r="73" spans="1:105" ht="12" customHeight="1" x14ac:dyDescent="0.25">
      <c r="A73" s="173" t="s">
        <v>94</v>
      </c>
      <c r="B73" s="335">
        <f>IF(B$9=0,0,B$9/WWP!B$5*1000)</f>
        <v>4.9524955950790144</v>
      </c>
      <c r="C73" s="335">
        <f>IF(C$9=0,0,C$9/WWP!C$5*1000)</f>
        <v>3.9265904722192539</v>
      </c>
      <c r="D73" s="335">
        <f>IF(D$9=0,0,D$9/WWP!D$5*1000)</f>
        <v>10.126801024291032</v>
      </c>
      <c r="E73" s="335">
        <f>IF(E$9=0,0,E$9/WWP!E$5*1000)</f>
        <v>10.003926917899671</v>
      </c>
      <c r="F73" s="335">
        <f>IF(F$9=0,0,F$9/WWP!F$5*1000)</f>
        <v>14.136176917000865</v>
      </c>
      <c r="G73" s="335">
        <f>IF(G$9=0,0,G$9/WWP!G$5*1000)</f>
        <v>12.106674145944268</v>
      </c>
      <c r="H73" s="335">
        <f>IF(H$9=0,0,H$9/WWP!H$5*1000)</f>
        <v>12.308427504621948</v>
      </c>
      <c r="I73" s="335">
        <f>IF(I$9=0,0,I$9/WWP!I$5*1000)</f>
        <v>8.6636451659972611</v>
      </c>
      <c r="J73" s="335">
        <f>IF(J$9=0,0,J$9/WWP!J$5*1000)</f>
        <v>16.062022179558483</v>
      </c>
      <c r="K73" s="335">
        <f>IF(K$9=0,0,K$9/WWP!K$5*1000)</f>
        <v>19.180598725324785</v>
      </c>
      <c r="L73" s="335">
        <f>IF(L$9=0,0,L$9/WWP!L$5*1000)</f>
        <v>13.870385613047127</v>
      </c>
      <c r="M73" s="335">
        <f>IF(M$9=0,0,M$9/WWP!M$5*1000)</f>
        <v>16.982870048095993</v>
      </c>
      <c r="N73" s="335">
        <f>IF(N$9=0,0,N$9/WWP!N$5*1000)</f>
        <v>19.180699456404913</v>
      </c>
      <c r="O73" s="335">
        <f>IF(O$9=0,0,O$9/WWP!O$5*1000)</f>
        <v>21.647134991819971</v>
      </c>
      <c r="P73" s="335">
        <f>IF(P$9=0,0,P$9/WWP!P$5*1000)</f>
        <v>19.068612188427313</v>
      </c>
      <c r="Q73" s="335">
        <f>IF(Q$9=0,0,Q$9/WWP!Q$5*1000)</f>
        <v>19.174979652127007</v>
      </c>
      <c r="R73" s="335">
        <f>IF(R$9=0,0,R$9/WWP!R$5*1000)</f>
        <v>17.390532197780537</v>
      </c>
      <c r="S73" s="335">
        <f>IF(S$9=0,0,S$9/WWP!S$5*1000)</f>
        <v>18.555802635181671</v>
      </c>
      <c r="T73" s="335">
        <f>IF(T$9=0,0,T$9/WWP!T$5*1000)</f>
        <v>17.566423576300718</v>
      </c>
      <c r="U73" s="335">
        <f>IF(U$9=0,0,U$9/WWP!U$5*1000)</f>
        <v>16.426908904197632</v>
      </c>
      <c r="V73" s="335">
        <f>IF(V$9=0,0,V$9/WWP!V$5*1000)</f>
        <v>18.782603928627239</v>
      </c>
      <c r="W73" s="335">
        <f>IF(W$9=0,0,W$9/WWP!W$5*1000)</f>
        <v>16.521820676786856</v>
      </c>
      <c r="X73" s="335">
        <f>IF(X$9=0,0,X$9/WWP!X$5*1000)</f>
        <v>14.559067488917051</v>
      </c>
      <c r="Y73" s="335">
        <f>IF(Y$9=0,0,Y$9/WWP!Y$5*1000)</f>
        <v>18.690395921260794</v>
      </c>
      <c r="DA73" s="177"/>
    </row>
    <row r="74" spans="1:105" ht="12" customHeight="1" x14ac:dyDescent="0.25">
      <c r="A74" s="56" t="s">
        <v>95</v>
      </c>
      <c r="B74" s="336">
        <f>IF(B$10=0,0,B$10/WWP!B$5*1000)</f>
        <v>2.2213000770634075</v>
      </c>
      <c r="C74" s="336">
        <f>IF(C$10=0,0,C$10/WWP!C$5*1000)</f>
        <v>2.6179729593113437</v>
      </c>
      <c r="D74" s="336">
        <f>IF(D$10=0,0,D$10/WWP!D$5*1000)</f>
        <v>2.2660178039433099</v>
      </c>
      <c r="E74" s="336">
        <f>IF(E$10=0,0,E$10/WWP!E$5*1000)</f>
        <v>2.3593403468189891</v>
      </c>
      <c r="F74" s="336">
        <f>IF(F$10=0,0,F$10/WWP!F$5*1000)</f>
        <v>3.0381948651603121</v>
      </c>
      <c r="G74" s="336">
        <f>IF(G$10=0,0,G$10/WWP!G$5*1000)</f>
        <v>2.8968652965872765</v>
      </c>
      <c r="H74" s="336">
        <f>IF(H$10=0,0,H$10/WWP!H$5*1000)</f>
        <v>2.6832156627522066</v>
      </c>
      <c r="I74" s="336">
        <f>IF(I$10=0,0,I$10/WWP!I$5*1000)</f>
        <v>2.3999169030989753</v>
      </c>
      <c r="J74" s="336">
        <f>IF(J$10=0,0,J$10/WWP!J$5*1000)</f>
        <v>3.2555944758185431</v>
      </c>
      <c r="K74" s="336">
        <f>IF(K$10=0,0,K$10/WWP!K$5*1000)</f>
        <v>3.8722533198442606</v>
      </c>
      <c r="L74" s="336">
        <f>IF(L$10=0,0,L$10/WWP!L$5*1000)</f>
        <v>3.2159610200538098</v>
      </c>
      <c r="M74" s="336">
        <f>IF(M$10=0,0,M$10/WWP!M$5*1000)</f>
        <v>3.5849646950121139</v>
      </c>
      <c r="N74" s="336">
        <f>IF(N$10=0,0,N$10/WWP!N$5*1000)</f>
        <v>3.9701544652356904</v>
      </c>
      <c r="O74" s="336">
        <f>IF(O$10=0,0,O$10/WWP!O$5*1000)</f>
        <v>4.3690921627550798</v>
      </c>
      <c r="P74" s="336">
        <f>IF(P$10=0,0,P$10/WWP!P$5*1000)</f>
        <v>3.9510815963778843</v>
      </c>
      <c r="Q74" s="336">
        <f>IF(Q$10=0,0,Q$10/WWP!Q$5*1000)</f>
        <v>3.9449066447848806</v>
      </c>
      <c r="R74" s="336">
        <f>IF(R$10=0,0,R$10/WWP!R$5*1000)</f>
        <v>3.7824647720838427</v>
      </c>
      <c r="S74" s="336">
        <f>IF(S$10=0,0,S$10/WWP!S$5*1000)</f>
        <v>3.8828797344296944</v>
      </c>
      <c r="T74" s="336">
        <f>IF(T$10=0,0,T$10/WWP!T$5*1000)</f>
        <v>3.7497397030195838</v>
      </c>
      <c r="U74" s="336">
        <f>IF(U$10=0,0,U$10/WWP!U$5*1000)</f>
        <v>3.4913957163849751</v>
      </c>
      <c r="V74" s="336">
        <f>IF(V$10=0,0,V$10/WWP!V$5*1000)</f>
        <v>3.8930217021702092</v>
      </c>
      <c r="W74" s="336">
        <f>IF(W$10=0,0,W$10/WWP!W$5*1000)</f>
        <v>3.4233999607178816</v>
      </c>
      <c r="X74" s="336">
        <f>IF(X$10=0,0,X$10/WWP!X$5*1000)</f>
        <v>3.0717163457933157</v>
      </c>
      <c r="Y74" s="336">
        <f>IF(Y$10=0,0,Y$10/WWP!Y$5*1000)</f>
        <v>3.6667481537690079</v>
      </c>
      <c r="DA74" s="68"/>
    </row>
    <row r="75" spans="1:105" ht="12" customHeight="1" x14ac:dyDescent="0.25">
      <c r="A75" s="174" t="s">
        <v>2898</v>
      </c>
      <c r="B75" s="349">
        <f>IF(B$16=0,0,B$16/WWP!B$5*1000)</f>
        <v>93.163343439260444</v>
      </c>
      <c r="C75" s="349">
        <f>IF(C$16=0,0,C$16/WWP!C$5*1000)</f>
        <v>90.097251352317102</v>
      </c>
      <c r="D75" s="349">
        <f>IF(D$16=0,0,D$16/WWP!D$5*1000)</f>
        <v>81.697186521872027</v>
      </c>
      <c r="E75" s="349">
        <f>IF(E$16=0,0,E$16/WWP!E$5*1000)</f>
        <v>92.978034974182364</v>
      </c>
      <c r="F75" s="349">
        <f>IF(F$16=0,0,F$16/WWP!F$5*1000)</f>
        <v>92.162739122194608</v>
      </c>
      <c r="G75" s="349">
        <f>IF(G$16=0,0,G$16/WWP!G$5*1000)</f>
        <v>93.478960472858702</v>
      </c>
      <c r="H75" s="349">
        <f>IF(H$16=0,0,H$16/WWP!H$5*1000)</f>
        <v>84.648114806695929</v>
      </c>
      <c r="I75" s="349">
        <f>IF(I$16=0,0,I$16/WWP!I$5*1000)</f>
        <v>96.714719216834553</v>
      </c>
      <c r="J75" s="349">
        <f>IF(J$16=0,0,J$16/WWP!J$5*1000)</f>
        <v>89.374252407250836</v>
      </c>
      <c r="K75" s="349">
        <f>IF(K$16=0,0,K$16/WWP!K$5*1000)</f>
        <v>97.728661856566688</v>
      </c>
      <c r="L75" s="349">
        <f>IF(L$16=0,0,L$16/WWP!L$5*1000)</f>
        <v>112.96898487910153</v>
      </c>
      <c r="M75" s="349">
        <f>IF(M$16=0,0,M$16/WWP!M$5*1000)</f>
        <v>108.72172017865434</v>
      </c>
      <c r="N75" s="349">
        <f>IF(N$16=0,0,N$16/WWP!N$5*1000)</f>
        <v>116.37207990697625</v>
      </c>
      <c r="O75" s="349">
        <f>IF(O$16=0,0,O$16/WWP!O$5*1000)</f>
        <v>117.4460699886429</v>
      </c>
      <c r="P75" s="349">
        <f>IF(P$16=0,0,P$16/WWP!P$5*1000)</f>
        <v>117.37252315001173</v>
      </c>
      <c r="Q75" s="349">
        <f>IF(Q$16=0,0,Q$16/WWP!Q$5*1000)</f>
        <v>113.99033254562559</v>
      </c>
      <c r="R75" s="349">
        <f>IF(R$16=0,0,R$16/WWP!R$5*1000)</f>
        <v>127.08491751125214</v>
      </c>
      <c r="S75" s="349">
        <f>IF(S$16=0,0,S$16/WWP!S$5*1000)</f>
        <v>122.14302395272138</v>
      </c>
      <c r="T75" s="349">
        <f>IF(T$16=0,0,T$16/WWP!T$5*1000)</f>
        <v>124.12192480474704</v>
      </c>
      <c r="U75" s="349">
        <f>IF(U$16=0,0,U$16/WWP!U$5*1000)</f>
        <v>119.85851629107597</v>
      </c>
      <c r="V75" s="349">
        <f>IF(V$16=0,0,V$16/WWP!V$5*1000)</f>
        <v>117.3709459482226</v>
      </c>
      <c r="W75" s="349">
        <f>IF(W$16=0,0,W$16/WWP!W$5*1000)</f>
        <v>102.93362394850473</v>
      </c>
      <c r="X75" s="349">
        <f>IF(X$16=0,0,X$16/WWP!X$5*1000)</f>
        <v>97.363205544345334</v>
      </c>
      <c r="Y75" s="349">
        <f>IF(Y$16=0,0,Y$16/WWP!Y$5*1000)</f>
        <v>92.081308706968159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3.049694655917079</v>
      </c>
      <c r="C76" s="349">
        <f>IF(C$27=0,0,C$27/WWP!C$5*1000)</f>
        <v>2.4179530802613303</v>
      </c>
      <c r="D76" s="349">
        <f>IF(D$27=0,0,D$27/WWP!D$5*1000)</f>
        <v>6.2359774728528974</v>
      </c>
      <c r="E76" s="349">
        <f>IF(E$27=0,0,E$27/WWP!E$5*1000)</f>
        <v>6.1603128915487444</v>
      </c>
      <c r="F76" s="349">
        <f>IF(F$27=0,0,F$27/WWP!F$5*1000)</f>
        <v>8.7049089436268527</v>
      </c>
      <c r="G76" s="349">
        <f>IF(G$27=0,0,G$27/WWP!G$5*1000)</f>
        <v>7.4551625003972584</v>
      </c>
      <c r="H76" s="349">
        <f>IF(H$27=0,0,H$27/WWP!H$5*1000)</f>
        <v>7.5794000949514126</v>
      </c>
      <c r="I76" s="349">
        <f>IF(I$27=0,0,I$27/WWP!I$5*1000)</f>
        <v>5.3349814969562086</v>
      </c>
      <c r="J76" s="349">
        <f>IF(J$27=0,0,J$27/WWP!J$5*1000)</f>
        <v>9.8908241842544307</v>
      </c>
      <c r="K76" s="349">
        <f>IF(K$27=0,0,K$27/WWP!K$5*1000)</f>
        <v>11.811210794015798</v>
      </c>
      <c r="L76" s="349">
        <f>IF(L$27=0,0,L$27/WWP!L$5*1000)</f>
        <v>8.5412374564553382</v>
      </c>
      <c r="M76" s="349">
        <f>IF(M$27=0,0,M$27/WWP!M$5*1000)</f>
        <v>10.457872608564381</v>
      </c>
      <c r="N76" s="349">
        <f>IF(N$27=0,0,N$27/WWP!N$5*1000)</f>
        <v>11.811272823154612</v>
      </c>
      <c r="O76" s="349">
        <f>IF(O$27=0,0,O$27/WWP!O$5*1000)</f>
        <v>13.330077863383881</v>
      </c>
      <c r="P76" s="349">
        <f>IF(P$27=0,0,P$27/WWP!P$5*1000)</f>
        <v>11.742250663399979</v>
      </c>
      <c r="Q76" s="349">
        <f>IF(Q$27=0,0,Q$27/WWP!Q$5*1000)</f>
        <v>11.807750627888741</v>
      </c>
      <c r="R76" s="349">
        <f>IF(R$27=0,0,R$27/WWP!R$5*1000)</f>
        <v>10.708906669159596</v>
      </c>
      <c r="S76" s="349">
        <f>IF(S$27=0,0,S$27/WWP!S$5*1000)</f>
        <v>11.426467938506612</v>
      </c>
      <c r="T76" s="349">
        <f>IF(T$27=0,0,T$27/WWP!T$5*1000)</f>
        <v>10.817218728564125</v>
      </c>
      <c r="U76" s="349">
        <f>IF(U$27=0,0,U$27/WWP!U$5*1000)</f>
        <v>10.115517588374338</v>
      </c>
      <c r="V76" s="349">
        <f>IF(V$27=0,0,V$27/WWP!V$5*1000)</f>
        <v>11.566129787628356</v>
      </c>
      <c r="W76" s="349">
        <f>IF(W$27=0,0,W$27/WWP!W$5*1000)</f>
        <v>10.173963258863488</v>
      </c>
      <c r="X76" s="349">
        <f>IF(X$27=0,0,X$27/WWP!X$5*1000)</f>
        <v>8.9653205063331303</v>
      </c>
      <c r="Y76" s="349">
        <f>IF(Y$27=0,0,Y$27/WWP!Y$5*1000)</f>
        <v>11.509349067302704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15.500157144353935</v>
      </c>
      <c r="C77" s="349">
        <f>IF(C$28=0,0,C$28/WWP!C$5*1000)</f>
        <v>15.57357154273892</v>
      </c>
      <c r="D77" s="349">
        <f>IF(D$28=0,0,D$28/WWP!D$5*1000)</f>
        <v>13.646423816196263</v>
      </c>
      <c r="E77" s="349">
        <f>IF(E$28=0,0,E$28/WWP!E$5*1000)</f>
        <v>15.349250454598764</v>
      </c>
      <c r="F77" s="349">
        <f>IF(F$28=0,0,F$28/WWP!F$5*1000)</f>
        <v>16.497768151700132</v>
      </c>
      <c r="G77" s="349">
        <f>IF(G$28=0,0,G$28/WWP!G$5*1000)</f>
        <v>16.696179613576742</v>
      </c>
      <c r="H77" s="349">
        <f>IF(H$28=0,0,H$28/WWP!H$5*1000)</f>
        <v>14.818789215296471</v>
      </c>
      <c r="I77" s="349">
        <f>IF(I$28=0,0,I$28/WWP!I$5*1000)</f>
        <v>16.516950425348057</v>
      </c>
      <c r="J77" s="349">
        <f>IF(J$28=0,0,J$28/WWP!J$5*1000)</f>
        <v>15.795816926616316</v>
      </c>
      <c r="K77" s="349">
        <f>IF(K$28=0,0,K$28/WWP!K$5*1000)</f>
        <v>16.701893265700264</v>
      </c>
      <c r="L77" s="349">
        <f>IF(L$28=0,0,L$28/WWP!L$5*1000)</f>
        <v>19.270063880985333</v>
      </c>
      <c r="M77" s="349">
        <f>IF(M$28=0,0,M$28/WWP!M$5*1000)</f>
        <v>19.188025859806302</v>
      </c>
      <c r="N77" s="349">
        <f>IF(N$28=0,0,N$28/WWP!N$5*1000)</f>
        <v>20.370383229984679</v>
      </c>
      <c r="O77" s="349">
        <f>IF(O$28=0,0,O$28/WWP!O$5*1000)</f>
        <v>20.540497017573308</v>
      </c>
      <c r="P77" s="349">
        <f>IF(P$28=0,0,P$28/WWP!P$5*1000)</f>
        <v>20.036324382308923</v>
      </c>
      <c r="Q77" s="349">
        <f>IF(Q$28=0,0,Q$28/WWP!Q$5*1000)</f>
        <v>19.969767827702441</v>
      </c>
      <c r="R77" s="349">
        <f>IF(R$28=0,0,R$28/WWP!R$5*1000)</f>
        <v>21.477967791701513</v>
      </c>
      <c r="S77" s="349">
        <f>IF(S$28=0,0,S$28/WWP!S$5*1000)</f>
        <v>20.027838794752419</v>
      </c>
      <c r="T77" s="349">
        <f>IF(T$28=0,0,T$28/WWP!T$5*1000)</f>
        <v>20.682429269298829</v>
      </c>
      <c r="U77" s="349">
        <f>IF(U$28=0,0,U$28/WWP!U$5*1000)</f>
        <v>19.389698909360398</v>
      </c>
      <c r="V77" s="349">
        <f>IF(V$28=0,0,V$28/WWP!V$5*1000)</f>
        <v>19.493228243892048</v>
      </c>
      <c r="W77" s="349">
        <f>IF(W$28=0,0,W$28/WWP!W$5*1000)</f>
        <v>17.213309647034379</v>
      </c>
      <c r="X77" s="349">
        <f>IF(X$28=0,0,X$28/WWP!X$5*1000)</f>
        <v>16.494074091827343</v>
      </c>
      <c r="Y77" s="349">
        <f>IF(Y$28=0,0,Y$28/WWP!Y$5*1000)</f>
        <v>16.533888025724877</v>
      </c>
      <c r="DA77" s="178"/>
    </row>
    <row r="78" spans="1:105" ht="12" customHeight="1" x14ac:dyDescent="0.25">
      <c r="A78" s="41" t="s">
        <v>2936</v>
      </c>
      <c r="B78" s="337">
        <f>IF(B$48=0,0,B$48/WWP!B$5*1000)</f>
        <v>2.412126012466381</v>
      </c>
      <c r="C78" s="337">
        <f>IF(C$48=0,0,C$48/WWP!C$5*1000)</f>
        <v>1.912456222627211</v>
      </c>
      <c r="D78" s="337">
        <f>IF(D$48=0,0,D$48/WWP!D$5*1000)</f>
        <v>4.9322850883573297</v>
      </c>
      <c r="E78" s="337">
        <f>IF(E$48=0,0,E$48/WWP!E$5*1000)</f>
        <v>4.8724389314865046</v>
      </c>
      <c r="F78" s="337">
        <f>IF(F$48=0,0,F$48/WWP!F$5*1000)</f>
        <v>6.8850621678908457</v>
      </c>
      <c r="G78" s="337">
        <f>IF(G$48=0,0,G$48/WWP!G$5*1000)</f>
        <v>5.8965875024509655</v>
      </c>
      <c r="H78" s="337">
        <f>IF(H$48=0,0,H$48/WWP!H$5*1000)</f>
        <v>5.994852006724817</v>
      </c>
      <c r="I78" s="337">
        <f>IF(I$48=0,0,I$48/WWP!I$5*1000)</f>
        <v>4.2196511771651943</v>
      </c>
      <c r="J78" s="337">
        <f>IF(J$48=0,0,J$48/WWP!J$5*1000)</f>
        <v>7.8230501710333815</v>
      </c>
      <c r="K78" s="337">
        <f>IF(K$48=0,0,K$48/WWP!K$5*1000)</f>
        <v>9.3419610844292507</v>
      </c>
      <c r="L78" s="337">
        <f>IF(L$48=0,0,L$48/WWP!L$5*1000)</f>
        <v>6.7556078138493776</v>
      </c>
      <c r="M78" s="337">
        <f>IF(M$48=0,0,M$48/WWP!M$5*1000)</f>
        <v>8.2715515486884481</v>
      </c>
      <c r="N78" s="337">
        <f>IF(N$48=0,0,N$48/WWP!N$5*1000)</f>
        <v>9.3420101457669098</v>
      </c>
      <c r="O78" s="337">
        <f>IF(O$48=0,0,O$48/WWP!O$5*1000)</f>
        <v>10.543294063910636</v>
      </c>
      <c r="P78" s="337">
        <f>IF(P$48=0,0,P$48/WWP!P$5*1000)</f>
        <v>9.2874177469319221</v>
      </c>
      <c r="Q78" s="337">
        <f>IF(Q$48=0,0,Q$48/WWP!Q$5*1000)</f>
        <v>9.3392243000412307</v>
      </c>
      <c r="R78" s="337">
        <f>IF(R$48=0,0,R$48/WWP!R$5*1000)</f>
        <v>8.4701044714874314</v>
      </c>
      <c r="S78" s="337">
        <f>IF(S$48=0,0,S$48/WWP!S$5*1000)</f>
        <v>9.0376525045248037</v>
      </c>
      <c r="T78" s="337">
        <f>IF(T$48=0,0,T$48/WWP!T$5*1000)</f>
        <v>8.5557728302677329</v>
      </c>
      <c r="U78" s="337">
        <f>IF(U$48=0,0,U$48/WWP!U$5*1000)</f>
        <v>8.0007692104971078</v>
      </c>
      <c r="V78" s="337">
        <f>IF(V$48=0,0,V$48/WWP!V$5*1000)</f>
        <v>9.1481166713429758</v>
      </c>
      <c r="W78" s="337">
        <f>IF(W$48=0,0,W$48/WWP!W$5*1000)</f>
        <v>8.0469962391045105</v>
      </c>
      <c r="X78" s="337">
        <f>IF(X$48=0,0,X$48/WWP!X$5*1000)</f>
        <v>7.0910321338125515</v>
      </c>
      <c r="Y78" s="337">
        <f>IF(Y$48=0,0,Y$48/WWP!Y$5*1000)</f>
        <v>9.1032065187024997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RO: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71.616788883710868</v>
      </c>
      <c r="C5" s="223">
        <v>79.175907379004798</v>
      </c>
      <c r="D5" s="223">
        <v>85.163529114144225</v>
      </c>
      <c r="E5" s="223">
        <v>51.290152411701698</v>
      </c>
      <c r="F5" s="223">
        <v>100.27122346767069</v>
      </c>
      <c r="G5" s="223">
        <v>89.916313063644836</v>
      </c>
      <c r="H5" s="223">
        <v>107.1925247839215</v>
      </c>
      <c r="I5" s="223">
        <v>133.16999452011311</v>
      </c>
      <c r="J5" s="223">
        <v>108.79317221191189</v>
      </c>
      <c r="K5" s="223">
        <v>85.151602714287051</v>
      </c>
      <c r="L5" s="223">
        <v>113.9356072317145</v>
      </c>
      <c r="M5" s="223">
        <v>99.46345792557014</v>
      </c>
      <c r="N5" s="223">
        <v>111.0928337152525</v>
      </c>
      <c r="O5" s="223">
        <v>113.42077116450611</v>
      </c>
      <c r="P5" s="223">
        <v>118.97047776933999</v>
      </c>
      <c r="Q5" s="223">
        <v>126.3119747331444</v>
      </c>
      <c r="R5" s="223">
        <v>142.28243898411111</v>
      </c>
      <c r="S5" s="223">
        <v>143.316885938453</v>
      </c>
      <c r="T5" s="223">
        <v>149.6706967517211</v>
      </c>
      <c r="U5" s="223">
        <v>139.64126024049949</v>
      </c>
      <c r="V5" s="223">
        <v>123.5145236425948</v>
      </c>
      <c r="W5" s="223">
        <v>125.286934958495</v>
      </c>
      <c r="X5" s="223">
        <v>119.5506460168093</v>
      </c>
      <c r="Y5" s="223">
        <v>89.888969430078618</v>
      </c>
      <c r="DA5" s="89" t="s">
        <v>2938</v>
      </c>
    </row>
    <row r="6" spans="1:105" ht="12" customHeight="1" x14ac:dyDescent="0.25">
      <c r="A6" s="55" t="s">
        <v>91</v>
      </c>
      <c r="B6" s="259">
        <v>0.38905303385732598</v>
      </c>
      <c r="C6" s="259">
        <v>0.35221468829349112</v>
      </c>
      <c r="D6" s="259">
        <v>0.92584423542439453</v>
      </c>
      <c r="E6" s="259">
        <v>0.5001255578968955</v>
      </c>
      <c r="F6" s="259">
        <v>1.2309332318672701</v>
      </c>
      <c r="G6" s="259">
        <v>0.9534892310298394</v>
      </c>
      <c r="H6" s="259">
        <v>1.259795383739321</v>
      </c>
      <c r="I6" s="259">
        <v>1.126721270909236</v>
      </c>
      <c r="J6" s="259">
        <v>1.492605727771918</v>
      </c>
      <c r="K6" s="259">
        <v>1.244958169963438</v>
      </c>
      <c r="L6" s="259">
        <v>1.2031699916227889</v>
      </c>
      <c r="M6" s="259">
        <v>1.2295866653085981</v>
      </c>
      <c r="N6" s="259">
        <v>1.442892975772696</v>
      </c>
      <c r="O6" s="259">
        <v>1.5923783993961409</v>
      </c>
      <c r="P6" s="259">
        <v>1.5452995111913539</v>
      </c>
      <c r="Q6" s="259">
        <v>1.668087989084434</v>
      </c>
      <c r="R6" s="259">
        <v>1.649680892853614</v>
      </c>
      <c r="S6" s="259">
        <v>1.7758902112585171</v>
      </c>
      <c r="T6" s="259">
        <v>1.756662189575471</v>
      </c>
      <c r="U6" s="259">
        <v>1.61142539721904</v>
      </c>
      <c r="V6" s="259">
        <v>1.578450979686481</v>
      </c>
      <c r="W6" s="259">
        <v>1.601949613765896</v>
      </c>
      <c r="X6" s="259">
        <v>1.477438926776345</v>
      </c>
      <c r="Y6" s="259">
        <v>1.339326042839331</v>
      </c>
      <c r="DA6" s="67" t="s">
        <v>2939</v>
      </c>
    </row>
    <row r="7" spans="1:105" ht="12" customHeight="1" x14ac:dyDescent="0.25">
      <c r="A7" s="173" t="s">
        <v>92</v>
      </c>
      <c r="B7" s="224">
        <v>0.10970985042605839</v>
      </c>
      <c r="C7" s="224">
        <v>9.9321730992362064E-2</v>
      </c>
      <c r="D7" s="224">
        <v>0.26108068501398218</v>
      </c>
      <c r="E7" s="224">
        <v>0.14103141570986669</v>
      </c>
      <c r="F7" s="224">
        <v>0.34711334702545182</v>
      </c>
      <c r="G7" s="224">
        <v>0.2688763531336521</v>
      </c>
      <c r="H7" s="224">
        <v>0.3552522434979003</v>
      </c>
      <c r="I7" s="224">
        <v>0.31772640577490519</v>
      </c>
      <c r="J7" s="224">
        <v>0.42090290240221329</v>
      </c>
      <c r="K7" s="224">
        <v>0.35106826763231569</v>
      </c>
      <c r="L7" s="224">
        <v>0.33928433486131121</v>
      </c>
      <c r="M7" s="224">
        <v>0.34673362600316332</v>
      </c>
      <c r="N7" s="224">
        <v>0.40688430310733559</v>
      </c>
      <c r="O7" s="224">
        <v>0.44903799949161399</v>
      </c>
      <c r="P7" s="224">
        <v>0.43576212876529452</v>
      </c>
      <c r="Q7" s="224">
        <v>0.47038749952807168</v>
      </c>
      <c r="R7" s="224">
        <v>0.46519684530224698</v>
      </c>
      <c r="S7" s="224">
        <v>0.50078686578684373</v>
      </c>
      <c r="T7" s="224">
        <v>0.49536471713548652</v>
      </c>
      <c r="U7" s="224">
        <v>0.45440910085920277</v>
      </c>
      <c r="V7" s="224">
        <v>0.4451105782914288</v>
      </c>
      <c r="W7" s="224">
        <v>0.45173700555382279</v>
      </c>
      <c r="X7" s="224">
        <v>0.4166259855711873</v>
      </c>
      <c r="Y7" s="224">
        <v>0.37767925461162871</v>
      </c>
      <c r="DA7" s="177" t="s">
        <v>2940</v>
      </c>
    </row>
    <row r="8" spans="1:105" ht="12" customHeight="1" x14ac:dyDescent="0.25">
      <c r="A8" s="173" t="s">
        <v>93</v>
      </c>
      <c r="B8" s="224">
        <v>1.4883231905508689</v>
      </c>
      <c r="C8" s="224">
        <v>1.3473980229443141</v>
      </c>
      <c r="D8" s="224">
        <v>3.5418190490844248</v>
      </c>
      <c r="E8" s="224">
        <v>1.913231362380557</v>
      </c>
      <c r="F8" s="224">
        <v>4.7089376397965106</v>
      </c>
      <c r="G8" s="224">
        <v>3.6475750372959159</v>
      </c>
      <c r="H8" s="224">
        <v>4.8193498618385231</v>
      </c>
      <c r="I8" s="224">
        <v>4.3102745663104871</v>
      </c>
      <c r="J8" s="224">
        <v>5.7099663173598776</v>
      </c>
      <c r="K8" s="224">
        <v>4.7625900696660626</v>
      </c>
      <c r="L8" s="224">
        <v>4.6027293064723418</v>
      </c>
      <c r="M8" s="224">
        <v>4.7037863466244119</v>
      </c>
      <c r="N8" s="224">
        <v>5.5197900811460787</v>
      </c>
      <c r="O8" s="224">
        <v>6.091646880262271</v>
      </c>
      <c r="P8" s="224">
        <v>5.9115464954745436</v>
      </c>
      <c r="Q8" s="224">
        <v>6.3812740731490356</v>
      </c>
      <c r="R8" s="224">
        <v>6.3108576882171077</v>
      </c>
      <c r="S8" s="224">
        <v>6.7936716983875609</v>
      </c>
      <c r="T8" s="224">
        <v>6.7201148614299919</v>
      </c>
      <c r="U8" s="224">
        <v>6.1645112100661796</v>
      </c>
      <c r="V8" s="224">
        <v>6.0383675071832146</v>
      </c>
      <c r="W8" s="224">
        <v>6.1282615807492586</v>
      </c>
      <c r="X8" s="224">
        <v>5.6519456885926944</v>
      </c>
      <c r="Y8" s="224">
        <v>5.1235945637105802</v>
      </c>
      <c r="DA8" s="177" t="s">
        <v>2941</v>
      </c>
    </row>
    <row r="9" spans="1:105" ht="12" customHeight="1" x14ac:dyDescent="0.25">
      <c r="A9" s="173" t="s">
        <v>94</v>
      </c>
      <c r="B9" s="224">
        <v>3.395358990530994</v>
      </c>
      <c r="C9" s="224">
        <v>3.073861927350853</v>
      </c>
      <c r="D9" s="224">
        <v>8.0800643485852568</v>
      </c>
      <c r="E9" s="224">
        <v>4.3647155056559326</v>
      </c>
      <c r="F9" s="224">
        <v>10.74264907826579</v>
      </c>
      <c r="G9" s="224">
        <v>8.321328845205425</v>
      </c>
      <c r="H9" s="224">
        <v>10.99453598908929</v>
      </c>
      <c r="I9" s="224">
        <v>9.8331663400088569</v>
      </c>
      <c r="J9" s="224">
        <v>13.02632761107566</v>
      </c>
      <c r="K9" s="224">
        <v>10.865048071493851</v>
      </c>
      <c r="L9" s="224">
        <v>10.50035263236545</v>
      </c>
      <c r="M9" s="224">
        <v>10.7308972694545</v>
      </c>
      <c r="N9" s="224">
        <v>12.592472519981589</v>
      </c>
      <c r="O9" s="224">
        <v>13.89706760826801</v>
      </c>
      <c r="P9" s="224">
        <v>13.4861988772226</v>
      </c>
      <c r="Q9" s="224">
        <v>14.557803327172151</v>
      </c>
      <c r="R9" s="224">
        <v>14.3971601905354</v>
      </c>
      <c r="S9" s="224">
        <v>15.498619134798581</v>
      </c>
      <c r="T9" s="224">
        <v>15.330811585158459</v>
      </c>
      <c r="U9" s="224">
        <v>14.063295319331999</v>
      </c>
      <c r="V9" s="224">
        <v>13.775519681351099</v>
      </c>
      <c r="W9" s="224">
        <v>13.98059788803076</v>
      </c>
      <c r="X9" s="224">
        <v>12.89396330688982</v>
      </c>
      <c r="Y9" s="224">
        <v>11.68861909575671</v>
      </c>
      <c r="DA9" s="177" t="s">
        <v>2942</v>
      </c>
    </row>
    <row r="10" spans="1:105" ht="12" customHeight="1" x14ac:dyDescent="0.25">
      <c r="A10" s="56" t="s">
        <v>95</v>
      </c>
      <c r="B10" s="260">
        <v>2.026762133067308</v>
      </c>
      <c r="C10" s="260">
        <v>2.5436342439142199</v>
      </c>
      <c r="D10" s="260">
        <v>2.7329334135689098</v>
      </c>
      <c r="E10" s="260">
        <v>1.533443024128083</v>
      </c>
      <c r="F10" s="260">
        <v>3.3429108373822101</v>
      </c>
      <c r="G10" s="260">
        <v>2.8777227985322851</v>
      </c>
      <c r="H10" s="260">
        <v>3.5895638580512852</v>
      </c>
      <c r="I10" s="260">
        <v>3.8867219833153208</v>
      </c>
      <c r="J10" s="260">
        <v>4.1359800187467259</v>
      </c>
      <c r="K10" s="260">
        <v>3.539097906822041</v>
      </c>
      <c r="L10" s="260">
        <v>3.624599843734218</v>
      </c>
      <c r="M10" s="260">
        <v>3.425964880241414</v>
      </c>
      <c r="N10" s="260">
        <v>4.0286338505862993</v>
      </c>
      <c r="O10" s="260">
        <v>4.4378875771212796</v>
      </c>
      <c r="P10" s="260">
        <v>4.3989869946850622</v>
      </c>
      <c r="Q10" s="260">
        <v>4.6389380119514732</v>
      </c>
      <c r="R10" s="260">
        <v>4.7997356390884711</v>
      </c>
      <c r="S10" s="260">
        <v>5.148760858724815</v>
      </c>
      <c r="T10" s="260">
        <v>5.0911000143087257</v>
      </c>
      <c r="U10" s="260">
        <v>4.6968105232857909</v>
      </c>
      <c r="V10" s="260">
        <v>4.5358110172590322</v>
      </c>
      <c r="W10" s="260">
        <v>4.5850486354518614</v>
      </c>
      <c r="X10" s="260">
        <v>4.2075095272731824</v>
      </c>
      <c r="Y10" s="260">
        <v>3.5793378002033909</v>
      </c>
      <c r="DA10" s="68" t="s">
        <v>2943</v>
      </c>
    </row>
    <row r="11" spans="1:105" ht="12" customHeight="1" x14ac:dyDescent="0.25">
      <c r="A11" s="37" t="s">
        <v>159</v>
      </c>
      <c r="B11" s="226">
        <v>0.52187819762281873</v>
      </c>
      <c r="C11" s="226">
        <v>1.9246157923989371</v>
      </c>
      <c r="D11" s="226">
        <v>0.47312527944622318</v>
      </c>
      <c r="E11" s="226">
        <v>0.26703126088524293</v>
      </c>
      <c r="F11" s="226">
        <v>1.0646440071549521</v>
      </c>
      <c r="G11" s="226">
        <v>4.5133029089371793E-2</v>
      </c>
      <c r="H11" s="226">
        <v>0.42180046518608388</v>
      </c>
      <c r="I11" s="226">
        <v>0.7316734061128729</v>
      </c>
      <c r="J11" s="226">
        <v>0.13000494244817651</v>
      </c>
      <c r="K11" s="226">
        <v>6.2369594377542463E-2</v>
      </c>
      <c r="L11" s="226">
        <v>0.26472264596695172</v>
      </c>
      <c r="M11" s="226">
        <v>0.25385901221782348</v>
      </c>
      <c r="N11" s="226">
        <v>0.18073798333863361</v>
      </c>
      <c r="O11" s="226">
        <v>6.9514719120369828E-2</v>
      </c>
      <c r="P11" s="226">
        <v>8.2793382100650431E-2</v>
      </c>
      <c r="Q11" s="226">
        <v>0.25459092155828378</v>
      </c>
      <c r="R11" s="226">
        <v>0.23299528241459341</v>
      </c>
      <c r="S11" s="226">
        <v>0.26417190105218202</v>
      </c>
      <c r="T11" s="226">
        <v>0.32200931456229248</v>
      </c>
      <c r="U11" s="226">
        <v>0.33934274340139969</v>
      </c>
      <c r="V11" s="226">
        <v>0.24867952241132699</v>
      </c>
      <c r="W11" s="226">
        <v>0.28918932573367678</v>
      </c>
      <c r="X11" s="226">
        <v>0.46031876800634958</v>
      </c>
      <c r="Y11" s="226">
        <v>0.41394235502994031</v>
      </c>
      <c r="DA11" s="69" t="s">
        <v>2944</v>
      </c>
    </row>
    <row r="12" spans="1:105" ht="12" customHeight="1" x14ac:dyDescent="0.25">
      <c r="A12" s="37" t="s">
        <v>35</v>
      </c>
      <c r="B12" s="226">
        <v>1.262986446069011</v>
      </c>
      <c r="C12" s="226">
        <v>0.54745606157182569</v>
      </c>
      <c r="D12" s="226">
        <v>0.39916255672006667</v>
      </c>
      <c r="E12" s="226">
        <v>0.32242984488076287</v>
      </c>
      <c r="F12" s="226">
        <v>0.39173968221780597</v>
      </c>
      <c r="G12" s="226">
        <v>1.7155775269512199</v>
      </c>
      <c r="H12" s="226">
        <v>0.97073034625248378</v>
      </c>
      <c r="I12" s="226">
        <v>1.4962261055118951</v>
      </c>
      <c r="J12" s="226">
        <v>0.86509247891219299</v>
      </c>
      <c r="K12" s="226">
        <v>0.37074907151642322</v>
      </c>
      <c r="L12" s="226">
        <v>1.3284260959270959</v>
      </c>
      <c r="M12" s="226">
        <v>1.0188032201263979</v>
      </c>
      <c r="N12" s="226">
        <v>0.98709004506328013</v>
      </c>
      <c r="O12" s="226">
        <v>0.83990598588711129</v>
      </c>
      <c r="P12" s="226">
        <v>0.90634900399435037</v>
      </c>
      <c r="Q12" s="226">
        <v>1.022513150520973</v>
      </c>
      <c r="R12" s="226">
        <v>1.3260944475494321</v>
      </c>
      <c r="S12" s="226">
        <v>0.61526297844167566</v>
      </c>
      <c r="T12" s="226">
        <v>0.95819387800786004</v>
      </c>
      <c r="U12" s="226">
        <v>0.62127140396112124</v>
      </c>
      <c r="V12" s="226">
        <v>0.5107969137780386</v>
      </c>
      <c r="W12" s="226">
        <v>0.52960084726770507</v>
      </c>
      <c r="X12" s="226">
        <v>0.60348111082874256</v>
      </c>
      <c r="Y12" s="226">
        <v>0.33548177991074962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3.6316499388352408E-2</v>
      </c>
      <c r="I13" s="226">
        <v>3.6316499388284483E-2</v>
      </c>
      <c r="J13" s="226">
        <v>0</v>
      </c>
      <c r="K13" s="226">
        <v>0</v>
      </c>
      <c r="L13" s="226">
        <v>3.6316499388316742E-2</v>
      </c>
      <c r="M13" s="226">
        <v>0</v>
      </c>
      <c r="N13" s="226">
        <v>1.815824969397789E-2</v>
      </c>
      <c r="O13" s="226">
        <v>1.815824969391433E-2</v>
      </c>
      <c r="P13" s="226">
        <v>1.8158249693972131E-2</v>
      </c>
      <c r="Q13" s="226">
        <v>1.8158249693947279E-2</v>
      </c>
      <c r="R13" s="226">
        <v>1.8158249694134841E-2</v>
      </c>
      <c r="S13" s="226">
        <v>1.9203328813248571E-2</v>
      </c>
      <c r="T13" s="226">
        <v>2.0509677712072769E-2</v>
      </c>
      <c r="U13" s="226">
        <v>9.1444422920293803E-4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2947</v>
      </c>
    </row>
    <row r="15" spans="1:105" ht="12" customHeight="1" x14ac:dyDescent="0.25">
      <c r="A15" s="37" t="s">
        <v>40</v>
      </c>
      <c r="B15" s="226">
        <v>0.24189748937547731</v>
      </c>
      <c r="C15" s="226">
        <v>7.1562389943457955E-2</v>
      </c>
      <c r="D15" s="226">
        <v>1.86064557740262</v>
      </c>
      <c r="E15" s="226">
        <v>0.94398191836207757</v>
      </c>
      <c r="F15" s="226">
        <v>1.8865271480094521</v>
      </c>
      <c r="G15" s="226">
        <v>1.1170122424916931</v>
      </c>
      <c r="H15" s="226">
        <v>2.1607165472243648</v>
      </c>
      <c r="I15" s="226">
        <v>1.6225059723022679</v>
      </c>
      <c r="J15" s="226">
        <v>3.1408825973863568</v>
      </c>
      <c r="K15" s="226">
        <v>3.1059792409280749</v>
      </c>
      <c r="L15" s="226">
        <v>1.9951346024518539</v>
      </c>
      <c r="M15" s="226">
        <v>2.1533026478971919</v>
      </c>
      <c r="N15" s="226">
        <v>2.842647572490407</v>
      </c>
      <c r="O15" s="226">
        <v>3.5103086224198838</v>
      </c>
      <c r="P15" s="226">
        <v>3.3916863588960902</v>
      </c>
      <c r="Q15" s="226">
        <v>3.3436756901782698</v>
      </c>
      <c r="R15" s="226">
        <v>3.2224876594303109</v>
      </c>
      <c r="S15" s="226">
        <v>4.2501226504177083</v>
      </c>
      <c r="T15" s="226">
        <v>3.7903871440265009</v>
      </c>
      <c r="U15" s="226">
        <v>3.7352819316940669</v>
      </c>
      <c r="V15" s="226">
        <v>3.7763345810696669</v>
      </c>
      <c r="W15" s="226">
        <v>3.7662584624504798</v>
      </c>
      <c r="X15" s="226">
        <v>3.1437096484380889</v>
      </c>
      <c r="Y15" s="226">
        <v>2.8299136652627022</v>
      </c>
      <c r="DA15" s="69" t="s">
        <v>2948</v>
      </c>
    </row>
    <row r="16" spans="1:105" ht="12" customHeight="1" x14ac:dyDescent="0.25">
      <c r="A16" s="57" t="s">
        <v>2898</v>
      </c>
      <c r="B16" s="261">
        <v>54.375476627569732</v>
      </c>
      <c r="C16" s="261">
        <v>61.288352163695983</v>
      </c>
      <c r="D16" s="261">
        <v>54.743222054253323</v>
      </c>
      <c r="E16" s="261">
        <v>34.307597738650159</v>
      </c>
      <c r="F16" s="261">
        <v>61.122457230751102</v>
      </c>
      <c r="G16" s="261">
        <v>57.943039734330164</v>
      </c>
      <c r="H16" s="261">
        <v>66.554630200845153</v>
      </c>
      <c r="I16" s="261">
        <v>92.472823565990311</v>
      </c>
      <c r="J16" s="261">
        <v>62.54375473299379</v>
      </c>
      <c r="K16" s="261">
        <v>47.250462838315329</v>
      </c>
      <c r="L16" s="261">
        <v>73.765129705171319</v>
      </c>
      <c r="M16" s="261">
        <v>60.318550940805324</v>
      </c>
      <c r="N16" s="261">
        <v>65.733486043709675</v>
      </c>
      <c r="O16" s="261">
        <v>64.332382432803897</v>
      </c>
      <c r="P16" s="261">
        <v>70.442994239308518</v>
      </c>
      <c r="Q16" s="261">
        <v>74.110413937307428</v>
      </c>
      <c r="R16" s="261">
        <v>88.824206129009482</v>
      </c>
      <c r="S16" s="261">
        <v>87.27978241470916</v>
      </c>
      <c r="T16" s="261">
        <v>93.269222817520543</v>
      </c>
      <c r="U16" s="261">
        <v>87.937475006306101</v>
      </c>
      <c r="V16" s="261">
        <v>74.069698092688796</v>
      </c>
      <c r="W16" s="261">
        <v>75.0872929355141</v>
      </c>
      <c r="X16" s="261">
        <v>72.670943996243011</v>
      </c>
      <c r="Y16" s="261">
        <v>49.317682721438231</v>
      </c>
      <c r="DA16" s="70" t="s">
        <v>2949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4.7875166467156111E-3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0.32202856297096683</v>
      </c>
      <c r="E19" s="229">
        <v>0.31517506643805743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0.71365583750086481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0.18282254034954429</v>
      </c>
      <c r="T19" s="229">
        <v>0.2127833370850567</v>
      </c>
      <c r="U19" s="229">
        <v>0.1113975624882461</v>
      </c>
      <c r="V19" s="229">
        <v>0.1370683190223915</v>
      </c>
      <c r="W19" s="229">
        <v>0.15560794459138069</v>
      </c>
      <c r="X19" s="229">
        <v>0.25771330565931883</v>
      </c>
      <c r="Y19" s="229">
        <v>8.6165568534356932E-2</v>
      </c>
      <c r="DA19" s="73" t="s">
        <v>2952</v>
      </c>
    </row>
    <row r="20" spans="1:105" ht="12" customHeight="1" x14ac:dyDescent="0.25">
      <c r="A20" s="46" t="s">
        <v>159</v>
      </c>
      <c r="B20" s="229">
        <v>2.5419649543085132</v>
      </c>
      <c r="C20" s="229">
        <v>18.861000275438489</v>
      </c>
      <c r="D20" s="229">
        <v>4.0578507036730569</v>
      </c>
      <c r="E20" s="229">
        <v>1.832343855971367</v>
      </c>
      <c r="F20" s="229">
        <v>17.870491904500678</v>
      </c>
      <c r="G20" s="229">
        <v>0.69772206309457496</v>
      </c>
      <c r="H20" s="229">
        <v>5.7403103569871066</v>
      </c>
      <c r="I20" s="229">
        <v>4.4706799794025454</v>
      </c>
      <c r="J20" s="229">
        <v>2.2309718187057892</v>
      </c>
      <c r="K20" s="229">
        <v>1.09711010191443</v>
      </c>
      <c r="L20" s="229">
        <v>2.660680033872123</v>
      </c>
      <c r="M20" s="229">
        <v>3.9055482752344139</v>
      </c>
      <c r="N20" s="229">
        <v>2.7768409105813578</v>
      </c>
      <c r="O20" s="229">
        <v>1.2040990320160869</v>
      </c>
      <c r="P20" s="229">
        <v>1.121815414667682</v>
      </c>
      <c r="Q20" s="229">
        <v>4.008944703432082</v>
      </c>
      <c r="R20" s="229">
        <v>2.49804319687488</v>
      </c>
      <c r="S20" s="229">
        <v>2.90513030148206</v>
      </c>
      <c r="T20" s="229">
        <v>3.3732895519848789</v>
      </c>
      <c r="U20" s="229">
        <v>3.1323169739819612</v>
      </c>
      <c r="V20" s="229">
        <v>3.0306121759772058</v>
      </c>
      <c r="W20" s="229">
        <v>3.5995105830345508</v>
      </c>
      <c r="X20" s="229">
        <v>5.4414310542706268</v>
      </c>
      <c r="Y20" s="229">
        <v>9.0146380543546378</v>
      </c>
      <c r="DA20" s="73" t="s">
        <v>2953</v>
      </c>
    </row>
    <row r="21" spans="1:105" ht="12" customHeight="1" x14ac:dyDescent="0.25">
      <c r="A21" s="46" t="s">
        <v>32</v>
      </c>
      <c r="B21" s="229">
        <v>3.1778464684834069</v>
      </c>
      <c r="C21" s="229">
        <v>1.5146363075188869</v>
      </c>
      <c r="D21" s="229">
        <v>0.96853584937691817</v>
      </c>
      <c r="E21" s="229">
        <v>0.7109476903765799</v>
      </c>
      <c r="F21" s="229">
        <v>0.90560147546268577</v>
      </c>
      <c r="G21" s="229">
        <v>0.92254519780494659</v>
      </c>
      <c r="H21" s="229">
        <v>0.56303163249322508</v>
      </c>
      <c r="I21" s="229">
        <v>9.89637960276524</v>
      </c>
      <c r="J21" s="229">
        <v>1.116213099003452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3.775407057941283E-3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2954</v>
      </c>
    </row>
    <row r="22" spans="1:105" ht="12" customHeight="1" x14ac:dyDescent="0.25">
      <c r="A22" s="46" t="s">
        <v>33</v>
      </c>
      <c r="B22" s="229">
        <v>2.4527191991488531</v>
      </c>
      <c r="C22" s="229">
        <v>2.452719199145776</v>
      </c>
      <c r="D22" s="229">
        <v>0.81757306638197169</v>
      </c>
      <c r="E22" s="229">
        <v>0.40880314310174298</v>
      </c>
      <c r="F22" s="229">
        <v>1.226376209485788</v>
      </c>
      <c r="G22" s="229">
        <v>0</v>
      </c>
      <c r="H22" s="229">
        <v>0.80322210280078155</v>
      </c>
      <c r="I22" s="229">
        <v>1.209367660056722</v>
      </c>
      <c r="J22" s="229">
        <v>0.80551427060297509</v>
      </c>
      <c r="K22" s="229">
        <v>1.6057133695099479</v>
      </c>
      <c r="L22" s="229">
        <v>0.40149478202001282</v>
      </c>
      <c r="M22" s="229">
        <v>0</v>
      </c>
      <c r="N22" s="229">
        <v>0.40149478202319111</v>
      </c>
      <c r="O22" s="229">
        <v>0</v>
      </c>
      <c r="P22" s="229">
        <v>0</v>
      </c>
      <c r="Q22" s="229">
        <v>0</v>
      </c>
      <c r="R22" s="229">
        <v>0</v>
      </c>
      <c r="S22" s="229">
        <v>0.22851916312426421</v>
      </c>
      <c r="T22" s="229">
        <v>5.1822924040430311E-2</v>
      </c>
      <c r="U22" s="229">
        <v>0.32970674429536401</v>
      </c>
      <c r="V22" s="229">
        <v>0.14540316572181991</v>
      </c>
      <c r="W22" s="229">
        <v>0.19480104267599591</v>
      </c>
      <c r="X22" s="229">
        <v>0.10161943887147749</v>
      </c>
      <c r="Y22" s="229">
        <v>3.9365490377121323E-2</v>
      </c>
      <c r="DA22" s="73" t="s">
        <v>2955</v>
      </c>
    </row>
    <row r="23" spans="1:105" ht="12" customHeight="1" x14ac:dyDescent="0.25">
      <c r="A23" s="46" t="s">
        <v>35</v>
      </c>
      <c r="B23" s="229">
        <v>5.8782409268415776</v>
      </c>
      <c r="C23" s="229">
        <v>5.1264677841075592</v>
      </c>
      <c r="D23" s="229">
        <v>3.271282077098542</v>
      </c>
      <c r="E23" s="229">
        <v>2.1141139484199312</v>
      </c>
      <c r="F23" s="229">
        <v>6.2831575154816157</v>
      </c>
      <c r="G23" s="229">
        <v>25.342333991621789</v>
      </c>
      <c r="H23" s="229">
        <v>12.623367131076369</v>
      </c>
      <c r="I23" s="229">
        <v>8.7357828174536927</v>
      </c>
      <c r="J23" s="229">
        <v>14.185512955371539</v>
      </c>
      <c r="K23" s="229">
        <v>6.2316873157560337</v>
      </c>
      <c r="L23" s="229">
        <v>12.758136412043379</v>
      </c>
      <c r="M23" s="229">
        <v>14.97711004795174</v>
      </c>
      <c r="N23" s="229">
        <v>14.49127594272014</v>
      </c>
      <c r="O23" s="229">
        <v>13.90158753851515</v>
      </c>
      <c r="P23" s="229">
        <v>11.734633461481931</v>
      </c>
      <c r="Q23" s="229">
        <v>15.38524237554512</v>
      </c>
      <c r="R23" s="229">
        <v>13.58549792273619</v>
      </c>
      <c r="S23" s="229">
        <v>6.4652908305005043</v>
      </c>
      <c r="T23" s="229">
        <v>9.5915073944644558</v>
      </c>
      <c r="U23" s="229">
        <v>5.4797000814731538</v>
      </c>
      <c r="V23" s="229">
        <v>5.9482181953270539</v>
      </c>
      <c r="W23" s="229">
        <v>6.2988048723024352</v>
      </c>
      <c r="X23" s="229">
        <v>6.8165781338151978</v>
      </c>
      <c r="Y23" s="229">
        <v>6.9811288511722811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35.144332270365858</v>
      </c>
      <c r="C25" s="229">
        <v>29.091148625580601</v>
      </c>
      <c r="D25" s="229">
        <v>42.811698220329681</v>
      </c>
      <c r="E25" s="229">
        <v>25.55789726118547</v>
      </c>
      <c r="F25" s="229">
        <v>29.315358547814039</v>
      </c>
      <c r="G25" s="229">
        <v>22.804812488691422</v>
      </c>
      <c r="H25" s="229">
        <v>33.79916958802113</v>
      </c>
      <c r="I25" s="229">
        <v>63.939568995748601</v>
      </c>
      <c r="J25" s="229">
        <v>39.547466479336492</v>
      </c>
      <c r="K25" s="229">
        <v>33.135579242671049</v>
      </c>
      <c r="L25" s="229">
        <v>48.362709749913321</v>
      </c>
      <c r="M25" s="229">
        <v>32.983135865749382</v>
      </c>
      <c r="N25" s="229">
        <v>44.013360096018118</v>
      </c>
      <c r="O25" s="229">
        <v>47.116173606970641</v>
      </c>
      <c r="P25" s="229">
        <v>53.994398111512098</v>
      </c>
      <c r="Q25" s="229">
        <v>51.80627714585443</v>
      </c>
      <c r="R25" s="229">
        <v>70.512874462984058</v>
      </c>
      <c r="S25" s="229">
        <v>61.925650584471519</v>
      </c>
      <c r="T25" s="229">
        <v>62.650967261567359</v>
      </c>
      <c r="U25" s="229">
        <v>61.36007338833808</v>
      </c>
      <c r="V25" s="229">
        <v>49.857571699522438</v>
      </c>
      <c r="W25" s="229">
        <v>49.487665682450157</v>
      </c>
      <c r="X25" s="229">
        <v>57.258081030542023</v>
      </c>
      <c r="Y25" s="229">
        <v>32.367486734514031</v>
      </c>
      <c r="DA25" s="73" t="s">
        <v>2958</v>
      </c>
    </row>
    <row r="26" spans="1:105" ht="12" customHeight="1" x14ac:dyDescent="0.25">
      <c r="A26" s="46" t="s">
        <v>39</v>
      </c>
      <c r="B26" s="229">
        <v>5.1803728084215246</v>
      </c>
      <c r="C26" s="229">
        <v>4.2423799719046782</v>
      </c>
      <c r="D26" s="229">
        <v>2.4942535744221912</v>
      </c>
      <c r="E26" s="229">
        <v>3.3683167731570132</v>
      </c>
      <c r="F26" s="229">
        <v>5.5214715780062944</v>
      </c>
      <c r="G26" s="229">
        <v>8.1756259931174196</v>
      </c>
      <c r="H26" s="229">
        <v>13.02552938946654</v>
      </c>
      <c r="I26" s="229">
        <v>4.2210445105635124</v>
      </c>
      <c r="J26" s="229">
        <v>4.6580761099735524</v>
      </c>
      <c r="K26" s="229">
        <v>5.1803728084638676</v>
      </c>
      <c r="L26" s="229">
        <v>8.8684528898216168</v>
      </c>
      <c r="M26" s="229">
        <v>8.4527567518697833</v>
      </c>
      <c r="N26" s="229">
        <v>4.0505143123668752</v>
      </c>
      <c r="O26" s="229">
        <v>2.1105222553020222</v>
      </c>
      <c r="P26" s="229">
        <v>3.5921472516468058</v>
      </c>
      <c r="Q26" s="229">
        <v>2.90994971247579</v>
      </c>
      <c r="R26" s="229">
        <v>2.2277905464143481</v>
      </c>
      <c r="S26" s="229">
        <v>15.568593587723329</v>
      </c>
      <c r="T26" s="229">
        <v>17.384064831731649</v>
      </c>
      <c r="U26" s="229">
        <v>17.524280255729291</v>
      </c>
      <c r="V26" s="229">
        <v>14.950824537117891</v>
      </c>
      <c r="W26" s="229">
        <v>15.350902810459569</v>
      </c>
      <c r="X26" s="229">
        <v>2.7955210330843689</v>
      </c>
      <c r="Y26" s="229">
        <v>0.82889802248580524</v>
      </c>
      <c r="DA26" s="73" t="s">
        <v>2959</v>
      </c>
    </row>
    <row r="27" spans="1:105" ht="12" customHeight="1" x14ac:dyDescent="0.25">
      <c r="A27" s="57" t="s">
        <v>2910</v>
      </c>
      <c r="B27" s="261">
        <v>1.8309240653100061</v>
      </c>
      <c r="C27" s="261">
        <v>1.657558977393055</v>
      </c>
      <c r="D27" s="261">
        <v>4.3571193226800906</v>
      </c>
      <c r="E27" s="261">
        <v>2.3536429225374511</v>
      </c>
      <c r="F27" s="261">
        <v>5.792899889946888</v>
      </c>
      <c r="G27" s="261">
        <v>4.4872195489591649</v>
      </c>
      <c r="H27" s="261">
        <v>5.9287281802836436</v>
      </c>
      <c r="I27" s="261">
        <v>5.3024675565463388</v>
      </c>
      <c r="J27" s="261">
        <v>7.0243578874117034</v>
      </c>
      <c r="K27" s="261">
        <v>5.8589027081749387</v>
      </c>
      <c r="L27" s="261">
        <v>5.6622431920910206</v>
      </c>
      <c r="M27" s="261">
        <v>5.7865628075872628</v>
      </c>
      <c r="N27" s="261">
        <v>6.7904045029958846</v>
      </c>
      <c r="O27" s="261">
        <v>7.4938984632193018</v>
      </c>
      <c r="P27" s="261">
        <v>7.2723403159210758</v>
      </c>
      <c r="Q27" s="261">
        <v>7.8501956712392174</v>
      </c>
      <c r="R27" s="261">
        <v>7.7635699607869846</v>
      </c>
      <c r="S27" s="261">
        <v>8.3575241475538569</v>
      </c>
      <c r="T27" s="261">
        <v>8.2670350764913678</v>
      </c>
      <c r="U27" s="261">
        <v>7.5835356171571444</v>
      </c>
      <c r="V27" s="261">
        <v>7.4283545766667043</v>
      </c>
      <c r="W27" s="261">
        <v>7.5389415941006632</v>
      </c>
      <c r="X27" s="261">
        <v>6.9529813435476404</v>
      </c>
      <c r="Y27" s="261">
        <v>6.3030077386062144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6.3116710336713382</v>
      </c>
      <c r="C28" s="261">
        <f t="shared" si="0"/>
        <v>7.2840306466773841</v>
      </c>
      <c r="D28" s="261">
        <f t="shared" si="0"/>
        <v>6.5008551866653308</v>
      </c>
      <c r="E28" s="261">
        <f t="shared" si="0"/>
        <v>4.0045090266782086</v>
      </c>
      <c r="F28" s="261">
        <f t="shared" si="0"/>
        <v>7.6378454452425855</v>
      </c>
      <c r="G28" s="261">
        <f t="shared" si="0"/>
        <v>7.2764189518752334</v>
      </c>
      <c r="H28" s="261">
        <f t="shared" si="0"/>
        <v>8.2198549061431336</v>
      </c>
      <c r="I28" s="261">
        <f t="shared" si="0"/>
        <v>11.02716913641491</v>
      </c>
      <c r="J28" s="261">
        <f t="shared" si="0"/>
        <v>7.9574557145665494</v>
      </c>
      <c r="K28" s="261">
        <f t="shared" si="0"/>
        <v>5.8730929211057479</v>
      </c>
      <c r="L28" s="261">
        <f t="shared" si="0"/>
        <v>9.0131866940958982</v>
      </c>
      <c r="M28" s="261">
        <f t="shared" si="0"/>
        <v>7.5817462506581812</v>
      </c>
      <c r="N28" s="261">
        <f t="shared" si="0"/>
        <v>8.3123317898750262</v>
      </c>
      <c r="O28" s="261">
        <f t="shared" si="0"/>
        <v>8.211375583852119</v>
      </c>
      <c r="P28" s="261">
        <f t="shared" si="0"/>
        <v>8.7666987653935209</v>
      </c>
      <c r="Q28" s="261">
        <f t="shared" si="0"/>
        <v>9.3909999332349159</v>
      </c>
      <c r="R28" s="261">
        <f t="shared" si="0"/>
        <v>10.908092394445116</v>
      </c>
      <c r="S28" s="261">
        <f t="shared" si="0"/>
        <v>10.24983209968034</v>
      </c>
      <c r="T28" s="261">
        <f t="shared" si="0"/>
        <v>11.111866997437792</v>
      </c>
      <c r="U28" s="261">
        <f t="shared" si="0"/>
        <v>10.131987949348</v>
      </c>
      <c r="V28" s="261">
        <f t="shared" si="0"/>
        <v>8.7885964976829385</v>
      </c>
      <c r="W28" s="261">
        <f t="shared" si="0"/>
        <v>8.9564453266583506</v>
      </c>
      <c r="X28" s="261">
        <f t="shared" si="0"/>
        <v>8.8632796141044921</v>
      </c>
      <c r="Y28" s="261">
        <f t="shared" si="0"/>
        <v>6.3435365250003706</v>
      </c>
      <c r="DA28" s="70"/>
    </row>
    <row r="29" spans="1:105" ht="12" customHeight="1" x14ac:dyDescent="0.25">
      <c r="A29" s="60" t="s">
        <v>2913</v>
      </c>
      <c r="B29" s="329">
        <v>3.3288281176283769</v>
      </c>
      <c r="C29" s="329">
        <v>3.9564643242818391</v>
      </c>
      <c r="D29" s="329">
        <v>3.2843468280257682</v>
      </c>
      <c r="E29" s="329">
        <v>2.0207368281664282</v>
      </c>
      <c r="F29" s="329">
        <v>3.967700236539506</v>
      </c>
      <c r="G29" s="329">
        <v>3.8824814384625541</v>
      </c>
      <c r="H29" s="329">
        <v>4.2557189036547989</v>
      </c>
      <c r="I29" s="329">
        <v>5.76855877486088</v>
      </c>
      <c r="J29" s="329">
        <v>4.1088228262793063</v>
      </c>
      <c r="K29" s="329">
        <v>2.9186405475510022</v>
      </c>
      <c r="L29" s="329">
        <v>4.6967602695463144</v>
      </c>
      <c r="M29" s="329">
        <v>3.95393973124472</v>
      </c>
      <c r="N29" s="329">
        <v>4.3177124309235042</v>
      </c>
      <c r="O29" s="329">
        <v>4.2298629215578298</v>
      </c>
      <c r="P29" s="329">
        <v>4.4862707089957929</v>
      </c>
      <c r="Q29" s="329">
        <v>4.8708021466664153</v>
      </c>
      <c r="R29" s="329">
        <v>5.6301824968843324</v>
      </c>
      <c r="S29" s="329">
        <v>5.0017840330552614</v>
      </c>
      <c r="T29" s="329">
        <v>5.5600726614520957</v>
      </c>
      <c r="U29" s="329">
        <v>4.9154750654331778</v>
      </c>
      <c r="V29" s="329">
        <v>4.3063417841972012</v>
      </c>
      <c r="W29" s="329">
        <v>4.4118871142330276</v>
      </c>
      <c r="X29" s="329">
        <v>4.4941278774443614</v>
      </c>
      <c r="Y29" s="329">
        <v>3.2438786775026749</v>
      </c>
      <c r="DA29" s="72" t="s">
        <v>2961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2.0455881657440848E-3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0.1235043051078506</v>
      </c>
      <c r="E31" s="295">
        <v>0.1286073057799573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0.2080157360486955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9.607045390206663E-2</v>
      </c>
      <c r="T31" s="295">
        <v>9.0019806347129055E-2</v>
      </c>
      <c r="U31" s="295">
        <v>6.3097733614667972E-2</v>
      </c>
      <c r="V31" s="295">
        <v>6.5052322040171501E-2</v>
      </c>
      <c r="W31" s="295">
        <v>6.863930341253352E-2</v>
      </c>
      <c r="X31" s="295">
        <v>9.3173094481663235E-2</v>
      </c>
      <c r="Y31" s="295">
        <v>1.7545614746073131E-2</v>
      </c>
      <c r="DA31" s="122" t="s">
        <v>2963</v>
      </c>
    </row>
    <row r="32" spans="1:105" ht="12" customHeight="1" x14ac:dyDescent="0.25">
      <c r="A32" s="59" t="s">
        <v>159</v>
      </c>
      <c r="B32" s="295">
        <v>0.71562406563172754</v>
      </c>
      <c r="C32" s="295">
        <v>2.9081558498895901</v>
      </c>
      <c r="D32" s="295">
        <v>1.527222816782559</v>
      </c>
      <c r="E32" s="295">
        <v>0.73373527782570258</v>
      </c>
      <c r="F32" s="295">
        <v>2.811152109170965</v>
      </c>
      <c r="G32" s="295">
        <v>9.8377247084443717E-2</v>
      </c>
      <c r="H32" s="295">
        <v>1.2713271076612731</v>
      </c>
      <c r="I32" s="295">
        <v>1.0926783535382361</v>
      </c>
      <c r="J32" s="295">
        <v>0.51289474711729144</v>
      </c>
      <c r="K32" s="295">
        <v>0.4290825498790885</v>
      </c>
      <c r="L32" s="295">
        <v>0.76105957607898445</v>
      </c>
      <c r="M32" s="295">
        <v>0.80410948205222199</v>
      </c>
      <c r="N32" s="295">
        <v>0.6820311644849284</v>
      </c>
      <c r="O32" s="295">
        <v>0.33063615793802698</v>
      </c>
      <c r="P32" s="295">
        <v>0.38393452441687298</v>
      </c>
      <c r="Q32" s="295">
        <v>0.98997470964131828</v>
      </c>
      <c r="R32" s="295">
        <v>0.85888484298973</v>
      </c>
      <c r="S32" s="295">
        <v>1.498112254398996</v>
      </c>
      <c r="T32" s="295">
        <v>1.4004664744989579</v>
      </c>
      <c r="U32" s="295">
        <v>1.741094778333875</v>
      </c>
      <c r="V32" s="295">
        <v>1.4114799625563601</v>
      </c>
      <c r="W32" s="295">
        <v>1.5581282184455649</v>
      </c>
      <c r="X32" s="295">
        <v>1.9305695221139869</v>
      </c>
      <c r="Y32" s="295">
        <v>1.801365174416955</v>
      </c>
      <c r="DA32" s="122" t="s">
        <v>2964</v>
      </c>
    </row>
    <row r="33" spans="1:105" ht="12" customHeight="1" x14ac:dyDescent="0.25">
      <c r="A33" s="59" t="s">
        <v>32</v>
      </c>
      <c r="B33" s="295">
        <v>0.92280704152714788</v>
      </c>
      <c r="C33" s="295">
        <v>0.24089286058263321</v>
      </c>
      <c r="D33" s="295">
        <v>0.3759972338604351</v>
      </c>
      <c r="E33" s="295">
        <v>0.29365180993205292</v>
      </c>
      <c r="F33" s="295">
        <v>0.1469425492962618</v>
      </c>
      <c r="G33" s="295">
        <v>0.13417217868058329</v>
      </c>
      <c r="H33" s="295">
        <v>0.12862261623008789</v>
      </c>
      <c r="I33" s="295">
        <v>2.4949262478195862</v>
      </c>
      <c r="J33" s="295">
        <v>0.26469387495434687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2.0081915433032321E-3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2965</v>
      </c>
    </row>
    <row r="34" spans="1:105" ht="12" customHeight="1" x14ac:dyDescent="0.25">
      <c r="A34" s="59" t="s">
        <v>35</v>
      </c>
      <c r="B34" s="295">
        <v>1.6903970104695021</v>
      </c>
      <c r="C34" s="295">
        <v>0.80741561380961546</v>
      </c>
      <c r="D34" s="295">
        <v>1.257622472274923</v>
      </c>
      <c r="E34" s="295">
        <v>0.86474243462871514</v>
      </c>
      <c r="F34" s="295">
        <v>1.0096055780722779</v>
      </c>
      <c r="G34" s="295">
        <v>3.6499320126975272</v>
      </c>
      <c r="H34" s="295">
        <v>2.8557691797634379</v>
      </c>
      <c r="I34" s="295">
        <v>2.1809541735030571</v>
      </c>
      <c r="J34" s="295">
        <v>3.331234204207667</v>
      </c>
      <c r="K34" s="295">
        <v>2.489557997671914</v>
      </c>
      <c r="L34" s="295">
        <v>3.7276849574186328</v>
      </c>
      <c r="M34" s="295">
        <v>3.1498302491924979</v>
      </c>
      <c r="N34" s="295">
        <v>3.635681266438576</v>
      </c>
      <c r="O34" s="295">
        <v>3.899226763619803</v>
      </c>
      <c r="P34" s="295">
        <v>4.1023361845789186</v>
      </c>
      <c r="Q34" s="295">
        <v>3.880827437025097</v>
      </c>
      <c r="R34" s="295">
        <v>4.7712976538946021</v>
      </c>
      <c r="S34" s="295">
        <v>3.405593133210894</v>
      </c>
      <c r="T34" s="295">
        <v>4.0675407924402647</v>
      </c>
      <c r="U34" s="295">
        <v>3.1112825534846351</v>
      </c>
      <c r="V34" s="295">
        <v>2.8298094996006702</v>
      </c>
      <c r="W34" s="295">
        <v>2.7851195923749299</v>
      </c>
      <c r="X34" s="295">
        <v>2.4703852608487118</v>
      </c>
      <c r="Y34" s="295">
        <v>1.4249678883396459</v>
      </c>
      <c r="DA34" s="122" t="s">
        <v>2966</v>
      </c>
    </row>
    <row r="35" spans="1:105" ht="12" customHeight="1" x14ac:dyDescent="0.25">
      <c r="A35" s="60" t="s">
        <v>2920</v>
      </c>
      <c r="B35" s="329">
        <v>2.82734679616676</v>
      </c>
      <c r="C35" s="329">
        <v>3.18679369597483</v>
      </c>
      <c r="D35" s="329">
        <v>2.846468354604955</v>
      </c>
      <c r="E35" s="329">
        <v>1.7838827825808761</v>
      </c>
      <c r="F35" s="329">
        <v>3.1781677024892998</v>
      </c>
      <c r="G35" s="329">
        <v>3.0128483999339908</v>
      </c>
      <c r="H35" s="329">
        <v>3.4606229156806059</v>
      </c>
      <c r="I35" s="329">
        <v>4.8082841320646663</v>
      </c>
      <c r="J35" s="329">
        <v>3.2520705202409368</v>
      </c>
      <c r="K35" s="329">
        <v>2.4568694015929262</v>
      </c>
      <c r="L35" s="329">
        <v>3.8355452876158629</v>
      </c>
      <c r="M35" s="329">
        <v>3.1363672068566042</v>
      </c>
      <c r="N35" s="329">
        <v>3.4179261073791438</v>
      </c>
      <c r="O35" s="329">
        <v>3.3450733058759079</v>
      </c>
      <c r="P35" s="329">
        <v>3.6628051178115091</v>
      </c>
      <c r="Q35" s="329">
        <v>3.8534989374603228</v>
      </c>
      <c r="R35" s="329">
        <v>4.6185679684429282</v>
      </c>
      <c r="S35" s="329">
        <v>4.5382629906960874</v>
      </c>
      <c r="T35" s="329">
        <v>4.8496942862727099</v>
      </c>
      <c r="U35" s="329">
        <v>4.5724608526192227</v>
      </c>
      <c r="V35" s="329">
        <v>3.8513818468162402</v>
      </c>
      <c r="W35" s="329">
        <v>3.9042934477271389</v>
      </c>
      <c r="X35" s="329">
        <v>3.7786512123742071</v>
      </c>
      <c r="Y35" s="329">
        <v>2.5643580688381218</v>
      </c>
      <c r="DA35" s="72" t="s">
        <v>2967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2.4893519454362512E-4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1.6744431171174481E-2</v>
      </c>
      <c r="E38" s="229">
        <v>1.6388071785167071E-2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3.7107767524390281E-2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9.5061736610556804E-3</v>
      </c>
      <c r="T38" s="229">
        <v>1.106403701995458E-2</v>
      </c>
      <c r="U38" s="229">
        <v>5.7923086092497179E-3</v>
      </c>
      <c r="V38" s="229">
        <v>7.1271039203623203E-3</v>
      </c>
      <c r="W38" s="229">
        <v>8.0911037637776823E-3</v>
      </c>
      <c r="X38" s="229">
        <v>1.3400248315542641E-2</v>
      </c>
      <c r="Y38" s="229">
        <v>4.480327516099049E-3</v>
      </c>
      <c r="DA38" s="73" t="s">
        <v>2970</v>
      </c>
    </row>
    <row r="39" spans="1:105" ht="12" customHeight="1" x14ac:dyDescent="0.25">
      <c r="A39" s="64" t="s">
        <v>159</v>
      </c>
      <c r="B39" s="229">
        <v>0.13217385695316111</v>
      </c>
      <c r="C39" s="229">
        <v>0.98071027618769369</v>
      </c>
      <c r="D39" s="229">
        <v>0.21099495393730441</v>
      </c>
      <c r="E39" s="229">
        <v>9.5275882658281991E-2</v>
      </c>
      <c r="F39" s="229">
        <v>0.92920708315218747</v>
      </c>
      <c r="G39" s="229">
        <v>3.6279263411644259E-2</v>
      </c>
      <c r="H39" s="229">
        <v>0.29847734867672732</v>
      </c>
      <c r="I39" s="229">
        <v>0.23246072495191289</v>
      </c>
      <c r="J39" s="229">
        <v>0.1160032318826234</v>
      </c>
      <c r="K39" s="229">
        <v>5.7046134104454083E-2</v>
      </c>
      <c r="L39" s="229">
        <v>0.138346652497737</v>
      </c>
      <c r="M39" s="229">
        <v>0.20307572619344899</v>
      </c>
      <c r="N39" s="229">
        <v>0.144386637854615</v>
      </c>
      <c r="O39" s="229">
        <v>6.2609208260476432E-2</v>
      </c>
      <c r="P39" s="229">
        <v>5.833072949916903E-2</v>
      </c>
      <c r="Q39" s="229">
        <v>0.20845200200988101</v>
      </c>
      <c r="R39" s="229">
        <v>0.12989006933668559</v>
      </c>
      <c r="S39" s="229">
        <v>0.15105726624891169</v>
      </c>
      <c r="T39" s="229">
        <v>0.17540001483888629</v>
      </c>
      <c r="U39" s="229">
        <v>0.16287022956367739</v>
      </c>
      <c r="V39" s="229">
        <v>0.15758191298002591</v>
      </c>
      <c r="W39" s="229">
        <v>0.187162767959096</v>
      </c>
      <c r="X39" s="229">
        <v>0.28293660326379338</v>
      </c>
      <c r="Y39" s="229">
        <v>0.46873167100956931</v>
      </c>
      <c r="DA39" s="73" t="s">
        <v>2971</v>
      </c>
    </row>
    <row r="40" spans="1:105" ht="12" customHeight="1" x14ac:dyDescent="0.25">
      <c r="A40" s="64" t="s">
        <v>32</v>
      </c>
      <c r="B40" s="229">
        <v>0.16523761424503741</v>
      </c>
      <c r="C40" s="229">
        <v>7.8756130097995147E-2</v>
      </c>
      <c r="D40" s="229">
        <v>5.0360693837487223E-2</v>
      </c>
      <c r="E40" s="229">
        <v>3.6966952738566178E-2</v>
      </c>
      <c r="F40" s="229">
        <v>4.7088312398444403E-2</v>
      </c>
      <c r="G40" s="229">
        <v>4.7969330497975679E-2</v>
      </c>
      <c r="H40" s="229">
        <v>2.9275801905580622E-2</v>
      </c>
      <c r="I40" s="229">
        <v>0.51457934530253935</v>
      </c>
      <c r="J40" s="229">
        <v>5.8039427422814517E-2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1.963088088883708E-4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2972</v>
      </c>
    </row>
    <row r="41" spans="1:105" ht="12" customHeight="1" x14ac:dyDescent="0.25">
      <c r="A41" s="64" t="s">
        <v>33</v>
      </c>
      <c r="B41" s="229">
        <v>0.12753336981499031</v>
      </c>
      <c r="C41" s="229">
        <v>0.12753336981483029</v>
      </c>
      <c r="D41" s="229">
        <v>4.2511123271612508E-2</v>
      </c>
      <c r="E41" s="229">
        <v>2.1256425296796031E-2</v>
      </c>
      <c r="F41" s="229">
        <v>6.3767548568516311E-2</v>
      </c>
      <c r="G41" s="229">
        <v>0</v>
      </c>
      <c r="H41" s="229">
        <v>4.1764920140721487E-2</v>
      </c>
      <c r="I41" s="229">
        <v>6.2883159672671135E-2</v>
      </c>
      <c r="J41" s="229">
        <v>4.188410536343129E-2</v>
      </c>
      <c r="K41" s="229">
        <v>8.3491839196941156E-2</v>
      </c>
      <c r="L41" s="229">
        <v>2.0876414443168251E-2</v>
      </c>
      <c r="M41" s="229">
        <v>0</v>
      </c>
      <c r="N41" s="229">
        <v>2.0876414443333529E-2</v>
      </c>
      <c r="O41" s="229">
        <v>0</v>
      </c>
      <c r="P41" s="229">
        <v>0</v>
      </c>
      <c r="Q41" s="229">
        <v>0</v>
      </c>
      <c r="R41" s="229">
        <v>0</v>
      </c>
      <c r="S41" s="229">
        <v>1.1882248465561169E-2</v>
      </c>
      <c r="T41" s="229">
        <v>2.694622416963127E-3</v>
      </c>
      <c r="U41" s="229">
        <v>1.7143671466880062E-2</v>
      </c>
      <c r="V41" s="229">
        <v>7.560488666092012E-3</v>
      </c>
      <c r="W41" s="229">
        <v>1.0129016572530909E-2</v>
      </c>
      <c r="X41" s="229">
        <v>5.2838781881290337E-3</v>
      </c>
      <c r="Y41" s="229">
        <v>2.046876643667993E-3</v>
      </c>
      <c r="DA41" s="73" t="s">
        <v>2973</v>
      </c>
    </row>
    <row r="42" spans="1:105" ht="12" customHeight="1" x14ac:dyDescent="0.25">
      <c r="A42" s="64" t="s">
        <v>35</v>
      </c>
      <c r="B42" s="229">
        <v>0.3056492868179328</v>
      </c>
      <c r="C42" s="229">
        <v>0.26655954419164829</v>
      </c>
      <c r="D42" s="229">
        <v>0.17009596004815161</v>
      </c>
      <c r="E42" s="229">
        <v>0.1099270051412458</v>
      </c>
      <c r="F42" s="229">
        <v>0.3267036240046659</v>
      </c>
      <c r="G42" s="229">
        <v>1.317718413934245</v>
      </c>
      <c r="H42" s="229">
        <v>0.65637377046529677</v>
      </c>
      <c r="I42" s="229">
        <v>0.45423211147381942</v>
      </c>
      <c r="J42" s="229">
        <v>0.73760023992169199</v>
      </c>
      <c r="K42" s="229">
        <v>0.32402734209749462</v>
      </c>
      <c r="L42" s="229">
        <v>0.66338133193227167</v>
      </c>
      <c r="M42" s="229">
        <v>0.77876069758334998</v>
      </c>
      <c r="N42" s="229">
        <v>0.75349891440297689</v>
      </c>
      <c r="O42" s="229">
        <v>0.72283704762459289</v>
      </c>
      <c r="P42" s="229">
        <v>0.61016252875823396</v>
      </c>
      <c r="Q42" s="229">
        <v>0.79998224266950679</v>
      </c>
      <c r="R42" s="229">
        <v>0.70640142226731328</v>
      </c>
      <c r="S42" s="229">
        <v>0.33617396020458418</v>
      </c>
      <c r="T42" s="229">
        <v>0.49872698841593383</v>
      </c>
      <c r="U42" s="229">
        <v>0.2849264674114601</v>
      </c>
      <c r="V42" s="229">
        <v>0.30928787572101551</v>
      </c>
      <c r="W42" s="229">
        <v>0.32751723534050459</v>
      </c>
      <c r="X42" s="229">
        <v>0.35443975010034168</v>
      </c>
      <c r="Y42" s="229">
        <v>0.36299584877535729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1.8273902393281889</v>
      </c>
      <c r="C44" s="229">
        <v>1.512644503821106</v>
      </c>
      <c r="D44" s="229">
        <v>2.2260681709654229</v>
      </c>
      <c r="E44" s="229">
        <v>1.3289269983434731</v>
      </c>
      <c r="F44" s="229">
        <v>1.524302685865879</v>
      </c>
      <c r="G44" s="229">
        <v>1.1857756019078991</v>
      </c>
      <c r="H44" s="229">
        <v>1.7574461829974319</v>
      </c>
      <c r="I44" s="229">
        <v>3.3246482929540631</v>
      </c>
      <c r="J44" s="229">
        <v>2.0563388053167269</v>
      </c>
      <c r="K44" s="229">
        <v>1.722941657184385</v>
      </c>
      <c r="L44" s="229">
        <v>2.5147026002532669</v>
      </c>
      <c r="M44" s="229">
        <v>1.7150151005807821</v>
      </c>
      <c r="N44" s="229">
        <v>2.2885506550744612</v>
      </c>
      <c r="O44" s="229">
        <v>2.449886801134955</v>
      </c>
      <c r="P44" s="229">
        <v>2.8075319607246141</v>
      </c>
      <c r="Q44" s="229">
        <v>2.6937568329358359</v>
      </c>
      <c r="R44" s="229">
        <v>3.6664386607021311</v>
      </c>
      <c r="S44" s="229">
        <v>3.2199311277719471</v>
      </c>
      <c r="T44" s="229">
        <v>3.2576452207855868</v>
      </c>
      <c r="U44" s="229">
        <v>3.190522964889527</v>
      </c>
      <c r="V44" s="229">
        <v>2.5924305284678031</v>
      </c>
      <c r="W44" s="229">
        <v>2.5731966264017041</v>
      </c>
      <c r="X44" s="229">
        <v>2.977232789427692</v>
      </c>
      <c r="Y44" s="229">
        <v>1.6830033609746491</v>
      </c>
      <c r="DA44" s="73" t="s">
        <v>2976</v>
      </c>
    </row>
    <row r="45" spans="1:105" ht="12" customHeight="1" x14ac:dyDescent="0.25">
      <c r="A45" s="64" t="s">
        <v>39</v>
      </c>
      <c r="B45" s="229">
        <v>0.26936242900744989</v>
      </c>
      <c r="C45" s="229">
        <v>0.2205898718615576</v>
      </c>
      <c r="D45" s="229">
        <v>0.12969302137380201</v>
      </c>
      <c r="E45" s="229">
        <v>0.17514144661734579</v>
      </c>
      <c r="F45" s="229">
        <v>0.28709844849960708</v>
      </c>
      <c r="G45" s="229">
        <v>0.42510579018222661</v>
      </c>
      <c r="H45" s="229">
        <v>0.67728489149484727</v>
      </c>
      <c r="I45" s="229">
        <v>0.2194804977096608</v>
      </c>
      <c r="J45" s="229">
        <v>0.2422047103336494</v>
      </c>
      <c r="K45" s="229">
        <v>0.26936242900965152</v>
      </c>
      <c r="L45" s="229">
        <v>0.46113052096502888</v>
      </c>
      <c r="M45" s="229">
        <v>0.43951568249902312</v>
      </c>
      <c r="N45" s="229">
        <v>0.2106134856037572</v>
      </c>
      <c r="O45" s="229">
        <v>0.1097402488558842</v>
      </c>
      <c r="P45" s="229">
        <v>0.18677989882949109</v>
      </c>
      <c r="Q45" s="229">
        <v>0.15130785984509959</v>
      </c>
      <c r="R45" s="229">
        <v>0.1158378161367984</v>
      </c>
      <c r="S45" s="229">
        <v>0.80951590553513919</v>
      </c>
      <c r="T45" s="229">
        <v>0.90391446760084138</v>
      </c>
      <c r="U45" s="229">
        <v>0.91120521067842808</v>
      </c>
      <c r="V45" s="229">
        <v>0.77739393706094151</v>
      </c>
      <c r="W45" s="229">
        <v>0.79819669768952617</v>
      </c>
      <c r="X45" s="229">
        <v>0.1453579430787077</v>
      </c>
      <c r="Y45" s="229">
        <v>4.3099983918779103E-2</v>
      </c>
      <c r="DA45" s="73" t="s">
        <v>2977</v>
      </c>
    </row>
    <row r="46" spans="1:105" ht="12" customHeight="1" x14ac:dyDescent="0.25">
      <c r="A46" s="60" t="s">
        <v>2932</v>
      </c>
      <c r="B46" s="329">
        <v>0.15549611987620091</v>
      </c>
      <c r="C46" s="329">
        <v>0.1407726264207157</v>
      </c>
      <c r="D46" s="329">
        <v>0.37004000403460752</v>
      </c>
      <c r="E46" s="329">
        <v>0.19988941593090501</v>
      </c>
      <c r="F46" s="329">
        <v>0.49197750621377973</v>
      </c>
      <c r="G46" s="329">
        <v>0.38108911347868829</v>
      </c>
      <c r="H46" s="329">
        <v>0.50351308680772844</v>
      </c>
      <c r="I46" s="329">
        <v>0.4503262294893654</v>
      </c>
      <c r="J46" s="329">
        <v>0.59656236804630647</v>
      </c>
      <c r="K46" s="329">
        <v>0.49758297196181878</v>
      </c>
      <c r="L46" s="329">
        <v>0.48088113693372198</v>
      </c>
      <c r="M46" s="329">
        <v>0.49143931255685669</v>
      </c>
      <c r="N46" s="329">
        <v>0.57669325157237705</v>
      </c>
      <c r="O46" s="329">
        <v>0.63643935641838123</v>
      </c>
      <c r="P46" s="329">
        <v>0.61762293858621897</v>
      </c>
      <c r="Q46" s="329">
        <v>0.66669884910817756</v>
      </c>
      <c r="R46" s="329">
        <v>0.65934192911785527</v>
      </c>
      <c r="S46" s="329">
        <v>0.70978507592899032</v>
      </c>
      <c r="T46" s="329">
        <v>0.70210004971298701</v>
      </c>
      <c r="U46" s="329">
        <v>0.64405203129559951</v>
      </c>
      <c r="V46" s="329">
        <v>0.63087286666949638</v>
      </c>
      <c r="W46" s="329">
        <v>0.64026476469818427</v>
      </c>
      <c r="X46" s="329">
        <v>0.59050052428592315</v>
      </c>
      <c r="Y46" s="329">
        <v>0.53529977865957401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1.68950995872723</v>
      </c>
      <c r="C48" s="316">
        <v>1.5295349777431251</v>
      </c>
      <c r="D48" s="316">
        <v>4.0205908188685333</v>
      </c>
      <c r="E48" s="316">
        <v>2.1718558580645451</v>
      </c>
      <c r="F48" s="316">
        <v>5.3454767673928743</v>
      </c>
      <c r="G48" s="316">
        <v>4.1406425632831478</v>
      </c>
      <c r="H48" s="316">
        <v>5.4708141604332488</v>
      </c>
      <c r="I48" s="316">
        <v>4.8929236948427182</v>
      </c>
      <c r="J48" s="316">
        <v>6.4818212995834124</v>
      </c>
      <c r="K48" s="316">
        <v>5.4063817611133373</v>
      </c>
      <c r="L48" s="316">
        <v>5.2249115313001759</v>
      </c>
      <c r="M48" s="316">
        <v>5.3396291388872914</v>
      </c>
      <c r="N48" s="316">
        <v>6.2659376480778883</v>
      </c>
      <c r="O48" s="316">
        <v>6.9150962200914563</v>
      </c>
      <c r="P48" s="316">
        <v>6.7106504413779984</v>
      </c>
      <c r="Q48" s="316">
        <v>7.2438742904776943</v>
      </c>
      <c r="R48" s="316">
        <v>7.1639392438726421</v>
      </c>
      <c r="S48" s="316">
        <v>7.7120185075533296</v>
      </c>
      <c r="T48" s="316">
        <v>7.628518492663221</v>
      </c>
      <c r="U48" s="316">
        <v>6.9978101169260052</v>
      </c>
      <c r="V48" s="316">
        <v>6.8546147117851257</v>
      </c>
      <c r="W48" s="316">
        <v>6.9566603786702714</v>
      </c>
      <c r="X48" s="316">
        <v>6.4159576278109576</v>
      </c>
      <c r="Y48" s="316">
        <v>5.8161856879121583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0.99999999999999989</v>
      </c>
      <c r="C52" s="232">
        <f t="shared" si="1"/>
        <v>0.99999999999999989</v>
      </c>
      <c r="D52" s="232">
        <f t="shared" si="1"/>
        <v>1.0000000000000002</v>
      </c>
      <c r="E52" s="232">
        <f t="shared" si="1"/>
        <v>1</v>
      </c>
      <c r="F52" s="232">
        <f t="shared" si="1"/>
        <v>0.99999999999999978</v>
      </c>
      <c r="G52" s="232">
        <f t="shared" si="1"/>
        <v>1</v>
      </c>
      <c r="H52" s="232">
        <f t="shared" si="1"/>
        <v>1</v>
      </c>
      <c r="I52" s="232">
        <f t="shared" si="1"/>
        <v>0.99999999999999978</v>
      </c>
      <c r="J52" s="232">
        <f t="shared" si="1"/>
        <v>0.99999999999999967</v>
      </c>
      <c r="K52" s="232">
        <f t="shared" si="1"/>
        <v>1</v>
      </c>
      <c r="L52" s="232">
        <f t="shared" si="1"/>
        <v>1.0000000000000002</v>
      </c>
      <c r="M52" s="232">
        <f t="shared" si="1"/>
        <v>1</v>
      </c>
      <c r="N52" s="232">
        <f t="shared" si="1"/>
        <v>0.99999999999999956</v>
      </c>
      <c r="O52" s="232">
        <f t="shared" si="1"/>
        <v>0.99999999999999989</v>
      </c>
      <c r="P52" s="232">
        <f t="shared" si="1"/>
        <v>0.99999999999999978</v>
      </c>
      <c r="Q52" s="232">
        <f t="shared" si="1"/>
        <v>1</v>
      </c>
      <c r="R52" s="232">
        <f t="shared" si="1"/>
        <v>0.99999999999999956</v>
      </c>
      <c r="S52" s="232">
        <f t="shared" si="1"/>
        <v>0.99999999999999989</v>
      </c>
      <c r="T52" s="232">
        <f t="shared" si="1"/>
        <v>0.99999999999999956</v>
      </c>
      <c r="U52" s="232">
        <f t="shared" si="1"/>
        <v>0.99999999999999978</v>
      </c>
      <c r="V52" s="232">
        <f t="shared" si="1"/>
        <v>1.0000000000000002</v>
      </c>
      <c r="W52" s="232">
        <f t="shared" si="1"/>
        <v>1</v>
      </c>
      <c r="X52" s="232">
        <f t="shared" si="1"/>
        <v>1.0000000000000002</v>
      </c>
      <c r="Y52" s="232">
        <f t="shared" si="1"/>
        <v>0.99999999999999989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5.4324277857397138E-3</v>
      </c>
      <c r="C53" s="299">
        <f t="shared" si="2"/>
        <v>4.4485083904057471E-3</v>
      </c>
      <c r="D53" s="299">
        <f t="shared" si="2"/>
        <v>1.0871369999046076E-2</v>
      </c>
      <c r="E53" s="299">
        <f t="shared" si="2"/>
        <v>9.7509080082747689E-3</v>
      </c>
      <c r="F53" s="299">
        <f t="shared" si="2"/>
        <v>1.2276036825900961E-2</v>
      </c>
      <c r="G53" s="299">
        <f t="shared" si="2"/>
        <v>1.0604185142188135E-2</v>
      </c>
      <c r="H53" s="299">
        <f t="shared" si="2"/>
        <v>1.1752642138794792E-2</v>
      </c>
      <c r="I53" s="299">
        <f t="shared" si="2"/>
        <v>8.4607743281018416E-3</v>
      </c>
      <c r="J53" s="299">
        <f t="shared" si="2"/>
        <v>1.3719663628012961E-2</v>
      </c>
      <c r="K53" s="299">
        <f t="shared" si="2"/>
        <v>1.4620490164356639E-2</v>
      </c>
      <c r="L53" s="299">
        <f t="shared" si="2"/>
        <v>1.0560087586805621E-2</v>
      </c>
      <c r="M53" s="299">
        <f t="shared" si="2"/>
        <v>1.2362195030749026E-2</v>
      </c>
      <c r="N53" s="299">
        <f t="shared" si="2"/>
        <v>1.2988173291816878E-2</v>
      </c>
      <c r="O53" s="299">
        <f t="shared" si="2"/>
        <v>1.4039565972325708E-2</v>
      </c>
      <c r="P53" s="299">
        <f t="shared" si="2"/>
        <v>1.298893255003465E-2</v>
      </c>
      <c r="Q53" s="299">
        <f t="shared" si="2"/>
        <v>1.320609540471958E-2</v>
      </c>
      <c r="R53" s="299">
        <f t="shared" si="2"/>
        <v>1.1594409715157022E-2</v>
      </c>
      <c r="S53" s="299">
        <f t="shared" si="2"/>
        <v>1.2391353605193235E-2</v>
      </c>
      <c r="T53" s="299">
        <f t="shared" si="2"/>
        <v>1.1736847811228425E-2</v>
      </c>
      <c r="U53" s="299">
        <f t="shared" si="2"/>
        <v>1.1539751177006966E-2</v>
      </c>
      <c r="V53" s="299">
        <f t="shared" si="2"/>
        <v>1.2779476721733005E-2</v>
      </c>
      <c r="W53" s="299">
        <f t="shared" si="2"/>
        <v>1.278624634162045E-2</v>
      </c>
      <c r="X53" s="299">
        <f t="shared" si="2"/>
        <v>1.2358268031179113E-2</v>
      </c>
      <c r="Y53" s="299">
        <f t="shared" si="2"/>
        <v>1.4899781934658227E-2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1.5319012781235119E-3</v>
      </c>
      <c r="C54" s="233">
        <f t="shared" si="3"/>
        <v>1.2544438615262319E-3</v>
      </c>
      <c r="D54" s="233">
        <f t="shared" si="3"/>
        <v>3.0656395728276727E-3</v>
      </c>
      <c r="E54" s="233">
        <f t="shared" si="3"/>
        <v>2.7496782340949094E-3</v>
      </c>
      <c r="F54" s="233">
        <f t="shared" si="3"/>
        <v>3.4617444070318701E-3</v>
      </c>
      <c r="G54" s="233">
        <f t="shared" si="3"/>
        <v>2.990295575657503E-3</v>
      </c>
      <c r="H54" s="233">
        <f t="shared" si="3"/>
        <v>3.3141512826012553E-3</v>
      </c>
      <c r="I54" s="233">
        <f t="shared" si="3"/>
        <v>2.3858708331396523E-3</v>
      </c>
      <c r="J54" s="233">
        <f t="shared" si="3"/>
        <v>3.8688356433100508E-3</v>
      </c>
      <c r="K54" s="233">
        <f t="shared" si="3"/>
        <v>4.1228615368552792E-3</v>
      </c>
      <c r="L54" s="233">
        <f t="shared" si="3"/>
        <v>2.9778604169923609E-3</v>
      </c>
      <c r="M54" s="233">
        <f t="shared" si="3"/>
        <v>3.4860403331505811E-3</v>
      </c>
      <c r="N54" s="233">
        <f t="shared" si="3"/>
        <v>3.662561206695301E-3</v>
      </c>
      <c r="O54" s="233">
        <f t="shared" si="3"/>
        <v>3.9590455511920898E-3</v>
      </c>
      <c r="P54" s="233">
        <f t="shared" si="3"/>
        <v>3.6627753114528991E-3</v>
      </c>
      <c r="Q54" s="233">
        <f t="shared" si="3"/>
        <v>3.7240135032473808E-3</v>
      </c>
      <c r="R54" s="233">
        <f t="shared" si="3"/>
        <v>3.2695310020247558E-3</v>
      </c>
      <c r="S54" s="233">
        <f t="shared" si="3"/>
        <v>3.4942628184225629E-3</v>
      </c>
      <c r="T54" s="233">
        <f t="shared" si="3"/>
        <v>3.309697408285702E-3</v>
      </c>
      <c r="U54" s="233">
        <f t="shared" si="3"/>
        <v>3.2541177305087988E-3</v>
      </c>
      <c r="V54" s="233">
        <f t="shared" si="3"/>
        <v>3.6037104395869562E-3</v>
      </c>
      <c r="W54" s="233">
        <f t="shared" si="3"/>
        <v>3.6056194183653229E-3</v>
      </c>
      <c r="X54" s="233">
        <f t="shared" si="3"/>
        <v>3.4849329506141525E-3</v>
      </c>
      <c r="Y54" s="233">
        <f t="shared" si="3"/>
        <v>4.2016195869884988E-3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2.0781763797977068E-2</v>
      </c>
      <c r="C55" s="233">
        <f t="shared" si="4"/>
        <v>1.7017778103817549E-2</v>
      </c>
      <c r="D55" s="233">
        <f t="shared" si="4"/>
        <v>4.1588448552165369E-2</v>
      </c>
      <c r="E55" s="233">
        <f t="shared" si="4"/>
        <v>3.7302118875046641E-2</v>
      </c>
      <c r="F55" s="233">
        <f t="shared" si="4"/>
        <v>4.696200442108657E-2</v>
      </c>
      <c r="G55" s="233">
        <f t="shared" si="4"/>
        <v>4.0566332326305223E-2</v>
      </c>
      <c r="H55" s="233">
        <f t="shared" si="4"/>
        <v>4.4959756956498224E-2</v>
      </c>
      <c r="I55" s="233">
        <f t="shared" si="4"/>
        <v>3.2366709797074386E-2</v>
      </c>
      <c r="J55" s="233">
        <f t="shared" si="4"/>
        <v>5.2484601756420578E-2</v>
      </c>
      <c r="K55" s="233">
        <f t="shared" si="4"/>
        <v>5.5930715545615649E-2</v>
      </c>
      <c r="L55" s="233">
        <f t="shared" si="4"/>
        <v>4.0397637036432552E-2</v>
      </c>
      <c r="M55" s="233">
        <f t="shared" si="4"/>
        <v>4.7291602813008163E-2</v>
      </c>
      <c r="N55" s="233">
        <f t="shared" si="4"/>
        <v>4.9686283953239721E-2</v>
      </c>
      <c r="O55" s="233">
        <f t="shared" si="4"/>
        <v>5.3708388840232033E-2</v>
      </c>
      <c r="P55" s="233">
        <f t="shared" si="4"/>
        <v>4.9689188497131637E-2</v>
      </c>
      <c r="Q55" s="233">
        <f t="shared" si="4"/>
        <v>5.0519945449594671E-2</v>
      </c>
      <c r="R55" s="233">
        <f t="shared" si="4"/>
        <v>4.4354438490626737E-2</v>
      </c>
      <c r="S55" s="233">
        <f t="shared" si="4"/>
        <v>4.7403149000216784E-2</v>
      </c>
      <c r="T55" s="233">
        <f t="shared" si="4"/>
        <v>4.4899335723528763E-2</v>
      </c>
      <c r="U55" s="233">
        <f t="shared" si="4"/>
        <v>4.414534213920189E-2</v>
      </c>
      <c r="V55" s="233">
        <f t="shared" si="4"/>
        <v>4.8887914790134393E-2</v>
      </c>
      <c r="W55" s="233">
        <f t="shared" si="4"/>
        <v>4.8913811985099857E-2</v>
      </c>
      <c r="X55" s="233">
        <f t="shared" si="4"/>
        <v>4.7276580067982306E-2</v>
      </c>
      <c r="Y55" s="233">
        <f t="shared" si="4"/>
        <v>5.6999146794046177E-2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4.7410098155116577E-2</v>
      </c>
      <c r="C56" s="233">
        <f t="shared" si="5"/>
        <v>3.8823197979110928E-2</v>
      </c>
      <c r="D56" s="233">
        <f t="shared" si="5"/>
        <v>9.4877049279575881E-2</v>
      </c>
      <c r="E56" s="233">
        <f t="shared" si="5"/>
        <v>8.5098509176200765E-2</v>
      </c>
      <c r="F56" s="233">
        <f t="shared" si="5"/>
        <v>0.10713591304417883</v>
      </c>
      <c r="G56" s="233">
        <f t="shared" si="5"/>
        <v>9.2545263052716556E-2</v>
      </c>
      <c r="H56" s="233">
        <f t="shared" si="5"/>
        <v>0.10256812227580286</v>
      </c>
      <c r="I56" s="233">
        <f t="shared" si="5"/>
        <v>7.383920360921635E-2</v>
      </c>
      <c r="J56" s="233">
        <f t="shared" si="5"/>
        <v>0.11973478984234813</v>
      </c>
      <c r="K56" s="233">
        <f t="shared" si="5"/>
        <v>0.12759651874022651</v>
      </c>
      <c r="L56" s="233">
        <f t="shared" si="5"/>
        <v>9.216041312713194E-2</v>
      </c>
      <c r="M56" s="233">
        <f t="shared" si="5"/>
        <v>0.10788783632964558</v>
      </c>
      <c r="N56" s="233">
        <f t="shared" si="5"/>
        <v>0.11335089851302177</v>
      </c>
      <c r="O56" s="233">
        <f t="shared" si="5"/>
        <v>0.12252665420614736</v>
      </c>
      <c r="P56" s="233">
        <f t="shared" si="5"/>
        <v>0.11335752474130303</v>
      </c>
      <c r="Q56" s="233">
        <f t="shared" si="5"/>
        <v>0.11525275697674742</v>
      </c>
      <c r="R56" s="233">
        <f t="shared" si="5"/>
        <v>0.10118719002380296</v>
      </c>
      <c r="S56" s="233">
        <f t="shared" si="5"/>
        <v>0.10814231019123885</v>
      </c>
      <c r="T56" s="233">
        <f t="shared" si="5"/>
        <v>0.10243028139696402</v>
      </c>
      <c r="U56" s="233">
        <f t="shared" si="5"/>
        <v>0.10071017187263459</v>
      </c>
      <c r="V56" s="233">
        <f t="shared" si="5"/>
        <v>0.11152955357065815</v>
      </c>
      <c r="W56" s="233">
        <f t="shared" si="5"/>
        <v>0.1115886336644938</v>
      </c>
      <c r="X56" s="233">
        <f t="shared" si="5"/>
        <v>0.10785356446402537</v>
      </c>
      <c r="Y56" s="233">
        <f t="shared" si="5"/>
        <v>0.13003396489987423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2.8300097849378612E-2</v>
      </c>
      <c r="C57" s="300">
        <f t="shared" si="6"/>
        <v>3.2126366821894098E-2</v>
      </c>
      <c r="D57" s="300">
        <f t="shared" si="6"/>
        <v>3.2090419948496658E-2</v>
      </c>
      <c r="E57" s="300">
        <f t="shared" si="6"/>
        <v>2.9897416015052285E-2</v>
      </c>
      <c r="F57" s="300">
        <f t="shared" si="6"/>
        <v>3.3338686033486234E-2</v>
      </c>
      <c r="G57" s="300">
        <f t="shared" si="6"/>
        <v>3.2004457261224299E-2</v>
      </c>
      <c r="H57" s="300">
        <f t="shared" si="6"/>
        <v>3.3487072585398299E-2</v>
      </c>
      <c r="I57" s="300">
        <f t="shared" si="6"/>
        <v>2.9186169131577882E-2</v>
      </c>
      <c r="J57" s="300">
        <f t="shared" si="6"/>
        <v>3.8016907997594655E-2</v>
      </c>
      <c r="K57" s="300">
        <f t="shared" si="6"/>
        <v>4.1562317020584251E-2</v>
      </c>
      <c r="L57" s="300">
        <f t="shared" si="6"/>
        <v>3.1812704840926097E-2</v>
      </c>
      <c r="M57" s="300">
        <f t="shared" si="6"/>
        <v>3.4444457810878744E-2</v>
      </c>
      <c r="N57" s="300">
        <f t="shared" si="6"/>
        <v>3.626366990432784E-2</v>
      </c>
      <c r="O57" s="300">
        <f t="shared" si="6"/>
        <v>3.9127644183308746E-2</v>
      </c>
      <c r="P57" s="300">
        <f t="shared" si="6"/>
        <v>3.697545035680045E-2</v>
      </c>
      <c r="Q57" s="300">
        <f t="shared" si="6"/>
        <v>3.6726035055282935E-2</v>
      </c>
      <c r="R57" s="300">
        <f t="shared" si="6"/>
        <v>3.3733858326848505E-2</v>
      </c>
      <c r="S57" s="300">
        <f t="shared" si="6"/>
        <v>3.5925709835308135E-2</v>
      </c>
      <c r="T57" s="300">
        <f t="shared" si="6"/>
        <v>3.4015342513932553E-2</v>
      </c>
      <c r="U57" s="300">
        <f t="shared" si="6"/>
        <v>3.3634833395205906E-2</v>
      </c>
      <c r="V57" s="300">
        <f t="shared" si="6"/>
        <v>3.6722896089402296E-2</v>
      </c>
      <c r="W57" s="300">
        <f t="shared" si="6"/>
        <v>3.6596382830905667E-2</v>
      </c>
      <c r="X57" s="300">
        <f t="shared" si="6"/>
        <v>3.5194368809028348E-2</v>
      </c>
      <c r="Y57" s="300">
        <f t="shared" si="6"/>
        <v>3.9819544298898973E-2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0.75925599953752398</v>
      </c>
      <c r="C58" s="301">
        <f t="shared" si="7"/>
        <v>0.77407830478426465</v>
      </c>
      <c r="D58" s="301">
        <f t="shared" si="7"/>
        <v>0.6428012392591349</v>
      </c>
      <c r="E58" s="301">
        <f t="shared" si="7"/>
        <v>0.66889248960045944</v>
      </c>
      <c r="F58" s="301">
        <f t="shared" si="7"/>
        <v>0.60957127196576111</v>
      </c>
      <c r="G58" s="301">
        <f t="shared" si="7"/>
        <v>0.64441076107420847</v>
      </c>
      <c r="H58" s="301">
        <f t="shared" si="7"/>
        <v>0.62088872647608462</v>
      </c>
      <c r="I58" s="301">
        <f t="shared" si="7"/>
        <v>0.69439684141478153</v>
      </c>
      <c r="J58" s="301">
        <f t="shared" si="7"/>
        <v>0.57488676413597395</v>
      </c>
      <c r="K58" s="301">
        <f t="shared" si="7"/>
        <v>0.55489810329063216</v>
      </c>
      <c r="L58" s="301">
        <f t="shared" si="7"/>
        <v>0.64742824036697155</v>
      </c>
      <c r="M58" s="301">
        <f t="shared" si="7"/>
        <v>0.60643931146997243</v>
      </c>
      <c r="N58" s="301">
        <f t="shared" si="7"/>
        <v>0.59169870679682546</v>
      </c>
      <c r="O58" s="301">
        <f t="shared" si="7"/>
        <v>0.56720106707347151</v>
      </c>
      <c r="P58" s="301">
        <f t="shared" si="7"/>
        <v>0.59210482768576778</v>
      </c>
      <c r="Q58" s="301">
        <f t="shared" si="7"/>
        <v>0.58672516278744213</v>
      </c>
      <c r="R58" s="301">
        <f t="shared" si="7"/>
        <v>0.62428087937773269</v>
      </c>
      <c r="S58" s="301">
        <f t="shared" si="7"/>
        <v>0.60899859666355849</v>
      </c>
      <c r="T58" s="301">
        <f t="shared" si="7"/>
        <v>0.6231628825262886</v>
      </c>
      <c r="U58" s="301">
        <f t="shared" si="7"/>
        <v>0.62973848026617862</v>
      </c>
      <c r="V58" s="301">
        <f t="shared" si="7"/>
        <v>0.59968411736759819</v>
      </c>
      <c r="W58" s="301">
        <f t="shared" si="7"/>
        <v>0.59932261061689307</v>
      </c>
      <c r="X58" s="301">
        <f t="shared" si="7"/>
        <v>0.6078674303945224</v>
      </c>
      <c r="Y58" s="301">
        <f t="shared" si="7"/>
        <v>0.54865110851894539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2.5565570501673903E-2</v>
      </c>
      <c r="C59" s="301">
        <f t="shared" si="8"/>
        <v>2.0935143432692666E-2</v>
      </c>
      <c r="D59" s="301">
        <f t="shared" si="8"/>
        <v>5.1161798577419995E-2</v>
      </c>
      <c r="E59" s="301">
        <f t="shared" si="8"/>
        <v>4.5888787844593625E-2</v>
      </c>
      <c r="F59" s="301">
        <f t="shared" si="8"/>
        <v>5.7772306845489188E-2</v>
      </c>
      <c r="G59" s="301">
        <f t="shared" si="8"/>
        <v>4.9904398835648518E-2</v>
      </c>
      <c r="H59" s="301">
        <f t="shared" si="8"/>
        <v>5.5309156979320741E-2</v>
      </c>
      <c r="I59" s="301">
        <f t="shared" si="8"/>
        <v>3.9817284484047116E-2</v>
      </c>
      <c r="J59" s="301">
        <f t="shared" si="8"/>
        <v>6.4566164811605681E-2</v>
      </c>
      <c r="K59" s="301">
        <f t="shared" si="8"/>
        <v>6.8805548238869613E-2</v>
      </c>
      <c r="L59" s="301">
        <f t="shared" si="8"/>
        <v>4.9696871150873276E-2</v>
      </c>
      <c r="M59" s="301">
        <f t="shared" si="8"/>
        <v>5.8177776323817605E-2</v>
      </c>
      <c r="N59" s="301">
        <f t="shared" si="8"/>
        <v>6.1123695164718765E-2</v>
      </c>
      <c r="O59" s="301">
        <f t="shared" si="8"/>
        <v>6.6071658535543809E-2</v>
      </c>
      <c r="P59" s="301">
        <f t="shared" si="8"/>
        <v>6.1127268312906095E-2</v>
      </c>
      <c r="Q59" s="301">
        <f t="shared" si="8"/>
        <v>6.2149259306760865E-2</v>
      </c>
      <c r="R59" s="301">
        <f t="shared" si="8"/>
        <v>5.4564498726746971E-2</v>
      </c>
      <c r="S59" s="301">
        <f t="shared" si="8"/>
        <v>5.8314999609627091E-2</v>
      </c>
      <c r="T59" s="301">
        <f t="shared" si="8"/>
        <v>5.5234827230109113E-2</v>
      </c>
      <c r="U59" s="301">
        <f t="shared" si="8"/>
        <v>5.4307269958007207E-2</v>
      </c>
      <c r="V59" s="301">
        <f t="shared" si="8"/>
        <v>6.0141547387266021E-2</v>
      </c>
      <c r="W59" s="301">
        <f t="shared" si="8"/>
        <v>6.0173405922957258E-2</v>
      </c>
      <c r="X59" s="301">
        <f t="shared" si="8"/>
        <v>5.8159295455166536E-2</v>
      </c>
      <c r="Y59" s="301">
        <f t="shared" si="8"/>
        <v>7.011992437524936E-2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8.8131164941226775E-2</v>
      </c>
      <c r="C60" s="301">
        <f t="shared" si="9"/>
        <v>9.1998069713425251E-2</v>
      </c>
      <c r="D60" s="301">
        <f t="shared" si="9"/>
        <v>7.6333792813497309E-2</v>
      </c>
      <c r="E60" s="301">
        <f t="shared" si="9"/>
        <v>7.807559226056407E-2</v>
      </c>
      <c r="F60" s="301">
        <f t="shared" si="9"/>
        <v>7.6171858496422648E-2</v>
      </c>
      <c r="G60" s="301">
        <f t="shared" si="9"/>
        <v>8.0924347362027804E-2</v>
      </c>
      <c r="H60" s="301">
        <f t="shared" si="9"/>
        <v>7.6683098217088394E-2</v>
      </c>
      <c r="I60" s="301">
        <f t="shared" si="9"/>
        <v>8.2805208306511127E-2</v>
      </c>
      <c r="J60" s="301">
        <f t="shared" si="9"/>
        <v>7.3142969846183764E-2</v>
      </c>
      <c r="K60" s="301">
        <f t="shared" si="9"/>
        <v>6.8972194696228992E-2</v>
      </c>
      <c r="L60" s="301">
        <f t="shared" si="9"/>
        <v>7.9107725083392866E-2</v>
      </c>
      <c r="M60" s="301">
        <f t="shared" si="9"/>
        <v>7.6226449479885425E-2</v>
      </c>
      <c r="N60" s="301">
        <f t="shared" si="9"/>
        <v>7.4823294283596839E-2</v>
      </c>
      <c r="O60" s="301">
        <f t="shared" si="9"/>
        <v>7.2397458591974259E-2</v>
      </c>
      <c r="P60" s="301">
        <f t="shared" si="9"/>
        <v>7.3688018488001703E-2</v>
      </c>
      <c r="Q60" s="301">
        <f t="shared" si="9"/>
        <v>7.434766143966165E-2</v>
      </c>
      <c r="R60" s="301">
        <f t="shared" si="9"/>
        <v>7.6665064728495685E-2</v>
      </c>
      <c r="S60" s="301">
        <f t="shared" si="9"/>
        <v>7.151866322355134E-2</v>
      </c>
      <c r="T60" s="301">
        <f t="shared" si="9"/>
        <v>7.4242101083223655E-2</v>
      </c>
      <c r="U60" s="301">
        <f t="shared" si="9"/>
        <v>7.2557265180062211E-2</v>
      </c>
      <c r="V60" s="301">
        <f t="shared" si="9"/>
        <v>7.1154356900682184E-2</v>
      </c>
      <c r="W60" s="301">
        <f t="shared" si="9"/>
        <v>7.148746459178236E-2</v>
      </c>
      <c r="X60" s="301">
        <f t="shared" si="9"/>
        <v>7.4138282890234483E-2</v>
      </c>
      <c r="Y60" s="301">
        <f t="shared" si="9"/>
        <v>7.0570800457722224E-2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4.6481113849346486E-2</v>
      </c>
      <c r="C61" s="302">
        <f t="shared" si="10"/>
        <v>4.9970558661775202E-2</v>
      </c>
      <c r="D61" s="302">
        <f t="shared" si="10"/>
        <v>3.8565179980080154E-2</v>
      </c>
      <c r="E61" s="302">
        <f t="shared" si="10"/>
        <v>3.9398144344476603E-2</v>
      </c>
      <c r="F61" s="302">
        <f t="shared" si="10"/>
        <v>3.9569680106863028E-2</v>
      </c>
      <c r="G61" s="302">
        <f t="shared" si="10"/>
        <v>4.3178832696514638E-2</v>
      </c>
      <c r="H61" s="302">
        <f t="shared" si="10"/>
        <v>3.9701638824474653E-2</v>
      </c>
      <c r="I61" s="302">
        <f t="shared" si="10"/>
        <v>4.3317256230641622E-2</v>
      </c>
      <c r="J61" s="302">
        <f t="shared" si="10"/>
        <v>3.7767285784037707E-2</v>
      </c>
      <c r="K61" s="302">
        <f t="shared" si="10"/>
        <v>3.4275814600272951E-2</v>
      </c>
      <c r="L61" s="302">
        <f t="shared" si="10"/>
        <v>4.1222936215140914E-2</v>
      </c>
      <c r="M61" s="302">
        <f t="shared" si="10"/>
        <v>3.9752687205018622E-2</v>
      </c>
      <c r="N61" s="302">
        <f t="shared" si="10"/>
        <v>3.8865805169669587E-2</v>
      </c>
      <c r="O61" s="302">
        <f t="shared" si="10"/>
        <v>3.7293547540977426E-2</v>
      </c>
      <c r="P61" s="302">
        <f t="shared" si="10"/>
        <v>3.7709108958054086E-2</v>
      </c>
      <c r="Q61" s="302">
        <f t="shared" si="10"/>
        <v>3.8561681558354356E-2</v>
      </c>
      <c r="R61" s="302">
        <f t="shared" si="10"/>
        <v>3.9570466581002758E-2</v>
      </c>
      <c r="S61" s="302">
        <f t="shared" si="10"/>
        <v>3.4900172441670707E-2</v>
      </c>
      <c r="T61" s="302">
        <f t="shared" si="10"/>
        <v>3.7148705672663068E-2</v>
      </c>
      <c r="U61" s="302">
        <f t="shared" si="10"/>
        <v>3.520073549155471E-2</v>
      </c>
      <c r="V61" s="302">
        <f t="shared" si="10"/>
        <v>3.4865064100948619E-2</v>
      </c>
      <c r="W61" s="302">
        <f t="shared" si="10"/>
        <v>3.5214263288463367E-2</v>
      </c>
      <c r="X61" s="302">
        <f t="shared" si="10"/>
        <v>3.759183264314999E-2</v>
      </c>
      <c r="Y61" s="302">
        <f t="shared" si="10"/>
        <v>3.6087616735065262E-2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3.9478826686263728E-2</v>
      </c>
      <c r="C62" s="302">
        <f t="shared" si="11"/>
        <v>4.0249538040910124E-2</v>
      </c>
      <c r="D62" s="302">
        <f t="shared" si="11"/>
        <v>3.3423560345765484E-2</v>
      </c>
      <c r="E62" s="302">
        <f t="shared" si="11"/>
        <v>3.4780219958439593E-2</v>
      </c>
      <c r="F62" s="302">
        <f t="shared" si="11"/>
        <v>3.1695710818907083E-2</v>
      </c>
      <c r="G62" s="302">
        <f t="shared" si="11"/>
        <v>3.3507250211665458E-2</v>
      </c>
      <c r="H62" s="302">
        <f t="shared" si="11"/>
        <v>3.2284181407766288E-2</v>
      </c>
      <c r="I62" s="302">
        <f t="shared" si="11"/>
        <v>3.6106362768817679E-2</v>
      </c>
      <c r="J62" s="302">
        <f t="shared" si="11"/>
        <v>2.9892229945335334E-2</v>
      </c>
      <c r="K62" s="302">
        <f t="shared" si="11"/>
        <v>2.88528850107093E-2</v>
      </c>
      <c r="L62" s="302">
        <f t="shared" si="11"/>
        <v>3.3664149257706513E-2</v>
      </c>
      <c r="M62" s="302">
        <f t="shared" si="11"/>
        <v>3.1532859125042591E-2</v>
      </c>
      <c r="N62" s="302">
        <f t="shared" si="11"/>
        <v>3.0766395932790753E-2</v>
      </c>
      <c r="O62" s="302">
        <f t="shared" si="11"/>
        <v>2.949259885584974E-2</v>
      </c>
      <c r="P62" s="302">
        <f t="shared" si="11"/>
        <v>3.0787512889651137E-2</v>
      </c>
      <c r="Q62" s="302">
        <f t="shared" si="11"/>
        <v>3.0507787924315941E-2</v>
      </c>
      <c r="R62" s="302">
        <f t="shared" si="11"/>
        <v>3.2460562255041819E-2</v>
      </c>
      <c r="S62" s="302">
        <f t="shared" si="11"/>
        <v>3.1665933577743451E-2</v>
      </c>
      <c r="T62" s="302">
        <f t="shared" si="11"/>
        <v>3.2402430078330893E-2</v>
      </c>
      <c r="U62" s="302">
        <f t="shared" si="11"/>
        <v>3.2744339636753675E-2</v>
      </c>
      <c r="V62" s="302">
        <f t="shared" si="11"/>
        <v>3.118161114364745E-2</v>
      </c>
      <c r="W62" s="302">
        <f t="shared" si="11"/>
        <v>3.1162813975938924E-2</v>
      </c>
      <c r="X62" s="302">
        <f t="shared" si="11"/>
        <v>3.1607116634425496E-2</v>
      </c>
      <c r="Y62" s="302">
        <f t="shared" si="11"/>
        <v>2.8528061731009646E-2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2.1712244056165475E-3</v>
      </c>
      <c r="C63" s="302">
        <f t="shared" si="12"/>
        <v>1.7779730107399389E-3</v>
      </c>
      <c r="D63" s="302">
        <f t="shared" si="12"/>
        <v>4.3450524876516667E-3</v>
      </c>
      <c r="E63" s="302">
        <f t="shared" si="12"/>
        <v>3.897227957647886E-3</v>
      </c>
      <c r="F63" s="302">
        <f t="shared" si="12"/>
        <v>4.9064675706525351E-3</v>
      </c>
      <c r="G63" s="302">
        <f t="shared" si="12"/>
        <v>4.2382644538477088E-3</v>
      </c>
      <c r="H63" s="302">
        <f t="shared" si="12"/>
        <v>4.6972779848474438E-3</v>
      </c>
      <c r="I63" s="302">
        <f t="shared" si="12"/>
        <v>3.381589307051831E-3</v>
      </c>
      <c r="J63" s="302">
        <f t="shared" si="12"/>
        <v>5.4834541168107256E-3</v>
      </c>
      <c r="K63" s="302">
        <f t="shared" si="12"/>
        <v>5.843495085246733E-3</v>
      </c>
      <c r="L63" s="302">
        <f t="shared" si="12"/>
        <v>4.2206396105454423E-3</v>
      </c>
      <c r="M63" s="302">
        <f t="shared" si="12"/>
        <v>4.9409031498242042E-3</v>
      </c>
      <c r="N63" s="302">
        <f t="shared" si="12"/>
        <v>5.1910931811364885E-3</v>
      </c>
      <c r="O63" s="302">
        <f t="shared" si="12"/>
        <v>5.6113121951470958E-3</v>
      </c>
      <c r="P63" s="302">
        <f t="shared" si="12"/>
        <v>5.1913966402964825E-3</v>
      </c>
      <c r="Q63" s="302">
        <f t="shared" si="12"/>
        <v>5.2781919569913514E-3</v>
      </c>
      <c r="R63" s="302">
        <f t="shared" si="12"/>
        <v>4.6340358924511051E-3</v>
      </c>
      <c r="S63" s="302">
        <f t="shared" si="12"/>
        <v>4.9525572041371688E-3</v>
      </c>
      <c r="T63" s="302">
        <f t="shared" si="12"/>
        <v>4.6909653322296935E-3</v>
      </c>
      <c r="U63" s="302">
        <f t="shared" si="12"/>
        <v>4.6121900517538308E-3</v>
      </c>
      <c r="V63" s="302">
        <f t="shared" si="12"/>
        <v>5.1076816560861162E-3</v>
      </c>
      <c r="W63" s="302">
        <f t="shared" si="12"/>
        <v>5.1103873273800728E-3</v>
      </c>
      <c r="X63" s="302">
        <f t="shared" si="12"/>
        <v>4.9393336126589936E-3</v>
      </c>
      <c r="Y63" s="302">
        <f t="shared" si="12"/>
        <v>5.955121991647311E-3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2.3590976153239768E-2</v>
      </c>
      <c r="C65" s="235">
        <f t="shared" si="14"/>
        <v>1.9318186912862766E-2</v>
      </c>
      <c r="D65" s="235">
        <f t="shared" si="14"/>
        <v>4.7210241997836383E-2</v>
      </c>
      <c r="E65" s="235">
        <f t="shared" si="14"/>
        <v>4.2344499985713484E-2</v>
      </c>
      <c r="F65" s="235">
        <f t="shared" si="14"/>
        <v>5.3310177960642469E-2</v>
      </c>
      <c r="G65" s="235">
        <f t="shared" si="14"/>
        <v>4.6049959370023388E-2</v>
      </c>
      <c r="H65" s="235">
        <f t="shared" si="14"/>
        <v>5.1037273088410842E-2</v>
      </c>
      <c r="I65" s="235">
        <f t="shared" si="14"/>
        <v>3.6741938095549924E-2</v>
      </c>
      <c r="J65" s="235">
        <f t="shared" si="14"/>
        <v>5.9579302338549793E-2</v>
      </c>
      <c r="K65" s="235">
        <f t="shared" si="14"/>
        <v>6.3491250766631022E-2</v>
      </c>
      <c r="L65" s="235">
        <f t="shared" si="14"/>
        <v>4.5858460390473942E-2</v>
      </c>
      <c r="M65" s="235">
        <f t="shared" si="14"/>
        <v>5.3684330408892568E-2</v>
      </c>
      <c r="N65" s="235">
        <f t="shared" si="14"/>
        <v>5.6402716885757195E-2</v>
      </c>
      <c r="O65" s="235">
        <f t="shared" si="14"/>
        <v>6.096851704580427E-2</v>
      </c>
      <c r="P65" s="235">
        <f t="shared" si="14"/>
        <v>5.6406014056601589E-2</v>
      </c>
      <c r="Q65" s="235">
        <f t="shared" si="14"/>
        <v>5.7349070076543537E-2</v>
      </c>
      <c r="R65" s="235">
        <f t="shared" si="14"/>
        <v>5.0350129608564338E-2</v>
      </c>
      <c r="S65" s="235">
        <f t="shared" si="14"/>
        <v>5.3810955052883531E-2</v>
      </c>
      <c r="T65" s="235">
        <f t="shared" si="14"/>
        <v>5.0968684306438888E-2</v>
      </c>
      <c r="U65" s="235">
        <f t="shared" si="14"/>
        <v>5.0112768281193612E-2</v>
      </c>
      <c r="V65" s="235">
        <f t="shared" si="14"/>
        <v>5.5496426732939017E-2</v>
      </c>
      <c r="W65" s="235">
        <f t="shared" si="14"/>
        <v>5.5525824627882157E-2</v>
      </c>
      <c r="X65" s="235">
        <f t="shared" si="14"/>
        <v>5.3667276937247571E-2</v>
      </c>
      <c r="Y65" s="235">
        <f t="shared" si="14"/>
        <v>6.4704109133616877E-2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0.41747213800012006</v>
      </c>
      <c r="C69" s="322">
        <f>IF(C$5=0,0,C$5/WWP_fec!C$5)</f>
        <v>0.42239257009991987</v>
      </c>
      <c r="D69" s="322">
        <f>IF(D$5=0,0,D$5/WWP_fec!D$5)</f>
        <v>0.42450962301348227</v>
      </c>
      <c r="E69" s="322">
        <f>IF(E$5=0,0,E$5/WWP_fec!E$5)</f>
        <v>0.42420569416178627</v>
      </c>
      <c r="F69" s="322">
        <f>IF(F$5=0,0,F$5/WWP_fec!F$5)</f>
        <v>0.43764048011326484</v>
      </c>
      <c r="G69" s="322">
        <f>IF(G$5=0,0,G$5/WWP_fec!G$5)</f>
        <v>0.44603381313558382</v>
      </c>
      <c r="H69" s="322">
        <f>IF(H$5=0,0,H$5/WWP_fec!H$5)</f>
        <v>0.44057944669166937</v>
      </c>
      <c r="I69" s="322">
        <f>IF(I$5=0,0,I$5/WWP_fec!I$5)</f>
        <v>0.41927306667333936</v>
      </c>
      <c r="J69" s="322">
        <f>IF(J$5=0,0,J$5/WWP_fec!J$5)</f>
        <v>0.43938336423116364</v>
      </c>
      <c r="K69" s="322">
        <f>IF(K$5=0,0,K$5/WWP_fec!K$5)</f>
        <v>0.43945499054900683</v>
      </c>
      <c r="L69" s="322">
        <f>IF(L$5=0,0,L$5/WWP_fec!L$5)</f>
        <v>0.43256314417187197</v>
      </c>
      <c r="M69" s="322">
        <f>IF(M$5=0,0,M$5/WWP_fec!M$5)</f>
        <v>0.44121203842368834</v>
      </c>
      <c r="N69" s="322">
        <f>IF(N$5=0,0,N$5/WWP_fec!N$5)</f>
        <v>0.43699302883232299</v>
      </c>
      <c r="O69" s="322">
        <f>IF(O$5=0,0,O$5/WWP_fec!O$5)</f>
        <v>0.43745301363918143</v>
      </c>
      <c r="P69" s="322">
        <f>IF(P$5=0,0,P$5/WWP_fec!P$5)</f>
        <v>0.43363151134638617</v>
      </c>
      <c r="Q69" s="322">
        <f>IF(Q$5=0,0,Q$5/WWP_fec!Q$5)</f>
        <v>0.43606005369429524</v>
      </c>
      <c r="R69" s="322">
        <f>IF(R$5=0,0,R$5/WWP_fec!R$5)</f>
        <v>0.42859719490639514</v>
      </c>
      <c r="S69" s="322">
        <f>IF(S$5=0,0,S$5/WWP_fec!S$5)</f>
        <v>0.43482348495357764</v>
      </c>
      <c r="T69" s="322">
        <f>IF(T$5=0,0,T$5/WWP_fec!T$5)</f>
        <v>0.43493388257721455</v>
      </c>
      <c r="U69" s="322">
        <f>IF(U$5=0,0,U$5/WWP_fec!U$5)</f>
        <v>0.43331108736992135</v>
      </c>
      <c r="V69" s="322">
        <f>IF(V$5=0,0,V$5/WWP_fec!V$5)</f>
        <v>0.43723938201669377</v>
      </c>
      <c r="W69" s="322">
        <f>IF(W$5=0,0,W$5/WWP_fec!W$5)</f>
        <v>0.43764437453851757</v>
      </c>
      <c r="X69" s="322">
        <f>IF(X$5=0,0,X$5/WWP_fec!X$5)</f>
        <v>0.42946406280951832</v>
      </c>
      <c r="Y69" s="322">
        <f>IF(Y$5=0,0,Y$5/WWP_fec!Y$5)</f>
        <v>0.4391761312962747</v>
      </c>
      <c r="DA69" s="95"/>
    </row>
    <row r="70" spans="1:105" ht="12" customHeight="1" x14ac:dyDescent="0.25">
      <c r="A70" s="55" t="s">
        <v>91</v>
      </c>
      <c r="B70" s="334">
        <f>IF(B$6=0,0,B$6/WWP_fec!B$6)</f>
        <v>0.46970701241698842</v>
      </c>
      <c r="C70" s="334">
        <f>IF(C$6=0,0,C$6/WWP_fec!C$6)</f>
        <v>0.46970701241698859</v>
      </c>
      <c r="D70" s="334">
        <f>IF(D$6=0,0,D$6/WWP_fec!D$6)</f>
        <v>0.46970701241698848</v>
      </c>
      <c r="E70" s="334">
        <f>IF(E$6=0,0,E$6/WWP_fec!E$6)</f>
        <v>0.46970701241698859</v>
      </c>
      <c r="F70" s="334">
        <f>IF(F$6=0,0,F$6/WWP_fec!F$6)</f>
        <v>0.46970701241698848</v>
      </c>
      <c r="G70" s="334">
        <f>IF(G$6=0,0,G$6/WWP_fec!G$6)</f>
        <v>0.46970701241698842</v>
      </c>
      <c r="H70" s="334">
        <f>IF(H$6=0,0,H$6/WWP_fec!H$6)</f>
        <v>0.46970701241698859</v>
      </c>
      <c r="I70" s="334">
        <f>IF(I$6=0,0,I$6/WWP_fec!I$6)</f>
        <v>0.46970701241698837</v>
      </c>
      <c r="J70" s="334">
        <f>IF(J$6=0,0,J$6/WWP_fec!J$6)</f>
        <v>0.46970701241698837</v>
      </c>
      <c r="K70" s="334">
        <f>IF(K$6=0,0,K$6/WWP_fec!K$6)</f>
        <v>0.46970701241698848</v>
      </c>
      <c r="L70" s="334">
        <f>IF(L$6=0,0,L$6/WWP_fec!L$6)</f>
        <v>0.46970701241698842</v>
      </c>
      <c r="M70" s="334">
        <f>IF(M$6=0,0,M$6/WWP_fec!M$6)</f>
        <v>0.46970701241698859</v>
      </c>
      <c r="N70" s="334">
        <f>IF(N$6=0,0,N$6/WWP_fec!N$6)</f>
        <v>0.46970701241698837</v>
      </c>
      <c r="O70" s="334">
        <f>IF(O$6=0,0,O$6/WWP_fec!O$6)</f>
        <v>0.46970701241698831</v>
      </c>
      <c r="P70" s="334">
        <f>IF(P$6=0,0,P$6/WWP_fec!P$6)</f>
        <v>0.46970701241698842</v>
      </c>
      <c r="Q70" s="334">
        <f>IF(Q$6=0,0,Q$6/WWP_fec!Q$6)</f>
        <v>0.46970701241698842</v>
      </c>
      <c r="R70" s="334">
        <f>IF(R$6=0,0,R$6/WWP_fec!R$6)</f>
        <v>0.46970701241698853</v>
      </c>
      <c r="S70" s="334">
        <f>IF(S$6=0,0,S$6/WWP_fec!S$6)</f>
        <v>0.46970701241698842</v>
      </c>
      <c r="T70" s="334">
        <f>IF(T$6=0,0,T$6/WWP_fec!T$6)</f>
        <v>0.46970701241698848</v>
      </c>
      <c r="U70" s="334">
        <f>IF(U$6=0,0,U$6/WWP_fec!U$6)</f>
        <v>0.46970701241698865</v>
      </c>
      <c r="V70" s="334">
        <f>IF(V$6=0,0,V$6/WWP_fec!V$6)</f>
        <v>0.46970701241698837</v>
      </c>
      <c r="W70" s="334">
        <f>IF(W$6=0,0,W$6/WWP_fec!W$6)</f>
        <v>0.46970701241698842</v>
      </c>
      <c r="X70" s="334">
        <f>IF(X$6=0,0,X$6/WWP_fec!X$6)</f>
        <v>0.46970701241698853</v>
      </c>
      <c r="Y70" s="334">
        <f>IF(Y$6=0,0,Y$6/WWP_fec!Y$6)</f>
        <v>0.46970701241698853</v>
      </c>
      <c r="DA70" s="67"/>
    </row>
    <row r="71" spans="1:105" ht="12" customHeight="1" x14ac:dyDescent="0.25">
      <c r="A71" s="173" t="s">
        <v>92</v>
      </c>
      <c r="B71" s="335">
        <f>IF(B$7=0,0,B$7/WWP_fec!B$7)</f>
        <v>0.12185733836898274</v>
      </c>
      <c r="C71" s="335">
        <f>IF(C$7=0,0,C$7/WWP_fec!C$7)</f>
        <v>0.1218573383689827</v>
      </c>
      <c r="D71" s="335">
        <f>IF(D$7=0,0,D$7/WWP_fec!D$7)</f>
        <v>0.12185733836898265</v>
      </c>
      <c r="E71" s="335">
        <f>IF(E$7=0,0,E$7/WWP_fec!E$7)</f>
        <v>0.12185733836898271</v>
      </c>
      <c r="F71" s="335">
        <f>IF(F$7=0,0,F$7/WWP_fec!F$7)</f>
        <v>0.1218573383689827</v>
      </c>
      <c r="G71" s="335">
        <f>IF(G$7=0,0,G$7/WWP_fec!G$7)</f>
        <v>0.12185733836898273</v>
      </c>
      <c r="H71" s="335">
        <f>IF(H$7=0,0,H$7/WWP_fec!H$7)</f>
        <v>0.1218573383689827</v>
      </c>
      <c r="I71" s="335">
        <f>IF(I$7=0,0,I$7/WWP_fec!I$7)</f>
        <v>0.12185733836898263</v>
      </c>
      <c r="J71" s="335">
        <f>IF(J$7=0,0,J$7/WWP_fec!J$7)</f>
        <v>0.1218573383689827</v>
      </c>
      <c r="K71" s="335">
        <f>IF(K$7=0,0,K$7/WWP_fec!K$7)</f>
        <v>0.1218573383689827</v>
      </c>
      <c r="L71" s="335">
        <f>IF(L$7=0,0,L$7/WWP_fec!L$7)</f>
        <v>0.12185733836898273</v>
      </c>
      <c r="M71" s="335">
        <f>IF(M$7=0,0,M$7/WWP_fec!M$7)</f>
        <v>0.12185733836898267</v>
      </c>
      <c r="N71" s="335">
        <f>IF(N$7=0,0,N$7/WWP_fec!N$7)</f>
        <v>0.12185733836898267</v>
      </c>
      <c r="O71" s="335">
        <f>IF(O$7=0,0,O$7/WWP_fec!O$7)</f>
        <v>0.12185733836898267</v>
      </c>
      <c r="P71" s="335">
        <f>IF(P$7=0,0,P$7/WWP_fec!P$7)</f>
        <v>0.12185733836898271</v>
      </c>
      <c r="Q71" s="335">
        <f>IF(Q$7=0,0,Q$7/WWP_fec!Q$7)</f>
        <v>0.12185733836898269</v>
      </c>
      <c r="R71" s="335">
        <f>IF(R$7=0,0,R$7/WWP_fec!R$7)</f>
        <v>0.12185733836898267</v>
      </c>
      <c r="S71" s="335">
        <f>IF(S$7=0,0,S$7/WWP_fec!S$7)</f>
        <v>0.12185733836898267</v>
      </c>
      <c r="T71" s="335">
        <f>IF(T$7=0,0,T$7/WWP_fec!T$7)</f>
        <v>0.12185733836898271</v>
      </c>
      <c r="U71" s="335">
        <f>IF(U$7=0,0,U$7/WWP_fec!U$7)</f>
        <v>0.12185733836898267</v>
      </c>
      <c r="V71" s="335">
        <f>IF(V$7=0,0,V$7/WWP_fec!V$7)</f>
        <v>0.12185733836898273</v>
      </c>
      <c r="W71" s="335">
        <f>IF(W$7=0,0,W$7/WWP_fec!W$7)</f>
        <v>0.12185733836898269</v>
      </c>
      <c r="X71" s="335">
        <f>IF(X$7=0,0,X$7/WWP_fec!X$7)</f>
        <v>0.1218573383689827</v>
      </c>
      <c r="Y71" s="335">
        <f>IF(Y$7=0,0,Y$7/WWP_fec!Y$7)</f>
        <v>0.12185733836898271</v>
      </c>
      <c r="DA71" s="177"/>
    </row>
    <row r="72" spans="1:105" ht="12" customHeight="1" x14ac:dyDescent="0.25">
      <c r="A72" s="173" t="s">
        <v>93</v>
      </c>
      <c r="B72" s="335">
        <f>IF(B$8=0,0,B$8/WWP_fec!B$8)</f>
        <v>0.66657900850199081</v>
      </c>
      <c r="C72" s="335">
        <f>IF(C$8=0,0,C$8/WWP_fec!C$8)</f>
        <v>0.66657900850199081</v>
      </c>
      <c r="D72" s="335">
        <f>IF(D$8=0,0,D$8/WWP_fec!D$8)</f>
        <v>0.66657900850199081</v>
      </c>
      <c r="E72" s="335">
        <f>IF(E$8=0,0,E$8/WWP_fec!E$8)</f>
        <v>0.6665790085019907</v>
      </c>
      <c r="F72" s="335">
        <f>IF(F$8=0,0,F$8/WWP_fec!F$8)</f>
        <v>0.6665790085019907</v>
      </c>
      <c r="G72" s="335">
        <f>IF(G$8=0,0,G$8/WWP_fec!G$8)</f>
        <v>0.66657900850199092</v>
      </c>
      <c r="H72" s="335">
        <f>IF(H$8=0,0,H$8/WWP_fec!H$8)</f>
        <v>0.66657900850199092</v>
      </c>
      <c r="I72" s="335">
        <f>IF(I$8=0,0,I$8/WWP_fec!I$8)</f>
        <v>0.66657900850199081</v>
      </c>
      <c r="J72" s="335">
        <f>IF(J$8=0,0,J$8/WWP_fec!J$8)</f>
        <v>0.66657900850199092</v>
      </c>
      <c r="K72" s="335">
        <f>IF(K$8=0,0,K$8/WWP_fec!K$8)</f>
        <v>0.66657900850199092</v>
      </c>
      <c r="L72" s="335">
        <f>IF(L$8=0,0,L$8/WWP_fec!L$8)</f>
        <v>0.66657900850199081</v>
      </c>
      <c r="M72" s="335">
        <f>IF(M$8=0,0,M$8/WWP_fec!M$8)</f>
        <v>0.66657900850199092</v>
      </c>
      <c r="N72" s="335">
        <f>IF(N$8=0,0,N$8/WWP_fec!N$8)</f>
        <v>0.66657900850199092</v>
      </c>
      <c r="O72" s="335">
        <f>IF(O$8=0,0,O$8/WWP_fec!O$8)</f>
        <v>0.66657900850199092</v>
      </c>
      <c r="P72" s="335">
        <f>IF(P$8=0,0,P$8/WWP_fec!P$8)</f>
        <v>0.66657900850199081</v>
      </c>
      <c r="Q72" s="335">
        <f>IF(Q$8=0,0,Q$8/WWP_fec!Q$8)</f>
        <v>0.66657900850199081</v>
      </c>
      <c r="R72" s="335">
        <f>IF(R$8=0,0,R$8/WWP_fec!R$8)</f>
        <v>0.66657900850199081</v>
      </c>
      <c r="S72" s="335">
        <f>IF(S$8=0,0,S$8/WWP_fec!S$8)</f>
        <v>0.66657900850199092</v>
      </c>
      <c r="T72" s="335">
        <f>IF(T$8=0,0,T$8/WWP_fec!T$8)</f>
        <v>0.66657900850199114</v>
      </c>
      <c r="U72" s="335">
        <f>IF(U$8=0,0,U$8/WWP_fec!U$8)</f>
        <v>0.66657900850199092</v>
      </c>
      <c r="V72" s="335">
        <f>IF(V$8=0,0,V$8/WWP_fec!V$8)</f>
        <v>0.6665790085019907</v>
      </c>
      <c r="W72" s="335">
        <f>IF(W$8=0,0,W$8/WWP_fec!W$8)</f>
        <v>0.66657900850199081</v>
      </c>
      <c r="X72" s="335">
        <f>IF(X$8=0,0,X$8/WWP_fec!X$8)</f>
        <v>0.66657900850199092</v>
      </c>
      <c r="Y72" s="335">
        <f>IF(Y$8=0,0,Y$8/WWP_fec!Y$8)</f>
        <v>0.66657900850199092</v>
      </c>
      <c r="DA72" s="177"/>
    </row>
    <row r="73" spans="1:105" ht="12" customHeight="1" x14ac:dyDescent="0.25">
      <c r="A73" s="173" t="s">
        <v>94</v>
      </c>
      <c r="B73" s="335">
        <f>IF(B$9=0,0,B$9/WWP_fec!B$9)</f>
        <v>0.49622446435626444</v>
      </c>
      <c r="C73" s="335">
        <f>IF(C$9=0,0,C$9/WWP_fec!C$9)</f>
        <v>0.49622446435626449</v>
      </c>
      <c r="D73" s="335">
        <f>IF(D$9=0,0,D$9/WWP_fec!D$9)</f>
        <v>0.49622446435626427</v>
      </c>
      <c r="E73" s="335">
        <f>IF(E$9=0,0,E$9/WWP_fec!E$9)</f>
        <v>0.49622446435626422</v>
      </c>
      <c r="F73" s="335">
        <f>IF(F$9=0,0,F$9/WWP_fec!F$9)</f>
        <v>0.49622446435626466</v>
      </c>
      <c r="G73" s="335">
        <f>IF(G$9=0,0,G$9/WWP_fec!G$9)</f>
        <v>0.49622446435626427</v>
      </c>
      <c r="H73" s="335">
        <f>IF(H$9=0,0,H$9/WWP_fec!H$9)</f>
        <v>0.49622446435626405</v>
      </c>
      <c r="I73" s="335">
        <f>IF(I$9=0,0,I$9/WWP_fec!I$9)</f>
        <v>0.49622446435626438</v>
      </c>
      <c r="J73" s="335">
        <f>IF(J$9=0,0,J$9/WWP_fec!J$9)</f>
        <v>0.49622446435626422</v>
      </c>
      <c r="K73" s="335">
        <f>IF(K$9=0,0,K$9/WWP_fec!K$9)</f>
        <v>0.49622446435626438</v>
      </c>
      <c r="L73" s="335">
        <f>IF(L$9=0,0,L$9/WWP_fec!L$9)</f>
        <v>0.49622446435626455</v>
      </c>
      <c r="M73" s="335">
        <f>IF(M$9=0,0,M$9/WWP_fec!M$9)</f>
        <v>0.49622446435626433</v>
      </c>
      <c r="N73" s="335">
        <f>IF(N$9=0,0,N$9/WWP_fec!N$9)</f>
        <v>0.49622446435626433</v>
      </c>
      <c r="O73" s="335">
        <f>IF(O$9=0,0,O$9/WWP_fec!O$9)</f>
        <v>0.49622446435626438</v>
      </c>
      <c r="P73" s="335">
        <f>IF(P$9=0,0,P$9/WWP_fec!P$9)</f>
        <v>0.49622446435626449</v>
      </c>
      <c r="Q73" s="335">
        <f>IF(Q$9=0,0,Q$9/WWP_fec!Q$9)</f>
        <v>0.49622446435626422</v>
      </c>
      <c r="R73" s="335">
        <f>IF(R$9=0,0,R$9/WWP_fec!R$9)</f>
        <v>0.49622446435626449</v>
      </c>
      <c r="S73" s="335">
        <f>IF(S$9=0,0,S$9/WWP_fec!S$9)</f>
        <v>0.49622446435626438</v>
      </c>
      <c r="T73" s="335">
        <f>IF(T$9=0,0,T$9/WWP_fec!T$9)</f>
        <v>0.49622446435626444</v>
      </c>
      <c r="U73" s="335">
        <f>IF(U$9=0,0,U$9/WWP_fec!U$9)</f>
        <v>0.49622446435626455</v>
      </c>
      <c r="V73" s="335">
        <f>IF(V$9=0,0,V$9/WWP_fec!V$9)</f>
        <v>0.49622446435626444</v>
      </c>
      <c r="W73" s="335">
        <f>IF(W$9=0,0,W$9/WWP_fec!W$9)</f>
        <v>0.49622446435626449</v>
      </c>
      <c r="X73" s="335">
        <f>IF(X$9=0,0,X$9/WWP_fec!X$9)</f>
        <v>0.49622446435626438</v>
      </c>
      <c r="Y73" s="335">
        <f>IF(Y$9=0,0,Y$9/WWP_fec!Y$9)</f>
        <v>0.49622446435626438</v>
      </c>
      <c r="DA73" s="177"/>
    </row>
    <row r="74" spans="1:105" ht="12" customHeight="1" x14ac:dyDescent="0.25">
      <c r="A74" s="56" t="s">
        <v>95</v>
      </c>
      <c r="B74" s="336">
        <f>IF(B$10=0,0,B$10/WWP_fec!B$10)</f>
        <v>0.66040768826115903</v>
      </c>
      <c r="C74" s="336">
        <f>IF(C$10=0,0,C$10/WWP_fec!C$10)</f>
        <v>0.61588401290279771</v>
      </c>
      <c r="D74" s="336">
        <f>IF(D$10=0,0,D$10/WWP_fec!D$10)</f>
        <v>0.75006925057203322</v>
      </c>
      <c r="E74" s="336">
        <f>IF(E$10=0,0,E$10/WWP_fec!E$10)</f>
        <v>0.73921333067280481</v>
      </c>
      <c r="F74" s="336">
        <f>IF(F$10=0,0,F$10/WWP_fec!F$10)</f>
        <v>0.7184688143138519</v>
      </c>
      <c r="G74" s="336">
        <f>IF(G$10=0,0,G$10/WWP_fec!G$10)</f>
        <v>0.71718466772023359</v>
      </c>
      <c r="H74" s="336">
        <f>IF(H$10=0,0,H$10/WWP_fec!H$10)</f>
        <v>0.74317303219761932</v>
      </c>
      <c r="I74" s="336">
        <f>IF(I$10=0,0,I$10/WWP_fec!I$10)</f>
        <v>0.70806432684631337</v>
      </c>
      <c r="J74" s="336">
        <f>IF(J$10=0,0,J$10/WWP_fec!J$10)</f>
        <v>0.77732838284638506</v>
      </c>
      <c r="K74" s="336">
        <f>IF(K$10=0,0,K$10/WWP_fec!K$10)</f>
        <v>0.80064039062098435</v>
      </c>
      <c r="L74" s="336">
        <f>IF(L$10=0,0,L$10/WWP_fec!L$10)</f>
        <v>0.73877486944839532</v>
      </c>
      <c r="M74" s="336">
        <f>IF(M$10=0,0,M$10/WWP_fec!M$10)</f>
        <v>0.75050094669587464</v>
      </c>
      <c r="N74" s="336">
        <f>IF(N$10=0,0,N$10/WWP_fec!N$10)</f>
        <v>0.76697638753454267</v>
      </c>
      <c r="O74" s="336">
        <f>IF(O$10=0,0,O$10/WWP_fec!O$10)</f>
        <v>0.78512809249666315</v>
      </c>
      <c r="P74" s="336">
        <f>IF(P$10=0,0,P$10/WWP_fec!P$10)</f>
        <v>0.78116787952917766</v>
      </c>
      <c r="Q74" s="336">
        <f>IF(Q$10=0,0,Q$10/WWP_fec!Q$10)</f>
        <v>0.76859768950881513</v>
      </c>
      <c r="R74" s="336">
        <f>IF(R$10=0,0,R$10/WWP_fec!R$10)</f>
        <v>0.76060054714105185</v>
      </c>
      <c r="S74" s="336">
        <f>IF(S$10=0,0,S$10/WWP_fec!S$10)</f>
        <v>0.78779585581799338</v>
      </c>
      <c r="T74" s="336">
        <f>IF(T$10=0,0,T$10/WWP_fec!T$10)</f>
        <v>0.77198148349269868</v>
      </c>
      <c r="U74" s="336">
        <f>IF(U$10=0,0,U$10/WWP_fec!U$10)</f>
        <v>0.7797419311124596</v>
      </c>
      <c r="V74" s="336">
        <f>IF(V$10=0,0,V$10/WWP_fec!V$10)</f>
        <v>0.78830468455515934</v>
      </c>
      <c r="W74" s="336">
        <f>IF(W$10=0,0,W$10/WWP_fec!W$10)</f>
        <v>0.7854103798225609</v>
      </c>
      <c r="X74" s="336">
        <f>IF(X$10=0,0,X$10/WWP_fec!X$10)</f>
        <v>0.7674839465692721</v>
      </c>
      <c r="Y74" s="336">
        <f>IF(Y$10=0,0,Y$10/WWP_fec!Y$10)</f>
        <v>0.77456001101079197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0.42244928690249117</v>
      </c>
      <c r="C75" s="349">
        <f>IF(C$16=0,0,C$16/WWP_fec!C$16)</f>
        <v>0.43119709578186716</v>
      </c>
      <c r="D75" s="349">
        <f>IF(D$16=0,0,D$16/WWP_fec!D$16)</f>
        <v>0.41673395121322909</v>
      </c>
      <c r="E75" s="349">
        <f>IF(E$16=0,0,E$16/WWP_fec!E$16)</f>
        <v>0.41966493795598353</v>
      </c>
      <c r="F75" s="349">
        <f>IF(F$16=0,0,F$16/WWP_fec!F$16)</f>
        <v>0.43305612532963123</v>
      </c>
      <c r="G75" s="349">
        <f>IF(G$16=0,0,G$16/WWP_fec!G$16)</f>
        <v>0.44750484407871954</v>
      </c>
      <c r="H75" s="349">
        <f>IF(H$16=0,0,H$16/WWP_fec!H$16)</f>
        <v>0.43678209067188695</v>
      </c>
      <c r="I75" s="349">
        <f>IF(I$16=0,0,I$16/WWP_fec!I$16)</f>
        <v>0.41802955304460854</v>
      </c>
      <c r="J75" s="349">
        <f>IF(J$16=0,0,J$16/WWP_fec!J$16)</f>
        <v>0.42818152477172344</v>
      </c>
      <c r="K75" s="349">
        <f>IF(K$16=0,0,K$16/WWP_fec!K$16)</f>
        <v>0.42353840206693405</v>
      </c>
      <c r="L75" s="349">
        <f>IF(L$16=0,0,L$16/WWP_fec!L$16)</f>
        <v>0.42801077928041148</v>
      </c>
      <c r="M75" s="349">
        <f>IF(M$16=0,0,M$16/WWP_fec!M$16)</f>
        <v>0.43570024627051995</v>
      </c>
      <c r="N75" s="349">
        <f>IF(N$16=0,0,N$16/WWP_fec!N$16)</f>
        <v>0.42694257840041788</v>
      </c>
      <c r="O75" s="349">
        <f>IF(O$16=0,0,O$16/WWP_fec!O$16)</f>
        <v>0.42339582654680075</v>
      </c>
      <c r="P75" s="349">
        <f>IF(P$16=0,0,P$16/WWP_fec!P$16)</f>
        <v>0.42109401141743896</v>
      </c>
      <c r="Q75" s="349">
        <f>IF(Q$16=0,0,Q$16/WWP_fec!Q$16)</f>
        <v>0.42494082221063234</v>
      </c>
      <c r="R75" s="349">
        <f>IF(R$16=0,0,R$16/WWP_fec!R$16)</f>
        <v>0.41893971296848748</v>
      </c>
      <c r="S75" s="349">
        <f>IF(S$16=0,0,S$16/WWP_fec!S$16)</f>
        <v>0.42453147762128435</v>
      </c>
      <c r="T75" s="349">
        <f>IF(T$16=0,0,T$16/WWP_fec!T$16)</f>
        <v>0.4272540933533171</v>
      </c>
      <c r="U75" s="349">
        <f>IF(U$16=0,0,U$16/WWP_fec!U$16)</f>
        <v>0.42525753516178988</v>
      </c>
      <c r="V75" s="349">
        <f>IF(V$16=0,0,V$16/WWP_fec!V$16)</f>
        <v>0.42697844405986224</v>
      </c>
      <c r="W75" s="349">
        <f>IF(W$16=0,0,W$16/WWP_fec!W$16)</f>
        <v>0.42777905359983043</v>
      </c>
      <c r="X75" s="349">
        <f>IF(X$16=0,0,X$16/WWP_fec!X$16)</f>
        <v>0.41820694296803068</v>
      </c>
      <c r="Y75" s="349">
        <f>IF(Y$16=0,0,Y$16/WWP_fec!Y$16)</f>
        <v>0.42497623612200192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0.43454078533299534</v>
      </c>
      <c r="C76" s="349">
        <f>IF(C$27=0,0,C$27/WWP_fec!C$27)</f>
        <v>0.43454078533299528</v>
      </c>
      <c r="D76" s="349">
        <f>IF(D$27=0,0,D$27/WWP_fec!D$27)</f>
        <v>0.43454078533299539</v>
      </c>
      <c r="E76" s="349">
        <f>IF(E$27=0,0,E$27/WWP_fec!E$27)</f>
        <v>0.43454078533299534</v>
      </c>
      <c r="F76" s="349">
        <f>IF(F$27=0,0,F$27/WWP_fec!F$27)</f>
        <v>0.43454078533299517</v>
      </c>
      <c r="G76" s="349">
        <f>IF(G$27=0,0,G$27/WWP_fec!G$27)</f>
        <v>0.43454078533299539</v>
      </c>
      <c r="H76" s="349">
        <f>IF(H$27=0,0,H$27/WWP_fec!H$27)</f>
        <v>0.43454078533299512</v>
      </c>
      <c r="I76" s="349">
        <f>IF(I$27=0,0,I$27/WWP_fec!I$27)</f>
        <v>0.43454078533299528</v>
      </c>
      <c r="J76" s="349">
        <f>IF(J$27=0,0,J$27/WWP_fec!J$27)</f>
        <v>0.43454078533299545</v>
      </c>
      <c r="K76" s="349">
        <f>IF(K$27=0,0,K$27/WWP_fec!K$27)</f>
        <v>0.43454078533299528</v>
      </c>
      <c r="L76" s="349">
        <f>IF(L$27=0,0,L$27/WWP_fec!L$27)</f>
        <v>0.43454078533299517</v>
      </c>
      <c r="M76" s="349">
        <f>IF(M$27=0,0,M$27/WWP_fec!M$27)</f>
        <v>0.43454078533299528</v>
      </c>
      <c r="N76" s="349">
        <f>IF(N$27=0,0,N$27/WWP_fec!N$27)</f>
        <v>0.43454078533299512</v>
      </c>
      <c r="O76" s="349">
        <f>IF(O$27=0,0,O$27/WWP_fec!O$27)</f>
        <v>0.43454078533299517</v>
      </c>
      <c r="P76" s="349">
        <f>IF(P$27=0,0,P$27/WWP_fec!P$27)</f>
        <v>0.43454078533299539</v>
      </c>
      <c r="Q76" s="349">
        <f>IF(Q$27=0,0,Q$27/WWP_fec!Q$27)</f>
        <v>0.43454078533299528</v>
      </c>
      <c r="R76" s="349">
        <f>IF(R$27=0,0,R$27/WWP_fec!R$27)</f>
        <v>0.43454078533299534</v>
      </c>
      <c r="S76" s="349">
        <f>IF(S$27=0,0,S$27/WWP_fec!S$27)</f>
        <v>0.43454078533299539</v>
      </c>
      <c r="T76" s="349">
        <f>IF(T$27=0,0,T$27/WWP_fec!T$27)</f>
        <v>0.43454078533299528</v>
      </c>
      <c r="U76" s="349">
        <f>IF(U$27=0,0,U$27/WWP_fec!U$27)</f>
        <v>0.43454078533299528</v>
      </c>
      <c r="V76" s="349">
        <f>IF(V$27=0,0,V$27/WWP_fec!V$27)</f>
        <v>0.43454078533299534</v>
      </c>
      <c r="W76" s="349">
        <f>IF(W$27=0,0,W$27/WWP_fec!W$27)</f>
        <v>0.43454078533299528</v>
      </c>
      <c r="X76" s="349">
        <f>IF(X$27=0,0,X$27/WWP_fec!X$27)</f>
        <v>0.43454078533299539</v>
      </c>
      <c r="Y76" s="349">
        <f>IF(Y$27=0,0,Y$27/WWP_fec!Y$27)</f>
        <v>0.43454078533299528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0.29473032614946998</v>
      </c>
      <c r="C77" s="349">
        <f>IF(C$28=0,0,C$28/WWP_fec!C$28)</f>
        <v>0.29647833723923689</v>
      </c>
      <c r="D77" s="349">
        <f>IF(D$28=0,0,D$28/WWP_fec!D$28)</f>
        <v>0.29626971914561229</v>
      </c>
      <c r="E77" s="349">
        <f>IF(E$28=0,0,E$28/WWP_fec!E$28)</f>
        <v>0.29672548268161963</v>
      </c>
      <c r="F77" s="349">
        <f>IF(F$28=0,0,F$28/WWP_fec!F$28)</f>
        <v>0.30230436928352944</v>
      </c>
      <c r="G77" s="349">
        <f>IF(G$28=0,0,G$28/WWP_fec!G$28)</f>
        <v>0.3146378228574967</v>
      </c>
      <c r="H77" s="349">
        <f>IF(H$28=0,0,H$28/WWP_fec!H$28)</f>
        <v>0.30814510233419412</v>
      </c>
      <c r="I77" s="349">
        <f>IF(I$28=0,0,I$28/WWP_fec!I$28)</f>
        <v>0.29189026654025818</v>
      </c>
      <c r="J77" s="349">
        <f>IF(J$28=0,0,J$28/WWP_fec!J$28)</f>
        <v>0.30823967290666399</v>
      </c>
      <c r="K77" s="349">
        <f>IF(K$28=0,0,K$28/WWP_fec!K$28)</f>
        <v>0.30804193810453301</v>
      </c>
      <c r="L77" s="349">
        <f>IF(L$28=0,0,L$28/WWP_fec!L$28)</f>
        <v>0.30659003506036597</v>
      </c>
      <c r="M77" s="349">
        <f>IF(M$28=0,0,M$28/WWP_fec!M$28)</f>
        <v>0.31030742743622802</v>
      </c>
      <c r="N77" s="349">
        <f>IF(N$28=0,0,N$28/WWP_fec!N$28)</f>
        <v>0.30842904606299643</v>
      </c>
      <c r="O77" s="349">
        <f>IF(O$28=0,0,O$28/WWP_fec!O$28)</f>
        <v>0.30900136341693646</v>
      </c>
      <c r="P77" s="349">
        <f>IF(P$28=0,0,P$28/WWP_fec!P$28)</f>
        <v>0.3069910595903117</v>
      </c>
      <c r="Q77" s="349">
        <f>IF(Q$28=0,0,Q$28/WWP_fec!Q$28)</f>
        <v>0.30736616414615764</v>
      </c>
      <c r="R77" s="349">
        <f>IF(R$28=0,0,R$28/WWP_fec!R$28)</f>
        <v>0.30441764972747376</v>
      </c>
      <c r="S77" s="349">
        <f>IF(S$28=0,0,S$28/WWP_fec!S$28)</f>
        <v>0.30405179699119406</v>
      </c>
      <c r="T77" s="349">
        <f>IF(T$28=0,0,T$28/WWP_fec!T$28)</f>
        <v>0.30547935344277877</v>
      </c>
      <c r="U77" s="349">
        <f>IF(U$28=0,0,U$28/WWP_fec!U$28)</f>
        <v>0.30287994863876599</v>
      </c>
      <c r="V77" s="349">
        <f>IF(V$28=0,0,V$28/WWP_fec!V$28)</f>
        <v>0.30504347399124881</v>
      </c>
      <c r="W77" s="349">
        <f>IF(W$28=0,0,W$28/WWP_fec!W$28)</f>
        <v>0.30512769549240659</v>
      </c>
      <c r="X77" s="349">
        <f>IF(X$28=0,0,X$28/WWP_fec!X$28)</f>
        <v>0.30108686532535334</v>
      </c>
      <c r="Y77" s="349">
        <f>IF(Y$28=0,0,Y$28/WWP_fec!Y$28)</f>
        <v>0.30443173254314598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0.50696424955516106</v>
      </c>
      <c r="C78" s="337">
        <f>IF(C$48=0,0,C$48/WWP_fec!C$48)</f>
        <v>0.50696424955516106</v>
      </c>
      <c r="D78" s="337">
        <f>IF(D$48=0,0,D$48/WWP_fec!D$48)</f>
        <v>0.50696424955516106</v>
      </c>
      <c r="E78" s="337">
        <f>IF(E$48=0,0,E$48/WWP_fec!E$48)</f>
        <v>0.50696424955516117</v>
      </c>
      <c r="F78" s="337">
        <f>IF(F$48=0,0,F$48/WWP_fec!F$48)</f>
        <v>0.50696424955516139</v>
      </c>
      <c r="G78" s="337">
        <f>IF(G$48=0,0,G$48/WWP_fec!G$48)</f>
        <v>0.50696424955516117</v>
      </c>
      <c r="H78" s="337">
        <f>IF(H$48=0,0,H$48/WWP_fec!H$48)</f>
        <v>0.50696424955516128</v>
      </c>
      <c r="I78" s="337">
        <f>IF(I$48=0,0,I$48/WWP_fec!I$48)</f>
        <v>0.50696424955516106</v>
      </c>
      <c r="J78" s="337">
        <f>IF(J$48=0,0,J$48/WWP_fec!J$48)</f>
        <v>0.50696424955516128</v>
      </c>
      <c r="K78" s="337">
        <f>IF(K$48=0,0,K$48/WWP_fec!K$48)</f>
        <v>0.50696424955516117</v>
      </c>
      <c r="L78" s="337">
        <f>IF(L$48=0,0,L$48/WWP_fec!L$48)</f>
        <v>0.50696424955516128</v>
      </c>
      <c r="M78" s="337">
        <f>IF(M$48=0,0,M$48/WWP_fec!M$48)</f>
        <v>0.50696424955516106</v>
      </c>
      <c r="N78" s="337">
        <f>IF(N$48=0,0,N$48/WWP_fec!N$48)</f>
        <v>0.50696424955516106</v>
      </c>
      <c r="O78" s="337">
        <f>IF(O$48=0,0,O$48/WWP_fec!O$48)</f>
        <v>0.50696424955516128</v>
      </c>
      <c r="P78" s="337">
        <f>IF(P$48=0,0,P$48/WWP_fec!P$48)</f>
        <v>0.50696424955516095</v>
      </c>
      <c r="Q78" s="337">
        <f>IF(Q$48=0,0,Q$48/WWP_fec!Q$48)</f>
        <v>0.50696424955516128</v>
      </c>
      <c r="R78" s="337">
        <f>IF(R$48=0,0,R$48/WWP_fec!R$48)</f>
        <v>0.50696424955516128</v>
      </c>
      <c r="S78" s="337">
        <f>IF(S$48=0,0,S$48/WWP_fec!S$48)</f>
        <v>0.50696424955516106</v>
      </c>
      <c r="T78" s="337">
        <f>IF(T$48=0,0,T$48/WWP_fec!T$48)</f>
        <v>0.50696424955516117</v>
      </c>
      <c r="U78" s="337">
        <f>IF(U$48=0,0,U$48/WWP_fec!U$48)</f>
        <v>0.50696424955516117</v>
      </c>
      <c r="V78" s="337">
        <f>IF(V$48=0,0,V$48/WWP_fec!V$48)</f>
        <v>0.50696424955516117</v>
      </c>
      <c r="W78" s="337">
        <f>IF(W$48=0,0,W$48/WWP_fec!W$48)</f>
        <v>0.50696424955516106</v>
      </c>
      <c r="X78" s="337">
        <f>IF(X$48=0,0,X$48/WWP_fec!X$48)</f>
        <v>0.50696424955516106</v>
      </c>
      <c r="Y78" s="337">
        <f>IF(Y$48=0,0,Y$48/WWP_fec!Y$48)</f>
        <v>0.50696424955516117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RO: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131.97978971957929</v>
      </c>
      <c r="C5" s="223">
        <v>247.12359551886189</v>
      </c>
      <c r="D5" s="223">
        <v>96.944117399620467</v>
      </c>
      <c r="E5" s="223">
        <v>56.118159359696612</v>
      </c>
      <c r="F5" s="223">
        <v>225.88235639924551</v>
      </c>
      <c r="G5" s="223">
        <v>181.0578625193852</v>
      </c>
      <c r="H5" s="223">
        <v>159.71353307918599</v>
      </c>
      <c r="I5" s="223">
        <v>236.14475831916789</v>
      </c>
      <c r="J5" s="223">
        <v>142.144272360586</v>
      </c>
      <c r="K5" s="223">
        <v>76.50588456033563</v>
      </c>
      <c r="L5" s="223">
        <v>135.9696779994772</v>
      </c>
      <c r="M5" s="223">
        <v>142.95177108057851</v>
      </c>
      <c r="N5" s="223">
        <v>136.788860160436</v>
      </c>
      <c r="O5" s="223">
        <v>116.2841940006016</v>
      </c>
      <c r="P5" s="223">
        <v>106.5396240002936</v>
      </c>
      <c r="Q5" s="223">
        <v>152.9150788806574</v>
      </c>
      <c r="R5" s="223">
        <v>138.2167648796821</v>
      </c>
      <c r="S5" s="223">
        <v>101.8562551197525</v>
      </c>
      <c r="T5" s="223">
        <v>125.8088340771627</v>
      </c>
      <c r="U5" s="223">
        <v>99.124769159750755</v>
      </c>
      <c r="V5" s="223">
        <v>93.456835200209454</v>
      </c>
      <c r="W5" s="223">
        <v>101.45419380023731</v>
      </c>
      <c r="X5" s="223">
        <v>120.57887843966409</v>
      </c>
      <c r="Y5" s="223">
        <v>135.78847992055461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7.1787227525461326</v>
      </c>
      <c r="C10" s="260">
        <v>11.92272696056089</v>
      </c>
      <c r="D10" s="260">
        <v>3.8676363368495892</v>
      </c>
      <c r="E10" s="260">
        <v>2.5268006503940419</v>
      </c>
      <c r="F10" s="260">
        <v>6.9100586481169923</v>
      </c>
      <c r="G10" s="260">
        <v>6.307739502726375</v>
      </c>
      <c r="H10" s="260">
        <v>5.6248723855722842</v>
      </c>
      <c r="I10" s="260">
        <v>9.0928354628582717</v>
      </c>
      <c r="J10" s="260">
        <v>3.737099609402839</v>
      </c>
      <c r="K10" s="260">
        <v>1.636112605906872</v>
      </c>
      <c r="L10" s="260">
        <v>6.0763159339260682</v>
      </c>
      <c r="M10" s="260">
        <v>4.9238105768357476</v>
      </c>
      <c r="N10" s="260">
        <v>4.4321977808156214</v>
      </c>
      <c r="O10" s="260">
        <v>3.3341195171935332</v>
      </c>
      <c r="P10" s="260">
        <v>3.638232826873554</v>
      </c>
      <c r="Q10" s="260">
        <v>4.9407417331925014</v>
      </c>
      <c r="R10" s="260">
        <v>5.903464973618294</v>
      </c>
      <c r="S10" s="260">
        <v>3.5486732736244408</v>
      </c>
      <c r="T10" s="260">
        <v>5.0627900114508622</v>
      </c>
      <c r="U10" s="260">
        <v>3.959918571257421</v>
      </c>
      <c r="V10" s="260">
        <v>3.09846396259208</v>
      </c>
      <c r="W10" s="260">
        <v>3.3751929994585961</v>
      </c>
      <c r="X10" s="260">
        <v>4.5245398328176254</v>
      </c>
      <c r="Y10" s="260">
        <v>3.335158380003727</v>
      </c>
      <c r="DA10" s="68" t="s">
        <v>2986</v>
      </c>
    </row>
    <row r="11" spans="1:105" ht="12" customHeight="1" x14ac:dyDescent="0.25">
      <c r="A11" s="37" t="s">
        <v>159</v>
      </c>
      <c r="B11" s="226">
        <v>2.7074177019342809</v>
      </c>
      <c r="C11" s="226">
        <v>9.9845881462347545</v>
      </c>
      <c r="D11" s="226">
        <v>2.4544956325826401</v>
      </c>
      <c r="E11" s="226">
        <v>1.3853139793608551</v>
      </c>
      <c r="F11" s="226">
        <v>5.5231968768942723</v>
      </c>
      <c r="G11" s="226">
        <v>0.2341426839731563</v>
      </c>
      <c r="H11" s="226">
        <v>2.188230992079645</v>
      </c>
      <c r="I11" s="226">
        <v>3.7958005158442112</v>
      </c>
      <c r="J11" s="226">
        <v>0.67444412149504673</v>
      </c>
      <c r="K11" s="226">
        <v>0.3235631314919602</v>
      </c>
      <c r="L11" s="226">
        <v>1.3733372673134809</v>
      </c>
      <c r="M11" s="226">
        <v>1.3169785336976769</v>
      </c>
      <c r="N11" s="226">
        <v>0.9376387397133219</v>
      </c>
      <c r="O11" s="226">
        <v>0.36063085591381988</v>
      </c>
      <c r="P11" s="226">
        <v>0.42951836141719058</v>
      </c>
      <c r="Q11" s="226">
        <v>1.320775558201861</v>
      </c>
      <c r="R11" s="226">
        <v>1.2087409570850891</v>
      </c>
      <c r="S11" s="226">
        <v>1.3704800938613431</v>
      </c>
      <c r="T11" s="226">
        <v>1.6705310212322151</v>
      </c>
      <c r="U11" s="226">
        <v>1.7604539808192989</v>
      </c>
      <c r="V11" s="226">
        <v>1.2901081979508069</v>
      </c>
      <c r="W11" s="226">
        <v>1.50026635193461</v>
      </c>
      <c r="X11" s="226">
        <v>2.388057571114901</v>
      </c>
      <c r="Y11" s="226">
        <v>2.147464417355117</v>
      </c>
      <c r="DA11" s="69" t="s">
        <v>2987</v>
      </c>
    </row>
    <row r="12" spans="1:105" ht="12" customHeight="1" x14ac:dyDescent="0.25">
      <c r="A12" s="37" t="s">
        <v>35</v>
      </c>
      <c r="B12" s="226">
        <v>4.4713050506118517</v>
      </c>
      <c r="C12" s="226">
        <v>1.9381388143261391</v>
      </c>
      <c r="D12" s="226">
        <v>1.413140704266949</v>
      </c>
      <c r="E12" s="226">
        <v>1.141486671033187</v>
      </c>
      <c r="F12" s="226">
        <v>1.38686177122272</v>
      </c>
      <c r="G12" s="226">
        <v>6.0735968187532183</v>
      </c>
      <c r="H12" s="226">
        <v>3.4366413934926392</v>
      </c>
      <c r="I12" s="226">
        <v>5.2970349470140601</v>
      </c>
      <c r="J12" s="226">
        <v>3.0626554879077919</v>
      </c>
      <c r="K12" s="226">
        <v>1.312549474414912</v>
      </c>
      <c r="L12" s="226">
        <v>4.7029786666125872</v>
      </c>
      <c r="M12" s="226">
        <v>3.6068320431380712</v>
      </c>
      <c r="N12" s="226">
        <v>3.4945590411022991</v>
      </c>
      <c r="O12" s="226">
        <v>2.9734886612797129</v>
      </c>
      <c r="P12" s="226">
        <v>3.2087144654563642</v>
      </c>
      <c r="Q12" s="226">
        <v>3.61996617499064</v>
      </c>
      <c r="R12" s="226">
        <v>4.6947240165332049</v>
      </c>
      <c r="S12" s="226">
        <v>2.178193179763098</v>
      </c>
      <c r="T12" s="226">
        <v>3.3922589902186471</v>
      </c>
      <c r="U12" s="226">
        <v>2.1994645904381218</v>
      </c>
      <c r="V12" s="226">
        <v>1.8083557646412729</v>
      </c>
      <c r="W12" s="226">
        <v>1.8749266475239861</v>
      </c>
      <c r="X12" s="226">
        <v>2.1364822617027239</v>
      </c>
      <c r="Y12" s="226">
        <v>1.18769396264861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88.077923713103559</v>
      </c>
      <c r="C16" s="261">
        <v>182.63119809021259</v>
      </c>
      <c r="D16" s="261">
        <v>58.76033548039775</v>
      </c>
      <c r="E16" s="261">
        <v>33.030119390057912</v>
      </c>
      <c r="F16" s="261">
        <v>168.18757661598201</v>
      </c>
      <c r="G16" s="261">
        <v>135.5058102390725</v>
      </c>
      <c r="H16" s="261">
        <v>110.6836016320057</v>
      </c>
      <c r="I16" s="261">
        <v>159.49597054991401</v>
      </c>
      <c r="J16" s="261">
        <v>98.731231477980288</v>
      </c>
      <c r="K16" s="261">
        <v>49.001457290294553</v>
      </c>
      <c r="L16" s="261">
        <v>87.138771363222233</v>
      </c>
      <c r="M16" s="261">
        <v>99.614821099896417</v>
      </c>
      <c r="N16" s="261">
        <v>92.336834224509687</v>
      </c>
      <c r="O16" s="261">
        <v>75.945106713974312</v>
      </c>
      <c r="P16" s="261">
        <v>64.826035908752473</v>
      </c>
      <c r="Q16" s="261">
        <v>102.3086851918135</v>
      </c>
      <c r="R16" s="261">
        <v>83.232512582200314</v>
      </c>
      <c r="S16" s="261">
        <v>53.970905337200513</v>
      </c>
      <c r="T16" s="261">
        <v>71.357498644069523</v>
      </c>
      <c r="U16" s="261">
        <v>50.987864406880661</v>
      </c>
      <c r="V16" s="261">
        <v>51.441595481011717</v>
      </c>
      <c r="W16" s="261">
        <v>57.478887265168183</v>
      </c>
      <c r="X16" s="261">
        <v>72.497814873593029</v>
      </c>
      <c r="Y16" s="261">
        <v>96.273114011446665</v>
      </c>
      <c r="DA16" s="70" t="s">
        <v>2992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4.9122805782498079E-2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1.822330466628524</v>
      </c>
      <c r="E19" s="229">
        <v>1.7835471505784519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4.0385137373120914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1.034576194706786</v>
      </c>
      <c r="T19" s="229">
        <v>1.204121629409455</v>
      </c>
      <c r="U19" s="229">
        <v>0.63038871508049388</v>
      </c>
      <c r="V19" s="229">
        <v>0.77565720090047396</v>
      </c>
      <c r="W19" s="229">
        <v>0.88057126256804141</v>
      </c>
      <c r="X19" s="229">
        <v>1.4583762515527769</v>
      </c>
      <c r="Y19" s="229">
        <v>0.48760314695651219</v>
      </c>
      <c r="DA19" s="73" t="s">
        <v>2995</v>
      </c>
    </row>
    <row r="20" spans="1:105" ht="12" customHeight="1" x14ac:dyDescent="0.25">
      <c r="A20" s="46" t="s">
        <v>159</v>
      </c>
      <c r="B20" s="229">
        <v>17.341588114950341</v>
      </c>
      <c r="C20" s="229">
        <v>128.67199355295381</v>
      </c>
      <c r="D20" s="229">
        <v>27.68314150664682</v>
      </c>
      <c r="E20" s="229">
        <v>12.500468340980429</v>
      </c>
      <c r="F20" s="229">
        <v>121.9146273020541</v>
      </c>
      <c r="G20" s="229">
        <v>4.759943136269932</v>
      </c>
      <c r="H20" s="229">
        <v>39.161081939437423</v>
      </c>
      <c r="I20" s="229">
        <v>30.499512066500401</v>
      </c>
      <c r="J20" s="229">
        <v>15.219955849698909</v>
      </c>
      <c r="K20" s="229">
        <v>7.4846159747024323</v>
      </c>
      <c r="L20" s="229">
        <v>18.15147654765131</v>
      </c>
      <c r="M20" s="229">
        <v>26.644116173739299</v>
      </c>
      <c r="N20" s="229">
        <v>18.94393990382337</v>
      </c>
      <c r="O20" s="229">
        <v>8.2145072171200013</v>
      </c>
      <c r="P20" s="229">
        <v>7.6531585650681162</v>
      </c>
      <c r="Q20" s="229">
        <v>27.349498939666841</v>
      </c>
      <c r="R20" s="229">
        <v>17.041948646905041</v>
      </c>
      <c r="S20" s="229">
        <v>19.819145430456221</v>
      </c>
      <c r="T20" s="229">
        <v>23.012983677778649</v>
      </c>
      <c r="U20" s="229">
        <v>21.369040008279431</v>
      </c>
      <c r="V20" s="229">
        <v>20.675197745299659</v>
      </c>
      <c r="W20" s="229">
        <v>24.556290534450081</v>
      </c>
      <c r="X20" s="229">
        <v>37.122091687031407</v>
      </c>
      <c r="Y20" s="229">
        <v>61.498936041193858</v>
      </c>
      <c r="DA20" s="73" t="s">
        <v>2996</v>
      </c>
    </row>
    <row r="21" spans="1:105" ht="12" customHeight="1" x14ac:dyDescent="0.25">
      <c r="A21" s="46" t="s">
        <v>32</v>
      </c>
      <c r="B21" s="229">
        <v>25.05725925272446</v>
      </c>
      <c r="C21" s="229">
        <v>11.942878615278889</v>
      </c>
      <c r="D21" s="229">
        <v>7.6368868395889393</v>
      </c>
      <c r="E21" s="229">
        <v>5.6058090815801327</v>
      </c>
      <c r="F21" s="229">
        <v>7.1406504925166381</v>
      </c>
      <c r="G21" s="229">
        <v>7.2742514224693142</v>
      </c>
      <c r="H21" s="229">
        <v>4.4394937649710693</v>
      </c>
      <c r="I21" s="229">
        <v>78.032765846050069</v>
      </c>
      <c r="J21" s="229">
        <v>8.8013191576132055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2.976901318978695E-2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2997</v>
      </c>
    </row>
    <row r="22" spans="1:105" ht="12" customHeight="1" x14ac:dyDescent="0.25">
      <c r="A22" s="46" t="s">
        <v>33</v>
      </c>
      <c r="B22" s="229">
        <v>17.039413367451338</v>
      </c>
      <c r="C22" s="229">
        <v>17.039413367429962</v>
      </c>
      <c r="D22" s="229">
        <v>5.6798044558103102</v>
      </c>
      <c r="E22" s="229">
        <v>2.8400176194817721</v>
      </c>
      <c r="F22" s="229">
        <v>8.5198220753064806</v>
      </c>
      <c r="G22" s="229">
        <v>0</v>
      </c>
      <c r="H22" s="229">
        <v>5.5801061288407992</v>
      </c>
      <c r="I22" s="229">
        <v>8.4016610951978983</v>
      </c>
      <c r="J22" s="229">
        <v>5.5960301672316151</v>
      </c>
      <c r="K22" s="229">
        <v>11.155135028183331</v>
      </c>
      <c r="L22" s="229">
        <v>2.7892453233488061</v>
      </c>
      <c r="M22" s="229">
        <v>0</v>
      </c>
      <c r="N22" s="229">
        <v>2.7892453233708858</v>
      </c>
      <c r="O22" s="229">
        <v>0</v>
      </c>
      <c r="P22" s="229">
        <v>0</v>
      </c>
      <c r="Q22" s="229">
        <v>0</v>
      </c>
      <c r="R22" s="229">
        <v>0</v>
      </c>
      <c r="S22" s="229">
        <v>1.5875573870052579</v>
      </c>
      <c r="T22" s="229">
        <v>0.3600217362596399</v>
      </c>
      <c r="U22" s="229">
        <v>2.2905229053675851</v>
      </c>
      <c r="V22" s="229">
        <v>1.010137910010203</v>
      </c>
      <c r="W22" s="229">
        <v>1.353312475279963</v>
      </c>
      <c r="X22" s="229">
        <v>0.7059656994981075</v>
      </c>
      <c r="Y22" s="229">
        <v>0.27347804966054329</v>
      </c>
      <c r="DA22" s="73" t="s">
        <v>2998</v>
      </c>
    </row>
    <row r="23" spans="1:105" ht="12" customHeight="1" x14ac:dyDescent="0.25">
      <c r="A23" s="46" t="s">
        <v>35</v>
      </c>
      <c r="B23" s="229">
        <v>28.639662977977419</v>
      </c>
      <c r="C23" s="229">
        <v>24.976912554550029</v>
      </c>
      <c r="D23" s="229">
        <v>15.93817221172316</v>
      </c>
      <c r="E23" s="229">
        <v>10.30027719743712</v>
      </c>
      <c r="F23" s="229">
        <v>30.612476746104822</v>
      </c>
      <c r="G23" s="229">
        <v>123.4716156803333</v>
      </c>
      <c r="H23" s="229">
        <v>61.502919798756423</v>
      </c>
      <c r="I23" s="229">
        <v>42.562031542165577</v>
      </c>
      <c r="J23" s="229">
        <v>69.113926303436557</v>
      </c>
      <c r="K23" s="229">
        <v>30.36170628740879</v>
      </c>
      <c r="L23" s="229">
        <v>62.159535754910031</v>
      </c>
      <c r="M23" s="229">
        <v>72.970704926157111</v>
      </c>
      <c r="N23" s="229">
        <v>70.603648997315418</v>
      </c>
      <c r="O23" s="229">
        <v>67.73059949685431</v>
      </c>
      <c r="P23" s="229">
        <v>57.172877343684362</v>
      </c>
      <c r="Q23" s="229">
        <v>74.959186252146665</v>
      </c>
      <c r="R23" s="229">
        <v>66.190563935295273</v>
      </c>
      <c r="S23" s="229">
        <v>31.499857311842451</v>
      </c>
      <c r="T23" s="229">
        <v>46.731248794839267</v>
      </c>
      <c r="U23" s="229">
        <v>26.69791277815315</v>
      </c>
      <c r="V23" s="229">
        <v>28.980602624801371</v>
      </c>
      <c r="W23" s="229">
        <v>30.688712992870091</v>
      </c>
      <c r="X23" s="229">
        <v>33.211381235510729</v>
      </c>
      <c r="Y23" s="229">
        <v>34.013096773635738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36.723143253929535</v>
      </c>
      <c r="C28" s="261">
        <f t="shared" si="0"/>
        <v>52.56967046808839</v>
      </c>
      <c r="D28" s="261">
        <f t="shared" si="0"/>
        <v>34.316145582373139</v>
      </c>
      <c r="E28" s="261">
        <f t="shared" si="0"/>
        <v>20.561239319244653</v>
      </c>
      <c r="F28" s="261">
        <f t="shared" si="0"/>
        <v>50.784721135146441</v>
      </c>
      <c r="G28" s="261">
        <f t="shared" si="0"/>
        <v>39.244312777586273</v>
      </c>
      <c r="H28" s="261">
        <f t="shared" si="0"/>
        <v>43.405059061607986</v>
      </c>
      <c r="I28" s="261">
        <f t="shared" si="0"/>
        <v>67.555952306395653</v>
      </c>
      <c r="J28" s="261">
        <f t="shared" si="0"/>
        <v>39.675941273202888</v>
      </c>
      <c r="K28" s="261">
        <f t="shared" si="0"/>
        <v>25.868314664134221</v>
      </c>
      <c r="L28" s="261">
        <f t="shared" si="0"/>
        <v>42.754590702328862</v>
      </c>
      <c r="M28" s="261">
        <f t="shared" si="0"/>
        <v>38.413139403846372</v>
      </c>
      <c r="N28" s="261">
        <f t="shared" si="0"/>
        <v>40.019828155110673</v>
      </c>
      <c r="O28" s="261">
        <f t="shared" si="0"/>
        <v>37.004967769433733</v>
      </c>
      <c r="P28" s="261">
        <f t="shared" si="0"/>
        <v>38.075355264667529</v>
      </c>
      <c r="Q28" s="261">
        <f t="shared" si="0"/>
        <v>45.665651955651384</v>
      </c>
      <c r="R28" s="261">
        <f t="shared" si="0"/>
        <v>49.080787323863539</v>
      </c>
      <c r="S28" s="261">
        <f t="shared" si="0"/>
        <v>44.33667650892761</v>
      </c>
      <c r="T28" s="261">
        <f t="shared" si="0"/>
        <v>49.388545421642334</v>
      </c>
      <c r="U28" s="261">
        <f t="shared" si="0"/>
        <v>44.176986181612683</v>
      </c>
      <c r="V28" s="261">
        <f t="shared" si="0"/>
        <v>38.916775756605645</v>
      </c>
      <c r="W28" s="261">
        <f t="shared" si="0"/>
        <v>40.60011353561049</v>
      </c>
      <c r="X28" s="261">
        <f t="shared" si="0"/>
        <v>43.556523733253428</v>
      </c>
      <c r="Y28" s="261">
        <f t="shared" si="0"/>
        <v>36.18020752910418</v>
      </c>
      <c r="DA28" s="70"/>
    </row>
    <row r="29" spans="1:105" ht="12" customHeight="1" x14ac:dyDescent="0.25">
      <c r="A29" s="60" t="s">
        <v>2913</v>
      </c>
      <c r="B29" s="329">
        <v>29.58753404967646</v>
      </c>
      <c r="C29" s="329">
        <v>37.773853274200462</v>
      </c>
      <c r="D29" s="329">
        <v>29.555692871604421</v>
      </c>
      <c r="E29" s="329">
        <v>17.885313116613119</v>
      </c>
      <c r="F29" s="329">
        <v>37.159050034506322</v>
      </c>
      <c r="G29" s="329">
        <v>28.266346154289892</v>
      </c>
      <c r="H29" s="329">
        <v>34.438056965398033</v>
      </c>
      <c r="I29" s="329">
        <v>54.634429324037647</v>
      </c>
      <c r="J29" s="329">
        <v>31.6772572172945</v>
      </c>
      <c r="K29" s="329">
        <v>21.898474834560439</v>
      </c>
      <c r="L29" s="329">
        <v>35.695066672084181</v>
      </c>
      <c r="M29" s="329">
        <v>30.342871573331031</v>
      </c>
      <c r="N29" s="329">
        <v>32.539184465890983</v>
      </c>
      <c r="O29" s="329">
        <v>30.852295457908809</v>
      </c>
      <c r="P29" s="329">
        <v>32.823491471732588</v>
      </c>
      <c r="Q29" s="329">
        <v>37.377141453204949</v>
      </c>
      <c r="R29" s="329">
        <v>42.337727793881683</v>
      </c>
      <c r="S29" s="329">
        <v>39.964238187828713</v>
      </c>
      <c r="T29" s="329">
        <v>43.607536939021323</v>
      </c>
      <c r="U29" s="329">
        <v>40.046218115916133</v>
      </c>
      <c r="V29" s="329">
        <v>34.749248790468037</v>
      </c>
      <c r="W29" s="329">
        <v>35.943477005944658</v>
      </c>
      <c r="X29" s="329">
        <v>37.683132839238937</v>
      </c>
      <c r="Y29" s="329">
        <v>28.38066719593461</v>
      </c>
      <c r="DA29" s="72" t="s">
        <v>3004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3.0171840761189318E-2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1.0146891627231771</v>
      </c>
      <c r="E31" s="295">
        <v>1.056614498644334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1.7090198828306209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0.78929757426024405</v>
      </c>
      <c r="T31" s="295">
        <v>0.73958654195176454</v>
      </c>
      <c r="U31" s="295">
        <v>0.5183996333997245</v>
      </c>
      <c r="V31" s="295">
        <v>0.53445818043750337</v>
      </c>
      <c r="W31" s="295">
        <v>0.56392817439639631</v>
      </c>
      <c r="X31" s="295">
        <v>0.76549339025362229</v>
      </c>
      <c r="Y31" s="295">
        <v>0.14415161577249899</v>
      </c>
      <c r="DA31" s="122" t="s">
        <v>3006</v>
      </c>
    </row>
    <row r="32" spans="1:105" ht="12" customHeight="1" x14ac:dyDescent="0.25">
      <c r="A32" s="59" t="s">
        <v>159</v>
      </c>
      <c r="B32" s="295">
        <v>7.2227701049753383</v>
      </c>
      <c r="C32" s="295">
        <v>29.351921130054869</v>
      </c>
      <c r="D32" s="295">
        <v>15.414209547237229</v>
      </c>
      <c r="E32" s="295">
        <v>7.4055659726408987</v>
      </c>
      <c r="F32" s="295">
        <v>28.37286557256078</v>
      </c>
      <c r="G32" s="295">
        <v>0.99291831196878277</v>
      </c>
      <c r="H32" s="295">
        <v>12.831462590284209</v>
      </c>
      <c r="I32" s="295">
        <v>11.028366603801571</v>
      </c>
      <c r="J32" s="295">
        <v>5.1766297758690367</v>
      </c>
      <c r="K32" s="295">
        <v>4.3307160318839157</v>
      </c>
      <c r="L32" s="295">
        <v>7.6813492142078426</v>
      </c>
      <c r="M32" s="295">
        <v>8.1158504961218512</v>
      </c>
      <c r="N32" s="295">
        <v>6.8837180610389677</v>
      </c>
      <c r="O32" s="295">
        <v>3.337099843156544</v>
      </c>
      <c r="P32" s="295">
        <v>3.8750384991289328</v>
      </c>
      <c r="Q32" s="295">
        <v>9.9917821114174945</v>
      </c>
      <c r="R32" s="295">
        <v>8.6686964084786666</v>
      </c>
      <c r="S32" s="295">
        <v>15.120397600684811</v>
      </c>
      <c r="T32" s="295">
        <v>14.13486196289654</v>
      </c>
      <c r="U32" s="295">
        <v>17.572812205214682</v>
      </c>
      <c r="V32" s="295">
        <v>14.246020734817209</v>
      </c>
      <c r="W32" s="295">
        <v>15.72613674747296</v>
      </c>
      <c r="X32" s="295">
        <v>19.4851745484441</v>
      </c>
      <c r="Y32" s="295">
        <v>18.181119326160388</v>
      </c>
      <c r="DA32" s="122" t="s">
        <v>3007</v>
      </c>
    </row>
    <row r="33" spans="1:105" ht="12" customHeight="1" x14ac:dyDescent="0.25">
      <c r="A33" s="59" t="s">
        <v>32</v>
      </c>
      <c r="B33" s="295">
        <v>10.43634653548067</v>
      </c>
      <c r="C33" s="295">
        <v>2.7243413387950728</v>
      </c>
      <c r="D33" s="295">
        <v>4.2522837953813184</v>
      </c>
      <c r="E33" s="295">
        <v>3.3210106894615068</v>
      </c>
      <c r="F33" s="295">
        <v>1.661824516125155</v>
      </c>
      <c r="G33" s="295">
        <v>1.5173999429108209</v>
      </c>
      <c r="H33" s="295">
        <v>1.4546380065066371</v>
      </c>
      <c r="I33" s="295">
        <v>28.215990701178139</v>
      </c>
      <c r="J33" s="295">
        <v>2.9935153076760348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2.2711338245588891E-2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3008</v>
      </c>
    </row>
    <row r="34" spans="1:105" ht="12" customHeight="1" x14ac:dyDescent="0.25">
      <c r="A34" s="59" t="s">
        <v>35</v>
      </c>
      <c r="B34" s="295">
        <v>11.928417409220449</v>
      </c>
      <c r="C34" s="295">
        <v>5.6975908053505151</v>
      </c>
      <c r="D34" s="295">
        <v>8.8745103662626939</v>
      </c>
      <c r="E34" s="295">
        <v>6.102121955866382</v>
      </c>
      <c r="F34" s="295">
        <v>7.1243599458203866</v>
      </c>
      <c r="G34" s="295">
        <v>25.756027899410281</v>
      </c>
      <c r="H34" s="295">
        <v>20.151956368607181</v>
      </c>
      <c r="I34" s="295">
        <v>15.390072019057939</v>
      </c>
      <c r="J34" s="295">
        <v>23.50711213374943</v>
      </c>
      <c r="K34" s="295">
        <v>17.567758802676519</v>
      </c>
      <c r="L34" s="295">
        <v>26.304697575045719</v>
      </c>
      <c r="M34" s="295">
        <v>22.22702107720918</v>
      </c>
      <c r="N34" s="295">
        <v>25.65546640485201</v>
      </c>
      <c r="O34" s="295">
        <v>27.515195614752269</v>
      </c>
      <c r="P34" s="295">
        <v>28.948452972603661</v>
      </c>
      <c r="Q34" s="295">
        <v>27.38535934178746</v>
      </c>
      <c r="R34" s="295">
        <v>33.669031385403009</v>
      </c>
      <c r="S34" s="295">
        <v>24.03183167463806</v>
      </c>
      <c r="T34" s="295">
        <v>28.702916593411832</v>
      </c>
      <c r="U34" s="295">
        <v>21.95500627730172</v>
      </c>
      <c r="V34" s="295">
        <v>19.968769875213329</v>
      </c>
      <c r="W34" s="295">
        <v>19.65341208407531</v>
      </c>
      <c r="X34" s="295">
        <v>17.432464900541209</v>
      </c>
      <c r="Y34" s="295">
        <v>10.05539625400173</v>
      </c>
      <c r="DA34" s="122" t="s">
        <v>3009</v>
      </c>
    </row>
    <row r="35" spans="1:105" ht="12" customHeight="1" x14ac:dyDescent="0.25">
      <c r="A35" s="60" t="s">
        <v>2920</v>
      </c>
      <c r="B35" s="329">
        <v>7.1356092042530728</v>
      </c>
      <c r="C35" s="329">
        <v>14.795817193887929</v>
      </c>
      <c r="D35" s="329">
        <v>4.7604527107687211</v>
      </c>
      <c r="E35" s="329">
        <v>2.675926202631532</v>
      </c>
      <c r="F35" s="329">
        <v>13.625671100640121</v>
      </c>
      <c r="G35" s="329">
        <v>10.97796662329638</v>
      </c>
      <c r="H35" s="329">
        <v>8.9670020962099564</v>
      </c>
      <c r="I35" s="329">
        <v>12.921522982358001</v>
      </c>
      <c r="J35" s="329">
        <v>7.998684055908388</v>
      </c>
      <c r="K35" s="329">
        <v>3.969839829573782</v>
      </c>
      <c r="L35" s="329">
        <v>7.0595240302446802</v>
      </c>
      <c r="M35" s="329">
        <v>8.070267830515343</v>
      </c>
      <c r="N35" s="329">
        <v>7.4806436892196908</v>
      </c>
      <c r="O35" s="329">
        <v>6.1526723115249249</v>
      </c>
      <c r="P35" s="329">
        <v>5.2518637929349419</v>
      </c>
      <c r="Q35" s="329">
        <v>8.2885105024464334</v>
      </c>
      <c r="R35" s="329">
        <v>6.7430595299818581</v>
      </c>
      <c r="S35" s="329">
        <v>4.372438321098894</v>
      </c>
      <c r="T35" s="329">
        <v>5.7810084826210142</v>
      </c>
      <c r="U35" s="329">
        <v>4.130768065696552</v>
      </c>
      <c r="V35" s="329">
        <v>4.1675269661376104</v>
      </c>
      <c r="W35" s="329">
        <v>4.6566365296658354</v>
      </c>
      <c r="X35" s="329">
        <v>5.8733908940144914</v>
      </c>
      <c r="Y35" s="329">
        <v>7.7995403331695732</v>
      </c>
      <c r="DA35" s="72" t="s">
        <v>3010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3.9796708448995967E-3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0.1476356106352078</v>
      </c>
      <c r="E38" s="229">
        <v>0.14449359075881071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0.32717909983133958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8.3815911027800144E-2</v>
      </c>
      <c r="T38" s="229">
        <v>9.7551588634644915E-2</v>
      </c>
      <c r="U38" s="229">
        <v>5.1070771516341172E-2</v>
      </c>
      <c r="V38" s="229">
        <v>6.2839658665423043E-2</v>
      </c>
      <c r="W38" s="229">
        <v>7.1339243039473088E-2</v>
      </c>
      <c r="X38" s="229">
        <v>0.11814995818635431</v>
      </c>
      <c r="Y38" s="229">
        <v>3.9503037273890922E-2</v>
      </c>
      <c r="DA38" s="73" t="s">
        <v>3013</v>
      </c>
    </row>
    <row r="39" spans="1:105" ht="12" customHeight="1" x14ac:dyDescent="0.25">
      <c r="A39" s="64" t="s">
        <v>159</v>
      </c>
      <c r="B39" s="229">
        <v>1.404924078052443</v>
      </c>
      <c r="C39" s="229">
        <v>10.42432680993652</v>
      </c>
      <c r="D39" s="229">
        <v>2.2427422333535469</v>
      </c>
      <c r="E39" s="229">
        <v>1.0127220669043071</v>
      </c>
      <c r="F39" s="229">
        <v>9.8768806079405529</v>
      </c>
      <c r="G39" s="229">
        <v>0.3856255077665493</v>
      </c>
      <c r="H39" s="229">
        <v>3.172624477908597</v>
      </c>
      <c r="I39" s="229">
        <v>2.4709097337017512</v>
      </c>
      <c r="J39" s="229">
        <v>1.233040613027981</v>
      </c>
      <c r="K39" s="229">
        <v>0.6063641419767114</v>
      </c>
      <c r="L39" s="229">
        <v>1.470536970718068</v>
      </c>
      <c r="M39" s="229">
        <v>2.158565876595901</v>
      </c>
      <c r="N39" s="229">
        <v>1.534738175514333</v>
      </c>
      <c r="O39" s="229">
        <v>0.66549608387469761</v>
      </c>
      <c r="P39" s="229">
        <v>0.62001857442041219</v>
      </c>
      <c r="Q39" s="229">
        <v>2.21571227088954</v>
      </c>
      <c r="R39" s="229">
        <v>1.3806488674661199</v>
      </c>
      <c r="S39" s="229">
        <v>1.6056427149060279</v>
      </c>
      <c r="T39" s="229">
        <v>1.86439065801971</v>
      </c>
      <c r="U39" s="229">
        <v>1.73120700558074</v>
      </c>
      <c r="V39" s="229">
        <v>1.6749955620169119</v>
      </c>
      <c r="W39" s="229">
        <v>1.989421246244319</v>
      </c>
      <c r="X39" s="229">
        <v>3.0074362332374061</v>
      </c>
      <c r="Y39" s="229">
        <v>4.9823196956450024</v>
      </c>
      <c r="DA39" s="73" t="s">
        <v>3014</v>
      </c>
    </row>
    <row r="40" spans="1:105" ht="12" customHeight="1" x14ac:dyDescent="0.25">
      <c r="A40" s="64" t="s">
        <v>32</v>
      </c>
      <c r="B40" s="229">
        <v>2.0300070916691659</v>
      </c>
      <c r="C40" s="229">
        <v>0.9675490858532001</v>
      </c>
      <c r="D40" s="229">
        <v>0.61870032497488148</v>
      </c>
      <c r="E40" s="229">
        <v>0.45415310890051819</v>
      </c>
      <c r="F40" s="229">
        <v>0.57849787132499775</v>
      </c>
      <c r="G40" s="229">
        <v>0.58932151458630277</v>
      </c>
      <c r="H40" s="229">
        <v>0.35966438848783622</v>
      </c>
      <c r="I40" s="229">
        <v>6.3218034523395703</v>
      </c>
      <c r="J40" s="229">
        <v>0.71303649476571818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2.411728564475375E-3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3015</v>
      </c>
    </row>
    <row r="41" spans="1:105" ht="12" customHeight="1" x14ac:dyDescent="0.25">
      <c r="A41" s="64" t="s">
        <v>33</v>
      </c>
      <c r="B41" s="229">
        <v>1.380443472485829</v>
      </c>
      <c r="C41" s="229">
        <v>1.380443472484097</v>
      </c>
      <c r="D41" s="229">
        <v>0.46014782416139183</v>
      </c>
      <c r="E41" s="229">
        <v>0.23008326049811409</v>
      </c>
      <c r="F41" s="229">
        <v>0.69023108466067229</v>
      </c>
      <c r="G41" s="229">
        <v>0</v>
      </c>
      <c r="H41" s="229">
        <v>0.45207079112540027</v>
      </c>
      <c r="I41" s="229">
        <v>0.68065830476644174</v>
      </c>
      <c r="J41" s="229">
        <v>0.45336087279536008</v>
      </c>
      <c r="K41" s="229">
        <v>0.90373025187409994</v>
      </c>
      <c r="L41" s="229">
        <v>0.22596995663791469</v>
      </c>
      <c r="M41" s="229">
        <v>0</v>
      </c>
      <c r="N41" s="229">
        <v>0.22596995663970371</v>
      </c>
      <c r="O41" s="229">
        <v>0</v>
      </c>
      <c r="P41" s="229">
        <v>0</v>
      </c>
      <c r="Q41" s="229">
        <v>0</v>
      </c>
      <c r="R41" s="229">
        <v>0</v>
      </c>
      <c r="S41" s="229">
        <v>0.12861553298978759</v>
      </c>
      <c r="T41" s="229">
        <v>2.9167063739528931E-2</v>
      </c>
      <c r="U41" s="229">
        <v>0.18556609462470619</v>
      </c>
      <c r="V41" s="229">
        <v>8.1836049992643281E-2</v>
      </c>
      <c r="W41" s="229">
        <v>0.1096382447239905</v>
      </c>
      <c r="X41" s="229">
        <v>5.7193620499437513E-2</v>
      </c>
      <c r="Y41" s="229">
        <v>2.2155750340747779E-2</v>
      </c>
      <c r="DA41" s="73" t="s">
        <v>3016</v>
      </c>
    </row>
    <row r="42" spans="1:105" ht="12" customHeight="1" x14ac:dyDescent="0.25">
      <c r="A42" s="64" t="s">
        <v>35</v>
      </c>
      <c r="B42" s="229">
        <v>2.3202345620456351</v>
      </c>
      <c r="C42" s="229">
        <v>2.0234978256141192</v>
      </c>
      <c r="D42" s="229">
        <v>1.291226717643692</v>
      </c>
      <c r="E42" s="229">
        <v>0.83447417556978309</v>
      </c>
      <c r="F42" s="229">
        <v>2.480061536713893</v>
      </c>
      <c r="G42" s="229">
        <v>10.00301960094353</v>
      </c>
      <c r="H42" s="229">
        <v>4.9826424386881216</v>
      </c>
      <c r="I42" s="229">
        <v>3.4481514915502389</v>
      </c>
      <c r="J42" s="229">
        <v>5.5992460753193294</v>
      </c>
      <c r="K42" s="229">
        <v>2.4597454357229709</v>
      </c>
      <c r="L42" s="229">
        <v>5.035838003057358</v>
      </c>
      <c r="M42" s="229">
        <v>5.911701953919442</v>
      </c>
      <c r="N42" s="229">
        <v>5.7199355570656536</v>
      </c>
      <c r="O42" s="229">
        <v>5.4871762276502274</v>
      </c>
      <c r="P42" s="229">
        <v>4.6318452185145293</v>
      </c>
      <c r="Q42" s="229">
        <v>6.0727982315568934</v>
      </c>
      <c r="R42" s="229">
        <v>5.3624106625157379</v>
      </c>
      <c r="S42" s="229">
        <v>2.5519524336108041</v>
      </c>
      <c r="T42" s="229">
        <v>3.7859195013822311</v>
      </c>
      <c r="U42" s="229">
        <v>2.162924193974765</v>
      </c>
      <c r="V42" s="229">
        <v>2.347855695462632</v>
      </c>
      <c r="W42" s="229">
        <v>2.4862377956580519</v>
      </c>
      <c r="X42" s="229">
        <v>2.6906110820912952</v>
      </c>
      <c r="Y42" s="229">
        <v>2.7555618499099328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0.99999999999999967</v>
      </c>
      <c r="C52" s="232">
        <f t="shared" si="1"/>
        <v>0.99999999999999989</v>
      </c>
      <c r="D52" s="232">
        <f t="shared" si="1"/>
        <v>1.0000000000000002</v>
      </c>
      <c r="E52" s="232">
        <f t="shared" si="1"/>
        <v>0.99999999999999978</v>
      </c>
      <c r="F52" s="232">
        <f t="shared" si="1"/>
        <v>0.99999999999999978</v>
      </c>
      <c r="G52" s="232">
        <f t="shared" si="1"/>
        <v>0.99999999999999978</v>
      </c>
      <c r="H52" s="232">
        <f t="shared" si="1"/>
        <v>0.99999999999999989</v>
      </c>
      <c r="I52" s="232">
        <f t="shared" si="1"/>
        <v>1.0000000000000002</v>
      </c>
      <c r="J52" s="232">
        <f t="shared" si="1"/>
        <v>1</v>
      </c>
      <c r="K52" s="232">
        <f t="shared" si="1"/>
        <v>1.0000000000000002</v>
      </c>
      <c r="L52" s="232">
        <f t="shared" si="1"/>
        <v>0.99999999999999978</v>
      </c>
      <c r="M52" s="232">
        <f t="shared" si="1"/>
        <v>1.0000000000000002</v>
      </c>
      <c r="N52" s="232">
        <f t="shared" si="1"/>
        <v>0.99999999999999978</v>
      </c>
      <c r="O52" s="232">
        <f t="shared" si="1"/>
        <v>0.99999999999999967</v>
      </c>
      <c r="P52" s="232">
        <f t="shared" si="1"/>
        <v>0.99999999999999967</v>
      </c>
      <c r="Q52" s="232">
        <f t="shared" si="1"/>
        <v>0.99999999999999989</v>
      </c>
      <c r="R52" s="232">
        <f t="shared" si="1"/>
        <v>1.0000000000000002</v>
      </c>
      <c r="S52" s="232">
        <f t="shared" si="1"/>
        <v>1.0000000000000004</v>
      </c>
      <c r="T52" s="232">
        <f t="shared" si="1"/>
        <v>1.0000000000000002</v>
      </c>
      <c r="U52" s="232">
        <f t="shared" si="1"/>
        <v>1.0000000000000002</v>
      </c>
      <c r="V52" s="232">
        <f t="shared" si="1"/>
        <v>1</v>
      </c>
      <c r="W52" s="232">
        <f t="shared" si="1"/>
        <v>0.99999999999999967</v>
      </c>
      <c r="X52" s="232">
        <f t="shared" si="1"/>
        <v>0.99999999999999978</v>
      </c>
      <c r="Y52" s="232">
        <f t="shared" si="1"/>
        <v>0.99999999999999978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5.4392591227785267E-2</v>
      </c>
      <c r="C57" s="300">
        <f t="shared" si="6"/>
        <v>4.8246007976404985E-2</v>
      </c>
      <c r="D57" s="300">
        <f t="shared" si="6"/>
        <v>3.9895523736695866E-2</v>
      </c>
      <c r="E57" s="300">
        <f t="shared" si="6"/>
        <v>4.5026434922752649E-2</v>
      </c>
      <c r="F57" s="300">
        <f t="shared" si="6"/>
        <v>3.0591405005105893E-2</v>
      </c>
      <c r="G57" s="300">
        <f t="shared" si="6"/>
        <v>3.4838252340745647E-2</v>
      </c>
      <c r="H57" s="300">
        <f t="shared" si="6"/>
        <v>3.5218508269950245E-2</v>
      </c>
      <c r="I57" s="300">
        <f t="shared" si="6"/>
        <v>3.8505345312677242E-2</v>
      </c>
      <c r="J57" s="300">
        <f t="shared" si="6"/>
        <v>2.6290891270825966E-2</v>
      </c>
      <c r="K57" s="300">
        <f t="shared" si="6"/>
        <v>2.1385447868608951E-2</v>
      </c>
      <c r="L57" s="300">
        <f t="shared" si="6"/>
        <v>4.4688757253285777E-2</v>
      </c>
      <c r="M57" s="300">
        <f t="shared" si="6"/>
        <v>3.4443858509876822E-2</v>
      </c>
      <c r="N57" s="300">
        <f t="shared" si="6"/>
        <v>3.2401745110071205E-2</v>
      </c>
      <c r="O57" s="300">
        <f t="shared" si="6"/>
        <v>2.8672164311310304E-2</v>
      </c>
      <c r="P57" s="300">
        <f t="shared" si="6"/>
        <v>3.4149105189854319E-2</v>
      </c>
      <c r="Q57" s="300">
        <f t="shared" si="6"/>
        <v>3.2310363172545618E-2</v>
      </c>
      <c r="R57" s="300">
        <f t="shared" si="6"/>
        <v>4.2711641954268492E-2</v>
      </c>
      <c r="S57" s="300">
        <f t="shared" si="6"/>
        <v>3.4840013207360333E-2</v>
      </c>
      <c r="T57" s="300">
        <f t="shared" si="6"/>
        <v>4.0241927751636951E-2</v>
      </c>
      <c r="U57" s="300">
        <f t="shared" si="6"/>
        <v>3.9948830194757527E-2</v>
      </c>
      <c r="V57" s="300">
        <f t="shared" si="6"/>
        <v>3.3153957716996772E-2</v>
      </c>
      <c r="W57" s="300">
        <f t="shared" si="6"/>
        <v>3.3268146668281949E-2</v>
      </c>
      <c r="X57" s="300">
        <f t="shared" si="6"/>
        <v>3.7523485799228422E-2</v>
      </c>
      <c r="Y57" s="300">
        <f t="shared" si="6"/>
        <v>2.4561423634427742E-2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0.66735917597872296</v>
      </c>
      <c r="C58" s="301">
        <f t="shared" si="7"/>
        <v>0.73902776344265808</v>
      </c>
      <c r="D58" s="301">
        <f t="shared" si="7"/>
        <v>0.60612584916501389</v>
      </c>
      <c r="E58" s="301">
        <f t="shared" si="7"/>
        <v>0.58858165996406053</v>
      </c>
      <c r="F58" s="301">
        <f t="shared" si="7"/>
        <v>0.74458040591143659</v>
      </c>
      <c r="G58" s="301">
        <f t="shared" si="7"/>
        <v>0.74841163125166354</v>
      </c>
      <c r="H58" s="301">
        <f t="shared" si="7"/>
        <v>0.69301329385236732</v>
      </c>
      <c r="I58" s="301">
        <f t="shared" si="7"/>
        <v>0.67541609513238854</v>
      </c>
      <c r="J58" s="301">
        <f t="shared" si="7"/>
        <v>0.69458466273985897</v>
      </c>
      <c r="K58" s="301">
        <f t="shared" si="7"/>
        <v>0.64049265715828729</v>
      </c>
      <c r="L58" s="301">
        <f t="shared" si="7"/>
        <v>0.64086914557198027</v>
      </c>
      <c r="M58" s="301">
        <f t="shared" si="7"/>
        <v>0.69684216114920261</v>
      </c>
      <c r="N58" s="301">
        <f t="shared" si="7"/>
        <v>0.67503182727168187</v>
      </c>
      <c r="O58" s="301">
        <f t="shared" si="7"/>
        <v>0.65309913670280417</v>
      </c>
      <c r="P58" s="301">
        <f t="shared" si="7"/>
        <v>0.60846878818132333</v>
      </c>
      <c r="Q58" s="301">
        <f t="shared" si="7"/>
        <v>0.66905556954040046</v>
      </c>
      <c r="R58" s="301">
        <f t="shared" si="7"/>
        <v>0.60218825592289282</v>
      </c>
      <c r="S58" s="301">
        <f t="shared" si="7"/>
        <v>0.52987325396704266</v>
      </c>
      <c r="T58" s="301">
        <f t="shared" si="7"/>
        <v>0.56718988906854995</v>
      </c>
      <c r="U58" s="301">
        <f t="shared" si="7"/>
        <v>0.51438066226119494</v>
      </c>
      <c r="V58" s="301">
        <f t="shared" si="7"/>
        <v>0.55043160161383708</v>
      </c>
      <c r="W58" s="301">
        <f t="shared" si="7"/>
        <v>0.56655013570305202</v>
      </c>
      <c r="X58" s="301">
        <f t="shared" si="7"/>
        <v>0.60124804453103176</v>
      </c>
      <c r="Y58" s="301">
        <f t="shared" si="7"/>
        <v>0.70899323762791155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0.27824823279349137</v>
      </c>
      <c r="C60" s="301">
        <f t="shared" si="9"/>
        <v>0.21272622858093682</v>
      </c>
      <c r="D60" s="301">
        <f t="shared" si="9"/>
        <v>0.35397862709829042</v>
      </c>
      <c r="E60" s="301">
        <f t="shared" si="9"/>
        <v>0.3663919051131867</v>
      </c>
      <c r="F60" s="301">
        <f t="shared" si="9"/>
        <v>0.22482818908345722</v>
      </c>
      <c r="G60" s="301">
        <f t="shared" si="9"/>
        <v>0.21675011640759059</v>
      </c>
      <c r="H60" s="301">
        <f t="shared" si="9"/>
        <v>0.27176819787768236</v>
      </c>
      <c r="I60" s="301">
        <f t="shared" si="9"/>
        <v>0.28607855955493439</v>
      </c>
      <c r="J60" s="301">
        <f t="shared" si="9"/>
        <v>0.27912444598931513</v>
      </c>
      <c r="K60" s="301">
        <f t="shared" si="9"/>
        <v>0.33812189497310396</v>
      </c>
      <c r="L60" s="301">
        <f t="shared" si="9"/>
        <v>0.3144420971747337</v>
      </c>
      <c r="M60" s="301">
        <f t="shared" si="9"/>
        <v>0.2687139803409207</v>
      </c>
      <c r="N60" s="301">
        <f t="shared" si="9"/>
        <v>0.29256642761824675</v>
      </c>
      <c r="O60" s="301">
        <f t="shared" si="9"/>
        <v>0.31822869898588529</v>
      </c>
      <c r="P60" s="301">
        <f t="shared" si="9"/>
        <v>0.35738210662882197</v>
      </c>
      <c r="Q60" s="301">
        <f t="shared" si="9"/>
        <v>0.29863406728705383</v>
      </c>
      <c r="R60" s="301">
        <f t="shared" si="9"/>
        <v>0.35510010212283899</v>
      </c>
      <c r="S60" s="301">
        <f t="shared" si="9"/>
        <v>0.43528673282559754</v>
      </c>
      <c r="T60" s="301">
        <f t="shared" si="9"/>
        <v>0.39256818317981323</v>
      </c>
      <c r="U60" s="301">
        <f t="shared" si="9"/>
        <v>0.44567050754404769</v>
      </c>
      <c r="V60" s="301">
        <f t="shared" si="9"/>
        <v>0.416414440669166</v>
      </c>
      <c r="W60" s="301">
        <f t="shared" si="9"/>
        <v>0.40018171762866567</v>
      </c>
      <c r="X60" s="301">
        <f t="shared" si="9"/>
        <v>0.36122846966973965</v>
      </c>
      <c r="Y60" s="301">
        <f t="shared" si="9"/>
        <v>0.26644533873766046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0.22418230937131983</v>
      </c>
      <c r="C61" s="302">
        <f t="shared" si="10"/>
        <v>0.15285409389941215</v>
      </c>
      <c r="D61" s="302">
        <f t="shared" si="10"/>
        <v>0.30487350511192679</v>
      </c>
      <c r="E61" s="302">
        <f t="shared" si="10"/>
        <v>0.31870812087714578</v>
      </c>
      <c r="F61" s="302">
        <f t="shared" si="10"/>
        <v>0.16450620857181053</v>
      </c>
      <c r="G61" s="302">
        <f t="shared" si="10"/>
        <v>0.15611775020962437</v>
      </c>
      <c r="H61" s="302">
        <f t="shared" si="10"/>
        <v>0.21562391302384901</v>
      </c>
      <c r="I61" s="302">
        <f t="shared" si="10"/>
        <v>0.23135990700329243</v>
      </c>
      <c r="J61" s="302">
        <f t="shared" si="10"/>
        <v>0.22285285710940839</v>
      </c>
      <c r="K61" s="302">
        <f t="shared" si="10"/>
        <v>0.28623255531789082</v>
      </c>
      <c r="L61" s="302">
        <f t="shared" si="10"/>
        <v>0.2625222564123556</v>
      </c>
      <c r="M61" s="302">
        <f t="shared" si="10"/>
        <v>0.21225950083701639</v>
      </c>
      <c r="N61" s="302">
        <f t="shared" si="10"/>
        <v>0.23787890642356871</v>
      </c>
      <c r="O61" s="302">
        <f t="shared" si="10"/>
        <v>0.26531804879474158</v>
      </c>
      <c r="P61" s="302">
        <f t="shared" si="10"/>
        <v>0.30808717207076058</v>
      </c>
      <c r="Q61" s="302">
        <f t="shared" si="10"/>
        <v>0.24443071099859251</v>
      </c>
      <c r="R61" s="302">
        <f t="shared" si="10"/>
        <v>0.30631398318964226</v>
      </c>
      <c r="S61" s="302">
        <f t="shared" si="10"/>
        <v>0.3923591942472528</v>
      </c>
      <c r="T61" s="302">
        <f t="shared" si="10"/>
        <v>0.34661744748604367</v>
      </c>
      <c r="U61" s="302">
        <f t="shared" si="10"/>
        <v>0.40399809709899182</v>
      </c>
      <c r="V61" s="302">
        <f t="shared" si="10"/>
        <v>0.37182137310797958</v>
      </c>
      <c r="W61" s="302">
        <f t="shared" si="10"/>
        <v>0.35428281138103712</v>
      </c>
      <c r="X61" s="302">
        <f t="shared" si="10"/>
        <v>0.31251852170855132</v>
      </c>
      <c r="Y61" s="302">
        <f t="shared" si="10"/>
        <v>0.20900644305422086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5.4065923422171515E-2</v>
      </c>
      <c r="C62" s="302">
        <f t="shared" si="11"/>
        <v>5.9872134681524684E-2</v>
      </c>
      <c r="D62" s="302">
        <f t="shared" si="11"/>
        <v>4.9105121986363645E-2</v>
      </c>
      <c r="E62" s="302">
        <f t="shared" si="11"/>
        <v>4.7683784236040895E-2</v>
      </c>
      <c r="F62" s="302">
        <f t="shared" si="11"/>
        <v>6.0321980511646695E-2</v>
      </c>
      <c r="G62" s="302">
        <f t="shared" si="11"/>
        <v>6.0632366197966185E-2</v>
      </c>
      <c r="H62" s="302">
        <f t="shared" si="11"/>
        <v>5.6144284853833368E-2</v>
      </c>
      <c r="I62" s="302">
        <f t="shared" si="11"/>
        <v>5.4718652551641919E-2</v>
      </c>
      <c r="J62" s="302">
        <f t="shared" si="11"/>
        <v>5.6271588879906756E-2</v>
      </c>
      <c r="K62" s="302">
        <f t="shared" si="11"/>
        <v>5.1889339655213133E-2</v>
      </c>
      <c r="L62" s="302">
        <f t="shared" si="11"/>
        <v>5.1919840762378093E-2</v>
      </c>
      <c r="M62" s="302">
        <f t="shared" si="11"/>
        <v>5.645447950390433E-2</v>
      </c>
      <c r="N62" s="302">
        <f t="shared" si="11"/>
        <v>5.4687521194678013E-2</v>
      </c>
      <c r="O62" s="302">
        <f t="shared" si="11"/>
        <v>5.2910650191143722E-2</v>
      </c>
      <c r="P62" s="302">
        <f t="shared" si="11"/>
        <v>4.9294934558061408E-2</v>
      </c>
      <c r="Q62" s="302">
        <f t="shared" si="11"/>
        <v>5.4203356288461277E-2</v>
      </c>
      <c r="R62" s="302">
        <f t="shared" si="11"/>
        <v>4.8786118933196718E-2</v>
      </c>
      <c r="S62" s="302">
        <f t="shared" si="11"/>
        <v>4.2927538578344686E-2</v>
      </c>
      <c r="T62" s="302">
        <f t="shared" si="11"/>
        <v>4.5950735693769576E-2</v>
      </c>
      <c r="U62" s="302">
        <f t="shared" si="11"/>
        <v>4.1672410445055895E-2</v>
      </c>
      <c r="V62" s="302">
        <f t="shared" si="11"/>
        <v>4.4593067561186472E-2</v>
      </c>
      <c r="W62" s="302">
        <f t="shared" si="11"/>
        <v>4.5898906247628608E-2</v>
      </c>
      <c r="X62" s="302">
        <f t="shared" si="11"/>
        <v>4.8709947961188327E-2</v>
      </c>
      <c r="Y62" s="302">
        <f t="shared" si="11"/>
        <v>5.7438895683439635E-2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0.76934313651656849</v>
      </c>
      <c r="C69" s="322">
        <f>IF(C$5=0,0,C$5/WWP_fec!C$5)</f>
        <v>1.3183703742588817</v>
      </c>
      <c r="D69" s="322">
        <f>IF(D$5=0,0,D$5/WWP_fec!D$5)</f>
        <v>0.48323162695065813</v>
      </c>
      <c r="E69" s="322">
        <f>IF(E$5=0,0,E$5/WWP_fec!E$5)</f>
        <v>0.46413671293420949</v>
      </c>
      <c r="F69" s="322">
        <f>IF(F$5=0,0,F$5/WWP_fec!F$5)</f>
        <v>0.98587869465414657</v>
      </c>
      <c r="G69" s="322">
        <f>IF(G$5=0,0,G$5/WWP_fec!G$5)</f>
        <v>0.8981454651119577</v>
      </c>
      <c r="H69" s="322">
        <f>IF(H$5=0,0,H$5/WWP_fec!H$5)</f>
        <v>0.65644969343752346</v>
      </c>
      <c r="I69" s="322">
        <f>IF(I$5=0,0,I$5/WWP_fec!I$5)</f>
        <v>0.74347932021847762</v>
      </c>
      <c r="J69" s="322">
        <f>IF(J$5=0,0,J$5/WWP_fec!J$5)</f>
        <v>0.5740785687757225</v>
      </c>
      <c r="K69" s="322">
        <f>IF(K$5=0,0,K$5/WWP_fec!K$5)</f>
        <v>0.39483570132220969</v>
      </c>
      <c r="L69" s="322">
        <f>IF(L$5=0,0,L$5/WWP_fec!L$5)</f>
        <v>0.51621677240790897</v>
      </c>
      <c r="M69" s="322">
        <f>IF(M$5=0,0,M$5/WWP_fec!M$5)</f>
        <v>0.63412275855054401</v>
      </c>
      <c r="N69" s="322">
        <f>IF(N$5=0,0,N$5/WWP_fec!N$5)</f>
        <v>0.53807051555858454</v>
      </c>
      <c r="O69" s="322">
        <f>IF(O$5=0,0,O$5/WWP_fec!O$5)</f>
        <v>0.44849696031766439</v>
      </c>
      <c r="P69" s="322">
        <f>IF(P$5=0,0,P$5/WWP_fec!P$5)</f>
        <v>0.3883227086226681</v>
      </c>
      <c r="Q69" s="322">
        <f>IF(Q$5=0,0,Q$5/WWP_fec!Q$5)</f>
        <v>0.52790052287789868</v>
      </c>
      <c r="R69" s="322">
        <f>IF(R$5=0,0,R$5/WWP_fec!R$5)</f>
        <v>0.41635017040355798</v>
      </c>
      <c r="S69" s="322">
        <f>IF(S$5=0,0,S$5/WWP_fec!S$5)</f>
        <v>0.30903191571237082</v>
      </c>
      <c r="T69" s="322">
        <f>IF(T$5=0,0,T$5/WWP_fec!T$5)</f>
        <v>0.36559277036347282</v>
      </c>
      <c r="U69" s="322">
        <f>IF(U$5=0,0,U$5/WWP_fec!U$5)</f>
        <v>0.30758718043599353</v>
      </c>
      <c r="V69" s="322">
        <f>IF(V$5=0,0,V$5/WWP_fec!V$5)</f>
        <v>0.33083565934657172</v>
      </c>
      <c r="W69" s="322">
        <f>IF(W$5=0,0,W$5/WWP_fec!W$5)</f>
        <v>0.3543933547797582</v>
      </c>
      <c r="X69" s="322">
        <f>IF(X$5=0,0,X$5/WWP_fec!X$5)</f>
        <v>0.43315780172724538</v>
      </c>
      <c r="Y69" s="322">
        <f>IF(Y$5=0,0,Y$5/WWP_fec!Y$5)</f>
        <v>0.66343022580205468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2.3391416389361432</v>
      </c>
      <c r="C74" s="336">
        <f>IF(C$10=0,0,C$10/WWP_fec!C$10)</f>
        <v>2.8868210682346236</v>
      </c>
      <c r="D74" s="336">
        <f>IF(D$10=0,0,D$10/WWP_fec!D$10)</f>
        <v>1.0614949761536836</v>
      </c>
      <c r="E74" s="336">
        <f>IF(E$10=0,0,E$10/WWP_fec!E$10)</f>
        <v>1.2180724652525301</v>
      </c>
      <c r="F74" s="336">
        <f>IF(F$10=0,0,F$10/WWP_fec!F$10)</f>
        <v>1.4851313377055417</v>
      </c>
      <c r="G74" s="336">
        <f>IF(G$10=0,0,G$10/WWP_fec!G$10)</f>
        <v>1.5720117523605373</v>
      </c>
      <c r="H74" s="336">
        <f>IF(H$10=0,0,H$10/WWP_fec!H$10)</f>
        <v>1.1645574871538296</v>
      </c>
      <c r="I74" s="336">
        <f>IF(I$10=0,0,I$10/WWP_fec!I$10)</f>
        <v>1.6564890539562687</v>
      </c>
      <c r="J74" s="336">
        <f>IF(J$10=0,0,J$10/WWP_fec!J$10)</f>
        <v>0.70236161266398422</v>
      </c>
      <c r="K74" s="336">
        <f>IF(K$10=0,0,K$10/WWP_fec!K$10)</f>
        <v>0.37013325722584006</v>
      </c>
      <c r="L74" s="336">
        <f>IF(L$10=0,0,L$10/WWP_fec!L$10)</f>
        <v>1.2384896828193439</v>
      </c>
      <c r="M74" s="336">
        <f>IF(M$10=0,0,M$10/WWP_fec!M$10)</f>
        <v>1.0786229948177386</v>
      </c>
      <c r="N74" s="336">
        <f>IF(N$10=0,0,N$10/WWP_fec!N$10)</f>
        <v>0.84380739696010298</v>
      </c>
      <c r="O74" s="336">
        <f>IF(O$10=0,0,O$10/WWP_fec!O$10)</f>
        <v>0.58985516221392931</v>
      </c>
      <c r="P74" s="336">
        <f>IF(P$10=0,0,P$10/WWP_fec!P$10)</f>
        <v>0.64607388610971173</v>
      </c>
      <c r="Q74" s="336">
        <f>IF(Q$10=0,0,Q$10/WWP_fec!Q$10)</f>
        <v>0.81860172970797163</v>
      </c>
      <c r="R74" s="336">
        <f>IF(R$10=0,0,R$10/WWP_fec!R$10)</f>
        <v>0.93550541667225018</v>
      </c>
      <c r="S74" s="336">
        <f>IF(S$10=0,0,S$10/WWP_fec!S$10)</f>
        <v>0.542971440181783</v>
      </c>
      <c r="T74" s="336">
        <f>IF(T$10=0,0,T$10/WWP_fec!T$10)</f>
        <v>0.76768873773196478</v>
      </c>
      <c r="U74" s="336">
        <f>IF(U$10=0,0,U$10/WWP_fec!U$10)</f>
        <v>0.65740666745914467</v>
      </c>
      <c r="V74" s="336">
        <f>IF(V$10=0,0,V$10/WWP_fec!V$10)</f>
        <v>0.53849987297590041</v>
      </c>
      <c r="W74" s="336">
        <f>IF(W$10=0,0,W$10/WWP_fec!W$10)</f>
        <v>0.57816433945372414</v>
      </c>
      <c r="X74" s="336">
        <f>IF(X$10=0,0,X$10/WWP_fec!X$10)</f>
        <v>0.825312851888234</v>
      </c>
      <c r="Y74" s="336">
        <f>IF(Y$10=0,0,Y$10/WWP_fec!Y$10)</f>
        <v>0.72172017723267989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0.68428744669774533</v>
      </c>
      <c r="C75" s="349">
        <f>IF(C$16=0,0,C$16/WWP_fec!C$16)</f>
        <v>1.2849104183014723</v>
      </c>
      <c r="D75" s="349">
        <f>IF(D$16=0,0,D$16/WWP_fec!D$16)</f>
        <v>0.4473143132695544</v>
      </c>
      <c r="E75" s="349">
        <f>IF(E$16=0,0,E$16/WWP_fec!E$16)</f>
        <v>0.40403828650734236</v>
      </c>
      <c r="F75" s="349">
        <f>IF(F$16=0,0,F$16/WWP_fec!F$16)</f>
        <v>1.1916186547103358</v>
      </c>
      <c r="G75" s="349">
        <f>IF(G$16=0,0,G$16/WWP_fec!G$16)</f>
        <v>1.0465365082817519</v>
      </c>
      <c r="H75" s="349">
        <f>IF(H$16=0,0,H$16/WWP_fec!H$16)</f>
        <v>0.7263899563115267</v>
      </c>
      <c r="I75" s="349">
        <f>IF(I$16=0,0,I$16/WWP_fec!I$16)</f>
        <v>0.72101214941075942</v>
      </c>
      <c r="J75" s="349">
        <f>IF(J$16=0,0,J$16/WWP_fec!J$16)</f>
        <v>0.67592502908256402</v>
      </c>
      <c r="K75" s="349">
        <f>IF(K$16=0,0,K$16/WWP_fec!K$16)</f>
        <v>0.43923376985109835</v>
      </c>
      <c r="L75" s="349">
        <f>IF(L$16=0,0,L$16/WWP_fec!L$16)</f>
        <v>0.50560927074592654</v>
      </c>
      <c r="M75" s="349">
        <f>IF(M$16=0,0,M$16/WWP_fec!M$16)</f>
        <v>0.71954981358905945</v>
      </c>
      <c r="N75" s="349">
        <f>IF(N$16=0,0,N$16/WWP_fec!N$16)</f>
        <v>0.599732776365002</v>
      </c>
      <c r="O75" s="349">
        <f>IF(O$16=0,0,O$16/WWP_fec!O$16)</f>
        <v>0.49982357272302697</v>
      </c>
      <c r="P75" s="349">
        <f>IF(P$16=0,0,P$16/WWP_fec!P$16)</f>
        <v>0.3875169674413812</v>
      </c>
      <c r="Q75" s="349">
        <f>IF(Q$16=0,0,Q$16/WWP_fec!Q$16)</f>
        <v>0.58662655482500881</v>
      </c>
      <c r="R75" s="349">
        <f>IF(R$16=0,0,R$16/WWP_fec!R$16)</f>
        <v>0.39256646865144201</v>
      </c>
      <c r="S75" s="349">
        <f>IF(S$16=0,0,S$16/WWP_fec!S$16)</f>
        <v>0.26251610118013774</v>
      </c>
      <c r="T75" s="349">
        <f>IF(T$16=0,0,T$16/WWP_fec!T$16)</f>
        <v>0.32687935490554315</v>
      </c>
      <c r="U75" s="349">
        <f>IF(U$16=0,0,U$16/WWP_fec!U$16)</f>
        <v>0.24657261923063761</v>
      </c>
      <c r="V75" s="349">
        <f>IF(V$16=0,0,V$16/WWP_fec!V$16)</f>
        <v>0.29653762556117763</v>
      </c>
      <c r="W75" s="349">
        <f>IF(W$16=0,0,W$16/WWP_fec!W$16)</f>
        <v>0.32746238457926158</v>
      </c>
      <c r="X75" s="349">
        <f>IF(X$16=0,0,X$16/WWP_fec!X$16)</f>
        <v>0.41721061902973244</v>
      </c>
      <c r="Y75" s="349">
        <f>IF(Y$16=0,0,Y$16/WWP_fec!Y$16)</f>
        <v>0.82959667556610239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1.7148270134365113</v>
      </c>
      <c r="C77" s="349">
        <f>IF(C$28=0,0,C$28/WWP_fec!C$28)</f>
        <v>2.1397175884622235</v>
      </c>
      <c r="D77" s="349">
        <f>IF(D$28=0,0,D$28/WWP_fec!D$28)</f>
        <v>1.5639226720053734</v>
      </c>
      <c r="E77" s="349">
        <f>IF(E$28=0,0,E$28/WWP_fec!E$28)</f>
        <v>1.523543490822409</v>
      </c>
      <c r="F77" s="349">
        <f>IF(F$28=0,0,F$28/WWP_fec!F$28)</f>
        <v>2.0100489335723606</v>
      </c>
      <c r="G77" s="349">
        <f>IF(G$28=0,0,G$28/WWP_fec!G$28)</f>
        <v>1.6969535720172078</v>
      </c>
      <c r="H77" s="349">
        <f>IF(H$28=0,0,H$28/WWP_fec!H$28)</f>
        <v>1.6271645325959516</v>
      </c>
      <c r="I77" s="349">
        <f>IF(I$28=0,0,I$28/WWP_fec!I$28)</f>
        <v>1.7882127934337371</v>
      </c>
      <c r="J77" s="349">
        <f>IF(J$28=0,0,J$28/WWP_fec!J$28)</f>
        <v>1.5368856075352011</v>
      </c>
      <c r="K77" s="349">
        <f>IF(K$28=0,0,K$28/WWP_fec!K$28)</f>
        <v>1.3567852393415829</v>
      </c>
      <c r="L77" s="349">
        <f>IF(L$28=0,0,L$28/WWP_fec!L$28)</f>
        <v>1.4543281868337536</v>
      </c>
      <c r="M77" s="349">
        <f>IF(M$28=0,0,M$28/WWP_fec!M$28)</f>
        <v>1.5721816681904897</v>
      </c>
      <c r="N77" s="349">
        <f>IF(N$28=0,0,N$28/WWP_fec!N$28)</f>
        <v>1.484935603331037</v>
      </c>
      <c r="O77" s="349">
        <f>IF(O$28=0,0,O$28/WWP_fec!O$28)</f>
        <v>1.3925298358585887</v>
      </c>
      <c r="P77" s="349">
        <f>IF(P$28=0,0,P$28/WWP_fec!P$28)</f>
        <v>1.3333175884997059</v>
      </c>
      <c r="Q77" s="349">
        <f>IF(Q$28=0,0,Q$28/WWP_fec!Q$28)</f>
        <v>1.4946306436621435</v>
      </c>
      <c r="R77" s="349">
        <f>IF(R$28=0,0,R$28/WWP_fec!R$28)</f>
        <v>1.369722347741863</v>
      </c>
      <c r="S77" s="349">
        <f>IF(S$28=0,0,S$28/WWP_fec!S$28)</f>
        <v>1.315206535488237</v>
      </c>
      <c r="T77" s="349">
        <f>IF(T$28=0,0,T$28/WWP_fec!T$28)</f>
        <v>1.3577539153736684</v>
      </c>
      <c r="U77" s="349">
        <f>IF(U$28=0,0,U$28/WWP_fec!U$28)</f>
        <v>1.3206019758998389</v>
      </c>
      <c r="V77" s="349">
        <f>IF(V$28=0,0,V$28/WWP_fec!V$28)</f>
        <v>1.3507627158060103</v>
      </c>
      <c r="W77" s="349">
        <f>IF(W$28=0,0,W$28/WWP_fec!W$28)</f>
        <v>1.3831624744002022</v>
      </c>
      <c r="X77" s="349">
        <f>IF(X$28=0,0,X$28/WWP_fec!X$28)</f>
        <v>1.4796212876377413</v>
      </c>
      <c r="Y77" s="349">
        <f>IF(Y$28=0,0,Y$28/WWP_fec!Y$28)</f>
        <v>1.7363190419803121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RO: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13068.25631246281</v>
      </c>
      <c r="C3" s="203">
        <v>14176.62969819934</v>
      </c>
      <c r="D3" s="203">
        <v>15783.18678051604</v>
      </c>
      <c r="E3" s="203">
        <v>16055.94013566614</v>
      </c>
      <c r="F3" s="203">
        <v>17579.782756132761</v>
      </c>
      <c r="G3" s="203">
        <v>19565.776069209209</v>
      </c>
      <c r="H3" s="203">
        <v>23272.119586965269</v>
      </c>
      <c r="I3" s="203">
        <v>28335.29151257659</v>
      </c>
      <c r="J3" s="203">
        <v>34400.409805080497</v>
      </c>
      <c r="K3" s="203">
        <v>31606.2039187029</v>
      </c>
      <c r="L3" s="203">
        <v>23583.32281992905</v>
      </c>
      <c r="M3" s="203">
        <v>19827.822295983769</v>
      </c>
      <c r="N3" s="203">
        <v>24432.925968909709</v>
      </c>
      <c r="O3" s="203">
        <v>22921.20978591108</v>
      </c>
      <c r="P3" s="203">
        <v>21560.625537162188</v>
      </c>
      <c r="Q3" s="203">
        <v>21659.221895999999</v>
      </c>
      <c r="R3" s="203">
        <v>21592.78541115595</v>
      </c>
      <c r="S3" s="203">
        <v>21422.734426565159</v>
      </c>
      <c r="T3" s="203">
        <v>24235.761499012369</v>
      </c>
      <c r="U3" s="203">
        <v>27001.102843560901</v>
      </c>
      <c r="V3" s="203">
        <v>25567.924486465508</v>
      </c>
      <c r="W3" s="203">
        <v>27103.788627484621</v>
      </c>
      <c r="X3" s="203">
        <v>32056.87592135842</v>
      </c>
      <c r="Y3" s="203">
        <v>32984.582094697536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41389.420324243001</v>
      </c>
      <c r="C5" s="203">
        <v>32563.90878065646</v>
      </c>
      <c r="D5" s="203">
        <v>44862.702476247723</v>
      </c>
      <c r="E5" s="203">
        <v>44728.033236967822</v>
      </c>
      <c r="F5" s="203">
        <v>38339.651683562777</v>
      </c>
      <c r="G5" s="203">
        <v>44928.194556843482</v>
      </c>
      <c r="H5" s="203">
        <v>66541.187368046099</v>
      </c>
      <c r="I5" s="203">
        <v>64856.131203020428</v>
      </c>
      <c r="J5" s="203">
        <v>69275.00557816113</v>
      </c>
      <c r="K5" s="203">
        <v>48493.332858376387</v>
      </c>
      <c r="L5" s="203">
        <v>45875.162350170896</v>
      </c>
      <c r="M5" s="203">
        <v>48463.221809134542</v>
      </c>
      <c r="N5" s="203">
        <v>40991.630963786432</v>
      </c>
      <c r="O5" s="203">
        <v>35613.918538984362</v>
      </c>
      <c r="P5" s="203">
        <v>34073.02245448601</v>
      </c>
      <c r="Q5" s="203">
        <v>37315.528573776013</v>
      </c>
      <c r="R5" s="203">
        <v>34776.523815365872</v>
      </c>
      <c r="S5" s="203">
        <v>34137.077712882892</v>
      </c>
      <c r="T5" s="203">
        <v>32861.969853697949</v>
      </c>
      <c r="U5" s="203">
        <v>36484.852187991077</v>
      </c>
      <c r="V5" s="203">
        <v>39904.726294783133</v>
      </c>
      <c r="W5" s="203">
        <v>39259.294880712623</v>
      </c>
      <c r="X5" s="203">
        <v>44708.193755808803</v>
      </c>
      <c r="Y5" s="203">
        <v>50388.443704006757</v>
      </c>
      <c r="DA5" s="112" t="s">
        <v>3025</v>
      </c>
    </row>
    <row r="6" spans="1:105" ht="12" customHeight="1" x14ac:dyDescent="0.25">
      <c r="A6" s="154" t="s">
        <v>2112</v>
      </c>
      <c r="B6" s="338">
        <v>51736.77540530375</v>
      </c>
      <c r="C6" s="338">
        <v>49149.936635038561</v>
      </c>
      <c r="D6" s="338">
        <v>48922.422496132967</v>
      </c>
      <c r="E6" s="338">
        <v>51340.894781790637</v>
      </c>
      <c r="F6" s="338">
        <v>49209.084289336621</v>
      </c>
      <c r="G6" s="338">
        <v>53388.100156561813</v>
      </c>
      <c r="H6" s="338">
        <v>77467.955561986877</v>
      </c>
      <c r="I6" s="338">
        <v>74881.116791721695</v>
      </c>
      <c r="J6" s="338">
        <v>76928.322166492871</v>
      </c>
      <c r="K6" s="338">
        <v>74497.543024521903</v>
      </c>
      <c r="L6" s="338">
        <v>71910.704254256707</v>
      </c>
      <c r="M6" s="338">
        <v>71910.704254256707</v>
      </c>
      <c r="N6" s="338">
        <v>69323.865483991525</v>
      </c>
      <c r="O6" s="338">
        <v>66737.026713726329</v>
      </c>
      <c r="P6" s="338">
        <v>66509.51257482075</v>
      </c>
      <c r="Q6" s="338">
        <v>64150.18794346114</v>
      </c>
      <c r="R6" s="338">
        <v>61563.349173195958</v>
      </c>
      <c r="S6" s="338">
        <v>61335.835034290372</v>
      </c>
      <c r="T6" s="338">
        <v>58976.510402930769</v>
      </c>
      <c r="U6" s="338">
        <v>56389.671632665581</v>
      </c>
      <c r="V6" s="338">
        <v>56389.671632665581</v>
      </c>
      <c r="W6" s="338">
        <v>53802.832862400392</v>
      </c>
      <c r="X6" s="338">
        <v>53731.378351789019</v>
      </c>
      <c r="Y6" s="338">
        <v>58378.573103896859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4777.7969170172692</v>
      </c>
      <c r="F7" s="340">
        <v>455.02827781116849</v>
      </c>
      <c r="G7" s="340">
        <v>4406.530006130778</v>
      </c>
      <c r="H7" s="340">
        <v>26439.18003678467</v>
      </c>
      <c r="I7" s="340">
        <v>0</v>
      </c>
      <c r="J7" s="340">
        <v>2203.265003065389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2515.384259653817</v>
      </c>
      <c r="Y7" s="340">
        <v>5030.768519307635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2586.8387702651889</v>
      </c>
      <c r="D8" s="342">
        <f t="shared" si="0"/>
        <v>227.51413890559343</v>
      </c>
      <c r="E8" s="342">
        <f t="shared" si="0"/>
        <v>2359.3246313595955</v>
      </c>
      <c r="F8" s="342">
        <f t="shared" si="0"/>
        <v>2586.8387702651817</v>
      </c>
      <c r="G8" s="342">
        <f t="shared" si="0"/>
        <v>227.51413890558615</v>
      </c>
      <c r="H8" s="342">
        <f t="shared" si="0"/>
        <v>2359.3246313596028</v>
      </c>
      <c r="I8" s="342">
        <f t="shared" si="0"/>
        <v>2586.8387702651817</v>
      </c>
      <c r="J8" s="342">
        <f t="shared" si="0"/>
        <v>156.05962829421333</v>
      </c>
      <c r="K8" s="342">
        <f t="shared" si="0"/>
        <v>2430.7791419709683</v>
      </c>
      <c r="L8" s="342">
        <f t="shared" si="0"/>
        <v>2586.8387702651962</v>
      </c>
      <c r="M8" s="342">
        <f t="shared" si="0"/>
        <v>0</v>
      </c>
      <c r="N8" s="342">
        <f t="shared" si="0"/>
        <v>2586.8387702651817</v>
      </c>
      <c r="O8" s="342">
        <f t="shared" si="0"/>
        <v>2586.8387702651962</v>
      </c>
      <c r="P8" s="342">
        <f t="shared" si="0"/>
        <v>227.51413890557887</v>
      </c>
      <c r="Q8" s="342">
        <f t="shared" si="0"/>
        <v>2359.3246313596101</v>
      </c>
      <c r="R8" s="342">
        <f t="shared" si="0"/>
        <v>2586.8387702651817</v>
      </c>
      <c r="S8" s="342">
        <f t="shared" si="0"/>
        <v>227.51413890558615</v>
      </c>
      <c r="T8" s="342">
        <f t="shared" si="0"/>
        <v>2359.3246313596028</v>
      </c>
      <c r="U8" s="342">
        <f t="shared" si="0"/>
        <v>2586.8387702651889</v>
      </c>
      <c r="V8" s="342">
        <f t="shared" si="0"/>
        <v>0</v>
      </c>
      <c r="W8" s="342">
        <f t="shared" si="0"/>
        <v>2586.8387702651889</v>
      </c>
      <c r="X8" s="342">
        <f t="shared" si="0"/>
        <v>2586.8387702651889</v>
      </c>
      <c r="Y8" s="342">
        <f t="shared" si="0"/>
        <v>383.5737671997922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10347.355081060748</v>
      </c>
      <c r="C9" s="343">
        <f t="shared" si="1"/>
        <v>16586.0278543821</v>
      </c>
      <c r="D9" s="343">
        <f t="shared" si="1"/>
        <v>4059.7200198852443</v>
      </c>
      <c r="E9" s="343">
        <f t="shared" si="1"/>
        <v>6612.8615448228156</v>
      </c>
      <c r="F9" s="343">
        <f t="shared" si="1"/>
        <v>10869.432605773844</v>
      </c>
      <c r="G9" s="343">
        <f t="shared" si="1"/>
        <v>8459.9055997183314</v>
      </c>
      <c r="H9" s="343">
        <f t="shared" si="1"/>
        <v>10926.768193940778</v>
      </c>
      <c r="I9" s="343">
        <f t="shared" si="1"/>
        <v>10024.985588701267</v>
      </c>
      <c r="J9" s="343">
        <f t="shared" si="1"/>
        <v>7653.3165883317415</v>
      </c>
      <c r="K9" s="343">
        <f t="shared" si="1"/>
        <v>26004.210166145516</v>
      </c>
      <c r="L9" s="343">
        <f t="shared" si="1"/>
        <v>26035.541904085811</v>
      </c>
      <c r="M9" s="343">
        <f t="shared" si="1"/>
        <v>23447.482445122165</v>
      </c>
      <c r="N9" s="343">
        <f t="shared" si="1"/>
        <v>28332.234520205093</v>
      </c>
      <c r="O9" s="343">
        <f t="shared" si="1"/>
        <v>31123.108174741967</v>
      </c>
      <c r="P9" s="343">
        <f t="shared" si="1"/>
        <v>32436.49012033474</v>
      </c>
      <c r="Q9" s="343">
        <f t="shared" si="1"/>
        <v>26834.659369685127</v>
      </c>
      <c r="R9" s="343">
        <f t="shared" si="1"/>
        <v>26786.825357830086</v>
      </c>
      <c r="S9" s="343">
        <f t="shared" si="1"/>
        <v>27198.75732140748</v>
      </c>
      <c r="T9" s="343">
        <f t="shared" si="1"/>
        <v>26114.540549232821</v>
      </c>
      <c r="U9" s="343">
        <f t="shared" si="1"/>
        <v>19904.819444674504</v>
      </c>
      <c r="V9" s="343">
        <f t="shared" si="1"/>
        <v>16484.945337882447</v>
      </c>
      <c r="W9" s="343">
        <f t="shared" si="1"/>
        <v>14543.537981687768</v>
      </c>
      <c r="X9" s="343">
        <f t="shared" si="1"/>
        <v>9023.1845959802158</v>
      </c>
      <c r="Y9" s="343">
        <f t="shared" si="1"/>
        <v>7990.1293998901019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837.83164230438615</v>
      </c>
      <c r="C12" s="210">
        <v>575.55863740475945</v>
      </c>
      <c r="D12" s="210">
        <v>829.22725709372241</v>
      </c>
      <c r="E12" s="210">
        <v>920.49226139295081</v>
      </c>
      <c r="F12" s="210">
        <v>835.17644024075537</v>
      </c>
      <c r="G12" s="210">
        <v>823.1092863284606</v>
      </c>
      <c r="H12" s="210">
        <v>895.42226999140246</v>
      </c>
      <c r="I12" s="210">
        <v>830.85219260533142</v>
      </c>
      <c r="J12" s="210">
        <v>1029.585898538262</v>
      </c>
      <c r="K12" s="210">
        <v>655.78486672398981</v>
      </c>
      <c r="L12" s="210">
        <v>639.76620808254563</v>
      </c>
      <c r="M12" s="210">
        <v>700.69019776440041</v>
      </c>
      <c r="N12" s="210">
        <v>651.33946689595928</v>
      </c>
      <c r="O12" s="210">
        <v>597.06964746345466</v>
      </c>
      <c r="P12" s="210">
        <v>561.65322441960507</v>
      </c>
      <c r="Q12" s="210">
        <v>566.75975924333625</v>
      </c>
      <c r="R12" s="210">
        <v>563.34591573516911</v>
      </c>
      <c r="S12" s="210">
        <v>543.65348237317198</v>
      </c>
      <c r="T12" s="210">
        <v>520.86904557179787</v>
      </c>
      <c r="U12" s="210">
        <v>560.00756663800428</v>
      </c>
      <c r="V12" s="210">
        <v>574.87936371453145</v>
      </c>
      <c r="W12" s="210">
        <v>594.52020636285351</v>
      </c>
      <c r="X12" s="210">
        <v>580.02364574376656</v>
      </c>
      <c r="Y12" s="210">
        <v>649.11427343078265</v>
      </c>
      <c r="DA12" s="109" t="s">
        <v>3029</v>
      </c>
    </row>
    <row r="13" spans="1:105" ht="12" customHeight="1" x14ac:dyDescent="0.25">
      <c r="A13" s="24" t="s">
        <v>28</v>
      </c>
      <c r="B13" s="213">
        <v>0.17033533963886499</v>
      </c>
      <c r="C13" s="213">
        <v>0.93267411865864136</v>
      </c>
      <c r="D13" s="213">
        <v>0.20025795356835771</v>
      </c>
      <c r="E13" s="213">
        <v>0.18538263112639719</v>
      </c>
      <c r="F13" s="213">
        <v>0.18538263112639719</v>
      </c>
      <c r="G13" s="213">
        <v>0</v>
      </c>
      <c r="H13" s="213">
        <v>2.7453998280309539</v>
      </c>
      <c r="I13" s="213">
        <v>0.18022355975924331</v>
      </c>
      <c r="J13" s="213">
        <v>0.38890799656061897</v>
      </c>
      <c r="K13" s="213">
        <v>0</v>
      </c>
      <c r="L13" s="213">
        <v>0</v>
      </c>
      <c r="M13" s="213">
        <v>0</v>
      </c>
      <c r="N13" s="213">
        <v>0.83095442820292342</v>
      </c>
      <c r="O13" s="213">
        <v>0.20275150472914871</v>
      </c>
      <c r="P13" s="213">
        <v>0.40696474634565771</v>
      </c>
      <c r="Q13" s="213">
        <v>0.44316423043852099</v>
      </c>
      <c r="R13" s="213">
        <v>0.49398108340498709</v>
      </c>
      <c r="S13" s="213">
        <v>0.24582975064488391</v>
      </c>
      <c r="T13" s="213">
        <v>0.21504729148753221</v>
      </c>
      <c r="U13" s="213">
        <v>0.33043852106620808</v>
      </c>
      <c r="V13" s="213">
        <v>0.44763542562338782</v>
      </c>
      <c r="W13" s="213">
        <v>0.30206362854686147</v>
      </c>
      <c r="X13" s="213">
        <v>9.114359415305244E-2</v>
      </c>
      <c r="Y13" s="213">
        <v>0.15546001719690461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244.80997420464308</v>
      </c>
      <c r="C14" s="204">
        <f t="shared" si="2"/>
        <v>189.99234737747207</v>
      </c>
      <c r="D14" s="204">
        <f t="shared" si="2"/>
        <v>318.25743766122093</v>
      </c>
      <c r="E14" s="204">
        <f t="shared" si="2"/>
        <v>265.14290627687018</v>
      </c>
      <c r="F14" s="204">
        <f t="shared" si="2"/>
        <v>213.72648323301803</v>
      </c>
      <c r="G14" s="204">
        <f t="shared" si="2"/>
        <v>353.08443680137577</v>
      </c>
      <c r="H14" s="204">
        <f t="shared" si="2"/>
        <v>433.79888220120381</v>
      </c>
      <c r="I14" s="204">
        <f t="shared" si="2"/>
        <v>417.18667239896814</v>
      </c>
      <c r="J14" s="204">
        <f t="shared" si="2"/>
        <v>364.06130696474639</v>
      </c>
      <c r="K14" s="204">
        <f t="shared" si="2"/>
        <v>244.29879621668101</v>
      </c>
      <c r="L14" s="204">
        <f t="shared" si="2"/>
        <v>263.43576956147882</v>
      </c>
      <c r="M14" s="204">
        <f t="shared" si="2"/>
        <v>318.97386070507304</v>
      </c>
      <c r="N14" s="204">
        <f t="shared" si="2"/>
        <v>312.92846087704214</v>
      </c>
      <c r="O14" s="204">
        <f t="shared" si="2"/>
        <v>273.85176268271698</v>
      </c>
      <c r="P14" s="204">
        <f t="shared" si="2"/>
        <v>267.42278589853822</v>
      </c>
      <c r="Q14" s="204">
        <f t="shared" si="2"/>
        <v>296.55907136715388</v>
      </c>
      <c r="R14" s="204">
        <f t="shared" si="2"/>
        <v>273.16526225279449</v>
      </c>
      <c r="S14" s="204">
        <f t="shared" si="2"/>
        <v>266.31711092003428</v>
      </c>
      <c r="T14" s="204">
        <f t="shared" si="2"/>
        <v>263.88942390369732</v>
      </c>
      <c r="U14" s="204">
        <f t="shared" si="2"/>
        <v>268.70662080825451</v>
      </c>
      <c r="V14" s="204">
        <f t="shared" si="2"/>
        <v>291.88073946689588</v>
      </c>
      <c r="W14" s="204">
        <f t="shared" si="2"/>
        <v>313.72605331040404</v>
      </c>
      <c r="X14" s="204">
        <f t="shared" si="2"/>
        <v>307.84471195184864</v>
      </c>
      <c r="Y14" s="204">
        <f t="shared" si="2"/>
        <v>358.84729148753229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1.182287188306105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1.129750644883921</v>
      </c>
      <c r="F16" s="204">
        <v>1.129750644883921</v>
      </c>
      <c r="G16" s="204">
        <v>8.047979363714532</v>
      </c>
      <c r="H16" s="204">
        <v>132.22751504729149</v>
      </c>
      <c r="I16" s="204">
        <v>26.44333619948409</v>
      </c>
      <c r="J16" s="204">
        <v>33.341530524505593</v>
      </c>
      <c r="K16" s="204">
        <v>64.393035253654332</v>
      </c>
      <c r="L16" s="204">
        <v>74.731040412725719</v>
      </c>
      <c r="M16" s="204">
        <v>55.185984522785887</v>
      </c>
      <c r="N16" s="204">
        <v>48.287790197764402</v>
      </c>
      <c r="O16" s="204">
        <v>41.389509888220118</v>
      </c>
      <c r="P16" s="204">
        <v>43.688993981083406</v>
      </c>
      <c r="Q16" s="204">
        <v>40.239810834049869</v>
      </c>
      <c r="R16" s="204">
        <v>39.090025795356823</v>
      </c>
      <c r="S16" s="204">
        <v>36.100687876182278</v>
      </c>
      <c r="T16" s="204">
        <v>36.084608770421333</v>
      </c>
      <c r="U16" s="204">
        <v>35.652278589853822</v>
      </c>
      <c r="V16" s="204">
        <v>34.856405846947538</v>
      </c>
      <c r="W16" s="204">
        <v>35.986758383490972</v>
      </c>
      <c r="X16" s="204">
        <v>36.650214961306958</v>
      </c>
      <c r="Y16" s="204">
        <v>34.263198624247643</v>
      </c>
      <c r="DA16" s="71" t="s">
        <v>3032</v>
      </c>
    </row>
    <row r="17" spans="1:105" ht="12" customHeight="1" x14ac:dyDescent="0.25">
      <c r="A17" s="18" t="s">
        <v>71</v>
      </c>
      <c r="B17" s="204">
        <v>205.40748065348231</v>
      </c>
      <c r="C17" s="204">
        <v>160.2177987962167</v>
      </c>
      <c r="D17" s="204">
        <v>239.29974204643159</v>
      </c>
      <c r="E17" s="204">
        <v>232.11040412725711</v>
      </c>
      <c r="F17" s="204">
        <v>179.73155631986239</v>
      </c>
      <c r="G17" s="204">
        <v>292.70567497850391</v>
      </c>
      <c r="H17" s="204">
        <v>271.13783319002579</v>
      </c>
      <c r="I17" s="204">
        <v>345.08460877042131</v>
      </c>
      <c r="J17" s="204">
        <v>239.2997420464317</v>
      </c>
      <c r="K17" s="204">
        <v>166.38005159071369</v>
      </c>
      <c r="L17" s="204">
        <v>173.56930352536531</v>
      </c>
      <c r="M17" s="204">
        <v>230.05640584694751</v>
      </c>
      <c r="N17" s="204">
        <v>246.29088564058469</v>
      </c>
      <c r="O17" s="204">
        <v>211.8304385210661</v>
      </c>
      <c r="P17" s="204">
        <v>206.76276870163369</v>
      </c>
      <c r="Q17" s="204">
        <v>240.20963026655201</v>
      </c>
      <c r="R17" s="204">
        <v>220.95227858985379</v>
      </c>
      <c r="S17" s="204">
        <v>221.8543422184006</v>
      </c>
      <c r="T17" s="204">
        <v>219.39845227858979</v>
      </c>
      <c r="U17" s="204">
        <v>224.9616509028375</v>
      </c>
      <c r="V17" s="204">
        <v>246.54135855545999</v>
      </c>
      <c r="W17" s="204">
        <v>265.99475494411001</v>
      </c>
      <c r="X17" s="204">
        <v>262.9162510748065</v>
      </c>
      <c r="Y17" s="204">
        <v>317.75932932072232</v>
      </c>
      <c r="DA17" s="71" t="s">
        <v>3033</v>
      </c>
    </row>
    <row r="18" spans="1:105" ht="12" customHeight="1" x14ac:dyDescent="0.25">
      <c r="A18" s="18" t="s">
        <v>32</v>
      </c>
      <c r="B18" s="204">
        <v>19.298796216680991</v>
      </c>
      <c r="C18" s="204">
        <v>20.263714531384341</v>
      </c>
      <c r="D18" s="204">
        <v>26.053310404127249</v>
      </c>
      <c r="E18" s="204">
        <v>20.263714531384348</v>
      </c>
      <c r="F18" s="204">
        <v>11.57919174548581</v>
      </c>
      <c r="G18" s="204">
        <v>8.6844368013757531</v>
      </c>
      <c r="H18" s="204">
        <v>10.614273430782459</v>
      </c>
      <c r="I18" s="204">
        <v>3.8597592433362</v>
      </c>
      <c r="J18" s="204">
        <v>2.8947549441100602</v>
      </c>
      <c r="K18" s="204">
        <v>0</v>
      </c>
      <c r="L18" s="204">
        <v>4.6993121238177116</v>
      </c>
      <c r="M18" s="204">
        <v>21.228632846087699</v>
      </c>
      <c r="N18" s="204">
        <v>13.153654342218401</v>
      </c>
      <c r="O18" s="204">
        <v>11.278847807394669</v>
      </c>
      <c r="P18" s="204">
        <v>6.578847807394669</v>
      </c>
      <c r="Q18" s="204">
        <v>2.8195184866723988</v>
      </c>
      <c r="R18" s="204">
        <v>3.7594153052450561</v>
      </c>
      <c r="S18" s="204">
        <v>1.3532244196044709</v>
      </c>
      <c r="T18" s="204">
        <v>1.0461736887360269</v>
      </c>
      <c r="U18" s="204">
        <v>0.68521066208082537</v>
      </c>
      <c r="V18" s="204">
        <v>1.6491831470335341</v>
      </c>
      <c r="W18" s="204">
        <v>1.8026655202063631</v>
      </c>
      <c r="X18" s="204">
        <v>1.221754084264832</v>
      </c>
      <c r="Y18" s="204">
        <v>0.61745485812553735</v>
      </c>
      <c r="DA18" s="71" t="s">
        <v>3034</v>
      </c>
    </row>
    <row r="19" spans="1:105" ht="12" customHeight="1" x14ac:dyDescent="0.25">
      <c r="A19" s="18" t="s">
        <v>33</v>
      </c>
      <c r="B19" s="204">
        <v>20.10369733447979</v>
      </c>
      <c r="C19" s="204">
        <v>9.510834049871022</v>
      </c>
      <c r="D19" s="204">
        <v>52.90438521066207</v>
      </c>
      <c r="E19" s="204">
        <v>11.639036973344799</v>
      </c>
      <c r="F19" s="204">
        <v>20.103697334479801</v>
      </c>
      <c r="G19" s="204">
        <v>43.646345657781588</v>
      </c>
      <c r="H19" s="204">
        <v>19.819260533104039</v>
      </c>
      <c r="I19" s="204">
        <v>41.798968185726572</v>
      </c>
      <c r="J19" s="204">
        <v>88.525279449699042</v>
      </c>
      <c r="K19" s="204">
        <v>13.52570937231298</v>
      </c>
      <c r="L19" s="204">
        <v>10.43611349957008</v>
      </c>
      <c r="M19" s="204">
        <v>12.502837489251929</v>
      </c>
      <c r="N19" s="204">
        <v>5.1961306964746337</v>
      </c>
      <c r="O19" s="204">
        <v>9.3529664660361131</v>
      </c>
      <c r="P19" s="204">
        <v>10.39217540842648</v>
      </c>
      <c r="Q19" s="204">
        <v>13.29011177987962</v>
      </c>
      <c r="R19" s="204">
        <v>9.3635425623387789</v>
      </c>
      <c r="S19" s="204">
        <v>7.0088564058469469</v>
      </c>
      <c r="T19" s="204">
        <v>7.3601891659501284</v>
      </c>
      <c r="U19" s="204">
        <v>7.4074806534823727</v>
      </c>
      <c r="V19" s="204">
        <v>8.8337919174548585</v>
      </c>
      <c r="W19" s="204">
        <v>9.941874462596731</v>
      </c>
      <c r="X19" s="204">
        <v>7.0564918314703364</v>
      </c>
      <c r="Y19" s="204">
        <v>6.2073086844368008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286.77521868366125</v>
      </c>
      <c r="C20" s="204">
        <f t="shared" si="3"/>
        <v>142.2828890799656</v>
      </c>
      <c r="D20" s="204">
        <f t="shared" si="3"/>
        <v>153.13129836629409</v>
      </c>
      <c r="E20" s="204">
        <f t="shared" si="3"/>
        <v>209.41530524505581</v>
      </c>
      <c r="F20" s="204">
        <f t="shared" si="3"/>
        <v>283.03955288048161</v>
      </c>
      <c r="G20" s="204">
        <f t="shared" si="3"/>
        <v>136.32846087704209</v>
      </c>
      <c r="H20" s="204">
        <f t="shared" si="3"/>
        <v>187.25279449699059</v>
      </c>
      <c r="I20" s="204">
        <f t="shared" si="3"/>
        <v>127.08512467755806</v>
      </c>
      <c r="J20" s="204">
        <f t="shared" si="3"/>
        <v>433.12553740326723</v>
      </c>
      <c r="K20" s="204">
        <f t="shared" si="3"/>
        <v>195.67927773000861</v>
      </c>
      <c r="L20" s="204">
        <f t="shared" si="3"/>
        <v>160.189165950129</v>
      </c>
      <c r="M20" s="204">
        <f t="shared" si="3"/>
        <v>136.73688736027509</v>
      </c>
      <c r="N20" s="204">
        <f t="shared" si="3"/>
        <v>120.1203783319003</v>
      </c>
      <c r="O20" s="204">
        <f t="shared" si="3"/>
        <v>114.2304385210662</v>
      </c>
      <c r="P20" s="204">
        <f t="shared" si="3"/>
        <v>106.4918314703353</v>
      </c>
      <c r="Q20" s="204">
        <f t="shared" si="3"/>
        <v>87.575236457437654</v>
      </c>
      <c r="R20" s="204">
        <f t="shared" si="3"/>
        <v>90.928632846087694</v>
      </c>
      <c r="S20" s="204">
        <f t="shared" si="3"/>
        <v>82.385726569217539</v>
      </c>
      <c r="T20" s="204">
        <f t="shared" si="3"/>
        <v>66.380567497850379</v>
      </c>
      <c r="U20" s="204">
        <f t="shared" si="3"/>
        <v>98.253138435081681</v>
      </c>
      <c r="V20" s="204">
        <f t="shared" si="3"/>
        <v>93.970163370593284</v>
      </c>
      <c r="W20" s="204">
        <f t="shared" si="3"/>
        <v>90.672742906276866</v>
      </c>
      <c r="X20" s="204">
        <f t="shared" si="3"/>
        <v>141.357007738607</v>
      </c>
      <c r="Y20" s="204">
        <f t="shared" si="3"/>
        <v>159.05829750644889</v>
      </c>
      <c r="DA20" s="71"/>
    </row>
    <row r="21" spans="1:105" ht="12" customHeight="1" x14ac:dyDescent="0.25">
      <c r="A21" s="18" t="s">
        <v>73</v>
      </c>
      <c r="B21" s="204">
        <v>286.43128059251768</v>
      </c>
      <c r="C21" s="204">
        <v>142.13241616509029</v>
      </c>
      <c r="D21" s="204">
        <v>152.64402407566641</v>
      </c>
      <c r="E21" s="204">
        <v>209.41530524505581</v>
      </c>
      <c r="F21" s="204">
        <v>283.03955288048161</v>
      </c>
      <c r="G21" s="204">
        <v>136.32846087704209</v>
      </c>
      <c r="H21" s="204">
        <v>187.25279449699059</v>
      </c>
      <c r="I21" s="204">
        <v>127.0421324161651</v>
      </c>
      <c r="J21" s="204">
        <v>433.10404127257078</v>
      </c>
      <c r="K21" s="204">
        <v>195.67927773000861</v>
      </c>
      <c r="L21" s="204">
        <v>160.189165950129</v>
      </c>
      <c r="M21" s="204">
        <v>136.73688736027509</v>
      </c>
      <c r="N21" s="204">
        <v>120.1203783319003</v>
      </c>
      <c r="O21" s="204">
        <v>114.2304385210662</v>
      </c>
      <c r="P21" s="204">
        <v>106.4918314703353</v>
      </c>
      <c r="Q21" s="204">
        <v>87.575236457437654</v>
      </c>
      <c r="R21" s="204">
        <v>90.928632846087694</v>
      </c>
      <c r="S21" s="204">
        <v>82.385726569217539</v>
      </c>
      <c r="T21" s="204">
        <v>66.380567497850379</v>
      </c>
      <c r="U21" s="204">
        <v>98.253138435081681</v>
      </c>
      <c r="V21" s="204">
        <v>93.970163370593284</v>
      </c>
      <c r="W21" s="204">
        <v>90.672742906276866</v>
      </c>
      <c r="X21" s="204">
        <v>141.357007738607</v>
      </c>
      <c r="Y21" s="204">
        <v>159.05829750644889</v>
      </c>
      <c r="DA21" s="71" t="s">
        <v>3036</v>
      </c>
    </row>
    <row r="22" spans="1:105" ht="12" customHeight="1" x14ac:dyDescent="0.25">
      <c r="A22" s="18" t="s">
        <v>36</v>
      </c>
      <c r="B22" s="204">
        <v>0.34393809114359408</v>
      </c>
      <c r="C22" s="204">
        <v>0.15047291487532241</v>
      </c>
      <c r="D22" s="204">
        <v>0.4872742906276869</v>
      </c>
      <c r="E22" s="204">
        <v>0</v>
      </c>
      <c r="F22" s="204">
        <v>0</v>
      </c>
      <c r="G22" s="204">
        <v>0</v>
      </c>
      <c r="H22" s="204">
        <v>0</v>
      </c>
      <c r="I22" s="204">
        <v>4.2992261392949267E-2</v>
      </c>
      <c r="J22" s="204">
        <v>2.149613069647463E-2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59.950300945829738</v>
      </c>
      <c r="C23" s="204">
        <f t="shared" si="4"/>
        <v>45.762768701633696</v>
      </c>
      <c r="D23" s="204">
        <f t="shared" si="4"/>
        <v>64.655546001719685</v>
      </c>
      <c r="E23" s="204">
        <f t="shared" si="4"/>
        <v>162.00928632846083</v>
      </c>
      <c r="F23" s="204">
        <f t="shared" si="4"/>
        <v>57.800773860705057</v>
      </c>
      <c r="G23" s="204">
        <f t="shared" si="4"/>
        <v>58.421754084264819</v>
      </c>
      <c r="H23" s="204">
        <f t="shared" si="4"/>
        <v>61.861134995700759</v>
      </c>
      <c r="I23" s="204">
        <f t="shared" si="4"/>
        <v>61.120722269991397</v>
      </c>
      <c r="J23" s="204">
        <f t="shared" si="4"/>
        <v>44.616423043852109</v>
      </c>
      <c r="K23" s="204">
        <f t="shared" si="4"/>
        <v>43.828202923473775</v>
      </c>
      <c r="L23" s="204">
        <f t="shared" si="4"/>
        <v>37.97652622527945</v>
      </c>
      <c r="M23" s="204">
        <f t="shared" si="4"/>
        <v>41.559157351676703</v>
      </c>
      <c r="N23" s="204">
        <f t="shared" si="4"/>
        <v>42.34737747205503</v>
      </c>
      <c r="O23" s="204">
        <f t="shared" si="4"/>
        <v>34.369905417024952</v>
      </c>
      <c r="P23" s="204">
        <f t="shared" si="4"/>
        <v>26.702923473774714</v>
      </c>
      <c r="Q23" s="204">
        <f t="shared" si="4"/>
        <v>27.873430782459153</v>
      </c>
      <c r="R23" s="204">
        <f t="shared" si="4"/>
        <v>31.456061908856405</v>
      </c>
      <c r="S23" s="204">
        <f t="shared" si="4"/>
        <v>30.809630266552013</v>
      </c>
      <c r="T23" s="204">
        <f t="shared" si="4"/>
        <v>31.869045571797077</v>
      </c>
      <c r="U23" s="204">
        <f t="shared" si="4"/>
        <v>27.821324161650899</v>
      </c>
      <c r="V23" s="204">
        <f t="shared" si="4"/>
        <v>26.528804815133281</v>
      </c>
      <c r="W23" s="204">
        <f t="shared" si="4"/>
        <v>25.466552020636289</v>
      </c>
      <c r="X23" s="204">
        <f t="shared" si="4"/>
        <v>16.86431642304386</v>
      </c>
      <c r="Y23" s="204">
        <f t="shared" si="4"/>
        <v>12.444797936371449</v>
      </c>
      <c r="DA23" s="71"/>
    </row>
    <row r="24" spans="1:105" ht="12" customHeight="1" x14ac:dyDescent="0.25">
      <c r="A24" s="18" t="s">
        <v>38</v>
      </c>
      <c r="B24" s="204">
        <v>59.854772141014607</v>
      </c>
      <c r="C24" s="204">
        <v>45.165692175408417</v>
      </c>
      <c r="D24" s="204">
        <v>64.63164230438521</v>
      </c>
      <c r="E24" s="204">
        <v>161.1016337059329</v>
      </c>
      <c r="F24" s="204">
        <v>57.323043852106608</v>
      </c>
      <c r="G24" s="204">
        <v>57.94402407566637</v>
      </c>
      <c r="H24" s="204">
        <v>61.431212381771267</v>
      </c>
      <c r="I24" s="204">
        <v>60.642992261392948</v>
      </c>
      <c r="J24" s="204">
        <v>44.401461736887363</v>
      </c>
      <c r="K24" s="204">
        <v>43.804299226139293</v>
      </c>
      <c r="L24" s="204">
        <v>34.728202923473773</v>
      </c>
      <c r="M24" s="204">
        <v>40.627687016337063</v>
      </c>
      <c r="N24" s="204">
        <v>40.364918314703353</v>
      </c>
      <c r="O24" s="204">
        <v>32.459157351676708</v>
      </c>
      <c r="P24" s="204">
        <v>25.174290627687011</v>
      </c>
      <c r="Q24" s="204">
        <v>27.109114359415301</v>
      </c>
      <c r="R24" s="204">
        <v>30.57231298366294</v>
      </c>
      <c r="S24" s="204">
        <v>30.10567497850386</v>
      </c>
      <c r="T24" s="204">
        <v>31.231900257953569</v>
      </c>
      <c r="U24" s="204">
        <v>26.58607050730868</v>
      </c>
      <c r="V24" s="204">
        <v>25.940928632846092</v>
      </c>
      <c r="W24" s="204">
        <v>24.617454858125541</v>
      </c>
      <c r="X24" s="204">
        <v>16.86431642304386</v>
      </c>
      <c r="Y24" s="204">
        <v>12.444797936371449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0.64488392089423896</v>
      </c>
      <c r="M25" s="204">
        <v>0.52545141874462586</v>
      </c>
      <c r="N25" s="204">
        <v>1.982459157351677</v>
      </c>
      <c r="O25" s="204">
        <v>1.8391229578675841</v>
      </c>
      <c r="P25" s="204">
        <v>1.5286328460877039</v>
      </c>
      <c r="Q25" s="204">
        <v>0.76431642304385194</v>
      </c>
      <c r="R25" s="204">
        <v>0.88374892519346515</v>
      </c>
      <c r="S25" s="204">
        <v>0.69914015477214098</v>
      </c>
      <c r="T25" s="204">
        <v>0.63473774720550291</v>
      </c>
      <c r="U25" s="204">
        <v>1.234479793637145</v>
      </c>
      <c r="V25" s="204">
        <v>0.5878761822871883</v>
      </c>
      <c r="W25" s="204">
        <v>0.83697334479793628</v>
      </c>
      <c r="X25" s="204">
        <v>0</v>
      </c>
      <c r="Y25" s="204">
        <v>0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2.3903697334479789E-2</v>
      </c>
      <c r="K27" s="204">
        <v>2.3903697334479789E-2</v>
      </c>
      <c r="L27" s="204">
        <v>2.3903697334479789E-2</v>
      </c>
      <c r="M27" s="204">
        <v>0</v>
      </c>
      <c r="N27" s="204">
        <v>0</v>
      </c>
      <c r="O27" s="204">
        <v>7.1625107480653469E-2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3041</v>
      </c>
    </row>
    <row r="28" spans="1:105" ht="12" customHeight="1" x14ac:dyDescent="0.25">
      <c r="A28" s="18" t="s">
        <v>77</v>
      </c>
      <c r="B28" s="204">
        <v>9.5528804815133275E-2</v>
      </c>
      <c r="C28" s="204">
        <v>0.5970765262252794</v>
      </c>
      <c r="D28" s="204">
        <v>2.3903697334479789E-2</v>
      </c>
      <c r="E28" s="204">
        <v>0.90765262252794487</v>
      </c>
      <c r="F28" s="204">
        <v>0.47773000859845233</v>
      </c>
      <c r="G28" s="204">
        <v>0.47773000859845233</v>
      </c>
      <c r="H28" s="204">
        <v>0.42992261392949271</v>
      </c>
      <c r="I28" s="204">
        <v>0.47773000859845233</v>
      </c>
      <c r="J28" s="204">
        <v>0.19105760963026661</v>
      </c>
      <c r="K28" s="204">
        <v>0</v>
      </c>
      <c r="L28" s="204">
        <v>2.5795356835769558</v>
      </c>
      <c r="M28" s="204">
        <v>0.40601891659501288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4.815133276010318E-3</v>
      </c>
      <c r="T28" s="204">
        <v>2.407566638005159E-3</v>
      </c>
      <c r="U28" s="204">
        <v>7.7386070507308674E-4</v>
      </c>
      <c r="V28" s="204">
        <v>0</v>
      </c>
      <c r="W28" s="204">
        <v>1.212381771281169E-2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3043</v>
      </c>
    </row>
    <row r="30" spans="1:105" ht="12" customHeight="1" x14ac:dyDescent="0.25">
      <c r="A30" s="14" t="s">
        <v>39</v>
      </c>
      <c r="B30" s="204">
        <v>42.896732588134142</v>
      </c>
      <c r="C30" s="204">
        <v>23.311349957007732</v>
      </c>
      <c r="D30" s="204">
        <v>33.653396388650037</v>
      </c>
      <c r="E30" s="204">
        <v>35.158125537403272</v>
      </c>
      <c r="F30" s="204">
        <v>51.877386070507299</v>
      </c>
      <c r="G30" s="204">
        <v>36.495614789337921</v>
      </c>
      <c r="H30" s="204">
        <v>23.69355116079106</v>
      </c>
      <c r="I30" s="204">
        <v>24.935511607910581</v>
      </c>
      <c r="J30" s="204">
        <v>13.876956147893379</v>
      </c>
      <c r="K30" s="204">
        <v>11.703439380911441</v>
      </c>
      <c r="L30" s="204">
        <v>14.02029234737747</v>
      </c>
      <c r="M30" s="204">
        <v>13.99638865004299</v>
      </c>
      <c r="N30" s="204">
        <v>9.5061049011177996</v>
      </c>
      <c r="O30" s="204">
        <v>10.700257953568361</v>
      </c>
      <c r="P30" s="204">
        <v>9.5539122957867573</v>
      </c>
      <c r="Q30" s="204">
        <v>3.320034393809113</v>
      </c>
      <c r="R30" s="204">
        <v>9.4343938091143595</v>
      </c>
      <c r="S30" s="204">
        <v>6.9751504729148763</v>
      </c>
      <c r="T30" s="204">
        <v>5.7945829750644879</v>
      </c>
      <c r="U30" s="204">
        <v>9.7331040412725702</v>
      </c>
      <c r="V30" s="204">
        <v>8.1753224419604464</v>
      </c>
      <c r="W30" s="204">
        <v>8.2977644024075676</v>
      </c>
      <c r="X30" s="204">
        <v>3.3017196904557178</v>
      </c>
      <c r="Y30" s="204">
        <v>3.369733447979363</v>
      </c>
      <c r="DA30" s="71" t="s">
        <v>3044</v>
      </c>
    </row>
    <row r="31" spans="1:105" ht="12" customHeight="1" x14ac:dyDescent="0.25">
      <c r="A31" s="21" t="s">
        <v>40</v>
      </c>
      <c r="B31" s="207">
        <v>203.22908054247799</v>
      </c>
      <c r="C31" s="207">
        <v>173.27660817002149</v>
      </c>
      <c r="D31" s="207">
        <v>259.32932072226998</v>
      </c>
      <c r="E31" s="207">
        <v>248.58125537403271</v>
      </c>
      <c r="F31" s="207">
        <v>228.5468615649182</v>
      </c>
      <c r="G31" s="207">
        <v>238.77901977644021</v>
      </c>
      <c r="H31" s="207">
        <v>186.0705073086844</v>
      </c>
      <c r="I31" s="207">
        <v>200.3439380911436</v>
      </c>
      <c r="J31" s="207">
        <v>173.51676698194319</v>
      </c>
      <c r="K31" s="207">
        <v>160.2751504729149</v>
      </c>
      <c r="L31" s="207">
        <v>164.14445399828031</v>
      </c>
      <c r="M31" s="207">
        <v>189.4239036973344</v>
      </c>
      <c r="N31" s="207">
        <v>165.60619088564059</v>
      </c>
      <c r="O31" s="207">
        <v>163.71453138435081</v>
      </c>
      <c r="P31" s="207">
        <v>151.07480653482381</v>
      </c>
      <c r="Q31" s="207">
        <v>150.98882201203779</v>
      </c>
      <c r="R31" s="207">
        <v>157.86758383490971</v>
      </c>
      <c r="S31" s="207">
        <v>156.92003439380909</v>
      </c>
      <c r="T31" s="207">
        <v>152.72037833190029</v>
      </c>
      <c r="U31" s="207">
        <v>155.16294067067929</v>
      </c>
      <c r="V31" s="207">
        <v>153.876698194325</v>
      </c>
      <c r="W31" s="207">
        <v>156.05503009458289</v>
      </c>
      <c r="X31" s="207">
        <v>110.5647463456578</v>
      </c>
      <c r="Y31" s="207">
        <v>115.2386930352536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1436.1143625107179</v>
      </c>
      <c r="C33" s="203">
        <f>OIS_emi!C5</f>
        <v>928.34715931262326</v>
      </c>
      <c r="D33" s="203">
        <f>OIS_emi!D5</f>
        <v>1354.9200134274461</v>
      </c>
      <c r="E33" s="203">
        <f>OIS_emi!E5</f>
        <v>1325.9033050559731</v>
      </c>
      <c r="F33" s="203">
        <f>OIS_emi!F5</f>
        <v>1324.8731801744229</v>
      </c>
      <c r="G33" s="203">
        <f>OIS_emi!G5</f>
        <v>1406.4591405632791</v>
      </c>
      <c r="H33" s="203">
        <f>OIS_emi!H5</f>
        <v>1734.83319010334</v>
      </c>
      <c r="I33" s="203">
        <f>OIS_emi!I5</f>
        <v>1574.9072194924131</v>
      </c>
      <c r="J33" s="203">
        <f>OIS_emi!J5</f>
        <v>2152.0998330210291</v>
      </c>
      <c r="K33" s="203">
        <f>OIS_emi!K5</f>
        <v>1185.330428282783</v>
      </c>
      <c r="L33" s="203">
        <f>OIS_emi!L5</f>
        <v>1158.029737563058</v>
      </c>
      <c r="M33" s="203">
        <f>OIS_emi!M5</f>
        <v>1286.1154652452781</v>
      </c>
      <c r="N33" s="203">
        <f>OIS_emi!N5</f>
        <v>1234.9286644424501</v>
      </c>
      <c r="O33" s="203">
        <f>OIS_emi!O5</f>
        <v>1099.360302844241</v>
      </c>
      <c r="P33" s="203">
        <f>OIS_emi!P5</f>
        <v>1060.158035297027</v>
      </c>
      <c r="Q33" s="203">
        <f>OIS_emi!Q5</f>
        <v>1107.8119572799501</v>
      </c>
      <c r="R33" s="203">
        <f>OIS_emi!R5</f>
        <v>1044.3024065011789</v>
      </c>
      <c r="S33" s="203">
        <f>OIS_emi!S5</f>
        <v>1003.262980334263</v>
      </c>
      <c r="T33" s="203">
        <f>OIS_emi!T5</f>
        <v>957.73722631827934</v>
      </c>
      <c r="U33" s="203">
        <f>OIS_emi!U5</f>
        <v>1048.1382702297051</v>
      </c>
      <c r="V33" s="203">
        <f>OIS_emi!V5</f>
        <v>1110.5036011317429</v>
      </c>
      <c r="W33" s="203">
        <f>OIS_emi!W5</f>
        <v>1169.527483532321</v>
      </c>
      <c r="X33" s="203">
        <f>OIS_emi!X5</f>
        <v>1269.6517807219691</v>
      </c>
      <c r="Y33" s="203">
        <f>OIS_emi!Y5</f>
        <v>1470.8064831172389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64.111968901724921</v>
      </c>
      <c r="C35" s="284">
        <f t="shared" si="5"/>
        <v>40.59911626794235</v>
      </c>
      <c r="D35" s="284">
        <f t="shared" si="5"/>
        <v>52.53864562493699</v>
      </c>
      <c r="E35" s="284">
        <f t="shared" si="5"/>
        <v>57.330324703204354</v>
      </c>
      <c r="F35" s="284">
        <f t="shared" si="5"/>
        <v>47.507779352358689</v>
      </c>
      <c r="G35" s="284">
        <f t="shared" si="5"/>
        <v>42.068828929499666</v>
      </c>
      <c r="H35" s="284">
        <f t="shared" si="5"/>
        <v>38.476180334383002</v>
      </c>
      <c r="I35" s="284">
        <f t="shared" si="5"/>
        <v>29.32216851330287</v>
      </c>
      <c r="J35" s="284">
        <f t="shared" si="5"/>
        <v>29.929466084040818</v>
      </c>
      <c r="K35" s="284">
        <f t="shared" si="5"/>
        <v>20.748612152563204</v>
      </c>
      <c r="L35" s="284">
        <f t="shared" si="5"/>
        <v>27.127907842651933</v>
      </c>
      <c r="M35" s="284">
        <f t="shared" si="5"/>
        <v>35.338737018352688</v>
      </c>
      <c r="N35" s="284">
        <f t="shared" si="5"/>
        <v>26.658267115644378</v>
      </c>
      <c r="O35" s="284">
        <f t="shared" si="5"/>
        <v>26.048784206427616</v>
      </c>
      <c r="P35" s="284">
        <f t="shared" si="5"/>
        <v>26.049950334304167</v>
      </c>
      <c r="Q35" s="284">
        <f t="shared" si="5"/>
        <v>26.167133887113682</v>
      </c>
      <c r="R35" s="284">
        <f t="shared" si="5"/>
        <v>26.089543567830553</v>
      </c>
      <c r="S35" s="284">
        <f t="shared" si="5"/>
        <v>25.377408483345484</v>
      </c>
      <c r="T35" s="284">
        <f t="shared" si="5"/>
        <v>21.491754884327598</v>
      </c>
      <c r="U35" s="284">
        <f t="shared" si="5"/>
        <v>20.740173832253387</v>
      </c>
      <c r="V35" s="284">
        <f t="shared" si="5"/>
        <v>22.484396964597043</v>
      </c>
      <c r="W35" s="284">
        <f t="shared" si="5"/>
        <v>21.934948450711421</v>
      </c>
      <c r="X35" s="284">
        <f t="shared" si="5"/>
        <v>18.093579897388452</v>
      </c>
      <c r="Y35" s="284">
        <f t="shared" si="5"/>
        <v>19.679323860074966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20.242652246415819</v>
      </c>
      <c r="C36" s="344">
        <f t="shared" si="6"/>
        <v>17.674740501258604</v>
      </c>
      <c r="D36" s="344">
        <f t="shared" si="6"/>
        <v>18.483667084762708</v>
      </c>
      <c r="E36" s="344">
        <f t="shared" si="6"/>
        <v>20.579761612056796</v>
      </c>
      <c r="F36" s="344">
        <f t="shared" si="6"/>
        <v>21.783620965936358</v>
      </c>
      <c r="G36" s="344">
        <f t="shared" si="6"/>
        <v>18.320551147165656</v>
      </c>
      <c r="H36" s="344">
        <f t="shared" si="6"/>
        <v>13.456662037584788</v>
      </c>
      <c r="I36" s="344">
        <f t="shared" si="6"/>
        <v>12.81069618544619</v>
      </c>
      <c r="J36" s="344">
        <f t="shared" si="6"/>
        <v>14.862299756534957</v>
      </c>
      <c r="K36" s="344">
        <f t="shared" si="6"/>
        <v>13.523196449276723</v>
      </c>
      <c r="L36" s="344">
        <f t="shared" si="6"/>
        <v>13.945808043122103</v>
      </c>
      <c r="M36" s="344">
        <f t="shared" si="6"/>
        <v>14.458184404742392</v>
      </c>
      <c r="N36" s="344">
        <f t="shared" si="6"/>
        <v>15.88957188532892</v>
      </c>
      <c r="O36" s="344">
        <f t="shared" si="6"/>
        <v>16.765064670147972</v>
      </c>
      <c r="P36" s="344">
        <f t="shared" si="6"/>
        <v>16.48380988712842</v>
      </c>
      <c r="Q36" s="344">
        <f t="shared" si="6"/>
        <v>15.188308484571065</v>
      </c>
      <c r="R36" s="344">
        <f t="shared" si="6"/>
        <v>16.199028940502011</v>
      </c>
      <c r="S36" s="344">
        <f t="shared" si="6"/>
        <v>15.925601099944304</v>
      </c>
      <c r="T36" s="344">
        <f t="shared" si="6"/>
        <v>15.850207637908371</v>
      </c>
      <c r="U36" s="344">
        <f t="shared" si="6"/>
        <v>15.349043042644688</v>
      </c>
      <c r="V36" s="344">
        <f t="shared" si="6"/>
        <v>14.406297626697096</v>
      </c>
      <c r="W36" s="344">
        <f t="shared" si="6"/>
        <v>15.143425478457344</v>
      </c>
      <c r="X36" s="344">
        <f t="shared" si="6"/>
        <v>12.973542364779741</v>
      </c>
      <c r="Y36" s="344">
        <f t="shared" si="6"/>
        <v>12.882205238245268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7.4306412352601088</v>
      </c>
      <c r="C37" s="344">
        <f>IF(OIS_ued!C$5=0,"",OIS_ued!C$5/C$5*1000)</f>
        <v>6.6361275238245447</v>
      </c>
      <c r="D37" s="344">
        <f>IF(OIS_ued!D$5=0,"",OIS_ued!D$5/D$5*1000)</f>
        <v>7.027225488638031</v>
      </c>
      <c r="E37" s="344">
        <f>IF(OIS_ued!E$5=0,"",OIS_ued!E$5/E$5*1000)</f>
        <v>7.6258901595704334</v>
      </c>
      <c r="F37" s="344">
        <f>IF(OIS_ued!F$5=0,"",OIS_ued!F$5/F$5*1000)</f>
        <v>8.1608411110899883</v>
      </c>
      <c r="G37" s="344">
        <f>IF(OIS_ued!G$5=0,"",OIS_ued!G$5/G$5*1000)</f>
        <v>6.880996743383629</v>
      </c>
      <c r="H37" s="344">
        <f>IF(OIS_ued!H$5=0,"",OIS_ued!H$5/H$5*1000)</f>
        <v>4.874151143267289</v>
      </c>
      <c r="I37" s="344">
        <f>IF(OIS_ued!I$5=0,"",OIS_ued!I$5/I$5*1000)</f>
        <v>4.7338954720865516</v>
      </c>
      <c r="J37" s="344">
        <f>IF(OIS_ued!J$5=0,"",OIS_ued!J$5/J$5*1000)</f>
        <v>5.3196504580821946</v>
      </c>
      <c r="K37" s="344">
        <f>IF(OIS_ued!K$5=0,"",OIS_ued!K$5/K$5*1000)</f>
        <v>4.991049173222688</v>
      </c>
      <c r="L37" s="344">
        <f>IF(OIS_ued!L$5=0,"",OIS_ued!L$5/L$5*1000)</f>
        <v>5.1929652230791197</v>
      </c>
      <c r="M37" s="344">
        <f>IF(OIS_ued!M$5=0,"",OIS_ued!M$5/M$5*1000)</f>
        <v>5.386805885530265</v>
      </c>
      <c r="N37" s="344">
        <f>IF(OIS_ued!N$5=0,"",OIS_ued!N$5/N$5*1000)</f>
        <v>5.868341758655041</v>
      </c>
      <c r="O37" s="344">
        <f>IF(OIS_ued!O$5=0,"",OIS_ued!O$5/O$5*1000)</f>
        <v>6.2438757188566063</v>
      </c>
      <c r="P37" s="344">
        <f>IF(OIS_ued!P$5=0,"",OIS_ued!P$5/P$5*1000)</f>
        <v>6.1241802010279267</v>
      </c>
      <c r="Q37" s="344">
        <f>IF(OIS_ued!Q$5=0,"",OIS_ued!Q$5/Q$5*1000)</f>
        <v>5.6352270721681892</v>
      </c>
      <c r="R37" s="344">
        <f>IF(OIS_ued!R$5=0,"",OIS_ued!R$5/R$5*1000)</f>
        <v>6.0370788005711233</v>
      </c>
      <c r="S37" s="344">
        <f>IF(OIS_ued!S$5=0,"",OIS_ued!S$5/S$5*1000)</f>
        <v>5.9634881033392357</v>
      </c>
      <c r="T37" s="344">
        <f>IF(OIS_ued!T$5=0,"",OIS_ued!T$5/T$5*1000)</f>
        <v>5.9425628273628552</v>
      </c>
      <c r="U37" s="344">
        <f>IF(OIS_ued!U$5=0,"",OIS_ued!U$5/U$5*1000)</f>
        <v>5.7426901470184291</v>
      </c>
      <c r="V37" s="344">
        <f>IF(OIS_ued!V$5=0,"",OIS_ued!V$5/V$5*1000)</f>
        <v>5.3872896601696194</v>
      </c>
      <c r="W37" s="344">
        <f>IF(OIS_ued!W$5=0,"",OIS_ued!W$5/W$5*1000)</f>
        <v>5.6375935611465042</v>
      </c>
      <c r="X37" s="344">
        <f>IF(OIS_ued!X$5=0,"",OIS_ued!X$5/X$5*1000)</f>
        <v>4.7087873215376517</v>
      </c>
      <c r="Y37" s="344">
        <f>IF(OIS_ued!Y$5=0,"",OIS_ued!Y$5/Y$5*1000)</f>
        <v>4.6103236427782655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1.7140846561497785</v>
      </c>
      <c r="C38" s="345">
        <f t="shared" si="7"/>
        <v>1.6129497482630368</v>
      </c>
      <c r="D38" s="345">
        <f t="shared" si="7"/>
        <v>1.6339549886193718</v>
      </c>
      <c r="E38" s="345">
        <f t="shared" si="7"/>
        <v>1.4404285192463508</v>
      </c>
      <c r="F38" s="345">
        <f t="shared" si="7"/>
        <v>1.586339264781587</v>
      </c>
      <c r="G38" s="345">
        <f t="shared" si="7"/>
        <v>1.7087149469991929</v>
      </c>
      <c r="H38" s="345">
        <f t="shared" si="7"/>
        <v>1.9374469993023484</v>
      </c>
      <c r="I38" s="345">
        <f t="shared" si="7"/>
        <v>1.8955323624457474</v>
      </c>
      <c r="J38" s="345">
        <f t="shared" si="7"/>
        <v>2.0902576813420213</v>
      </c>
      <c r="K38" s="345">
        <f t="shared" si="7"/>
        <v>1.8074989046395167</v>
      </c>
      <c r="L38" s="345">
        <f t="shared" si="7"/>
        <v>1.8100826879147134</v>
      </c>
      <c r="M38" s="345">
        <f t="shared" si="7"/>
        <v>1.8354980123151667</v>
      </c>
      <c r="N38" s="345">
        <f t="shared" si="7"/>
        <v>1.8959831657793731</v>
      </c>
      <c r="O38" s="345">
        <f t="shared" si="7"/>
        <v>1.8412597383147506</v>
      </c>
      <c r="P38" s="345">
        <f t="shared" si="7"/>
        <v>1.8875668992954884</v>
      </c>
      <c r="Q38" s="345">
        <f t="shared" si="7"/>
        <v>1.954641167112775</v>
      </c>
      <c r="R38" s="345">
        <f t="shared" si="7"/>
        <v>1.8537498494834372</v>
      </c>
      <c r="S38" s="345">
        <f t="shared" si="7"/>
        <v>1.8454089100189155</v>
      </c>
      <c r="T38" s="345">
        <f t="shared" si="7"/>
        <v>1.838729397457086</v>
      </c>
      <c r="U38" s="345">
        <f t="shared" si="7"/>
        <v>1.8716501930896845</v>
      </c>
      <c r="V38" s="345">
        <f t="shared" si="7"/>
        <v>1.9317158889759471</v>
      </c>
      <c r="W38" s="345">
        <f t="shared" si="7"/>
        <v>1.967178694711216</v>
      </c>
      <c r="X38" s="345">
        <f t="shared" si="7"/>
        <v>2.1889655534541004</v>
      </c>
      <c r="Y38" s="345">
        <f t="shared" si="7"/>
        <v>2.2658668023790978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RO: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837.83164230438615</v>
      </c>
      <c r="C5" s="223">
        <v>575.55863740475945</v>
      </c>
      <c r="D5" s="223">
        <v>829.22725709372241</v>
      </c>
      <c r="E5" s="223">
        <v>920.49226139295081</v>
      </c>
      <c r="F5" s="223">
        <v>835.17644024075537</v>
      </c>
      <c r="G5" s="223">
        <v>823.1092863284606</v>
      </c>
      <c r="H5" s="223">
        <v>895.42226999140246</v>
      </c>
      <c r="I5" s="223">
        <v>830.85219260533142</v>
      </c>
      <c r="J5" s="223">
        <v>1029.585898538262</v>
      </c>
      <c r="K5" s="223">
        <v>655.78486672398981</v>
      </c>
      <c r="L5" s="223">
        <v>639.76620808254563</v>
      </c>
      <c r="M5" s="223">
        <v>700.69019776440041</v>
      </c>
      <c r="N5" s="223">
        <v>651.33946689595928</v>
      </c>
      <c r="O5" s="223">
        <v>597.06964746345466</v>
      </c>
      <c r="P5" s="223">
        <v>561.65322441960507</v>
      </c>
      <c r="Q5" s="223">
        <v>566.75975924333625</v>
      </c>
      <c r="R5" s="223">
        <v>563.34591573516911</v>
      </c>
      <c r="S5" s="223">
        <v>543.65348237317198</v>
      </c>
      <c r="T5" s="223">
        <v>520.86904557179787</v>
      </c>
      <c r="U5" s="223">
        <v>560.00756663800428</v>
      </c>
      <c r="V5" s="223">
        <v>574.87936371453145</v>
      </c>
      <c r="W5" s="223">
        <v>594.52020636285351</v>
      </c>
      <c r="X5" s="223">
        <v>580.02364574376656</v>
      </c>
      <c r="Y5" s="223">
        <v>649.11427343078265</v>
      </c>
      <c r="DA5" s="89" t="s">
        <v>3029</v>
      </c>
    </row>
    <row r="6" spans="1:105" ht="12" customHeight="1" x14ac:dyDescent="0.25">
      <c r="A6" s="55" t="s">
        <v>91</v>
      </c>
      <c r="B6" s="259">
        <v>15.67345785247432</v>
      </c>
      <c r="C6" s="259">
        <v>14.721838540465169</v>
      </c>
      <c r="D6" s="259">
        <v>19.09161356529847</v>
      </c>
      <c r="E6" s="259">
        <v>18.801932803306041</v>
      </c>
      <c r="F6" s="259">
        <v>15.082064490304029</v>
      </c>
      <c r="G6" s="259">
        <v>15.73138418208946</v>
      </c>
      <c r="H6" s="259">
        <v>13.801542414416479</v>
      </c>
      <c r="I6" s="259">
        <v>13.785816847203851</v>
      </c>
      <c r="J6" s="259">
        <v>12.444212789133459</v>
      </c>
      <c r="K6" s="259">
        <v>11.689408838378821</v>
      </c>
      <c r="L6" s="259">
        <v>11.66695056713049</v>
      </c>
      <c r="M6" s="259">
        <v>12.373740607616581</v>
      </c>
      <c r="N6" s="259">
        <v>11.72309827236921</v>
      </c>
      <c r="O6" s="259">
        <v>10.36026218963571</v>
      </c>
      <c r="P6" s="259">
        <v>9.4490608086804038</v>
      </c>
      <c r="Q6" s="259">
        <v>9.3705320728939228</v>
      </c>
      <c r="R6" s="259">
        <v>9.5898074661424246</v>
      </c>
      <c r="S6" s="259">
        <v>9.4633425960709463</v>
      </c>
      <c r="T6" s="259">
        <v>9.1133390208026945</v>
      </c>
      <c r="U6" s="259">
        <v>9.8485596595492293</v>
      </c>
      <c r="V6" s="259">
        <v>10.785321242430101</v>
      </c>
      <c r="W6" s="259">
        <v>10.958350171273279</v>
      </c>
      <c r="X6" s="259">
        <v>10.652480222270871</v>
      </c>
      <c r="Y6" s="259">
        <v>11.64873830361784</v>
      </c>
      <c r="DA6" s="67" t="s">
        <v>3047</v>
      </c>
    </row>
    <row r="7" spans="1:105" ht="12" customHeight="1" x14ac:dyDescent="0.25">
      <c r="A7" s="173" t="s">
        <v>92</v>
      </c>
      <c r="B7" s="224">
        <v>7.2317353108468581</v>
      </c>
      <c r="C7" s="224">
        <v>6.5853815014911694</v>
      </c>
      <c r="D7" s="224">
        <v>8.9160049087315603</v>
      </c>
      <c r="E7" s="224">
        <v>8.7112851171331176</v>
      </c>
      <c r="F7" s="224">
        <v>7.3148126445693826</v>
      </c>
      <c r="G7" s="224">
        <v>7.6323205079291476</v>
      </c>
      <c r="H7" s="224">
        <v>6.4550193258650861</v>
      </c>
      <c r="I7" s="224">
        <v>6.606966010083406</v>
      </c>
      <c r="J7" s="224">
        <v>5.907705621682001</v>
      </c>
      <c r="K7" s="224">
        <v>5.4990215084249892</v>
      </c>
      <c r="L7" s="224">
        <v>5.530655503148882</v>
      </c>
      <c r="M7" s="224">
        <v>6.0222363050626342</v>
      </c>
      <c r="N7" s="224">
        <v>5.5592592865788806</v>
      </c>
      <c r="O7" s="224">
        <v>5.0966571531912894</v>
      </c>
      <c r="P7" s="224">
        <v>4.6690227447637476</v>
      </c>
      <c r="Q7" s="224">
        <v>4.6391691247105662</v>
      </c>
      <c r="R7" s="224">
        <v>4.7836439648955071</v>
      </c>
      <c r="S7" s="224">
        <v>4.7294830505312682</v>
      </c>
      <c r="T7" s="224">
        <v>4.5709123020087166</v>
      </c>
      <c r="U7" s="224">
        <v>4.8369613445506534</v>
      </c>
      <c r="V7" s="224">
        <v>5.1247215306404996</v>
      </c>
      <c r="W7" s="224">
        <v>5.2066438368787233</v>
      </c>
      <c r="X7" s="224">
        <v>4.6204652041265506</v>
      </c>
      <c r="Y7" s="224">
        <v>4.9973079538310712</v>
      </c>
      <c r="DA7" s="177" t="s">
        <v>3048</v>
      </c>
    </row>
    <row r="8" spans="1:105" ht="12" customHeight="1" x14ac:dyDescent="0.25">
      <c r="A8" s="173" t="s">
        <v>93</v>
      </c>
      <c r="B8" s="224">
        <v>11.633969462906521</v>
      </c>
      <c r="C8" s="224">
        <v>10.330760008980761</v>
      </c>
      <c r="D8" s="224">
        <v>14.47965593279371</v>
      </c>
      <c r="E8" s="224">
        <v>14.060014990302641</v>
      </c>
      <c r="F8" s="224">
        <v>12.219935618551689</v>
      </c>
      <c r="G8" s="224">
        <v>12.75348382688825</v>
      </c>
      <c r="H8" s="224">
        <v>10.49497364549331</v>
      </c>
      <c r="I8" s="224">
        <v>10.94172159731702</v>
      </c>
      <c r="J8" s="224">
        <v>9.7148249446456365</v>
      </c>
      <c r="K8" s="224">
        <v>8.9805840405892852</v>
      </c>
      <c r="L8" s="224">
        <v>9.0848413151022953</v>
      </c>
      <c r="M8" s="224">
        <v>10.08593330358589</v>
      </c>
      <c r="N8" s="224">
        <v>9.1342847986281637</v>
      </c>
      <c r="O8" s="224">
        <v>8.6012900804711805</v>
      </c>
      <c r="P8" s="224">
        <v>7.9041812787895767</v>
      </c>
      <c r="Q8" s="224">
        <v>7.864261386698427</v>
      </c>
      <c r="R8" s="224">
        <v>8.1517082477994265</v>
      </c>
      <c r="S8" s="224">
        <v>8.0699019162209016</v>
      </c>
      <c r="T8" s="224">
        <v>7.8185148511349647</v>
      </c>
      <c r="U8" s="224">
        <v>8.1535227707506017</v>
      </c>
      <c r="V8" s="224">
        <v>8.4328798002729037</v>
      </c>
      <c r="W8" s="224">
        <v>8.5673230595458527</v>
      </c>
      <c r="X8" s="224">
        <v>7.058770374978975</v>
      </c>
      <c r="Y8" s="224">
        <v>7.5597549687610366</v>
      </c>
      <c r="DA8" s="177" t="s">
        <v>3049</v>
      </c>
    </row>
    <row r="9" spans="1:105" ht="12" customHeight="1" x14ac:dyDescent="0.25">
      <c r="A9" s="173" t="s">
        <v>94</v>
      </c>
      <c r="B9" s="224">
        <v>5.6752314632996246</v>
      </c>
      <c r="C9" s="224">
        <v>5.359697990500095</v>
      </c>
      <c r="D9" s="224">
        <v>6.8979082447703668</v>
      </c>
      <c r="E9" s="224">
        <v>6.8029730888608366</v>
      </c>
      <c r="F9" s="224">
        <v>5.4112234855712327</v>
      </c>
      <c r="G9" s="224">
        <v>5.6438273728816224</v>
      </c>
      <c r="H9" s="224">
        <v>4.9852390959341868</v>
      </c>
      <c r="I9" s="224">
        <v>4.9572402032545586</v>
      </c>
      <c r="J9" s="224">
        <v>4.482698765000432</v>
      </c>
      <c r="K9" s="224">
        <v>4.2178550899918248</v>
      </c>
      <c r="L9" s="224">
        <v>4.2038393198668622</v>
      </c>
      <c r="M9" s="224">
        <v>4.4365796518716998</v>
      </c>
      <c r="N9" s="224">
        <v>4.2237920564913907</v>
      </c>
      <c r="O9" s="224">
        <v>3.7070335525318732</v>
      </c>
      <c r="P9" s="224">
        <v>3.3781045343186999</v>
      </c>
      <c r="Q9" s="224">
        <v>3.3487761227130348</v>
      </c>
      <c r="R9" s="224">
        <v>3.4221073227470709</v>
      </c>
      <c r="S9" s="224">
        <v>3.375728391341366</v>
      </c>
      <c r="T9" s="224">
        <v>3.2485857129882958</v>
      </c>
      <c r="U9" s="224">
        <v>3.5250561389881319</v>
      </c>
      <c r="V9" s="224">
        <v>3.884489446137303</v>
      </c>
      <c r="W9" s="224">
        <v>3.9468494534331771</v>
      </c>
      <c r="X9" s="224">
        <v>3.8984494443015949</v>
      </c>
      <c r="Y9" s="224">
        <v>4.2707912595642039</v>
      </c>
      <c r="DA9" s="177" t="s">
        <v>3050</v>
      </c>
    </row>
    <row r="10" spans="1:105" ht="12" customHeight="1" x14ac:dyDescent="0.25">
      <c r="A10" s="56" t="s">
        <v>95</v>
      </c>
      <c r="B10" s="260">
        <v>17.203551617622558</v>
      </c>
      <c r="C10" s="260">
        <v>12.10089479217212</v>
      </c>
      <c r="D10" s="260">
        <v>15.20511877758851</v>
      </c>
      <c r="E10" s="260">
        <v>18.96319021031151</v>
      </c>
      <c r="F10" s="260">
        <v>17.652193326529471</v>
      </c>
      <c r="G10" s="260">
        <v>15.053241006014559</v>
      </c>
      <c r="H10" s="260">
        <v>13.841757370488059</v>
      </c>
      <c r="I10" s="260">
        <v>11.8865625094253</v>
      </c>
      <c r="J10" s="260">
        <v>17.579544911435871</v>
      </c>
      <c r="K10" s="260">
        <v>10.57835267486867</v>
      </c>
      <c r="L10" s="260">
        <v>11.90113603888976</v>
      </c>
      <c r="M10" s="260">
        <v>11.62268536781855</v>
      </c>
      <c r="N10" s="260">
        <v>10.13022220192482</v>
      </c>
      <c r="O10" s="260">
        <v>9.8371351726715233</v>
      </c>
      <c r="P10" s="260">
        <v>9.0010664839694599</v>
      </c>
      <c r="Q10" s="260">
        <v>9.5497321943337496</v>
      </c>
      <c r="R10" s="260">
        <v>9.4167124046664377</v>
      </c>
      <c r="S10" s="260">
        <v>9.5136540560394813</v>
      </c>
      <c r="T10" s="260">
        <v>9.1375481674916532</v>
      </c>
      <c r="U10" s="260">
        <v>9.622962675711479</v>
      </c>
      <c r="V10" s="260">
        <v>9.891054855723235</v>
      </c>
      <c r="W10" s="260">
        <v>9.8439470317100977</v>
      </c>
      <c r="X10" s="260">
        <v>10.148234451940059</v>
      </c>
      <c r="Y10" s="260">
        <v>10.62876065050586</v>
      </c>
      <c r="DA10" s="68" t="s">
        <v>3051</v>
      </c>
    </row>
    <row r="11" spans="1:105" ht="12" customHeight="1" x14ac:dyDescent="0.25">
      <c r="A11" s="37" t="s">
        <v>159</v>
      </c>
      <c r="B11" s="226">
        <v>1.432314883513075</v>
      </c>
      <c r="C11" s="226">
        <v>0.74395232020523738</v>
      </c>
      <c r="D11" s="226">
        <v>1.4138639545737299</v>
      </c>
      <c r="E11" s="226">
        <v>1.566994783810608</v>
      </c>
      <c r="F11" s="226">
        <v>1.4647131081069931</v>
      </c>
      <c r="G11" s="226">
        <v>4.0298940292702801</v>
      </c>
      <c r="H11" s="226">
        <v>2.7190610997213471</v>
      </c>
      <c r="I11" s="226">
        <v>3.5939861653375522</v>
      </c>
      <c r="J11" s="226">
        <v>2.106560354694516</v>
      </c>
      <c r="K11" s="226">
        <v>1.147368005953957</v>
      </c>
      <c r="L11" s="226">
        <v>1.1879354053413109</v>
      </c>
      <c r="M11" s="226">
        <v>2.08836649148722</v>
      </c>
      <c r="N11" s="226">
        <v>2.2760022463858149</v>
      </c>
      <c r="O11" s="226">
        <v>1.980288118109762</v>
      </c>
      <c r="P11" s="226">
        <v>2.0595564089942329</v>
      </c>
      <c r="Q11" s="226">
        <v>2.6933676545743812</v>
      </c>
      <c r="R11" s="226">
        <v>2.5041863505546389</v>
      </c>
      <c r="S11" s="226">
        <v>2.4985836074343628</v>
      </c>
      <c r="T11" s="226">
        <v>2.5650053755702</v>
      </c>
      <c r="U11" s="226">
        <v>2.3903345863490282</v>
      </c>
      <c r="V11" s="226">
        <v>2.5660827626132989</v>
      </c>
      <c r="W11" s="226">
        <v>2.7567990924599628</v>
      </c>
      <c r="X11" s="226">
        <v>2.5349293522168912</v>
      </c>
      <c r="Y11" s="226">
        <v>2.8152703582198089</v>
      </c>
      <c r="DA11" s="69" t="s">
        <v>3052</v>
      </c>
    </row>
    <row r="12" spans="1:105" ht="12" customHeight="1" x14ac:dyDescent="0.25">
      <c r="A12" s="37" t="s">
        <v>35</v>
      </c>
      <c r="B12" s="226">
        <v>8.5351564702350213</v>
      </c>
      <c r="C12" s="226">
        <v>2.6530261832775852</v>
      </c>
      <c r="D12" s="226">
        <v>3.117724734209558</v>
      </c>
      <c r="E12" s="226">
        <v>6.4444964701658058</v>
      </c>
      <c r="F12" s="226">
        <v>8.5030163436118329</v>
      </c>
      <c r="G12" s="226">
        <v>2.8732891386409851</v>
      </c>
      <c r="H12" s="226">
        <v>5.2706148041675904</v>
      </c>
      <c r="I12" s="226">
        <v>2.5259289048598661</v>
      </c>
      <c r="J12" s="226">
        <v>12.650971188041339</v>
      </c>
      <c r="K12" s="226">
        <v>5.0563859001562301</v>
      </c>
      <c r="L12" s="226">
        <v>3.4610452018929041</v>
      </c>
      <c r="M12" s="226">
        <v>3.2208120403138571</v>
      </c>
      <c r="N12" s="226">
        <v>2.6936360465840661</v>
      </c>
      <c r="O12" s="226">
        <v>2.71229679080471</v>
      </c>
      <c r="P12" s="226">
        <v>2.4473970326089778</v>
      </c>
      <c r="Q12" s="226">
        <v>2.0509602846951429</v>
      </c>
      <c r="R12" s="226">
        <v>1.94363694335756</v>
      </c>
      <c r="S12" s="226">
        <v>1.791072520584098</v>
      </c>
      <c r="T12" s="226">
        <v>1.4396945618511079</v>
      </c>
      <c r="U12" s="226">
        <v>2.1442325567466249</v>
      </c>
      <c r="V12" s="226">
        <v>1.992025933420897</v>
      </c>
      <c r="W12" s="226">
        <v>1.919901252740293</v>
      </c>
      <c r="X12" s="226">
        <v>3.2979538924123721</v>
      </c>
      <c r="Y12" s="226">
        <v>3.6902893018829102</v>
      </c>
      <c r="DA12" s="69" t="s">
        <v>3053</v>
      </c>
    </row>
    <row r="13" spans="1:105" ht="12" customHeight="1" x14ac:dyDescent="0.25">
      <c r="A13" s="37" t="s">
        <v>96</v>
      </c>
      <c r="B13" s="226">
        <v>9.5528804814896243E-2</v>
      </c>
      <c r="C13" s="226">
        <v>0.59707652622491247</v>
      </c>
      <c r="D13" s="226">
        <v>2.39036973344861E-2</v>
      </c>
      <c r="E13" s="226">
        <v>0.90765262252643997</v>
      </c>
      <c r="F13" s="226">
        <v>0.47773000859749831</v>
      </c>
      <c r="G13" s="226">
        <v>0.47773000859830772</v>
      </c>
      <c r="H13" s="226">
        <v>0.42992261393032222</v>
      </c>
      <c r="I13" s="226">
        <v>0.47773000859990389</v>
      </c>
      <c r="J13" s="226">
        <v>0.21496130696415749</v>
      </c>
      <c r="K13" s="226">
        <v>2.3903697334425749E-2</v>
      </c>
      <c r="L13" s="226">
        <v>2.603439380903612</v>
      </c>
      <c r="M13" s="226">
        <v>0.40601891659311778</v>
      </c>
      <c r="N13" s="226">
        <v>0</v>
      </c>
      <c r="O13" s="226">
        <v>7.1625107480145001E-2</v>
      </c>
      <c r="P13" s="226">
        <v>0</v>
      </c>
      <c r="Q13" s="226">
        <v>0</v>
      </c>
      <c r="R13" s="226">
        <v>0</v>
      </c>
      <c r="S13" s="226">
        <v>4.8151332759820802E-3</v>
      </c>
      <c r="T13" s="226">
        <v>2.4075666379901588E-3</v>
      </c>
      <c r="U13" s="226">
        <v>7.7386070506914025E-4</v>
      </c>
      <c r="V13" s="226">
        <v>0</v>
      </c>
      <c r="W13" s="226">
        <v>1.212381771267672E-2</v>
      </c>
      <c r="X13" s="226">
        <v>0</v>
      </c>
      <c r="Y13" s="226">
        <v>0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3055</v>
      </c>
    </row>
    <row r="15" spans="1:105" ht="12" customHeight="1" x14ac:dyDescent="0.25">
      <c r="A15" s="37" t="s">
        <v>40</v>
      </c>
      <c r="B15" s="226">
        <v>7.1405514590595658</v>
      </c>
      <c r="C15" s="226">
        <v>8.1068397624643911</v>
      </c>
      <c r="D15" s="226">
        <v>10.649626391470729</v>
      </c>
      <c r="E15" s="226">
        <v>10.044046333808661</v>
      </c>
      <c r="F15" s="226">
        <v>7.2067338662131464</v>
      </c>
      <c r="G15" s="226">
        <v>7.6723278295049893</v>
      </c>
      <c r="H15" s="226">
        <v>5.4221588526688054</v>
      </c>
      <c r="I15" s="226">
        <v>5.2889174306279747</v>
      </c>
      <c r="J15" s="226">
        <v>2.6070520617358519</v>
      </c>
      <c r="K15" s="226">
        <v>4.3506950714240569</v>
      </c>
      <c r="L15" s="226">
        <v>4.6487160507519292</v>
      </c>
      <c r="M15" s="226">
        <v>5.907487919424355</v>
      </c>
      <c r="N15" s="226">
        <v>5.1605839089549352</v>
      </c>
      <c r="O15" s="226">
        <v>5.0729251562769058</v>
      </c>
      <c r="P15" s="226">
        <v>4.4941130423662488</v>
      </c>
      <c r="Q15" s="226">
        <v>4.8054042550642251</v>
      </c>
      <c r="R15" s="226">
        <v>4.9688891107542386</v>
      </c>
      <c r="S15" s="226">
        <v>5.2191827947450369</v>
      </c>
      <c r="T15" s="226">
        <v>5.1304406634323563</v>
      </c>
      <c r="U15" s="226">
        <v>5.0876216719107576</v>
      </c>
      <c r="V15" s="226">
        <v>5.3329461596890386</v>
      </c>
      <c r="W15" s="226">
        <v>5.1551228687971644</v>
      </c>
      <c r="X15" s="226">
        <v>4.3153512073108011</v>
      </c>
      <c r="Y15" s="226">
        <v>4.123200990403145</v>
      </c>
      <c r="DA15" s="69" t="s">
        <v>3056</v>
      </c>
    </row>
    <row r="16" spans="1:105" ht="12" customHeight="1" x14ac:dyDescent="0.25">
      <c r="A16" s="57" t="s">
        <v>3057</v>
      </c>
      <c r="B16" s="261">
        <v>192.18960351558681</v>
      </c>
      <c r="C16" s="261">
        <v>103.5403731220545</v>
      </c>
      <c r="D16" s="261">
        <v>177.063422801363</v>
      </c>
      <c r="E16" s="261">
        <v>231.5755035694809</v>
      </c>
      <c r="F16" s="261">
        <v>205.50351233114571</v>
      </c>
      <c r="G16" s="261">
        <v>176.3290612117957</v>
      </c>
      <c r="H16" s="261">
        <v>156.10359598829351</v>
      </c>
      <c r="I16" s="261">
        <v>155.3079555319909</v>
      </c>
      <c r="J16" s="261">
        <v>258.99525007802953</v>
      </c>
      <c r="K16" s="261">
        <v>119.07009937110379</v>
      </c>
      <c r="L16" s="261">
        <v>106.7966331324579</v>
      </c>
      <c r="M16" s="261">
        <v>103.96055363676599</v>
      </c>
      <c r="N16" s="261">
        <v>94.910292984727178</v>
      </c>
      <c r="O16" s="261">
        <v>86.699629445102005</v>
      </c>
      <c r="P16" s="261">
        <v>80.32942287131479</v>
      </c>
      <c r="Q16" s="261">
        <v>77.358155958344042</v>
      </c>
      <c r="R16" s="261">
        <v>83.036696378249971</v>
      </c>
      <c r="S16" s="261">
        <v>74.344479996139597</v>
      </c>
      <c r="T16" s="261">
        <v>71.751638127280415</v>
      </c>
      <c r="U16" s="261">
        <v>76.499531853397627</v>
      </c>
      <c r="V16" s="261">
        <v>76.566798722531303</v>
      </c>
      <c r="W16" s="261">
        <v>78.051310677625949</v>
      </c>
      <c r="X16" s="261">
        <v>73.127632894543453</v>
      </c>
      <c r="Y16" s="261">
        <v>77.246505868370988</v>
      </c>
      <c r="DA16" s="70" t="s">
        <v>3058</v>
      </c>
    </row>
    <row r="17" spans="1:105" ht="12" customHeight="1" x14ac:dyDescent="0.25">
      <c r="A17" s="46" t="s">
        <v>28</v>
      </c>
      <c r="B17" s="229">
        <v>5.4965385570219051E-2</v>
      </c>
      <c r="C17" s="229">
        <v>0.18039705412602711</v>
      </c>
      <c r="D17" s="229">
        <v>1.353705571675533E-2</v>
      </c>
      <c r="E17" s="229">
        <v>2.159903308900997E-2</v>
      </c>
      <c r="F17" s="229">
        <v>1.7410044669958529E-2</v>
      </c>
      <c r="G17" s="229">
        <v>0</v>
      </c>
      <c r="H17" s="229">
        <v>0.46949691601082222</v>
      </c>
      <c r="I17" s="229">
        <v>2.0463503473605229E-2</v>
      </c>
      <c r="J17" s="229">
        <v>7.9333872996328395E-3</v>
      </c>
      <c r="K17" s="229">
        <v>0</v>
      </c>
      <c r="L17" s="229">
        <v>0</v>
      </c>
      <c r="M17" s="229">
        <v>0</v>
      </c>
      <c r="N17" s="229">
        <v>0.134652182085503</v>
      </c>
      <c r="O17" s="229">
        <v>3.1173650387834071E-2</v>
      </c>
      <c r="P17" s="229">
        <v>6.2365566226622662E-2</v>
      </c>
      <c r="Q17" s="229">
        <v>6.8799987474642985E-2</v>
      </c>
      <c r="R17" s="229">
        <v>7.9411386896169764E-2</v>
      </c>
      <c r="S17" s="229">
        <v>3.9151323139159977E-2</v>
      </c>
      <c r="T17" s="229">
        <v>3.506980185939168E-2</v>
      </c>
      <c r="U17" s="229">
        <v>5.2320776148111037E-2</v>
      </c>
      <c r="V17" s="229">
        <v>6.9929290753330459E-2</v>
      </c>
      <c r="W17" s="229">
        <v>4.7224498179283002E-2</v>
      </c>
      <c r="X17" s="229">
        <v>1.5019138990393E-2</v>
      </c>
      <c r="Y17" s="229">
        <v>2.604541994058392E-2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1.1822871883092569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0.13162787372750559</v>
      </c>
      <c r="F19" s="229">
        <v>0.1060995254724421</v>
      </c>
      <c r="G19" s="229">
        <v>0.93186531375199477</v>
      </c>
      <c r="H19" s="229">
        <v>18.524946164807531</v>
      </c>
      <c r="I19" s="229">
        <v>3.5059737599220542</v>
      </c>
      <c r="J19" s="229">
        <v>3.6317981939984021</v>
      </c>
      <c r="K19" s="229">
        <v>9.61345525765317</v>
      </c>
      <c r="L19" s="229">
        <v>11.33603555422885</v>
      </c>
      <c r="M19" s="229">
        <v>7.8300789290026351</v>
      </c>
      <c r="N19" s="229">
        <v>7.830521642963717</v>
      </c>
      <c r="O19" s="229">
        <v>6.4905496027085663</v>
      </c>
      <c r="P19" s="229">
        <v>7.1566006868079342</v>
      </c>
      <c r="Q19" s="229">
        <v>6.2982283857350847</v>
      </c>
      <c r="R19" s="229">
        <v>6.4837021743977656</v>
      </c>
      <c r="S19" s="229">
        <v>5.7703329772515266</v>
      </c>
      <c r="T19" s="229">
        <v>5.8770965313876822</v>
      </c>
      <c r="U19" s="229">
        <v>5.6901243041742529</v>
      </c>
      <c r="V19" s="229">
        <v>5.4691143745797746</v>
      </c>
      <c r="W19" s="229">
        <v>5.63401194724959</v>
      </c>
      <c r="X19" s="229">
        <v>6.1396941443616244</v>
      </c>
      <c r="Y19" s="229">
        <v>5.7470622984768562</v>
      </c>
      <c r="DA19" s="73" t="s">
        <v>3061</v>
      </c>
    </row>
    <row r="20" spans="1:105" ht="12" customHeight="1" x14ac:dyDescent="0.25">
      <c r="A20" s="46" t="s">
        <v>159</v>
      </c>
      <c r="B20" s="229">
        <v>12.40951336601778</v>
      </c>
      <c r="C20" s="229">
        <v>10.127157142156699</v>
      </c>
      <c r="D20" s="229">
        <v>10.07515588446276</v>
      </c>
      <c r="E20" s="229">
        <v>14.12970567230377</v>
      </c>
      <c r="F20" s="229">
        <v>9.6969943883868712</v>
      </c>
      <c r="G20" s="229">
        <v>29.8140427575781</v>
      </c>
      <c r="H20" s="229">
        <v>12.93707513754072</v>
      </c>
      <c r="I20" s="229">
        <v>20.399511811696179</v>
      </c>
      <c r="J20" s="229">
        <v>10.96258344718682</v>
      </c>
      <c r="K20" s="229">
        <v>8.9236521426613571</v>
      </c>
      <c r="L20" s="229">
        <v>9.2416474111903888</v>
      </c>
      <c r="M20" s="229">
        <v>12.73667483314915</v>
      </c>
      <c r="N20" s="229">
        <v>17.171187831304099</v>
      </c>
      <c r="O20" s="229">
        <v>14.057110779357</v>
      </c>
      <c r="P20" s="229">
        <v>14.24773499487809</v>
      </c>
      <c r="Q20" s="229">
        <v>17.418949446126849</v>
      </c>
      <c r="R20" s="229">
        <v>16.82960347652941</v>
      </c>
      <c r="S20" s="229">
        <v>16.02093619033662</v>
      </c>
      <c r="T20" s="229">
        <v>16.6257988246529</v>
      </c>
      <c r="U20" s="229">
        <v>15.837501031793771</v>
      </c>
      <c r="V20" s="229">
        <v>17.346829679724429</v>
      </c>
      <c r="W20" s="229">
        <v>19.49693566396045</v>
      </c>
      <c r="X20" s="229">
        <v>18.485712025605078</v>
      </c>
      <c r="Y20" s="229">
        <v>23.7527472890472</v>
      </c>
      <c r="DA20" s="73" t="s">
        <v>3062</v>
      </c>
    </row>
    <row r="21" spans="1:105" ht="12" customHeight="1" x14ac:dyDescent="0.25">
      <c r="A21" s="46" t="s">
        <v>32</v>
      </c>
      <c r="B21" s="229">
        <v>4.153328290820081</v>
      </c>
      <c r="C21" s="229">
        <v>3.7187860308380438</v>
      </c>
      <c r="D21" s="229">
        <v>4.434974537716168</v>
      </c>
      <c r="E21" s="229">
        <v>3.394696983637552</v>
      </c>
      <c r="F21" s="229">
        <v>1.680515791509583</v>
      </c>
      <c r="G21" s="229">
        <v>1.878231161514029</v>
      </c>
      <c r="H21" s="229">
        <v>1.9344795602642959</v>
      </c>
      <c r="I21" s="229">
        <v>0.51009209668712319</v>
      </c>
      <c r="J21" s="229">
        <v>0.21068109284353151</v>
      </c>
      <c r="K21" s="229">
        <v>0</v>
      </c>
      <c r="L21" s="229">
        <v>0.45882317298923819</v>
      </c>
      <c r="M21" s="229">
        <v>3.5310685865802101</v>
      </c>
      <c r="N21" s="229">
        <v>2.142412666621619</v>
      </c>
      <c r="O21" s="229">
        <v>1.751908776318426</v>
      </c>
      <c r="P21" s="229">
        <v>1.033874892302354</v>
      </c>
      <c r="Q21" s="229">
        <v>0.52128827984633652</v>
      </c>
      <c r="R21" s="229">
        <v>0.71317298513831773</v>
      </c>
      <c r="S21" s="229">
        <v>0.20503433704497079</v>
      </c>
      <c r="T21" s="229">
        <v>0.14650101213973529</v>
      </c>
      <c r="U21" s="229">
        <v>9.2879741586440134E-2</v>
      </c>
      <c r="V21" s="229">
        <v>0.22194024766370929</v>
      </c>
      <c r="W21" s="229">
        <v>0.27363244745926391</v>
      </c>
      <c r="X21" s="229">
        <v>0.1957189547613403</v>
      </c>
      <c r="Y21" s="229">
        <v>0.10326294118478591</v>
      </c>
      <c r="DA21" s="73" t="s">
        <v>3063</v>
      </c>
    </row>
    <row r="22" spans="1:105" ht="12" customHeight="1" x14ac:dyDescent="0.25">
      <c r="A22" s="46" t="s">
        <v>33</v>
      </c>
      <c r="B22" s="229">
        <v>19.753079187851409</v>
      </c>
      <c r="C22" s="229">
        <v>9.1602159032164732</v>
      </c>
      <c r="D22" s="229">
        <v>52.729069014218197</v>
      </c>
      <c r="E22" s="229">
        <v>11.46372077682874</v>
      </c>
      <c r="F22" s="229">
        <v>19.928381137989511</v>
      </c>
      <c r="G22" s="229">
        <v>42.959555213947979</v>
      </c>
      <c r="H22" s="229">
        <v>19.819260533130151</v>
      </c>
      <c r="I22" s="229">
        <v>41.79896818581603</v>
      </c>
      <c r="J22" s="229">
        <v>88.004687505745324</v>
      </c>
      <c r="K22" s="229">
        <v>13.52570937233414</v>
      </c>
      <c r="L22" s="229">
        <v>10.43611349959699</v>
      </c>
      <c r="M22" s="229">
        <v>12.15847351214642</v>
      </c>
      <c r="N22" s="229">
        <v>5.1961306964839276</v>
      </c>
      <c r="O22" s="229">
        <v>9.1807844774950613</v>
      </c>
      <c r="P22" s="229">
        <v>10.04781143131839</v>
      </c>
      <c r="Q22" s="229">
        <v>12.637783377231029</v>
      </c>
      <c r="R22" s="229">
        <v>8.6730623008962748</v>
      </c>
      <c r="S22" s="229">
        <v>6.9025925093751033</v>
      </c>
      <c r="T22" s="229">
        <v>7.2157164250819994</v>
      </c>
      <c r="U22" s="229">
        <v>7.3122292241166251</v>
      </c>
      <c r="V22" s="229">
        <v>8.7249351762415692</v>
      </c>
      <c r="W22" s="229">
        <v>9.7810041155544507</v>
      </c>
      <c r="X22" s="229">
        <v>6.985359557031094</v>
      </c>
      <c r="Y22" s="229">
        <v>6.1861242878694496</v>
      </c>
      <c r="DA22" s="73" t="s">
        <v>3064</v>
      </c>
    </row>
    <row r="23" spans="1:105" ht="12" customHeight="1" x14ac:dyDescent="0.25">
      <c r="A23" s="46" t="s">
        <v>35</v>
      </c>
      <c r="B23" s="229">
        <v>66.805042917276694</v>
      </c>
      <c r="C23" s="229">
        <v>21.536529590854229</v>
      </c>
      <c r="D23" s="229">
        <v>24.166430786338431</v>
      </c>
      <c r="E23" s="229">
        <v>34.987737680964948</v>
      </c>
      <c r="F23" s="229">
        <v>78.309781927434003</v>
      </c>
      <c r="G23" s="229">
        <v>18.711963019607591</v>
      </c>
      <c r="H23" s="229">
        <v>28.081275766949311</v>
      </c>
      <c r="I23" s="229">
        <v>15.33532666655511</v>
      </c>
      <c r="J23" s="229">
        <v>105.1472768576065</v>
      </c>
      <c r="K23" s="229">
        <v>39.141156160131423</v>
      </c>
      <c r="L23" s="229">
        <v>31.921878666087121</v>
      </c>
      <c r="M23" s="229">
        <v>19.14678354237714</v>
      </c>
      <c r="N23" s="229">
        <v>19.272039929095811</v>
      </c>
      <c r="O23" s="229">
        <v>17.703498044127681</v>
      </c>
      <c r="P23" s="229">
        <v>17.43360032949105</v>
      </c>
      <c r="Q23" s="229">
        <v>13.688021689078569</v>
      </c>
      <c r="R23" s="229">
        <v>15.75172895330866</v>
      </c>
      <c r="S23" s="229">
        <v>13.100188391675809</v>
      </c>
      <c r="T23" s="229">
        <v>10.092820831570609</v>
      </c>
      <c r="U23" s="229">
        <v>15.775690734799969</v>
      </c>
      <c r="V23" s="229">
        <v>14.511582145784489</v>
      </c>
      <c r="W23" s="229">
        <v>13.965002573023121</v>
      </c>
      <c r="X23" s="229">
        <v>23.418619413118769</v>
      </c>
      <c r="Y23" s="229">
        <v>26.944596438468249</v>
      </c>
      <c r="DA23" s="73" t="s">
        <v>3065</v>
      </c>
    </row>
    <row r="24" spans="1:105" ht="12" customHeight="1" x14ac:dyDescent="0.25">
      <c r="A24" s="46" t="s">
        <v>36</v>
      </c>
      <c r="B24" s="229">
        <v>0.28695249174774989</v>
      </c>
      <c r="C24" s="229">
        <v>0.15047291487595441</v>
      </c>
      <c r="D24" s="229">
        <v>0.40653994268363991</v>
      </c>
      <c r="E24" s="229">
        <v>0</v>
      </c>
      <c r="F24" s="229">
        <v>0</v>
      </c>
      <c r="G24" s="229">
        <v>0</v>
      </c>
      <c r="H24" s="229">
        <v>0</v>
      </c>
      <c r="I24" s="229">
        <v>4.2992261393041277E-2</v>
      </c>
      <c r="J24" s="229">
        <v>2.149613069649706E-2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50.495685238654538</v>
      </c>
      <c r="C25" s="229">
        <v>38.026664500650263</v>
      </c>
      <c r="D25" s="229">
        <v>54.738315407704427</v>
      </c>
      <c r="E25" s="229">
        <v>135.3156499793869</v>
      </c>
      <c r="F25" s="229">
        <v>48.51006419517843</v>
      </c>
      <c r="G25" s="229">
        <v>49.055851920323803</v>
      </c>
      <c r="H25" s="229">
        <v>52.163131481493338</v>
      </c>
      <c r="I25" s="229">
        <v>51.113732112742127</v>
      </c>
      <c r="J25" s="229">
        <v>37.543401559985128</v>
      </c>
      <c r="K25" s="229">
        <v>37.064954299056048</v>
      </c>
      <c r="L25" s="229">
        <v>30.133738972211098</v>
      </c>
      <c r="M25" s="229">
        <v>35.368386323639641</v>
      </c>
      <c r="N25" s="229">
        <v>34.17565537911549</v>
      </c>
      <c r="O25" s="229">
        <v>27.595593154057589</v>
      </c>
      <c r="P25" s="229">
        <v>21.549379664821881</v>
      </c>
      <c r="Q25" s="229">
        <v>23.405050399045219</v>
      </c>
      <c r="R25" s="229">
        <v>26.080736532398241</v>
      </c>
      <c r="S25" s="229">
        <v>26.152826137624469</v>
      </c>
      <c r="T25" s="229">
        <v>26.66172641886968</v>
      </c>
      <c r="U25" s="229">
        <v>23.245417960670029</v>
      </c>
      <c r="V25" s="229">
        <v>22.73769685923746</v>
      </c>
      <c r="W25" s="229">
        <v>21.211197640343819</v>
      </c>
      <c r="X25" s="229">
        <v>14.681212356413781</v>
      </c>
      <c r="Y25" s="229">
        <v>11.21016218602994</v>
      </c>
      <c r="DA25" s="73" t="s">
        <v>3067</v>
      </c>
    </row>
    <row r="26" spans="1:105" ht="12" customHeight="1" x14ac:dyDescent="0.25">
      <c r="A26" s="46" t="s">
        <v>39</v>
      </c>
      <c r="B26" s="229">
        <v>38.23103663764833</v>
      </c>
      <c r="C26" s="229">
        <v>20.640149985336791</v>
      </c>
      <c r="D26" s="229">
        <v>30.499400172522609</v>
      </c>
      <c r="E26" s="229">
        <v>32.130765569542433</v>
      </c>
      <c r="F26" s="229">
        <v>46.071978132195589</v>
      </c>
      <c r="G26" s="229">
        <v>32.977551825072233</v>
      </c>
      <c r="H26" s="229">
        <v>22.173930428097279</v>
      </c>
      <c r="I26" s="229">
        <v>22.580895133705649</v>
      </c>
      <c r="J26" s="229">
        <v>13.46539190266768</v>
      </c>
      <c r="K26" s="229">
        <v>10.80117213926763</v>
      </c>
      <c r="L26" s="229">
        <v>13.26839585615423</v>
      </c>
      <c r="M26" s="229">
        <v>13.18908790987083</v>
      </c>
      <c r="N26" s="229">
        <v>8.987692657057023</v>
      </c>
      <c r="O26" s="229">
        <v>9.8890109606498466</v>
      </c>
      <c r="P26" s="229">
        <v>8.7980553054684609</v>
      </c>
      <c r="Q26" s="229">
        <v>3.3200343938063099</v>
      </c>
      <c r="R26" s="229">
        <v>8.4252785686851386</v>
      </c>
      <c r="S26" s="229">
        <v>6.1534181296919472</v>
      </c>
      <c r="T26" s="229">
        <v>5.0969082817184184</v>
      </c>
      <c r="U26" s="229">
        <v>8.4933680801084339</v>
      </c>
      <c r="V26" s="229">
        <v>7.4847709485465446</v>
      </c>
      <c r="W26" s="229">
        <v>7.6423017918559726</v>
      </c>
      <c r="X26" s="229">
        <v>3.2062973042613621</v>
      </c>
      <c r="Y26" s="229">
        <v>3.276505007353923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277.32007428383872</v>
      </c>
      <c r="C27" s="261">
        <f t="shared" si="0"/>
        <v>185.42191654501249</v>
      </c>
      <c r="D27" s="261">
        <f t="shared" si="0"/>
        <v>241.09119744540143</v>
      </c>
      <c r="E27" s="261">
        <f t="shared" si="0"/>
        <v>267.85263112479947</v>
      </c>
      <c r="F27" s="261">
        <f t="shared" si="0"/>
        <v>253.95326963424515</v>
      </c>
      <c r="G27" s="261">
        <f t="shared" si="0"/>
        <v>254.90555402042443</v>
      </c>
      <c r="H27" s="261">
        <f t="shared" si="0"/>
        <v>352.08938332607408</v>
      </c>
      <c r="I27" s="261">
        <f t="shared" si="0"/>
        <v>283.25985870931072</v>
      </c>
      <c r="J27" s="261">
        <f t="shared" si="0"/>
        <v>387.21368791444775</v>
      </c>
      <c r="K27" s="261">
        <f t="shared" si="0"/>
        <v>245.15214504971266</v>
      </c>
      <c r="L27" s="261">
        <f t="shared" si="0"/>
        <v>238.2573642738584</v>
      </c>
      <c r="M27" s="261">
        <f t="shared" si="0"/>
        <v>257.25901069626576</v>
      </c>
      <c r="N27" s="261">
        <f t="shared" si="0"/>
        <v>240.92312427441729</v>
      </c>
      <c r="O27" s="261">
        <f t="shared" si="0"/>
        <v>216.34512390586784</v>
      </c>
      <c r="P27" s="261">
        <f t="shared" si="0"/>
        <v>205.21654109182739</v>
      </c>
      <c r="Q27" s="261">
        <f t="shared" si="0"/>
        <v>205.2117616452426</v>
      </c>
      <c r="R27" s="261">
        <f t="shared" si="0"/>
        <v>196.35700947640512</v>
      </c>
      <c r="S27" s="261">
        <f t="shared" si="0"/>
        <v>189.31873055603538</v>
      </c>
      <c r="T27" s="261">
        <f t="shared" si="0"/>
        <v>177.9794948673179</v>
      </c>
      <c r="U27" s="261">
        <f t="shared" si="0"/>
        <v>199.80418002593885</v>
      </c>
      <c r="V27" s="261">
        <f t="shared" si="0"/>
        <v>207.14479981087203</v>
      </c>
      <c r="W27" s="261">
        <f t="shared" si="0"/>
        <v>215.53543146475758</v>
      </c>
      <c r="X27" s="261">
        <f t="shared" si="0"/>
        <v>238.2880258862686</v>
      </c>
      <c r="Y27" s="261">
        <f t="shared" si="0"/>
        <v>272.84225640372591</v>
      </c>
      <c r="DA27" s="70"/>
    </row>
    <row r="28" spans="1:105" ht="12" customHeight="1" x14ac:dyDescent="0.25">
      <c r="A28" s="60" t="s">
        <v>3070</v>
      </c>
      <c r="B28" s="262">
        <v>272.12324389729679</v>
      </c>
      <c r="C28" s="262">
        <v>182.15723313019939</v>
      </c>
      <c r="D28" s="262">
        <v>233.92545337650739</v>
      </c>
      <c r="E28" s="262">
        <v>261.33716528387652</v>
      </c>
      <c r="F28" s="262">
        <v>246.17638167898119</v>
      </c>
      <c r="G28" s="262">
        <v>246.77367264728869</v>
      </c>
      <c r="H28" s="262">
        <v>346.83478849610827</v>
      </c>
      <c r="I28" s="262">
        <v>276.76880431603809</v>
      </c>
      <c r="J28" s="262">
        <v>381.79331855231442</v>
      </c>
      <c r="K28" s="262">
        <v>240.45326146433561</v>
      </c>
      <c r="L28" s="262">
        <v>233.23838429055641</v>
      </c>
      <c r="M28" s="262">
        <v>250.7151420551331</v>
      </c>
      <c r="N28" s="262">
        <v>235.86449088962519</v>
      </c>
      <c r="O28" s="262">
        <v>210.4420320426587</v>
      </c>
      <c r="P28" s="262">
        <v>199.6717771144873</v>
      </c>
      <c r="Q28" s="262">
        <v>199.6432791056119</v>
      </c>
      <c r="R28" s="262">
        <v>190.37810179961031</v>
      </c>
      <c r="S28" s="262">
        <v>183.3490755332511</v>
      </c>
      <c r="T28" s="262">
        <v>172.10310871141601</v>
      </c>
      <c r="U28" s="262">
        <v>194.25478750426331</v>
      </c>
      <c r="V28" s="262">
        <v>202.41151197303449</v>
      </c>
      <c r="W28" s="262">
        <v>210.72849745130489</v>
      </c>
      <c r="X28" s="262">
        <v>237.0536053636844</v>
      </c>
      <c r="Y28" s="262">
        <v>271.92353343275511</v>
      </c>
      <c r="DA28" s="72" t="s">
        <v>3071</v>
      </c>
    </row>
    <row r="29" spans="1:105" ht="12" customHeight="1" x14ac:dyDescent="0.25">
      <c r="A29" s="59" t="s">
        <v>28</v>
      </c>
      <c r="B29" s="230">
        <v>9.1226580641869282E-2</v>
      </c>
      <c r="C29" s="230">
        <v>0.62572244506347741</v>
      </c>
      <c r="D29" s="230">
        <v>0.18672089785193771</v>
      </c>
      <c r="E29" s="230">
        <v>0.16378359803781339</v>
      </c>
      <c r="F29" s="230">
        <v>0.16797258645689919</v>
      </c>
      <c r="G29" s="230">
        <v>0</v>
      </c>
      <c r="H29" s="230">
        <v>2.275902912050686</v>
      </c>
      <c r="I29" s="230">
        <v>0.15976005628600939</v>
      </c>
      <c r="J29" s="230">
        <v>0.38097460927033661</v>
      </c>
      <c r="K29" s="230">
        <v>0</v>
      </c>
      <c r="L29" s="230">
        <v>0</v>
      </c>
      <c r="M29" s="230">
        <v>0</v>
      </c>
      <c r="N29" s="230">
        <v>0.69630224611889735</v>
      </c>
      <c r="O29" s="230">
        <v>0.17157785434178369</v>
      </c>
      <c r="P29" s="230">
        <v>0.34459918011971707</v>
      </c>
      <c r="Q29" s="230">
        <v>0.3743642429631881</v>
      </c>
      <c r="R29" s="230">
        <v>0.41456969650788972</v>
      </c>
      <c r="S29" s="230">
        <v>0.20667842750531579</v>
      </c>
      <c r="T29" s="230">
        <v>0.17965852495691029</v>
      </c>
      <c r="U29" s="230">
        <v>0.27811774491891372</v>
      </c>
      <c r="V29" s="230">
        <v>0.37770613487138449</v>
      </c>
      <c r="W29" s="230">
        <v>0.25483913036848682</v>
      </c>
      <c r="X29" s="230">
        <v>7.6124455162947177E-2</v>
      </c>
      <c r="Y29" s="230">
        <v>0.1294145972566596</v>
      </c>
      <c r="DA29" s="71" t="s">
        <v>3072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0.99812277115901216</v>
      </c>
      <c r="F30" s="230">
        <v>1.023651119414285</v>
      </c>
      <c r="G30" s="230">
        <v>6.9554526346578038</v>
      </c>
      <c r="H30" s="230">
        <v>113.7025688826558</v>
      </c>
      <c r="I30" s="230">
        <v>21.700149242985582</v>
      </c>
      <c r="J30" s="230">
        <v>29.543275235758511</v>
      </c>
      <c r="K30" s="230">
        <v>54.45588595643148</v>
      </c>
      <c r="L30" s="230">
        <v>62.907191974790031</v>
      </c>
      <c r="M30" s="230">
        <v>47.355905593901397</v>
      </c>
      <c r="N30" s="230">
        <v>40.302686448069323</v>
      </c>
      <c r="O30" s="230">
        <v>34.27755282637775</v>
      </c>
      <c r="P30" s="230">
        <v>35.741579292111737</v>
      </c>
      <c r="Q30" s="230">
        <v>33.785241514459649</v>
      </c>
      <c r="R30" s="230">
        <v>32.134242706446109</v>
      </c>
      <c r="S30" s="230">
        <v>30.183523510034799</v>
      </c>
      <c r="T30" s="230">
        <v>30.060822665185981</v>
      </c>
      <c r="U30" s="230">
        <v>29.836777078810961</v>
      </c>
      <c r="V30" s="230">
        <v>29.369329499104829</v>
      </c>
      <c r="W30" s="230">
        <v>30.33762407816295</v>
      </c>
      <c r="X30" s="230">
        <v>30.5042392153535</v>
      </c>
      <c r="Y30" s="230">
        <v>28.510672258270279</v>
      </c>
      <c r="DA30" s="71" t="s">
        <v>3073</v>
      </c>
    </row>
    <row r="31" spans="1:105" ht="12" customHeight="1" x14ac:dyDescent="0.25">
      <c r="A31" s="59" t="s">
        <v>159</v>
      </c>
      <c r="B31" s="230">
        <v>76.389660440555915</v>
      </c>
      <c r="C31" s="230">
        <v>54.946401040903453</v>
      </c>
      <c r="D31" s="230">
        <v>101.1538192933458</v>
      </c>
      <c r="E31" s="230">
        <v>99.845288171201119</v>
      </c>
      <c r="F31" s="230">
        <v>76.497951898286075</v>
      </c>
      <c r="G31" s="230">
        <v>127.2777671794407</v>
      </c>
      <c r="H31" s="230">
        <v>77.186915040737276</v>
      </c>
      <c r="I31" s="230">
        <v>147.22635495713899</v>
      </c>
      <c r="J31" s="230">
        <v>72.485630243057713</v>
      </c>
      <c r="K31" s="230">
        <v>47.743176862162507</v>
      </c>
      <c r="L31" s="230">
        <v>50.491898705146568</v>
      </c>
      <c r="M31" s="230">
        <v>73.941474060799393</v>
      </c>
      <c r="N31" s="230">
        <v>87.2009185008705</v>
      </c>
      <c r="O31" s="230">
        <v>73.756823733714</v>
      </c>
      <c r="P31" s="230">
        <v>73.294563128367059</v>
      </c>
      <c r="Q31" s="230">
        <v>93.125739878370979</v>
      </c>
      <c r="R31" s="230">
        <v>85.754573130921301</v>
      </c>
      <c r="S31" s="230">
        <v>86.722380964831501</v>
      </c>
      <c r="T31" s="230">
        <v>87.742484591964995</v>
      </c>
      <c r="U31" s="230">
        <v>85.122618433300289</v>
      </c>
      <c r="V31" s="230">
        <v>95.497070718118792</v>
      </c>
      <c r="W31" s="230">
        <v>105.1821892141342</v>
      </c>
      <c r="X31" s="230">
        <v>92.641077695381171</v>
      </c>
      <c r="Y31" s="230">
        <v>115.9572652440597</v>
      </c>
      <c r="DA31" s="71" t="s">
        <v>3074</v>
      </c>
    </row>
    <row r="32" spans="1:105" ht="12" customHeight="1" x14ac:dyDescent="0.25">
      <c r="A32" s="59" t="s">
        <v>32</v>
      </c>
      <c r="B32" s="230">
        <v>14.188069216826181</v>
      </c>
      <c r="C32" s="230">
        <v>16.15212732314173</v>
      </c>
      <c r="D32" s="230">
        <v>21.086436568118749</v>
      </c>
      <c r="E32" s="230">
        <v>16.343783664054151</v>
      </c>
      <c r="F32" s="230">
        <v>9.6236464074004306</v>
      </c>
      <c r="G32" s="230">
        <v>6.266834592793435</v>
      </c>
      <c r="H32" s="230">
        <v>8.6797938706742297</v>
      </c>
      <c r="I32" s="230">
        <v>3.349667146706492</v>
      </c>
      <c r="J32" s="230">
        <v>2.6840738512916422</v>
      </c>
      <c r="K32" s="230">
        <v>0</v>
      </c>
      <c r="L32" s="230">
        <v>4.2404889509457604</v>
      </c>
      <c r="M32" s="230">
        <v>17.439307737837851</v>
      </c>
      <c r="N32" s="230">
        <v>10.88491464841967</v>
      </c>
      <c r="O32" s="230">
        <v>9.5269390311300839</v>
      </c>
      <c r="P32" s="230">
        <v>5.5449729151493008</v>
      </c>
      <c r="Q32" s="230">
        <v>2.042619620206048</v>
      </c>
      <c r="R32" s="230">
        <v>2.788965106464127</v>
      </c>
      <c r="S32" s="230">
        <v>1.148190082566344</v>
      </c>
      <c r="T32" s="230">
        <v>0.89967267661380357</v>
      </c>
      <c r="U32" s="230">
        <v>0.59233092050922442</v>
      </c>
      <c r="V32" s="230">
        <v>1.4272428993944819</v>
      </c>
      <c r="W32" s="230">
        <v>1.52903307277019</v>
      </c>
      <c r="X32" s="230">
        <v>1.02603512951146</v>
      </c>
      <c r="Y32" s="230">
        <v>0.51419191694303568</v>
      </c>
      <c r="DA32" s="71" t="s">
        <v>3075</v>
      </c>
    </row>
    <row r="33" spans="1:105" ht="12" customHeight="1" x14ac:dyDescent="0.25">
      <c r="A33" s="59" t="s">
        <v>35</v>
      </c>
      <c r="B33" s="230">
        <v>181.45428765927281</v>
      </c>
      <c r="C33" s="230">
        <v>110.43298232109071</v>
      </c>
      <c r="D33" s="230">
        <v>111.4984766171909</v>
      </c>
      <c r="E33" s="230">
        <v>143.98618707942441</v>
      </c>
      <c r="F33" s="230">
        <v>158.86315966742359</v>
      </c>
      <c r="G33" s="230">
        <v>106.2736182403967</v>
      </c>
      <c r="H33" s="230">
        <v>144.98960778999029</v>
      </c>
      <c r="I33" s="230">
        <v>104.332872912921</v>
      </c>
      <c r="J33" s="230">
        <v>276.69936461293622</v>
      </c>
      <c r="K33" s="230">
        <v>138.2541986457417</v>
      </c>
      <c r="L33" s="230">
        <v>115.5988046596741</v>
      </c>
      <c r="M33" s="230">
        <v>111.9784546625944</v>
      </c>
      <c r="N33" s="230">
        <v>96.779669046146779</v>
      </c>
      <c r="O33" s="230">
        <v>92.709138597095048</v>
      </c>
      <c r="P33" s="230">
        <v>84.746062598739513</v>
      </c>
      <c r="Q33" s="230">
        <v>70.315313849612025</v>
      </c>
      <c r="R33" s="230">
        <v>69.285751159270845</v>
      </c>
      <c r="S33" s="230">
        <v>65.088302548313166</v>
      </c>
      <c r="T33" s="230">
        <v>53.220470252694327</v>
      </c>
      <c r="U33" s="230">
        <v>78.424943326723948</v>
      </c>
      <c r="V33" s="230">
        <v>75.740162721545033</v>
      </c>
      <c r="W33" s="230">
        <v>73.424811955868989</v>
      </c>
      <c r="X33" s="230">
        <v>112.80612886827529</v>
      </c>
      <c r="Y33" s="230">
        <v>126.8119894162253</v>
      </c>
      <c r="DA33" s="71" t="s">
        <v>3076</v>
      </c>
    </row>
    <row r="34" spans="1:105" ht="12" customHeight="1" x14ac:dyDescent="0.25">
      <c r="A34" s="60" t="s">
        <v>3077</v>
      </c>
      <c r="B34" s="262">
        <v>5.1968303865419534</v>
      </c>
      <c r="C34" s="262">
        <v>3.264683414813109</v>
      </c>
      <c r="D34" s="262">
        <v>7.1657440688940426</v>
      </c>
      <c r="E34" s="262">
        <v>6.5154658409229791</v>
      </c>
      <c r="F34" s="262">
        <v>7.7768879552639563</v>
      </c>
      <c r="G34" s="262">
        <v>8.1318813731357427</v>
      </c>
      <c r="H34" s="262">
        <v>5.2545948299657841</v>
      </c>
      <c r="I34" s="262">
        <v>6.4910543932726412</v>
      </c>
      <c r="J34" s="262">
        <v>5.4203693621333509</v>
      </c>
      <c r="K34" s="262">
        <v>4.6988835853770334</v>
      </c>
      <c r="L34" s="262">
        <v>5.0189799833019952</v>
      </c>
      <c r="M34" s="262">
        <v>6.5438686411326783</v>
      </c>
      <c r="N34" s="262">
        <v>5.0586333847921043</v>
      </c>
      <c r="O34" s="262">
        <v>5.9030918632091547</v>
      </c>
      <c r="P34" s="262">
        <v>5.5447639773400983</v>
      </c>
      <c r="Q34" s="262">
        <v>5.5684825396307174</v>
      </c>
      <c r="R34" s="262">
        <v>5.9789076767948108</v>
      </c>
      <c r="S34" s="262">
        <v>5.9696550227842797</v>
      </c>
      <c r="T34" s="262">
        <v>5.8763861559018871</v>
      </c>
      <c r="U34" s="262">
        <v>5.5493925216755517</v>
      </c>
      <c r="V34" s="262">
        <v>4.7332878378375316</v>
      </c>
      <c r="W34" s="262">
        <v>4.8069340134526906</v>
      </c>
      <c r="X34" s="262">
        <v>1.2344205225842051</v>
      </c>
      <c r="Y34" s="262">
        <v>0.91872297097080968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39.203450399933004</v>
      </c>
      <c r="C35" s="261">
        <f t="shared" si="1"/>
        <v>16.261478042585342</v>
      </c>
      <c r="D35" s="261">
        <f t="shared" si="1"/>
        <v>24.745074278336922</v>
      </c>
      <c r="E35" s="261">
        <f t="shared" si="1"/>
        <v>47.116874426281221</v>
      </c>
      <c r="F35" s="261">
        <f t="shared" si="1"/>
        <v>45.461454795060611</v>
      </c>
      <c r="G35" s="261">
        <f t="shared" si="1"/>
        <v>28.701513220005715</v>
      </c>
      <c r="H35" s="261">
        <f t="shared" si="1"/>
        <v>17.408405595358492</v>
      </c>
      <c r="I35" s="261">
        <f t="shared" si="1"/>
        <v>18.140741467501602</v>
      </c>
      <c r="J35" s="261">
        <f t="shared" si="1"/>
        <v>40.806457748459565</v>
      </c>
      <c r="K35" s="261">
        <f t="shared" si="1"/>
        <v>18.569945681652253</v>
      </c>
      <c r="L35" s="261">
        <f t="shared" si="1"/>
        <v>14.302262721291843</v>
      </c>
      <c r="M35" s="261">
        <f t="shared" si="1"/>
        <v>9.7769399620674662</v>
      </c>
      <c r="N35" s="261">
        <f t="shared" si="1"/>
        <v>10.357959708384707</v>
      </c>
      <c r="O35" s="261">
        <f t="shared" si="1"/>
        <v>9.5117324140710284</v>
      </c>
      <c r="P35" s="261">
        <f t="shared" si="1"/>
        <v>8.9802026545592515</v>
      </c>
      <c r="Q35" s="261">
        <f t="shared" si="1"/>
        <v>7.554394623103236</v>
      </c>
      <c r="R35" s="261">
        <f t="shared" si="1"/>
        <v>11.106705577872836</v>
      </c>
      <c r="S35" s="261">
        <f t="shared" si="1"/>
        <v>7.993947264777475</v>
      </c>
      <c r="T35" s="261">
        <f t="shared" si="1"/>
        <v>7.7991127171066141</v>
      </c>
      <c r="U35" s="261">
        <f t="shared" si="1"/>
        <v>7.832987156241578</v>
      </c>
      <c r="V35" s="261">
        <f t="shared" si="1"/>
        <v>6.4369090424264845</v>
      </c>
      <c r="W35" s="261">
        <f t="shared" si="1"/>
        <v>6.6273118145361769</v>
      </c>
      <c r="X35" s="261">
        <f t="shared" si="1"/>
        <v>4.0151621982983645</v>
      </c>
      <c r="Y35" s="261">
        <f t="shared" si="1"/>
        <v>2.9437342052782336</v>
      </c>
      <c r="DA35" s="70"/>
    </row>
    <row r="36" spans="1:105" ht="12" customHeight="1" x14ac:dyDescent="0.25">
      <c r="A36" s="60" t="s">
        <v>3080</v>
      </c>
      <c r="B36" s="262">
        <v>14.281948445754511</v>
      </c>
      <c r="C36" s="262">
        <v>4.7347515598954697</v>
      </c>
      <c r="D36" s="262">
        <v>7.8189300852785353</v>
      </c>
      <c r="E36" s="262">
        <v>14.035276185811909</v>
      </c>
      <c r="F36" s="262">
        <v>16.849322903534379</v>
      </c>
      <c r="G36" s="262">
        <v>9.712678089810705</v>
      </c>
      <c r="H36" s="262">
        <v>5.0081869698806196</v>
      </c>
      <c r="I36" s="262">
        <v>4.9073661806742379</v>
      </c>
      <c r="J36" s="262">
        <v>16.048082128220141</v>
      </c>
      <c r="K36" s="262">
        <v>6.4993784314529357</v>
      </c>
      <c r="L36" s="262">
        <v>5.0568111048048232</v>
      </c>
      <c r="M36" s="262">
        <v>2.4613834355407782</v>
      </c>
      <c r="N36" s="262">
        <v>2.7562683571321629</v>
      </c>
      <c r="O36" s="262">
        <v>2.5880222218629561</v>
      </c>
      <c r="P36" s="262">
        <v>2.7233925575658451</v>
      </c>
      <c r="Q36" s="262">
        <v>2.115888369489713</v>
      </c>
      <c r="R36" s="262">
        <v>3.3024046899109072</v>
      </c>
      <c r="S36" s="262">
        <v>2.130659974668097</v>
      </c>
      <c r="T36" s="262">
        <v>1.7762603963059349</v>
      </c>
      <c r="U36" s="262">
        <v>2.146802266029987</v>
      </c>
      <c r="V36" s="262">
        <v>1.690163409294438</v>
      </c>
      <c r="W36" s="262">
        <v>1.7008126890491191</v>
      </c>
      <c r="X36" s="262">
        <v>1.2036713439810469</v>
      </c>
      <c r="Y36" s="262">
        <v>0.99055263676750294</v>
      </c>
      <c r="DA36" s="72" t="s">
        <v>3081</v>
      </c>
    </row>
    <row r="37" spans="1:105" ht="12" customHeight="1" x14ac:dyDescent="0.25">
      <c r="A37" s="59" t="s">
        <v>28</v>
      </c>
      <c r="B37" s="230">
        <v>1.3227854193071049E-2</v>
      </c>
      <c r="C37" s="230">
        <v>9.0729754534204218E-2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2.5923717376965388E-4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3082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9.6733148372227989E-2</v>
      </c>
      <c r="H38" s="230">
        <v>0</v>
      </c>
      <c r="I38" s="230">
        <v>0.92983447166333499</v>
      </c>
      <c r="J38" s="230">
        <v>7.7937070411825043E-2</v>
      </c>
      <c r="K38" s="230">
        <v>0.18596099488618409</v>
      </c>
      <c r="L38" s="230">
        <v>0.27129647885598351</v>
      </c>
      <c r="M38" s="230">
        <v>0</v>
      </c>
      <c r="N38" s="230">
        <v>0.1164490690184759</v>
      </c>
      <c r="O38" s="230">
        <v>0.45581060909108623</v>
      </c>
      <c r="P38" s="230">
        <v>0.52422847075757384</v>
      </c>
      <c r="Q38" s="230">
        <v>0.110744983880971</v>
      </c>
      <c r="R38" s="230">
        <v>0.32231712719719102</v>
      </c>
      <c r="S38" s="230">
        <v>0.1082733726477223</v>
      </c>
      <c r="T38" s="230">
        <v>0.11922132452256549</v>
      </c>
      <c r="U38" s="230">
        <v>9.0713413527989076E-2</v>
      </c>
      <c r="V38" s="230">
        <v>1.340767909504615E-2</v>
      </c>
      <c r="W38" s="230">
        <v>1.1482021489899489E-2</v>
      </c>
      <c r="X38" s="230">
        <v>4.3465003039123021E-3</v>
      </c>
      <c r="Y38" s="230">
        <v>3.3016389985990519E-3</v>
      </c>
      <c r="DA38" s="71" t="s">
        <v>3083</v>
      </c>
    </row>
    <row r="39" spans="1:105" ht="12" customHeight="1" x14ac:dyDescent="0.25">
      <c r="A39" s="59" t="s">
        <v>159</v>
      </c>
      <c r="B39" s="230">
        <v>0.53643072205722842</v>
      </c>
      <c r="C39" s="230">
        <v>0.28984949440564622</v>
      </c>
      <c r="D39" s="230">
        <v>0.3610216328951707</v>
      </c>
      <c r="E39" s="230">
        <v>0.56772844690102819</v>
      </c>
      <c r="F39" s="230">
        <v>0.44708076523765561</v>
      </c>
      <c r="G39" s="230">
        <v>6.3839298149851471</v>
      </c>
      <c r="H39" s="230">
        <v>0</v>
      </c>
      <c r="I39" s="230">
        <v>1.732571651418658</v>
      </c>
      <c r="J39" s="230">
        <v>0.80671665587050512</v>
      </c>
      <c r="K39" s="230">
        <v>0.16090117241957691</v>
      </c>
      <c r="L39" s="230">
        <v>0.3940871332696943</v>
      </c>
      <c r="M39" s="230">
        <v>0.73877909226883964</v>
      </c>
      <c r="N39" s="230">
        <v>0.81188704661237243</v>
      </c>
      <c r="O39" s="230">
        <v>0.69774069456079957</v>
      </c>
      <c r="P39" s="230">
        <v>0.64082531750706606</v>
      </c>
      <c r="Q39" s="230">
        <v>0.77635001735648312</v>
      </c>
      <c r="R39" s="230">
        <v>0.37444556099083048</v>
      </c>
      <c r="S39" s="230">
        <v>0.33899682575245832</v>
      </c>
      <c r="T39" s="230">
        <v>0.37383343383771173</v>
      </c>
      <c r="U39" s="230">
        <v>0.38166062491454739</v>
      </c>
      <c r="V39" s="230">
        <v>0.43543522005421392</v>
      </c>
      <c r="W39" s="230">
        <v>0.51571393003251098</v>
      </c>
      <c r="X39" s="230">
        <v>0.25168625810674022</v>
      </c>
      <c r="Y39" s="230">
        <v>0.24455555131785739</v>
      </c>
      <c r="DA39" s="71" t="s">
        <v>3084</v>
      </c>
    </row>
    <row r="40" spans="1:105" ht="12" customHeight="1" x14ac:dyDescent="0.25">
      <c r="A40" s="59" t="s">
        <v>32</v>
      </c>
      <c r="B40" s="230">
        <v>0.52454685209030261</v>
      </c>
      <c r="C40" s="230">
        <v>0.28160769299373589</v>
      </c>
      <c r="D40" s="230">
        <v>0.3489834186877187</v>
      </c>
      <c r="E40" s="230">
        <v>0.37060015081219871</v>
      </c>
      <c r="F40" s="230">
        <v>0.14502142008510771</v>
      </c>
      <c r="G40" s="230">
        <v>0.32475164888796232</v>
      </c>
      <c r="H40" s="230">
        <v>0</v>
      </c>
      <c r="I40" s="230">
        <v>0</v>
      </c>
      <c r="J40" s="230">
        <v>0</v>
      </c>
      <c r="K40" s="230">
        <v>0</v>
      </c>
      <c r="L40" s="230">
        <v>0</v>
      </c>
      <c r="M40" s="230">
        <v>0.1994183348434197</v>
      </c>
      <c r="N40" s="230">
        <v>9.5164084747953501E-2</v>
      </c>
      <c r="O40" s="230">
        <v>0</v>
      </c>
      <c r="P40" s="230">
        <v>0</v>
      </c>
      <c r="Q40" s="230">
        <v>0.18106320339704629</v>
      </c>
      <c r="R40" s="230">
        <v>0.17565813371370359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3085</v>
      </c>
    </row>
    <row r="41" spans="1:105" ht="12" customHeight="1" x14ac:dyDescent="0.25">
      <c r="A41" s="59" t="s">
        <v>35</v>
      </c>
      <c r="B41" s="230">
        <v>13.207743017413909</v>
      </c>
      <c r="C41" s="230">
        <v>4.0725646179618833</v>
      </c>
      <c r="D41" s="230">
        <v>7.1089250336956464</v>
      </c>
      <c r="E41" s="230">
        <v>13.09694758809869</v>
      </c>
      <c r="F41" s="230">
        <v>16.25722071821162</v>
      </c>
      <c r="G41" s="230">
        <v>2.907263477565369</v>
      </c>
      <c r="H41" s="230">
        <v>5.0081869698806196</v>
      </c>
      <c r="I41" s="230">
        <v>2.244960057592245</v>
      </c>
      <c r="J41" s="230">
        <v>15.163428401937811</v>
      </c>
      <c r="K41" s="230">
        <v>6.1525162641471747</v>
      </c>
      <c r="L41" s="230">
        <v>4.3914274926791457</v>
      </c>
      <c r="M41" s="230">
        <v>1.523186008428518</v>
      </c>
      <c r="N41" s="230">
        <v>1.732768156753361</v>
      </c>
      <c r="O41" s="230">
        <v>1.43447091821107</v>
      </c>
      <c r="P41" s="230">
        <v>1.558338769301205</v>
      </c>
      <c r="Q41" s="230">
        <v>1.0477301648552131</v>
      </c>
      <c r="R41" s="230">
        <v>2.4299838680091819</v>
      </c>
      <c r="S41" s="230">
        <v>1.683389776267916</v>
      </c>
      <c r="T41" s="230">
        <v>1.282946400771888</v>
      </c>
      <c r="U41" s="230">
        <v>1.6744282275874509</v>
      </c>
      <c r="V41" s="230">
        <v>1.2413205101451781</v>
      </c>
      <c r="W41" s="230">
        <v>1.1736167375267079</v>
      </c>
      <c r="X41" s="230">
        <v>0.94763858557039449</v>
      </c>
      <c r="Y41" s="230">
        <v>0.74269544645104646</v>
      </c>
      <c r="DA41" s="71" t="s">
        <v>3086</v>
      </c>
    </row>
    <row r="42" spans="1:105" ht="12" customHeight="1" x14ac:dyDescent="0.25">
      <c r="A42" s="60" t="s">
        <v>3087</v>
      </c>
      <c r="B42" s="262">
        <v>24.383258807000932</v>
      </c>
      <c r="C42" s="262">
        <v>11.18859855758423</v>
      </c>
      <c r="D42" s="262">
        <v>16.18397784306579</v>
      </c>
      <c r="E42" s="262">
        <v>32.406782135516572</v>
      </c>
      <c r="F42" s="262">
        <v>27.80666849615961</v>
      </c>
      <c r="G42" s="262">
        <v>18.146604559405951</v>
      </c>
      <c r="H42" s="262">
        <v>11.85599273237427</v>
      </c>
      <c r="I42" s="262">
        <v>12.56108751038127</v>
      </c>
      <c r="J42" s="262">
        <v>24.196980222018471</v>
      </c>
      <c r="K42" s="262">
        <v>11.583897164570979</v>
      </c>
      <c r="L42" s="262">
        <v>8.7256286896450277</v>
      </c>
      <c r="M42" s="262">
        <v>6.6377987029808034</v>
      </c>
      <c r="N42" s="262">
        <v>7.0777614649705054</v>
      </c>
      <c r="O42" s="262">
        <v>6.3123185349471234</v>
      </c>
      <c r="P42" s="262">
        <v>5.6825309707688954</v>
      </c>
      <c r="Q42" s="262">
        <v>4.8617705620089122</v>
      </c>
      <c r="R42" s="262">
        <v>7.1850568785796103</v>
      </c>
      <c r="S42" s="262">
        <v>5.2450015913210057</v>
      </c>
      <c r="T42" s="262">
        <v>5.4142266117965558</v>
      </c>
      <c r="U42" s="262">
        <v>5.1114263790380523</v>
      </c>
      <c r="V42" s="262">
        <v>4.2565122499274448</v>
      </c>
      <c r="W42" s="262">
        <v>4.4286381026651718</v>
      </c>
      <c r="X42" s="262">
        <v>2.6836401573353821</v>
      </c>
      <c r="Y42" s="262">
        <v>1.8580281179458971</v>
      </c>
      <c r="DA42" s="72" t="s">
        <v>3088</v>
      </c>
    </row>
    <row r="43" spans="1:105" ht="12" customHeight="1" x14ac:dyDescent="0.25">
      <c r="A43" s="64" t="s">
        <v>28</v>
      </c>
      <c r="B43" s="229">
        <v>1.0151751123583489E-2</v>
      </c>
      <c r="C43" s="229">
        <v>3.3318168842379488E-2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5.5548313527856608E-5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5.9455152054666817E-2</v>
      </c>
      <c r="H45" s="229">
        <v>0</v>
      </c>
      <c r="I45" s="229">
        <v>0.28587117564147141</v>
      </c>
      <c r="J45" s="229">
        <v>8.2326203418360874E-2</v>
      </c>
      <c r="K45" s="229">
        <v>0.12809574716981581</v>
      </c>
      <c r="L45" s="229">
        <v>0.20136656911619141</v>
      </c>
      <c r="M45" s="229">
        <v>0</v>
      </c>
      <c r="N45" s="229">
        <v>3.5464836910504227E-2</v>
      </c>
      <c r="O45" s="229">
        <v>0.154009898571005</v>
      </c>
      <c r="P45" s="229">
        <v>0.24793231650585651</v>
      </c>
      <c r="Q45" s="229">
        <v>4.240556276029054E-2</v>
      </c>
      <c r="R45" s="229">
        <v>0.13928468846547459</v>
      </c>
      <c r="S45" s="229">
        <v>3.5860079209957457E-2</v>
      </c>
      <c r="T45" s="229">
        <v>2.5546272617793211E-2</v>
      </c>
      <c r="U45" s="229">
        <v>3.2238338488593789E-2</v>
      </c>
      <c r="V45" s="229">
        <v>4.2356264404197147E-3</v>
      </c>
      <c r="W45" s="229">
        <v>3.3856192480239342E-3</v>
      </c>
      <c r="X45" s="229">
        <v>1.799700654345363E-3</v>
      </c>
      <c r="Y45" s="229">
        <v>2.0111216080250481E-3</v>
      </c>
      <c r="DA45" s="73" t="s">
        <v>3091</v>
      </c>
    </row>
    <row r="46" spans="1:105" ht="12" customHeight="1" x14ac:dyDescent="0.25">
      <c r="A46" s="64" t="s">
        <v>159</v>
      </c>
      <c r="B46" s="229">
        <v>0.41168515360728108</v>
      </c>
      <c r="C46" s="229">
        <v>0.10643977207989649</v>
      </c>
      <c r="D46" s="229">
        <v>0.17598530567329601</v>
      </c>
      <c r="E46" s="229">
        <v>0.22031084081242189</v>
      </c>
      <c r="F46" s="229">
        <v>0.37275278392228872</v>
      </c>
      <c r="G46" s="229">
        <v>3.9237585485766502</v>
      </c>
      <c r="H46" s="229">
        <v>0</v>
      </c>
      <c r="I46" s="229">
        <v>0.53266716815535287</v>
      </c>
      <c r="J46" s="229">
        <v>0.85214801071222135</v>
      </c>
      <c r="K46" s="229">
        <v>0.11083375798349381</v>
      </c>
      <c r="L46" s="229">
        <v>0.29250646486082621</v>
      </c>
      <c r="M46" s="229">
        <v>0.20272408884636409</v>
      </c>
      <c r="N46" s="229">
        <v>0.24726210299964119</v>
      </c>
      <c r="O46" s="229">
        <v>0.2357535596032988</v>
      </c>
      <c r="P46" s="229">
        <v>0.30307645293573049</v>
      </c>
      <c r="Q46" s="229">
        <v>0.29727359408302573</v>
      </c>
      <c r="R46" s="229">
        <v>0.16181123778129211</v>
      </c>
      <c r="S46" s="229">
        <v>0.1122755551631283</v>
      </c>
      <c r="T46" s="229">
        <v>8.0103545676145915E-2</v>
      </c>
      <c r="U46" s="229">
        <v>0.13563710079069011</v>
      </c>
      <c r="V46" s="229">
        <v>0.13755855268292111</v>
      </c>
      <c r="W46" s="229">
        <v>0.15206477444133601</v>
      </c>
      <c r="X46" s="229">
        <v>0.1042125599293586</v>
      </c>
      <c r="Y46" s="229">
        <v>0.14896569668171311</v>
      </c>
      <c r="DA46" s="73" t="s">
        <v>3092</v>
      </c>
    </row>
    <row r="47" spans="1:105" ht="12" customHeight="1" x14ac:dyDescent="0.25">
      <c r="A47" s="64" t="s">
        <v>32</v>
      </c>
      <c r="B47" s="229">
        <v>0.40256484667553</v>
      </c>
      <c r="C47" s="229">
        <v>0.1034131824851471</v>
      </c>
      <c r="D47" s="229">
        <v>0.17011710107273059</v>
      </c>
      <c r="E47" s="229">
        <v>0.14381388016809971</v>
      </c>
      <c r="F47" s="229">
        <v>0.12091134816849571</v>
      </c>
      <c r="G47" s="229">
        <v>0.19960229755305811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5.4721229462839471E-2</v>
      </c>
      <c r="N47" s="229">
        <v>2.8982445061781471E-2</v>
      </c>
      <c r="O47" s="229">
        <v>0</v>
      </c>
      <c r="P47" s="229">
        <v>0</v>
      </c>
      <c r="Q47" s="229">
        <v>6.9331239810239448E-2</v>
      </c>
      <c r="R47" s="229">
        <v>7.5908123913537767E-2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3093</v>
      </c>
    </row>
    <row r="48" spans="1:105" ht="12" customHeight="1" x14ac:dyDescent="0.25">
      <c r="A48" s="64" t="s">
        <v>33</v>
      </c>
      <c r="B48" s="229">
        <v>0.32608509851246581</v>
      </c>
      <c r="C48" s="229">
        <v>0.32608509851194373</v>
      </c>
      <c r="D48" s="229">
        <v>0.16304917403984201</v>
      </c>
      <c r="E48" s="229">
        <v>0.16304917403986671</v>
      </c>
      <c r="F48" s="229">
        <v>0.16304917403988309</v>
      </c>
      <c r="G48" s="229">
        <v>0.63873513587776798</v>
      </c>
      <c r="H48" s="229">
        <v>0</v>
      </c>
      <c r="I48" s="229">
        <v>0</v>
      </c>
      <c r="J48" s="229">
        <v>0.48416568484991712</v>
      </c>
      <c r="K48" s="229">
        <v>0</v>
      </c>
      <c r="L48" s="229">
        <v>0</v>
      </c>
      <c r="M48" s="229">
        <v>0.3202685385128004</v>
      </c>
      <c r="N48" s="229">
        <v>0</v>
      </c>
      <c r="O48" s="229">
        <v>0.1601342692570725</v>
      </c>
      <c r="P48" s="229">
        <v>0.32026853851391018</v>
      </c>
      <c r="Q48" s="229">
        <v>0.60668443281521089</v>
      </c>
      <c r="R48" s="229">
        <v>0.642166773792891</v>
      </c>
      <c r="S48" s="229">
        <v>9.8828521792807406E-2</v>
      </c>
      <c r="T48" s="229">
        <v>0.13436386104052681</v>
      </c>
      <c r="U48" s="229">
        <v>8.8586606342057422E-2</v>
      </c>
      <c r="V48" s="229">
        <v>0.1012399430243198</v>
      </c>
      <c r="W48" s="229">
        <v>0.1496141128966807</v>
      </c>
      <c r="X48" s="229">
        <v>6.6155089059353023E-2</v>
      </c>
      <c r="Y48" s="229">
        <v>1.9702106434857859E-2</v>
      </c>
      <c r="DA48" s="73" t="s">
        <v>3094</v>
      </c>
    </row>
    <row r="49" spans="1:105" ht="12" customHeight="1" x14ac:dyDescent="0.25">
      <c r="A49" s="64" t="s">
        <v>35</v>
      </c>
      <c r="B49" s="229">
        <v>10.13631674948971</v>
      </c>
      <c r="C49" s="229">
        <v>1.495544612231932</v>
      </c>
      <c r="D49" s="229">
        <v>3.4653500817407918</v>
      </c>
      <c r="E49" s="229">
        <v>5.0823585658959471</v>
      </c>
      <c r="F49" s="229">
        <v>13.554428534475671</v>
      </c>
      <c r="G49" s="229">
        <v>1.786893066443954</v>
      </c>
      <c r="H49" s="229">
        <v>1.8231157038046539</v>
      </c>
      <c r="I49" s="229">
        <v>0.69019743888824725</v>
      </c>
      <c r="J49" s="229">
        <v>16.017377668179289</v>
      </c>
      <c r="K49" s="229">
        <v>4.2380455552667522</v>
      </c>
      <c r="L49" s="229">
        <v>3.2594845736746101</v>
      </c>
      <c r="M49" s="229">
        <v>0.41796864439395282</v>
      </c>
      <c r="N49" s="229">
        <v>0.52771860351432165</v>
      </c>
      <c r="O49" s="229">
        <v>0.48468095347161078</v>
      </c>
      <c r="P49" s="229">
        <v>0.73701174683510151</v>
      </c>
      <c r="Q49" s="229">
        <v>0.40118825886841403</v>
      </c>
      <c r="R49" s="229">
        <v>1.050082410993695</v>
      </c>
      <c r="S49" s="229">
        <v>0.55753773288847408</v>
      </c>
      <c r="T49" s="229">
        <v>0.27490466692417831</v>
      </c>
      <c r="U49" s="229">
        <v>0.59506948174941021</v>
      </c>
      <c r="V49" s="229">
        <v>0.39214616762037791</v>
      </c>
      <c r="W49" s="229">
        <v>0.34605573764766229</v>
      </c>
      <c r="X49" s="229">
        <v>0.39237677747286859</v>
      </c>
      <c r="Y49" s="229">
        <v>0.4523967826807514</v>
      </c>
      <c r="DA49" s="73" t="s">
        <v>3095</v>
      </c>
    </row>
    <row r="50" spans="1:105" ht="12" customHeight="1" x14ac:dyDescent="0.25">
      <c r="A50" s="64" t="s">
        <v>36</v>
      </c>
      <c r="B50" s="229">
        <v>5.2998268824910107E-2</v>
      </c>
      <c r="C50" s="229">
        <v>0</v>
      </c>
      <c r="D50" s="229">
        <v>7.5085297357694203E-2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8.7042236787279386</v>
      </c>
      <c r="C51" s="229">
        <v>6.6395038722692528</v>
      </c>
      <c r="D51" s="229">
        <v>9.2010824489618148</v>
      </c>
      <c r="E51" s="229">
        <v>23.98171664327635</v>
      </c>
      <c r="F51" s="229">
        <v>8.1963280190139916</v>
      </c>
      <c r="G51" s="229">
        <v>8.2662592347254567</v>
      </c>
      <c r="H51" s="229">
        <v>8.6195854433873986</v>
      </c>
      <c r="I51" s="229">
        <v>8.8624897589894882</v>
      </c>
      <c r="J51" s="229">
        <v>6.3781959078380179</v>
      </c>
      <c r="K51" s="229">
        <v>6.2677872642824797</v>
      </c>
      <c r="L51" s="229">
        <v>4.2729854239866762</v>
      </c>
      <c r="M51" s="229">
        <v>4.891302976880481</v>
      </c>
      <c r="N51" s="229">
        <v>5.7561949754110806</v>
      </c>
      <c r="O51" s="229">
        <v>4.5232564990404356</v>
      </c>
      <c r="P51" s="229">
        <v>3.371272878273762</v>
      </c>
      <c r="Q51" s="229">
        <v>3.4448874736717312</v>
      </c>
      <c r="R51" s="229">
        <v>4.1772970497013464</v>
      </c>
      <c r="S51" s="229">
        <v>3.6762646657993998</v>
      </c>
      <c r="T51" s="229">
        <v>4.2503949119905133</v>
      </c>
      <c r="U51" s="229">
        <v>3.106904263798294</v>
      </c>
      <c r="V51" s="229">
        <v>2.9790989385294062</v>
      </c>
      <c r="W51" s="229">
        <v>3.1679185208240139</v>
      </c>
      <c r="X51" s="229">
        <v>2.0303504290739429</v>
      </c>
      <c r="Y51" s="229">
        <v>1.148247242746528</v>
      </c>
      <c r="DA51" s="73" t="s">
        <v>3097</v>
      </c>
    </row>
    <row r="52" spans="1:105" ht="12" customHeight="1" x14ac:dyDescent="0.25">
      <c r="A52" s="64" t="s">
        <v>39</v>
      </c>
      <c r="B52" s="229">
        <v>4.3392332600395163</v>
      </c>
      <c r="C52" s="229">
        <v>2.4842938511636832</v>
      </c>
      <c r="D52" s="229">
        <v>2.933308434219617</v>
      </c>
      <c r="E52" s="229">
        <v>2.815533031323882</v>
      </c>
      <c r="F52" s="229">
        <v>5.399198636539281</v>
      </c>
      <c r="G52" s="229">
        <v>3.271901124174402</v>
      </c>
      <c r="H52" s="229">
        <v>1.413291585182219</v>
      </c>
      <c r="I52" s="229">
        <v>2.1898619687067131</v>
      </c>
      <c r="J52" s="229">
        <v>0.38276674702066832</v>
      </c>
      <c r="K52" s="229">
        <v>0.83913483986843485</v>
      </c>
      <c r="L52" s="229">
        <v>0.69928565800672504</v>
      </c>
      <c r="M52" s="229">
        <v>0.75081322488436464</v>
      </c>
      <c r="N52" s="229">
        <v>0.4821385010731738</v>
      </c>
      <c r="O52" s="229">
        <v>0.75448335500370101</v>
      </c>
      <c r="P52" s="229">
        <v>0.70296903770453523</v>
      </c>
      <c r="Q52" s="229">
        <v>0</v>
      </c>
      <c r="R52" s="229">
        <v>0.93850659393137281</v>
      </c>
      <c r="S52" s="229">
        <v>0.76423503646723867</v>
      </c>
      <c r="T52" s="229">
        <v>0.64885780523387049</v>
      </c>
      <c r="U52" s="229">
        <v>1.152990587869007</v>
      </c>
      <c r="V52" s="229">
        <v>0.64223302163000029</v>
      </c>
      <c r="W52" s="229">
        <v>0.60959933760745511</v>
      </c>
      <c r="X52" s="229">
        <v>8.8745601145513026E-2</v>
      </c>
      <c r="Y52" s="229">
        <v>8.6705167794021418E-2</v>
      </c>
      <c r="DA52" s="73" t="s">
        <v>3098</v>
      </c>
    </row>
    <row r="53" spans="1:105" ht="12" customHeight="1" x14ac:dyDescent="0.25">
      <c r="A53" s="60" t="s">
        <v>3099</v>
      </c>
      <c r="B53" s="262">
        <v>0.53824314717755972</v>
      </c>
      <c r="C53" s="262">
        <v>0.33812792510564349</v>
      </c>
      <c r="D53" s="262">
        <v>0.74216634999259723</v>
      </c>
      <c r="E53" s="262">
        <v>0.67481610495273714</v>
      </c>
      <c r="F53" s="262">
        <v>0.80546339536662381</v>
      </c>
      <c r="G53" s="262">
        <v>0.84223057078905894</v>
      </c>
      <c r="H53" s="262">
        <v>0.54422589310359915</v>
      </c>
      <c r="I53" s="262">
        <v>0.67228777644609505</v>
      </c>
      <c r="J53" s="262">
        <v>0.56139539822095419</v>
      </c>
      <c r="K53" s="262">
        <v>0.48667008562833541</v>
      </c>
      <c r="L53" s="262">
        <v>0.51982292684199249</v>
      </c>
      <c r="M53" s="262">
        <v>0.67775782354588465</v>
      </c>
      <c r="N53" s="262">
        <v>0.52392988628203929</v>
      </c>
      <c r="O53" s="262">
        <v>0.61139165726094835</v>
      </c>
      <c r="P53" s="262">
        <v>0.57427912622451027</v>
      </c>
      <c r="Q53" s="262">
        <v>0.57673569160460991</v>
      </c>
      <c r="R53" s="262">
        <v>0.61924400938231949</v>
      </c>
      <c r="S53" s="262">
        <v>0.61828569878837192</v>
      </c>
      <c r="T53" s="262">
        <v>0.60862570900412394</v>
      </c>
      <c r="U53" s="262">
        <v>0.57475851117353927</v>
      </c>
      <c r="V53" s="262">
        <v>0.49023338320460158</v>
      </c>
      <c r="W53" s="262">
        <v>0.49786102282188582</v>
      </c>
      <c r="X53" s="262">
        <v>0.12785069698193549</v>
      </c>
      <c r="Y53" s="262">
        <v>9.5153450564833861E-2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10.816784212822007</v>
      </c>
      <c r="C54" s="261">
        <f t="shared" si="2"/>
        <v>4.8397093711472552</v>
      </c>
      <c r="D54" s="261">
        <f t="shared" si="2"/>
        <v>9.0041055947288164</v>
      </c>
      <c r="E54" s="261">
        <f t="shared" si="2"/>
        <v>12.20146474567861</v>
      </c>
      <c r="F54" s="261">
        <f t="shared" si="2"/>
        <v>13.790290096473267</v>
      </c>
      <c r="G54" s="261">
        <f t="shared" si="2"/>
        <v>10.408151250239914</v>
      </c>
      <c r="H54" s="261">
        <f t="shared" si="2"/>
        <v>6.3253703460491311</v>
      </c>
      <c r="I54" s="261">
        <f t="shared" si="2"/>
        <v>7.11786885665129</v>
      </c>
      <c r="J54" s="261">
        <f t="shared" si="2"/>
        <v>11.641689772451013</v>
      </c>
      <c r="K54" s="261">
        <f t="shared" si="2"/>
        <v>6.5110423949244236</v>
      </c>
      <c r="L54" s="261">
        <f t="shared" si="2"/>
        <v>5.9466919323582772</v>
      </c>
      <c r="M54" s="261">
        <f t="shared" si="2"/>
        <v>5.7900819327016375</v>
      </c>
      <c r="N54" s="261">
        <f t="shared" si="2"/>
        <v>4.9501767922045588</v>
      </c>
      <c r="O54" s="261">
        <f t="shared" si="2"/>
        <v>5.3852587233753741</v>
      </c>
      <c r="P54" s="261">
        <f t="shared" si="2"/>
        <v>5.1534380205495793</v>
      </c>
      <c r="Q54" s="261">
        <f t="shared" si="2"/>
        <v>4.8709944337858397</v>
      </c>
      <c r="R54" s="261">
        <f t="shared" si="2"/>
        <v>5.7844668705015687</v>
      </c>
      <c r="S54" s="261">
        <f t="shared" si="2"/>
        <v>5.1825941629496288</v>
      </c>
      <c r="T54" s="261">
        <f t="shared" si="2"/>
        <v>4.9947253567185737</v>
      </c>
      <c r="U54" s="261">
        <f t="shared" si="2"/>
        <v>4.8994246833209543</v>
      </c>
      <c r="V54" s="261">
        <f t="shared" si="2"/>
        <v>4.1157935732454822</v>
      </c>
      <c r="W54" s="261">
        <f t="shared" si="2"/>
        <v>4.180659121619831</v>
      </c>
      <c r="X54" s="261">
        <f t="shared" si="2"/>
        <v>1.4866815720772466</v>
      </c>
      <c r="Y54" s="261">
        <f t="shared" si="2"/>
        <v>1.1323774933792814</v>
      </c>
      <c r="DA54" s="70"/>
    </row>
    <row r="55" spans="1:105" ht="12" customHeight="1" x14ac:dyDescent="0.25">
      <c r="A55" s="60" t="s">
        <v>3102</v>
      </c>
      <c r="B55" s="262">
        <v>5.5301268758523863</v>
      </c>
      <c r="C55" s="262">
        <v>1.8292513769523711</v>
      </c>
      <c r="D55" s="262">
        <v>3.026400828840313</v>
      </c>
      <c r="E55" s="262">
        <v>5.4352060560682709</v>
      </c>
      <c r="F55" s="262">
        <v>6.5321767709938241</v>
      </c>
      <c r="G55" s="262">
        <v>3.6409968387660689</v>
      </c>
      <c r="H55" s="262">
        <v>1.942831152108861</v>
      </c>
      <c r="I55" s="262">
        <v>1.8609193555294701</v>
      </c>
      <c r="J55" s="262">
        <v>6.2205533771892103</v>
      </c>
      <c r="K55" s="262">
        <v>2.5181253819298228</v>
      </c>
      <c r="L55" s="262">
        <v>1.956181597341986</v>
      </c>
      <c r="M55" s="262">
        <v>0.9436879645310452</v>
      </c>
      <c r="N55" s="262">
        <v>1.05730274050442</v>
      </c>
      <c r="O55" s="262">
        <v>0.98901115097841219</v>
      </c>
      <c r="P55" s="262">
        <v>1.042604680255532</v>
      </c>
      <c r="Q55" s="262">
        <v>0.80615519080387921</v>
      </c>
      <c r="R55" s="262">
        <v>1.2721953711845271</v>
      </c>
      <c r="S55" s="262">
        <v>0.82242934190664152</v>
      </c>
      <c r="T55" s="262">
        <v>0.6837860485506887</v>
      </c>
      <c r="U55" s="262">
        <v>0.82848378376617371</v>
      </c>
      <c r="V55" s="262">
        <v>0.65129891482895164</v>
      </c>
      <c r="W55" s="262">
        <v>0.65429245341436981</v>
      </c>
      <c r="X55" s="262">
        <v>0.4647696918230485</v>
      </c>
      <c r="Y55" s="262">
        <v>0.38229399906469957</v>
      </c>
      <c r="DA55" s="72" t="s">
        <v>3103</v>
      </c>
    </row>
    <row r="56" spans="1:105" ht="12" customHeight="1" x14ac:dyDescent="0.25">
      <c r="A56" s="60" t="s">
        <v>3104</v>
      </c>
      <c r="B56" s="262">
        <v>1.834477151623894</v>
      </c>
      <c r="C56" s="262">
        <v>0.84177544006903315</v>
      </c>
      <c r="D56" s="262">
        <v>1.2176033486946041</v>
      </c>
      <c r="E56" s="262">
        <v>2.4381278095686461</v>
      </c>
      <c r="F56" s="262">
        <v>2.09203775519696</v>
      </c>
      <c r="G56" s="262">
        <v>1.3652617850336759</v>
      </c>
      <c r="H56" s="262">
        <v>0.89198691403442787</v>
      </c>
      <c r="I56" s="262">
        <v>0.94503479701928061</v>
      </c>
      <c r="J56" s="262">
        <v>1.8204624618446501</v>
      </c>
      <c r="K56" s="262">
        <v>0.87151577413700132</v>
      </c>
      <c r="L56" s="262">
        <v>0.65647363182282348</v>
      </c>
      <c r="M56" s="262">
        <v>0.4993955137038848</v>
      </c>
      <c r="N56" s="262">
        <v>0.53249616037395631</v>
      </c>
      <c r="O56" s="262">
        <v>0.47490797755088049</v>
      </c>
      <c r="P56" s="262">
        <v>0.42752584106098268</v>
      </c>
      <c r="Q56" s="262">
        <v>0.36577584165584281</v>
      </c>
      <c r="R56" s="262">
        <v>0.5405685425890614</v>
      </c>
      <c r="S56" s="262">
        <v>0.39460827019342992</v>
      </c>
      <c r="T56" s="262">
        <v>0.40733993317591649</v>
      </c>
      <c r="U56" s="262">
        <v>0.38455872444173439</v>
      </c>
      <c r="V56" s="262">
        <v>0.32023916613874182</v>
      </c>
      <c r="W56" s="262">
        <v>0.33318907355474647</v>
      </c>
      <c r="X56" s="262">
        <v>0.20190396168040489</v>
      </c>
      <c r="Y56" s="262">
        <v>0.13978894931254399</v>
      </c>
      <c r="DA56" s="72" t="s">
        <v>3105</v>
      </c>
    </row>
    <row r="57" spans="1:105" ht="12" customHeight="1" x14ac:dyDescent="0.25">
      <c r="A57" s="64" t="s">
        <v>28</v>
      </c>
      <c r="B57" s="229">
        <v>7.6376810961129732E-4</v>
      </c>
      <c r="C57" s="229">
        <v>2.5066960884548828E-3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4.1791834629108417E-6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4.4731148881254016E-3</v>
      </c>
      <c r="H59" s="229">
        <v>0</v>
      </c>
      <c r="I59" s="229">
        <v>2.1507549264562109E-2</v>
      </c>
      <c r="J59" s="229">
        <v>6.1938209468359274E-3</v>
      </c>
      <c r="K59" s="229">
        <v>9.6372975927134109E-3</v>
      </c>
      <c r="L59" s="229">
        <v>1.5149835920967381E-2</v>
      </c>
      <c r="M59" s="229">
        <v>0</v>
      </c>
      <c r="N59" s="229">
        <v>2.668200896088093E-3</v>
      </c>
      <c r="O59" s="229">
        <v>1.1586951616627331E-2</v>
      </c>
      <c r="P59" s="229">
        <v>1.8653215034923371E-2</v>
      </c>
      <c r="Q59" s="229">
        <v>3.1903871669184099E-3</v>
      </c>
      <c r="R59" s="229">
        <v>1.047909881871909E-2</v>
      </c>
      <c r="S59" s="229">
        <v>2.697936993852598E-3</v>
      </c>
      <c r="T59" s="229">
        <v>1.921976623282248E-3</v>
      </c>
      <c r="U59" s="229">
        <v>2.425454933311132E-3</v>
      </c>
      <c r="V59" s="229">
        <v>3.1866781996888128E-4</v>
      </c>
      <c r="W59" s="229">
        <v>2.5471743558800762E-4</v>
      </c>
      <c r="X59" s="229">
        <v>1.354006761889928E-4</v>
      </c>
      <c r="Y59" s="229">
        <v>1.5130695483574029E-4</v>
      </c>
      <c r="DA59" s="73" t="s">
        <v>3108</v>
      </c>
    </row>
    <row r="60" spans="1:105" ht="12" customHeight="1" x14ac:dyDescent="0.25">
      <c r="A60" s="64" t="s">
        <v>159</v>
      </c>
      <c r="B60" s="229">
        <v>3.0973177700861269E-2</v>
      </c>
      <c r="C60" s="229">
        <v>8.0080079307759088E-3</v>
      </c>
      <c r="D60" s="229">
        <v>1.324027378106302E-2</v>
      </c>
      <c r="E60" s="229">
        <v>1.65751102805584E-2</v>
      </c>
      <c r="F60" s="229">
        <v>2.8044096596034261E-2</v>
      </c>
      <c r="G60" s="229">
        <v>0.2952044049085879</v>
      </c>
      <c r="H60" s="229">
        <v>0</v>
      </c>
      <c r="I60" s="229">
        <v>4.0075272839274201E-2</v>
      </c>
      <c r="J60" s="229">
        <v>6.4111449081797223E-2</v>
      </c>
      <c r="K60" s="229">
        <v>8.3385899423318206E-3</v>
      </c>
      <c r="L60" s="229">
        <v>2.2006755976990061E-2</v>
      </c>
      <c r="M60" s="229">
        <v>1.525196906681109E-2</v>
      </c>
      <c r="N60" s="229">
        <v>1.8602791448248869E-2</v>
      </c>
      <c r="O60" s="229">
        <v>1.773694492313219E-2</v>
      </c>
      <c r="P60" s="229">
        <v>2.2801990189522049E-2</v>
      </c>
      <c r="Q60" s="229">
        <v>2.2365411467061499E-2</v>
      </c>
      <c r="R60" s="229">
        <v>1.2173886228059601E-2</v>
      </c>
      <c r="S60" s="229">
        <v>8.4470637113325392E-3</v>
      </c>
      <c r="T60" s="229">
        <v>6.0265990477351167E-3</v>
      </c>
      <c r="U60" s="229">
        <v>1.0204672159801141E-2</v>
      </c>
      <c r="V60" s="229">
        <v>1.034923280373074E-2</v>
      </c>
      <c r="W60" s="229">
        <v>1.144060998931681E-2</v>
      </c>
      <c r="X60" s="229">
        <v>7.8404433802652194E-3</v>
      </c>
      <c r="Y60" s="229">
        <v>1.120745053404739E-2</v>
      </c>
      <c r="DA60" s="73" t="s">
        <v>3109</v>
      </c>
    </row>
    <row r="61" spans="1:105" ht="12" customHeight="1" x14ac:dyDescent="0.25">
      <c r="A61" s="64" t="s">
        <v>32</v>
      </c>
      <c r="B61" s="229">
        <v>3.0287010408190339E-2</v>
      </c>
      <c r="C61" s="229">
        <v>7.7803021305439804E-3</v>
      </c>
      <c r="D61" s="229">
        <v>1.2798778764092579E-2</v>
      </c>
      <c r="E61" s="229">
        <v>1.081985305339936E-2</v>
      </c>
      <c r="F61" s="229">
        <v>9.0967785455921494E-3</v>
      </c>
      <c r="G61" s="229">
        <v>1.5017100756342921E-2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4.116957702533377E-3</v>
      </c>
      <c r="N61" s="229">
        <v>2.180497434115219E-3</v>
      </c>
      <c r="O61" s="229">
        <v>0</v>
      </c>
      <c r="P61" s="229">
        <v>0</v>
      </c>
      <c r="Q61" s="229">
        <v>5.2161434339992041E-3</v>
      </c>
      <c r="R61" s="229">
        <v>5.7109560311125566E-3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3110</v>
      </c>
    </row>
    <row r="62" spans="1:105" ht="12" customHeight="1" x14ac:dyDescent="0.25">
      <c r="A62" s="64" t="s">
        <v>33</v>
      </c>
      <c r="B62" s="229">
        <v>2.453304816394726E-2</v>
      </c>
      <c r="C62" s="229">
        <v>2.453304816390799E-2</v>
      </c>
      <c r="D62" s="229">
        <v>1.2267022498295321E-2</v>
      </c>
      <c r="E62" s="229">
        <v>1.2267022498297191E-2</v>
      </c>
      <c r="F62" s="229">
        <v>1.226702249829841E-2</v>
      </c>
      <c r="G62" s="229">
        <v>4.8055308028421388E-2</v>
      </c>
      <c r="H62" s="229">
        <v>0</v>
      </c>
      <c r="I62" s="229">
        <v>0</v>
      </c>
      <c r="J62" s="229">
        <v>3.6426258421310392E-2</v>
      </c>
      <c r="K62" s="229">
        <v>0</v>
      </c>
      <c r="L62" s="229">
        <v>0</v>
      </c>
      <c r="M62" s="229">
        <v>2.409543863419188E-2</v>
      </c>
      <c r="N62" s="229">
        <v>0</v>
      </c>
      <c r="O62" s="229">
        <v>1.2047719317146511E-2</v>
      </c>
      <c r="P62" s="229">
        <v>2.4095438634275379E-2</v>
      </c>
      <c r="Q62" s="229">
        <v>4.5643969866975123E-2</v>
      </c>
      <c r="R62" s="229">
        <v>4.8313487683477693E-2</v>
      </c>
      <c r="S62" s="229">
        <v>7.435374680336608E-3</v>
      </c>
      <c r="T62" s="229">
        <v>1.010887982750045E-2</v>
      </c>
      <c r="U62" s="229">
        <v>6.6648230476783034E-3</v>
      </c>
      <c r="V62" s="229">
        <v>7.6167982212654367E-3</v>
      </c>
      <c r="W62" s="229">
        <v>1.125623419912331E-2</v>
      </c>
      <c r="X62" s="229">
        <v>4.9771853837757762E-3</v>
      </c>
      <c r="Y62" s="229">
        <v>1.4822901392996511E-3</v>
      </c>
      <c r="DA62" s="73" t="s">
        <v>3111</v>
      </c>
    </row>
    <row r="63" spans="1:105" ht="12" customHeight="1" x14ac:dyDescent="0.25">
      <c r="A63" s="64" t="s">
        <v>35</v>
      </c>
      <c r="B63" s="229">
        <v>0.76260690278292464</v>
      </c>
      <c r="C63" s="229">
        <v>0.11251746298923621</v>
      </c>
      <c r="D63" s="229">
        <v>0.26071599361059239</v>
      </c>
      <c r="E63" s="229">
        <v>0.38237180433072959</v>
      </c>
      <c r="F63" s="229">
        <v>1.0197689179542819</v>
      </c>
      <c r="G63" s="229">
        <v>0.13443709590800901</v>
      </c>
      <c r="H63" s="229">
        <v>0.13716231000411189</v>
      </c>
      <c r="I63" s="229">
        <v>5.1927080041749007E-2</v>
      </c>
      <c r="J63" s="229">
        <v>1.2050691662580031</v>
      </c>
      <c r="K63" s="229">
        <v>0.31884982233981829</v>
      </c>
      <c r="L63" s="229">
        <v>0.24522767952410851</v>
      </c>
      <c r="M63" s="229">
        <v>3.1445916819607733E-2</v>
      </c>
      <c r="N63" s="229">
        <v>3.9702967035560241E-2</v>
      </c>
      <c r="O63" s="229">
        <v>3.646502471259766E-2</v>
      </c>
      <c r="P63" s="229">
        <v>5.5449159636496659E-2</v>
      </c>
      <c r="Q63" s="229">
        <v>3.0183442673485682E-2</v>
      </c>
      <c r="R63" s="229">
        <v>7.900306540391433E-2</v>
      </c>
      <c r="S63" s="229">
        <v>4.1946412505715923E-2</v>
      </c>
      <c r="T63" s="229">
        <v>2.0682482777994601E-2</v>
      </c>
      <c r="U63" s="229">
        <v>4.4770117749171917E-2</v>
      </c>
      <c r="V63" s="229">
        <v>2.950315994636071E-2</v>
      </c>
      <c r="W63" s="229">
        <v>2.603554139041973E-2</v>
      </c>
      <c r="X63" s="229">
        <v>2.952050990391487E-2</v>
      </c>
      <c r="Y63" s="229">
        <v>3.4036121580996982E-2</v>
      </c>
      <c r="DA63" s="73" t="s">
        <v>3112</v>
      </c>
    </row>
    <row r="64" spans="1:105" ht="12" customHeight="1" x14ac:dyDescent="0.25">
      <c r="A64" s="64" t="s">
        <v>36</v>
      </c>
      <c r="B64" s="229">
        <v>3.9873305698991937E-3</v>
      </c>
      <c r="C64" s="229">
        <v>0</v>
      </c>
      <c r="D64" s="229">
        <v>5.6490505849048911E-3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0.654863223477964</v>
      </c>
      <c r="C65" s="229">
        <v>0.49952380230238891</v>
      </c>
      <c r="D65" s="229">
        <v>0.69224444757079462</v>
      </c>
      <c r="E65" s="229">
        <v>1.804267082879726</v>
      </c>
      <c r="F65" s="229">
        <v>0.6166516377941561</v>
      </c>
      <c r="G65" s="229">
        <v>0.62191292048091174</v>
      </c>
      <c r="H65" s="229">
        <v>0.64849545655579166</v>
      </c>
      <c r="I65" s="229">
        <v>0.66677038939105859</v>
      </c>
      <c r="J65" s="229">
        <v>0.47986426892825218</v>
      </c>
      <c r="K65" s="229">
        <v>0.47155766251655018</v>
      </c>
      <c r="L65" s="229">
        <v>0.32147852719648978</v>
      </c>
      <c r="M65" s="229">
        <v>0.36799771612893889</v>
      </c>
      <c r="N65" s="229">
        <v>0.43306796053249508</v>
      </c>
      <c r="O65" s="229">
        <v>0.34030769898736801</v>
      </c>
      <c r="P65" s="229">
        <v>0.2536380848858002</v>
      </c>
      <c r="Q65" s="229">
        <v>0.25917648704740293</v>
      </c>
      <c r="R65" s="229">
        <v>0.31427940185840841</v>
      </c>
      <c r="S65" s="229">
        <v>0.27658417548334041</v>
      </c>
      <c r="T65" s="229">
        <v>0.31977892754787568</v>
      </c>
      <c r="U65" s="229">
        <v>0.23374828316977761</v>
      </c>
      <c r="V65" s="229">
        <v>0.22413283550064489</v>
      </c>
      <c r="W65" s="229">
        <v>0.23833869749146189</v>
      </c>
      <c r="X65" s="229">
        <v>0.15275363729709909</v>
      </c>
      <c r="Y65" s="229">
        <v>8.6388507291274855E-2</v>
      </c>
      <c r="DA65" s="73" t="s">
        <v>3114</v>
      </c>
    </row>
    <row r="66" spans="1:105" ht="12" customHeight="1" x14ac:dyDescent="0.25">
      <c r="A66" s="64" t="s">
        <v>39</v>
      </c>
      <c r="B66" s="229">
        <v>0.32646269041049658</v>
      </c>
      <c r="C66" s="229">
        <v>0.1869061204637254</v>
      </c>
      <c r="D66" s="229">
        <v>0.22068778188486141</v>
      </c>
      <c r="E66" s="229">
        <v>0.21182693652593479</v>
      </c>
      <c r="F66" s="229">
        <v>0.40620930180859788</v>
      </c>
      <c r="G66" s="229">
        <v>0.24616184006327779</v>
      </c>
      <c r="H66" s="229">
        <v>0.10632914747452429</v>
      </c>
      <c r="I66" s="229">
        <v>0.1647545054826367</v>
      </c>
      <c r="J66" s="229">
        <v>2.8797498208451539E-2</v>
      </c>
      <c r="K66" s="229">
        <v>6.3132401745587555E-2</v>
      </c>
      <c r="L66" s="229">
        <v>5.2610833204267717E-2</v>
      </c>
      <c r="M66" s="229">
        <v>5.6487515351801743E-2</v>
      </c>
      <c r="N66" s="229">
        <v>3.6273743027448811E-2</v>
      </c>
      <c r="O66" s="229">
        <v>5.6763637994008818E-2</v>
      </c>
      <c r="P66" s="229">
        <v>5.2887952679965031E-2</v>
      </c>
      <c r="Q66" s="229">
        <v>0</v>
      </c>
      <c r="R66" s="229">
        <v>7.060864656536972E-2</v>
      </c>
      <c r="S66" s="229">
        <v>5.7497306818851797E-2</v>
      </c>
      <c r="T66" s="229">
        <v>4.8816888168065502E-2</v>
      </c>
      <c r="U66" s="229">
        <v>8.6745373381994284E-2</v>
      </c>
      <c r="V66" s="229">
        <v>4.8318471846771148E-2</v>
      </c>
      <c r="W66" s="229">
        <v>4.5863273048836743E-2</v>
      </c>
      <c r="X66" s="229">
        <v>6.6767850391608544E-3</v>
      </c>
      <c r="Y66" s="229">
        <v>6.5232728120893872E-3</v>
      </c>
      <c r="DA66" s="73" t="s">
        <v>3115</v>
      </c>
    </row>
    <row r="67" spans="1:105" ht="12" customHeight="1" x14ac:dyDescent="0.25">
      <c r="A67" s="60" t="s">
        <v>3116</v>
      </c>
      <c r="B67" s="262">
        <v>3.4521801853457261</v>
      </c>
      <c r="C67" s="262">
        <v>2.168682554125851</v>
      </c>
      <c r="D67" s="262">
        <v>4.7601014171938996</v>
      </c>
      <c r="E67" s="262">
        <v>4.3281308800416927</v>
      </c>
      <c r="F67" s="262">
        <v>5.1660755702824837</v>
      </c>
      <c r="G67" s="262">
        <v>5.4018926264401692</v>
      </c>
      <c r="H67" s="262">
        <v>3.4905522799058422</v>
      </c>
      <c r="I67" s="262">
        <v>4.3119147041025387</v>
      </c>
      <c r="J67" s="262">
        <v>3.600673933417152</v>
      </c>
      <c r="K67" s="262">
        <v>3.1214012388575991</v>
      </c>
      <c r="L67" s="262">
        <v>3.3340367031934681</v>
      </c>
      <c r="M67" s="262">
        <v>4.346998454466708</v>
      </c>
      <c r="N67" s="262">
        <v>3.3603778913261819</v>
      </c>
      <c r="O67" s="262">
        <v>3.921339594846081</v>
      </c>
      <c r="P67" s="262">
        <v>3.6833074992330652</v>
      </c>
      <c r="Q67" s="262">
        <v>3.6990634013261179</v>
      </c>
      <c r="R67" s="262">
        <v>3.97170295672798</v>
      </c>
      <c r="S67" s="262">
        <v>3.9655565508495569</v>
      </c>
      <c r="T67" s="262">
        <v>3.903599374991968</v>
      </c>
      <c r="U67" s="262">
        <v>3.6863821751130459</v>
      </c>
      <c r="V67" s="262">
        <v>3.144255492277789</v>
      </c>
      <c r="W67" s="262">
        <v>3.1931775946507148</v>
      </c>
      <c r="X67" s="262">
        <v>0.82000791857379318</v>
      </c>
      <c r="Y67" s="262">
        <v>0.61029454500203772</v>
      </c>
      <c r="DA67" s="72" t="s">
        <v>3117</v>
      </c>
    </row>
    <row r="68" spans="1:105" ht="12" customHeight="1" x14ac:dyDescent="0.25">
      <c r="A68" s="57" t="s">
        <v>3118</v>
      </c>
      <c r="B68" s="261">
        <v>114.1969029109422</v>
      </c>
      <c r="C68" s="261">
        <v>93.995991019589468</v>
      </c>
      <c r="D68" s="261">
        <v>126.1066557025211</v>
      </c>
      <c r="E68" s="261">
        <v>115.7638011028148</v>
      </c>
      <c r="F68" s="261">
        <v>91.224019280058741</v>
      </c>
      <c r="G68" s="261">
        <v>120.98107824435409</v>
      </c>
      <c r="H68" s="261">
        <v>178.2947819126349</v>
      </c>
      <c r="I68" s="261">
        <v>171.55944174469741</v>
      </c>
      <c r="J68" s="261">
        <v>152.0219918866002</v>
      </c>
      <c r="K68" s="261">
        <v>108.2857810606242</v>
      </c>
      <c r="L68" s="261">
        <v>111.939221650368</v>
      </c>
      <c r="M68" s="261">
        <v>140.3331353122085</v>
      </c>
      <c r="N68" s="261">
        <v>138.56502512192591</v>
      </c>
      <c r="O68" s="261">
        <v>121.0849846919556</v>
      </c>
      <c r="P68" s="261">
        <v>116.19421040959929</v>
      </c>
      <c r="Q68" s="261">
        <v>125.87558426491989</v>
      </c>
      <c r="R68" s="261">
        <v>115.3154849472288</v>
      </c>
      <c r="S68" s="261">
        <v>116.1527220115986</v>
      </c>
      <c r="T68" s="261">
        <v>112.00519990794881</v>
      </c>
      <c r="U68" s="261">
        <v>121.0836944546342</v>
      </c>
      <c r="V68" s="261">
        <v>130.54803239067471</v>
      </c>
      <c r="W68" s="261">
        <v>137.87961166048899</v>
      </c>
      <c r="X68" s="261">
        <v>148.89079274084671</v>
      </c>
      <c r="Y68" s="261">
        <v>174.82931773177199</v>
      </c>
      <c r="DA68" s="70" t="s">
        <v>3119</v>
      </c>
    </row>
    <row r="69" spans="1:105" ht="12" customHeight="1" x14ac:dyDescent="0.25">
      <c r="A69" s="41" t="s">
        <v>3120</v>
      </c>
      <c r="B69" s="350">
        <v>146.6868812741136</v>
      </c>
      <c r="C69" s="350">
        <v>122.4005964707612</v>
      </c>
      <c r="D69" s="350">
        <v>186.62649984218851</v>
      </c>
      <c r="E69" s="350">
        <v>178.64259021398161</v>
      </c>
      <c r="F69" s="350">
        <v>167.5636645382462</v>
      </c>
      <c r="G69" s="350">
        <v>174.96967148583781</v>
      </c>
      <c r="H69" s="350">
        <v>135.62220097079529</v>
      </c>
      <c r="I69" s="350">
        <v>147.2880191278953</v>
      </c>
      <c r="J69" s="350">
        <v>128.7778341063767</v>
      </c>
      <c r="K69" s="350">
        <v>117.23063101371881</v>
      </c>
      <c r="L69" s="350">
        <v>120.136611628073</v>
      </c>
      <c r="M69" s="350">
        <v>139.02930098843561</v>
      </c>
      <c r="N69" s="350">
        <v>120.8622313983072</v>
      </c>
      <c r="O69" s="350">
        <v>120.4405401345812</v>
      </c>
      <c r="P69" s="350">
        <v>111.3779735212326</v>
      </c>
      <c r="Q69" s="350">
        <v>111.116397416591</v>
      </c>
      <c r="R69" s="350">
        <v>116.3815730786601</v>
      </c>
      <c r="S69" s="350">
        <v>115.5088983714674</v>
      </c>
      <c r="T69" s="350">
        <v>112.44997454099919</v>
      </c>
      <c r="U69" s="350">
        <v>113.900685874921</v>
      </c>
      <c r="V69" s="350">
        <v>111.9485632995773</v>
      </c>
      <c r="W69" s="350">
        <v>113.7227680709839</v>
      </c>
      <c r="X69" s="350">
        <v>77.836950754114199</v>
      </c>
      <c r="Y69" s="350">
        <v>81.014728591976294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1.0000000000000004</v>
      </c>
      <c r="D73" s="232">
        <f t="shared" si="3"/>
        <v>1</v>
      </c>
      <c r="E73" s="232">
        <f t="shared" si="3"/>
        <v>0.99999999999999989</v>
      </c>
      <c r="F73" s="232">
        <f t="shared" si="3"/>
        <v>1.0000000000000002</v>
      </c>
      <c r="G73" s="232">
        <f t="shared" si="3"/>
        <v>1.0000000000000002</v>
      </c>
      <c r="H73" s="232">
        <f t="shared" si="3"/>
        <v>1</v>
      </c>
      <c r="I73" s="232">
        <f t="shared" si="3"/>
        <v>0.99999999999999989</v>
      </c>
      <c r="J73" s="232">
        <f t="shared" si="3"/>
        <v>1.0000000000000002</v>
      </c>
      <c r="K73" s="232">
        <f t="shared" si="3"/>
        <v>0.99999999999999978</v>
      </c>
      <c r="L73" s="232">
        <f t="shared" si="3"/>
        <v>1</v>
      </c>
      <c r="M73" s="232">
        <f t="shared" si="3"/>
        <v>1</v>
      </c>
      <c r="N73" s="232">
        <f t="shared" si="3"/>
        <v>1.0000000000000002</v>
      </c>
      <c r="O73" s="232">
        <f t="shared" si="3"/>
        <v>1</v>
      </c>
      <c r="P73" s="232">
        <f t="shared" si="3"/>
        <v>0.99999999999999956</v>
      </c>
      <c r="Q73" s="232">
        <f t="shared" si="3"/>
        <v>1.0000000000000002</v>
      </c>
      <c r="R73" s="232">
        <f t="shared" si="3"/>
        <v>1.0000000000000004</v>
      </c>
      <c r="S73" s="232">
        <f t="shared" si="3"/>
        <v>1</v>
      </c>
      <c r="T73" s="232">
        <f t="shared" si="3"/>
        <v>0.99999999999999989</v>
      </c>
      <c r="U73" s="232">
        <f t="shared" si="3"/>
        <v>1</v>
      </c>
      <c r="V73" s="232">
        <f t="shared" si="3"/>
        <v>0.99999999999999978</v>
      </c>
      <c r="W73" s="232">
        <f t="shared" si="3"/>
        <v>1.0000000000000004</v>
      </c>
      <c r="X73" s="232">
        <f t="shared" si="3"/>
        <v>1.0000000000000002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1.8707168673369485E-2</v>
      </c>
      <c r="C74" s="299">
        <f t="shared" si="4"/>
        <v>2.5578346989712696E-2</v>
      </c>
      <c r="D74" s="299">
        <f t="shared" si="4"/>
        <v>2.3023379178599122E-2</v>
      </c>
      <c r="E74" s="299">
        <f t="shared" si="4"/>
        <v>2.0425954233285668E-2</v>
      </c>
      <c r="F74" s="299">
        <f t="shared" si="4"/>
        <v>1.8058536811642267E-2</v>
      </c>
      <c r="G74" s="299">
        <f t="shared" si="4"/>
        <v>1.9112145183369823E-2</v>
      </c>
      <c r="H74" s="299">
        <f t="shared" si="4"/>
        <v>1.5413445563006823E-2</v>
      </c>
      <c r="I74" s="299">
        <f t="shared" si="4"/>
        <v>1.6592381857927337E-2</v>
      </c>
      <c r="J74" s="299">
        <f t="shared" si="4"/>
        <v>1.208661929694349E-2</v>
      </c>
      <c r="K74" s="299">
        <f t="shared" si="4"/>
        <v>1.7825066468480616E-2</v>
      </c>
      <c r="L74" s="299">
        <f t="shared" si="4"/>
        <v>1.8236271968939576E-2</v>
      </c>
      <c r="M74" s="299">
        <f t="shared" si="4"/>
        <v>1.7659360223813377E-2</v>
      </c>
      <c r="N74" s="299">
        <f t="shared" si="4"/>
        <v>1.7998446076417141E-2</v>
      </c>
      <c r="O74" s="299">
        <f t="shared" si="4"/>
        <v>1.7351848705841038E-2</v>
      </c>
      <c r="P74" s="299">
        <f t="shared" si="4"/>
        <v>1.6823656302240173E-2</v>
      </c>
      <c r="Q74" s="299">
        <f t="shared" si="4"/>
        <v>1.6533516926826697E-2</v>
      </c>
      <c r="R74" s="299">
        <f t="shared" si="4"/>
        <v>1.7022946644829545E-2</v>
      </c>
      <c r="S74" s="299">
        <f t="shared" si="4"/>
        <v>1.7406938248167358E-2</v>
      </c>
      <c r="T74" s="299">
        <f t="shared" si="4"/>
        <v>1.7496411234801414E-2</v>
      </c>
      <c r="U74" s="299">
        <f t="shared" si="4"/>
        <v>1.7586476051877097E-2</v>
      </c>
      <c r="V74" s="299">
        <f t="shared" si="4"/>
        <v>1.8761016524826556E-2</v>
      </c>
      <c r="W74" s="299">
        <f t="shared" si="4"/>
        <v>1.8432258574210797E-2</v>
      </c>
      <c r="X74" s="299">
        <f t="shared" si="4"/>
        <v>1.8365596472556138E-2</v>
      </c>
      <c r="Y74" s="299">
        <f t="shared" si="4"/>
        <v>1.7945589521626788E-2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8.631489843182065E-3</v>
      </c>
      <c r="C75" s="233">
        <f t="shared" si="5"/>
        <v>1.1441721266116669E-2</v>
      </c>
      <c r="D75" s="233">
        <f t="shared" si="5"/>
        <v>1.075218504029932E-2</v>
      </c>
      <c r="E75" s="233">
        <f t="shared" si="5"/>
        <v>9.4637244466896607E-3</v>
      </c>
      <c r="F75" s="233">
        <f t="shared" si="5"/>
        <v>8.7584039636711374E-3</v>
      </c>
      <c r="G75" s="233">
        <f t="shared" si="5"/>
        <v>9.2725481715480017E-3</v>
      </c>
      <c r="H75" s="233">
        <f t="shared" si="5"/>
        <v>7.2089108593726007E-3</v>
      </c>
      <c r="I75" s="233">
        <f t="shared" si="5"/>
        <v>7.9520353546467977E-3</v>
      </c>
      <c r="J75" s="233">
        <f t="shared" si="5"/>
        <v>5.7379434101315595E-3</v>
      </c>
      <c r="K75" s="233">
        <f t="shared" si="5"/>
        <v>8.3854047073328494E-3</v>
      </c>
      <c r="L75" s="233">
        <f t="shared" si="5"/>
        <v>8.6448071706145668E-3</v>
      </c>
      <c r="M75" s="233">
        <f t="shared" si="5"/>
        <v>8.5947203546973931E-3</v>
      </c>
      <c r="N75" s="233">
        <f t="shared" si="5"/>
        <v>8.5351181206203188E-3</v>
      </c>
      <c r="O75" s="233">
        <f t="shared" si="5"/>
        <v>8.5361183152477104E-3</v>
      </c>
      <c r="P75" s="233">
        <f t="shared" si="5"/>
        <v>8.3129990922576301E-3</v>
      </c>
      <c r="Q75" s="233">
        <f t="shared" si="5"/>
        <v>8.1854243337674149E-3</v>
      </c>
      <c r="R75" s="233">
        <f t="shared" si="5"/>
        <v>8.4914860146857174E-3</v>
      </c>
      <c r="S75" s="233">
        <f t="shared" si="5"/>
        <v>8.6994440463914469E-3</v>
      </c>
      <c r="T75" s="233">
        <f t="shared" si="5"/>
        <v>8.7755499023576562E-3</v>
      </c>
      <c r="U75" s="233">
        <f t="shared" si="5"/>
        <v>8.6373142662861981E-3</v>
      </c>
      <c r="V75" s="233">
        <f t="shared" si="5"/>
        <v>8.9144294509504937E-3</v>
      </c>
      <c r="W75" s="233">
        <f t="shared" si="5"/>
        <v>8.7577239278911114E-3</v>
      </c>
      <c r="X75" s="233">
        <f t="shared" si="5"/>
        <v>7.9659945556214522E-3</v>
      </c>
      <c r="Y75" s="233">
        <f t="shared" si="5"/>
        <v>7.6986567055730469E-3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1.3885808168939832E-2</v>
      </c>
      <c r="C76" s="233">
        <f t="shared" si="6"/>
        <v>1.7949100817186925E-2</v>
      </c>
      <c r="D76" s="233">
        <f t="shared" si="6"/>
        <v>1.7461625638720609E-2</v>
      </c>
      <c r="E76" s="233">
        <f t="shared" si="6"/>
        <v>1.5274452138278794E-2</v>
      </c>
      <c r="F76" s="233">
        <f t="shared" si="6"/>
        <v>1.4631561703331889E-2</v>
      </c>
      <c r="G76" s="233">
        <f t="shared" si="6"/>
        <v>1.5494277659988627E-2</v>
      </c>
      <c r="H76" s="233">
        <f t="shared" si="6"/>
        <v>1.1720697593990017E-2</v>
      </c>
      <c r="I76" s="233">
        <f t="shared" si="6"/>
        <v>1.3169275708362389E-2</v>
      </c>
      <c r="J76" s="233">
        <f t="shared" si="6"/>
        <v>9.4356623944035194E-3</v>
      </c>
      <c r="K76" s="233">
        <f t="shared" si="6"/>
        <v>1.3694405736216967E-2</v>
      </c>
      <c r="L76" s="233">
        <f t="shared" si="6"/>
        <v>1.4200251905036732E-2</v>
      </c>
      <c r="M76" s="233">
        <f t="shared" si="6"/>
        <v>1.43942834304886E-2</v>
      </c>
      <c r="N76" s="233">
        <f t="shared" si="6"/>
        <v>1.4023846646601586E-2</v>
      </c>
      <c r="O76" s="233">
        <f t="shared" si="6"/>
        <v>1.4405840452637726E-2</v>
      </c>
      <c r="P76" s="233">
        <f t="shared" si="6"/>
        <v>1.4073063119966081E-2</v>
      </c>
      <c r="Q76" s="233">
        <f t="shared" si="6"/>
        <v>1.3875828794192734E-2</v>
      </c>
      <c r="R76" s="233">
        <f t="shared" si="6"/>
        <v>1.4470164813676528E-2</v>
      </c>
      <c r="S76" s="233">
        <f t="shared" si="6"/>
        <v>1.484383376152385E-2</v>
      </c>
      <c r="T76" s="233">
        <f t="shared" si="6"/>
        <v>1.5010519280430614E-2</v>
      </c>
      <c r="U76" s="233">
        <f t="shared" si="6"/>
        <v>1.4559665362559536E-2</v>
      </c>
      <c r="V76" s="233">
        <f t="shared" si="6"/>
        <v>1.4668955493174441E-2</v>
      </c>
      <c r="W76" s="233">
        <f t="shared" si="6"/>
        <v>1.4410482550221277E-2</v>
      </c>
      <c r="X76" s="233">
        <f t="shared" si="6"/>
        <v>1.2169797605281224E-2</v>
      </c>
      <c r="Y76" s="233">
        <f t="shared" si="6"/>
        <v>1.1646262111608243E-2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6.7737134487907058E-3</v>
      </c>
      <c r="C77" s="233">
        <f t="shared" si="7"/>
        <v>9.3121667232159144E-3</v>
      </c>
      <c r="D77" s="233">
        <f t="shared" si="7"/>
        <v>8.3184774568869947E-3</v>
      </c>
      <c r="E77" s="233">
        <f t="shared" si="7"/>
        <v>7.3905815118598828E-3</v>
      </c>
      <c r="F77" s="233">
        <f t="shared" si="7"/>
        <v>6.4791380896847923E-3</v>
      </c>
      <c r="G77" s="233">
        <f t="shared" si="7"/>
        <v>6.8567169227993149E-3</v>
      </c>
      <c r="H77" s="233">
        <f t="shared" si="7"/>
        <v>5.5674727589498678E-3</v>
      </c>
      <c r="I77" s="233">
        <f t="shared" si="7"/>
        <v>5.9664525740853762E-3</v>
      </c>
      <c r="J77" s="233">
        <f t="shared" si="7"/>
        <v>4.3538851603976622E-3</v>
      </c>
      <c r="K77" s="233">
        <f t="shared" si="7"/>
        <v>6.4317664283141465E-3</v>
      </c>
      <c r="L77" s="233">
        <f t="shared" si="7"/>
        <v>6.570899285953633E-3</v>
      </c>
      <c r="M77" s="233">
        <f t="shared" si="7"/>
        <v>6.3317278677893713E-3</v>
      </c>
      <c r="N77" s="233">
        <f t="shared" si="7"/>
        <v>6.484778323998094E-3</v>
      </c>
      <c r="O77" s="233">
        <f t="shared" si="7"/>
        <v>6.2087121130349754E-3</v>
      </c>
      <c r="P77" s="233">
        <f t="shared" si="7"/>
        <v>6.0145733834422975E-3</v>
      </c>
      <c r="Q77" s="233">
        <f t="shared" si="7"/>
        <v>5.9086342459879022E-3</v>
      </c>
      <c r="R77" s="233">
        <f t="shared" si="7"/>
        <v>6.0746110465382617E-3</v>
      </c>
      <c r="S77" s="233">
        <f t="shared" si="7"/>
        <v>6.2093383024156091E-3</v>
      </c>
      <c r="T77" s="233">
        <f t="shared" si="7"/>
        <v>6.2368569232638393E-3</v>
      </c>
      <c r="U77" s="233">
        <f t="shared" si="7"/>
        <v>6.2946580528380099E-3</v>
      </c>
      <c r="V77" s="233">
        <f t="shared" si="7"/>
        <v>6.7570514638723902E-3</v>
      </c>
      <c r="W77" s="233">
        <f t="shared" si="7"/>
        <v>6.6387137244319269E-3</v>
      </c>
      <c r="X77" s="233">
        <f t="shared" si="7"/>
        <v>6.7211905461243707E-3</v>
      </c>
      <c r="Y77" s="233">
        <f t="shared" si="7"/>
        <v>6.5794135707287196E-3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2.0533423123416088E-2</v>
      </c>
      <c r="C78" s="300">
        <f t="shared" si="8"/>
        <v>2.1024608103765129E-2</v>
      </c>
      <c r="D78" s="300">
        <f t="shared" si="8"/>
        <v>1.8336491772930192E-2</v>
      </c>
      <c r="E78" s="300">
        <f t="shared" si="8"/>
        <v>2.0601140287279694E-2</v>
      </c>
      <c r="F78" s="300">
        <f t="shared" si="8"/>
        <v>2.1135885156723162E-2</v>
      </c>
      <c r="G78" s="300">
        <f t="shared" si="8"/>
        <v>1.8288265308195762E-2</v>
      </c>
      <c r="H78" s="300">
        <f t="shared" si="8"/>
        <v>1.5458357285017004E-2</v>
      </c>
      <c r="I78" s="300">
        <f t="shared" si="8"/>
        <v>1.4306470651719895E-2</v>
      </c>
      <c r="J78" s="300">
        <f t="shared" si="8"/>
        <v>1.7074383921141644E-2</v>
      </c>
      <c r="K78" s="300">
        <f t="shared" si="8"/>
        <v>1.6130827671753736E-2</v>
      </c>
      <c r="L78" s="300">
        <f t="shared" si="8"/>
        <v>1.860232048603952E-2</v>
      </c>
      <c r="M78" s="300">
        <f t="shared" si="8"/>
        <v>1.6587481036414546E-2</v>
      </c>
      <c r="N78" s="300">
        <f t="shared" si="8"/>
        <v>1.5552907073483013E-2</v>
      </c>
      <c r="O78" s="300">
        <f t="shared" si="8"/>
        <v>1.6475691260580506E-2</v>
      </c>
      <c r="P78" s="300">
        <f t="shared" si="8"/>
        <v>1.6026021204224156E-2</v>
      </c>
      <c r="Q78" s="300">
        <f t="shared" si="8"/>
        <v>1.6849700492292022E-2</v>
      </c>
      <c r="R78" s="300">
        <f t="shared" si="8"/>
        <v>1.6715684167830671E-2</v>
      </c>
      <c r="S78" s="300">
        <f t="shared" si="8"/>
        <v>1.749948149786552E-2</v>
      </c>
      <c r="T78" s="300">
        <f t="shared" si="8"/>
        <v>1.7542889609538356E-2</v>
      </c>
      <c r="U78" s="300">
        <f t="shared" si="8"/>
        <v>1.7183629738224376E-2</v>
      </c>
      <c r="V78" s="300">
        <f t="shared" si="8"/>
        <v>1.7205444272365374E-2</v>
      </c>
      <c r="W78" s="300">
        <f t="shared" si="8"/>
        <v>1.6557800603503862E-2</v>
      </c>
      <c r="X78" s="300">
        <f t="shared" si="8"/>
        <v>1.7496242655636804E-2</v>
      </c>
      <c r="Y78" s="300">
        <f t="shared" si="8"/>
        <v>1.6374251939229992E-2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0.22938928755064122</v>
      </c>
      <c r="C79" s="301">
        <f t="shared" si="9"/>
        <v>0.17989543791563348</v>
      </c>
      <c r="D79" s="301">
        <f t="shared" si="9"/>
        <v>0.21352822315794984</v>
      </c>
      <c r="E79" s="301">
        <f t="shared" si="9"/>
        <v>0.25157789291899668</v>
      </c>
      <c r="F79" s="301">
        <f t="shared" si="9"/>
        <v>0.2460599969413714</v>
      </c>
      <c r="G79" s="301">
        <f t="shared" si="9"/>
        <v>0.21422314647709106</v>
      </c>
      <c r="H79" s="301">
        <f t="shared" si="9"/>
        <v>0.17433517259939532</v>
      </c>
      <c r="I79" s="301">
        <f t="shared" si="9"/>
        <v>0.18692609457403786</v>
      </c>
      <c r="J79" s="301">
        <f t="shared" si="9"/>
        <v>0.25155283346997453</v>
      </c>
      <c r="K79" s="301">
        <f t="shared" si="9"/>
        <v>0.18156884279127264</v>
      </c>
      <c r="L79" s="301">
        <f t="shared" si="9"/>
        <v>0.16693071903960033</v>
      </c>
      <c r="M79" s="301">
        <f t="shared" si="9"/>
        <v>0.14836878547532018</v>
      </c>
      <c r="N79" s="301">
        <f t="shared" si="9"/>
        <v>0.14571555664672708</v>
      </c>
      <c r="O79" s="301">
        <f t="shared" si="9"/>
        <v>0.14520856957547604</v>
      </c>
      <c r="P79" s="301">
        <f t="shared" si="9"/>
        <v>0.14302316692711006</v>
      </c>
      <c r="Q79" s="301">
        <f t="shared" si="9"/>
        <v>0.13649196982796127</v>
      </c>
      <c r="R79" s="301">
        <f t="shared" si="9"/>
        <v>0.14739912735479174</v>
      </c>
      <c r="S79" s="301">
        <f t="shared" si="9"/>
        <v>0.13674975403745951</v>
      </c>
      <c r="T79" s="301">
        <f t="shared" si="9"/>
        <v>0.13775369977786478</v>
      </c>
      <c r="U79" s="301">
        <f t="shared" si="9"/>
        <v>0.13660446110159055</v>
      </c>
      <c r="V79" s="301">
        <f t="shared" si="9"/>
        <v>0.13318759300699506</v>
      </c>
      <c r="W79" s="301">
        <f t="shared" si="9"/>
        <v>0.1312845380901804</v>
      </c>
      <c r="X79" s="301">
        <f t="shared" si="9"/>
        <v>0.12607698570766301</v>
      </c>
      <c r="Y79" s="301">
        <f t="shared" si="9"/>
        <v>0.11900293835798398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0.33099737498704745</v>
      </c>
      <c r="C80" s="301">
        <f t="shared" si="10"/>
        <v>0.32215990603684613</v>
      </c>
      <c r="D80" s="301">
        <f t="shared" si="10"/>
        <v>0.29074200755336771</v>
      </c>
      <c r="E80" s="301">
        <f t="shared" si="10"/>
        <v>0.29098846601867878</v>
      </c>
      <c r="F80" s="301">
        <f t="shared" si="10"/>
        <v>0.30407140024332863</v>
      </c>
      <c r="G80" s="301">
        <f t="shared" si="10"/>
        <v>0.30968615985059456</v>
      </c>
      <c r="H80" s="301">
        <f t="shared" si="10"/>
        <v>0.39321043838842062</v>
      </c>
      <c r="I80" s="301">
        <f t="shared" si="10"/>
        <v>0.34092689557824135</v>
      </c>
      <c r="J80" s="301">
        <f t="shared" si="10"/>
        <v>0.3760868213756503</v>
      </c>
      <c r="K80" s="301">
        <f t="shared" si="10"/>
        <v>0.37383013468179588</v>
      </c>
      <c r="L80" s="301">
        <f t="shared" si="10"/>
        <v>0.37241317416239234</v>
      </c>
      <c r="M80" s="301">
        <f t="shared" si="10"/>
        <v>0.36715086284504633</v>
      </c>
      <c r="N80" s="301">
        <f t="shared" si="10"/>
        <v>0.36988872395920819</v>
      </c>
      <c r="O80" s="301">
        <f t="shared" si="10"/>
        <v>0.36234487019223305</v>
      </c>
      <c r="P80" s="301">
        <f t="shared" si="10"/>
        <v>0.36537944085319152</v>
      </c>
      <c r="Q80" s="301">
        <f t="shared" si="10"/>
        <v>0.3620789202098868</v>
      </c>
      <c r="R80" s="301">
        <f t="shared" si="10"/>
        <v>0.34855495352293142</v>
      </c>
      <c r="S80" s="301">
        <f t="shared" si="10"/>
        <v>0.34823419088500224</v>
      </c>
      <c r="T80" s="301">
        <f t="shared" si="10"/>
        <v>0.3416972008231669</v>
      </c>
      <c r="U80" s="301">
        <f t="shared" si="10"/>
        <v>0.35678835774569939</v>
      </c>
      <c r="V80" s="301">
        <f t="shared" si="10"/>
        <v>0.36032742325698469</v>
      </c>
      <c r="W80" s="301">
        <f t="shared" si="10"/>
        <v>0.36253676352458547</v>
      </c>
      <c r="X80" s="301">
        <f t="shared" si="10"/>
        <v>0.41082467522631932</v>
      </c>
      <c r="Y80" s="301">
        <f t="shared" si="10"/>
        <v>0.42033008296315033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0.32479466059415524</v>
      </c>
      <c r="C81" s="302">
        <f t="shared" si="11"/>
        <v>0.31648770653770592</v>
      </c>
      <c r="D81" s="302">
        <f t="shared" si="11"/>
        <v>0.28210053561959586</v>
      </c>
      <c r="E81" s="302">
        <f t="shared" si="11"/>
        <v>0.28391022526186538</v>
      </c>
      <c r="F81" s="302">
        <f t="shared" si="11"/>
        <v>0.29475972958242957</v>
      </c>
      <c r="G81" s="302">
        <f t="shared" si="11"/>
        <v>0.2998066924357527</v>
      </c>
      <c r="H81" s="302">
        <f t="shared" si="11"/>
        <v>0.38734215142922285</v>
      </c>
      <c r="I81" s="302">
        <f t="shared" si="11"/>
        <v>0.33311436953444723</v>
      </c>
      <c r="J81" s="302">
        <f t="shared" si="11"/>
        <v>0.37082221026371803</v>
      </c>
      <c r="K81" s="302">
        <f t="shared" si="11"/>
        <v>0.36666485255375503</v>
      </c>
      <c r="L81" s="302">
        <f t="shared" si="11"/>
        <v>0.36456815215295474</v>
      </c>
      <c r="M81" s="302">
        <f t="shared" si="11"/>
        <v>0.3578116874690937</v>
      </c>
      <c r="N81" s="302">
        <f t="shared" si="11"/>
        <v>0.36212221564534897</v>
      </c>
      <c r="O81" s="302">
        <f t="shared" si="11"/>
        <v>0.35245809753800855</v>
      </c>
      <c r="P81" s="302">
        <f t="shared" si="11"/>
        <v>0.35550722124104583</v>
      </c>
      <c r="Q81" s="302">
        <f t="shared" si="11"/>
        <v>0.35225380039710225</v>
      </c>
      <c r="R81" s="302">
        <f t="shared" si="11"/>
        <v>0.33794174499546337</v>
      </c>
      <c r="S81" s="302">
        <f t="shared" si="11"/>
        <v>0.33725356587966726</v>
      </c>
      <c r="T81" s="302">
        <f t="shared" si="11"/>
        <v>0.33041531297465609</v>
      </c>
      <c r="U81" s="302">
        <f t="shared" si="11"/>
        <v>0.346878862138361</v>
      </c>
      <c r="V81" s="302">
        <f t="shared" si="11"/>
        <v>0.35209389090812143</v>
      </c>
      <c r="W81" s="302">
        <f t="shared" si="11"/>
        <v>0.3544513629578655</v>
      </c>
      <c r="X81" s="302">
        <f t="shared" si="11"/>
        <v>0.40869645074505478</v>
      </c>
      <c r="Y81" s="302">
        <f t="shared" si="11"/>
        <v>0.41891473437419535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6.2027143928922333E-3</v>
      </c>
      <c r="C82" s="302">
        <f t="shared" si="12"/>
        <v>5.6721994991402284E-3</v>
      </c>
      <c r="D82" s="302">
        <f t="shared" si="12"/>
        <v>8.6414719337718823E-3</v>
      </c>
      <c r="E82" s="302">
        <f t="shared" si="12"/>
        <v>7.0782407568134665E-3</v>
      </c>
      <c r="F82" s="302">
        <f t="shared" si="12"/>
        <v>9.311670660899057E-3</v>
      </c>
      <c r="G82" s="302">
        <f t="shared" si="12"/>
        <v>9.8794674148418322E-3</v>
      </c>
      <c r="H82" s="302">
        <f t="shared" si="12"/>
        <v>5.8682869591977389E-3</v>
      </c>
      <c r="I82" s="302">
        <f t="shared" si="12"/>
        <v>7.8125260437941699E-3</v>
      </c>
      <c r="J82" s="302">
        <f t="shared" si="12"/>
        <v>5.2646111119323147E-3</v>
      </c>
      <c r="K82" s="302">
        <f t="shared" si="12"/>
        <v>7.1652821280408169E-3</v>
      </c>
      <c r="L82" s="302">
        <f t="shared" si="12"/>
        <v>7.8450220094375828E-3</v>
      </c>
      <c r="M82" s="302">
        <f t="shared" si="12"/>
        <v>9.3391753759526457E-3</v>
      </c>
      <c r="N82" s="302">
        <f t="shared" si="12"/>
        <v>7.7665083138592269E-3</v>
      </c>
      <c r="O82" s="302">
        <f t="shared" si="12"/>
        <v>9.8867726542245151E-3</v>
      </c>
      <c r="P82" s="302">
        <f t="shared" si="12"/>
        <v>9.8722196121457054E-3</v>
      </c>
      <c r="Q82" s="302">
        <f t="shared" si="12"/>
        <v>9.8251198127845725E-3</v>
      </c>
      <c r="R82" s="302">
        <f t="shared" si="12"/>
        <v>1.0613208527468079E-2</v>
      </c>
      <c r="S82" s="302">
        <f t="shared" si="12"/>
        <v>1.0980625005334957E-2</v>
      </c>
      <c r="T82" s="302">
        <f t="shared" si="12"/>
        <v>1.1281887848510804E-2</v>
      </c>
      <c r="U82" s="302">
        <f t="shared" si="12"/>
        <v>9.9094956073383679E-3</v>
      </c>
      <c r="V82" s="302">
        <f t="shared" si="12"/>
        <v>8.2335323488632751E-3</v>
      </c>
      <c r="W82" s="302">
        <f t="shared" si="12"/>
        <v>8.0854005667199726E-3</v>
      </c>
      <c r="X82" s="302">
        <f t="shared" si="12"/>
        <v>2.1282244812645575E-3</v>
      </c>
      <c r="Y82" s="302">
        <f t="shared" si="12"/>
        <v>1.4153485889550023E-3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4.6791561001572078E-2</v>
      </c>
      <c r="C83" s="301">
        <f t="shared" si="13"/>
        <v>2.8253381994073904E-2</v>
      </c>
      <c r="D83" s="301">
        <f t="shared" si="13"/>
        <v>2.9841125055468529E-2</v>
      </c>
      <c r="E83" s="301">
        <f t="shared" si="13"/>
        <v>5.1186605691807552E-2</v>
      </c>
      <c r="F83" s="301">
        <f t="shared" si="13"/>
        <v>5.443335396524774E-2</v>
      </c>
      <c r="G83" s="301">
        <f t="shared" si="13"/>
        <v>3.4869626302032046E-2</v>
      </c>
      <c r="H83" s="301">
        <f t="shared" si="13"/>
        <v>1.944155978555865E-2</v>
      </c>
      <c r="I83" s="301">
        <f t="shared" si="13"/>
        <v>2.1833897327293635E-2</v>
      </c>
      <c r="J83" s="301">
        <f t="shared" si="13"/>
        <v>3.9633854549089957E-2</v>
      </c>
      <c r="K83" s="301">
        <f t="shared" si="13"/>
        <v>2.831713054682012E-2</v>
      </c>
      <c r="L83" s="301">
        <f t="shared" si="13"/>
        <v>2.2355451945730929E-2</v>
      </c>
      <c r="M83" s="301">
        <f t="shared" si="13"/>
        <v>1.3953299180238935E-2</v>
      </c>
      <c r="N83" s="301">
        <f t="shared" si="13"/>
        <v>1.5902551948443835E-2</v>
      </c>
      <c r="O83" s="301">
        <f t="shared" si="13"/>
        <v>1.5930691594322286E-2</v>
      </c>
      <c r="P83" s="301">
        <f t="shared" si="13"/>
        <v>1.5988874031372495E-2</v>
      </c>
      <c r="Q83" s="301">
        <f t="shared" si="13"/>
        <v>1.3329094911729228E-2</v>
      </c>
      <c r="R83" s="301">
        <f t="shared" si="13"/>
        <v>1.9715605044155742E-2</v>
      </c>
      <c r="S83" s="301">
        <f t="shared" si="13"/>
        <v>1.47041222469174E-2</v>
      </c>
      <c r="T83" s="301">
        <f t="shared" si="13"/>
        <v>1.4973269737204158E-2</v>
      </c>
      <c r="U83" s="301">
        <f t="shared" si="13"/>
        <v>1.3987288070528726E-2</v>
      </c>
      <c r="V83" s="301">
        <f t="shared" si="13"/>
        <v>1.1196973571698545E-2</v>
      </c>
      <c r="W83" s="301">
        <f t="shared" si="13"/>
        <v>1.1147328120402571E-2</v>
      </c>
      <c r="X83" s="301">
        <f t="shared" si="13"/>
        <v>6.9224112288555177E-3</v>
      </c>
      <c r="Y83" s="301">
        <f t="shared" si="13"/>
        <v>4.5350015024621616E-3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1.7046322583942043E-2</v>
      </c>
      <c r="C84" s="302">
        <f t="shared" si="14"/>
        <v>8.2263582755787452E-3</v>
      </c>
      <c r="D84" s="302">
        <f t="shared" si="14"/>
        <v>9.42917640295899E-3</v>
      </c>
      <c r="E84" s="302">
        <f t="shared" si="14"/>
        <v>1.5247576513650191E-2</v>
      </c>
      <c r="F84" s="302">
        <f t="shared" si="14"/>
        <v>2.0174566824080004E-2</v>
      </c>
      <c r="G84" s="302">
        <f t="shared" si="14"/>
        <v>1.1799986042114552E-2</v>
      </c>
      <c r="H84" s="302">
        <f t="shared" si="14"/>
        <v>5.5931007500279245E-3</v>
      </c>
      <c r="I84" s="302">
        <f t="shared" si="14"/>
        <v>5.9064250228263145E-3</v>
      </c>
      <c r="J84" s="302">
        <f t="shared" si="14"/>
        <v>1.5586928833236884E-2</v>
      </c>
      <c r="K84" s="302">
        <f t="shared" si="14"/>
        <v>9.9108393030186044E-3</v>
      </c>
      <c r="L84" s="302">
        <f t="shared" si="14"/>
        <v>7.9041547379638567E-3</v>
      </c>
      <c r="M84" s="302">
        <f t="shared" si="14"/>
        <v>3.5127984427268839E-3</v>
      </c>
      <c r="N84" s="302">
        <f t="shared" si="14"/>
        <v>4.2316925308817982E-3</v>
      </c>
      <c r="O84" s="302">
        <f t="shared" si="14"/>
        <v>4.3345399198530914E-3</v>
      </c>
      <c r="P84" s="302">
        <f t="shared" si="14"/>
        <v>4.8488861795107007E-3</v>
      </c>
      <c r="Q84" s="302">
        <f t="shared" si="14"/>
        <v>3.7333073405115625E-3</v>
      </c>
      <c r="R84" s="302">
        <f t="shared" si="14"/>
        <v>5.8621259117522017E-3</v>
      </c>
      <c r="S84" s="302">
        <f t="shared" si="14"/>
        <v>3.9191507895199682E-3</v>
      </c>
      <c r="T84" s="302">
        <f t="shared" si="14"/>
        <v>3.4101861329770477E-3</v>
      </c>
      <c r="U84" s="302">
        <f t="shared" si="14"/>
        <v>3.8335236770429323E-3</v>
      </c>
      <c r="V84" s="302">
        <f t="shared" si="14"/>
        <v>2.9400314500308356E-3</v>
      </c>
      <c r="W84" s="302">
        <f t="shared" si="14"/>
        <v>2.8608156137439372E-3</v>
      </c>
      <c r="X84" s="302">
        <f t="shared" si="14"/>
        <v>2.0752108173755133E-3</v>
      </c>
      <c r="Y84" s="302">
        <f t="shared" si="14"/>
        <v>1.5260065558751407E-3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2.9102814426937622E-2</v>
      </c>
      <c r="C85" s="302">
        <f t="shared" si="15"/>
        <v>1.9439545913227066E-2</v>
      </c>
      <c r="D85" s="302">
        <f t="shared" si="15"/>
        <v>1.9516939059368878E-2</v>
      </c>
      <c r="E85" s="302">
        <f t="shared" si="15"/>
        <v>3.5205925671201677E-2</v>
      </c>
      <c r="F85" s="302">
        <f t="shared" si="15"/>
        <v>3.3294364108431763E-2</v>
      </c>
      <c r="G85" s="302">
        <f t="shared" si="15"/>
        <v>2.2046409706237446E-2</v>
      </c>
      <c r="H85" s="302">
        <f t="shared" si="15"/>
        <v>1.324067217189953E-2</v>
      </c>
      <c r="I85" s="302">
        <f t="shared" si="15"/>
        <v>1.5118317821360069E-2</v>
      </c>
      <c r="J85" s="302">
        <f t="shared" si="15"/>
        <v>2.3501662422117226E-2</v>
      </c>
      <c r="K85" s="302">
        <f t="shared" si="15"/>
        <v>1.7664172737683E-2</v>
      </c>
      <c r="L85" s="302">
        <f t="shared" si="15"/>
        <v>1.3638777071075324E-2</v>
      </c>
      <c r="M85" s="302">
        <f t="shared" si="15"/>
        <v>9.4732290021455282E-3</v>
      </c>
      <c r="N85" s="302">
        <f t="shared" si="15"/>
        <v>1.0866471056483763E-2</v>
      </c>
      <c r="O85" s="302">
        <f t="shared" si="15"/>
        <v>1.0572164506710228E-2</v>
      </c>
      <c r="P85" s="302">
        <f t="shared" si="15"/>
        <v>1.0117507963460988E-2</v>
      </c>
      <c r="Q85" s="302">
        <f t="shared" si="15"/>
        <v>8.5781858763221194E-3</v>
      </c>
      <c r="R85" s="302">
        <f t="shared" si="15"/>
        <v>1.2754253963487207E-2</v>
      </c>
      <c r="S85" s="302">
        <f t="shared" si="15"/>
        <v>9.6476924389877396E-3</v>
      </c>
      <c r="T85" s="302">
        <f t="shared" si="15"/>
        <v>1.0394602362774206E-2</v>
      </c>
      <c r="U85" s="302">
        <f t="shared" si="15"/>
        <v>9.1274237770114647E-3</v>
      </c>
      <c r="V85" s="302">
        <f t="shared" si="15"/>
        <v>7.4041834141068703E-3</v>
      </c>
      <c r="W85" s="302">
        <f t="shared" si="15"/>
        <v>7.4490960193912079E-3</v>
      </c>
      <c r="X85" s="302">
        <f t="shared" si="15"/>
        <v>4.6267771616347467E-3</v>
      </c>
      <c r="Y85" s="302">
        <f t="shared" si="15"/>
        <v>2.8624052713023961E-3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6.424239906924102E-4</v>
      </c>
      <c r="C86" s="302">
        <f t="shared" si="16"/>
        <v>5.8747780526809525E-4</v>
      </c>
      <c r="D86" s="302">
        <f t="shared" si="16"/>
        <v>8.9500959314065909E-4</v>
      </c>
      <c r="E86" s="302">
        <f t="shared" si="16"/>
        <v>7.3310350695568048E-4</v>
      </c>
      <c r="F86" s="302">
        <f t="shared" si="16"/>
        <v>9.644230327359735E-4</v>
      </c>
      <c r="G86" s="302">
        <f t="shared" si="16"/>
        <v>1.0232305536800469E-3</v>
      </c>
      <c r="H86" s="302">
        <f t="shared" si="16"/>
        <v>6.0778686363119447E-4</v>
      </c>
      <c r="I86" s="302">
        <f t="shared" si="16"/>
        <v>8.0915448310725339E-4</v>
      </c>
      <c r="J86" s="302">
        <f t="shared" si="16"/>
        <v>5.4526329373584688E-4</v>
      </c>
      <c r="K86" s="302">
        <f t="shared" si="16"/>
        <v>7.4211850611851293E-4</v>
      </c>
      <c r="L86" s="302">
        <f t="shared" si="16"/>
        <v>8.1252013669174989E-4</v>
      </c>
      <c r="M86" s="302">
        <f t="shared" si="16"/>
        <v>9.672717353665242E-4</v>
      </c>
      <c r="N86" s="302">
        <f t="shared" si="16"/>
        <v>8.0438836107827693E-4</v>
      </c>
      <c r="O86" s="302">
        <f t="shared" si="16"/>
        <v>1.0239871677589678E-3</v>
      </c>
      <c r="P86" s="302">
        <f t="shared" si="16"/>
        <v>1.0224798884008054E-3</v>
      </c>
      <c r="Q86" s="302">
        <f t="shared" si="16"/>
        <v>1.0176016948955449E-3</v>
      </c>
      <c r="R86" s="302">
        <f t="shared" si="16"/>
        <v>1.0992251689163363E-3</v>
      </c>
      <c r="S86" s="302">
        <f t="shared" si="16"/>
        <v>1.1372790184096921E-3</v>
      </c>
      <c r="T86" s="302">
        <f t="shared" si="16"/>
        <v>1.1684812414529046E-3</v>
      </c>
      <c r="U86" s="302">
        <f t="shared" si="16"/>
        <v>1.0263406164743309E-3</v>
      </c>
      <c r="V86" s="302">
        <f t="shared" si="16"/>
        <v>8.5275870756083946E-4</v>
      </c>
      <c r="W86" s="302">
        <f t="shared" si="16"/>
        <v>8.3741648726742574E-4</v>
      </c>
      <c r="X86" s="302">
        <f t="shared" si="16"/>
        <v>2.2042324984525768E-4</v>
      </c>
      <c r="Y86" s="302">
        <f t="shared" si="16"/>
        <v>1.4658967528462523E-4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1.2910450819297471E-2</v>
      </c>
      <c r="C87" s="301">
        <f t="shared" si="17"/>
        <v>8.4087164306488344E-3</v>
      </c>
      <c r="D87" s="301">
        <f t="shared" si="17"/>
        <v>1.0858429360229217E-2</v>
      </c>
      <c r="E87" s="301">
        <f t="shared" si="17"/>
        <v>1.3255369173027628E-2</v>
      </c>
      <c r="F87" s="301">
        <f t="shared" si="17"/>
        <v>1.6511828437710666E-2</v>
      </c>
      <c r="G87" s="301">
        <f t="shared" si="17"/>
        <v>1.2644920210615333E-2</v>
      </c>
      <c r="H87" s="301">
        <f t="shared" si="17"/>
        <v>7.0641199778400249E-3</v>
      </c>
      <c r="I87" s="301">
        <f t="shared" si="17"/>
        <v>8.5669495970535341E-3</v>
      </c>
      <c r="J87" s="301">
        <f t="shared" si="17"/>
        <v>1.1307157361983216E-2</v>
      </c>
      <c r="K87" s="301">
        <f t="shared" si="17"/>
        <v>9.9286255680932408E-3</v>
      </c>
      <c r="L87" s="301">
        <f t="shared" si="17"/>
        <v>9.2951016437414075E-3</v>
      </c>
      <c r="M87" s="301">
        <f t="shared" si="17"/>
        <v>8.2633979341730293E-3</v>
      </c>
      <c r="N87" s="301">
        <f t="shared" si="17"/>
        <v>7.599995154286064E-3</v>
      </c>
      <c r="O87" s="301">
        <f t="shared" si="17"/>
        <v>9.019481640464724E-3</v>
      </c>
      <c r="P87" s="301">
        <f t="shared" si="17"/>
        <v>9.1754801654971036E-3</v>
      </c>
      <c r="Q87" s="301">
        <f t="shared" si="17"/>
        <v>8.5944606234729087E-3</v>
      </c>
      <c r="R87" s="301">
        <f t="shared" si="17"/>
        <v>1.0268055042083356E-2</v>
      </c>
      <c r="S87" s="301">
        <f t="shared" si="17"/>
        <v>9.5328997808059989E-3</v>
      </c>
      <c r="T87" s="301">
        <f t="shared" si="17"/>
        <v>9.5892151764086515E-3</v>
      </c>
      <c r="U87" s="301">
        <f t="shared" si="17"/>
        <v>8.7488544355473E-3</v>
      </c>
      <c r="V87" s="301">
        <f t="shared" si="17"/>
        <v>7.15940392546299E-3</v>
      </c>
      <c r="W87" s="301">
        <f t="shared" si="17"/>
        <v>7.0319882770616031E-3</v>
      </c>
      <c r="X87" s="301">
        <f t="shared" si="17"/>
        <v>2.5631395943709659E-3</v>
      </c>
      <c r="Y87" s="301">
        <f t="shared" si="17"/>
        <v>1.7444963694825159E-3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6.6005228217953585E-3</v>
      </c>
      <c r="C88" s="302">
        <f t="shared" si="18"/>
        <v>3.1782189651442185E-3</v>
      </c>
      <c r="D88" s="302">
        <f t="shared" si="18"/>
        <v>3.6496639527350432E-3</v>
      </c>
      <c r="E88" s="302">
        <f t="shared" si="18"/>
        <v>5.9046732754095633E-3</v>
      </c>
      <c r="F88" s="302">
        <f t="shared" si="18"/>
        <v>7.821313504857489E-3</v>
      </c>
      <c r="G88" s="302">
        <f t="shared" si="18"/>
        <v>4.4234670890508391E-3</v>
      </c>
      <c r="H88" s="302">
        <f t="shared" si="18"/>
        <v>2.1697373599246258E-3</v>
      </c>
      <c r="I88" s="302">
        <f t="shared" si="18"/>
        <v>2.2397718536363515E-3</v>
      </c>
      <c r="J88" s="302">
        <f t="shared" si="18"/>
        <v>6.0418012581764579E-3</v>
      </c>
      <c r="K88" s="302">
        <f t="shared" si="18"/>
        <v>3.8398650376140269E-3</v>
      </c>
      <c r="L88" s="302">
        <f t="shared" si="18"/>
        <v>3.0576507052551146E-3</v>
      </c>
      <c r="M88" s="302">
        <f t="shared" si="18"/>
        <v>1.3467977253598603E-3</v>
      </c>
      <c r="N88" s="302">
        <f t="shared" si="18"/>
        <v>1.6232744893275547E-3</v>
      </c>
      <c r="O88" s="302">
        <f t="shared" si="18"/>
        <v>1.6564418492550274E-3</v>
      </c>
      <c r="P88" s="302">
        <f t="shared" si="18"/>
        <v>1.856313887155063E-3</v>
      </c>
      <c r="Q88" s="302">
        <f t="shared" si="18"/>
        <v>1.422393135109226E-3</v>
      </c>
      <c r="R88" s="302">
        <f t="shared" si="18"/>
        <v>2.2582845382384748E-3</v>
      </c>
      <c r="S88" s="302">
        <f t="shared" si="18"/>
        <v>1.5127822566619992E-3</v>
      </c>
      <c r="T88" s="302">
        <f t="shared" si="18"/>
        <v>1.3127791992323988E-3</v>
      </c>
      <c r="U88" s="302">
        <f t="shared" si="18"/>
        <v>1.4794153385104451E-3</v>
      </c>
      <c r="V88" s="302">
        <f t="shared" si="18"/>
        <v>1.1329314564722625E-3</v>
      </c>
      <c r="W88" s="302">
        <f t="shared" si="18"/>
        <v>1.1005386299940754E-3</v>
      </c>
      <c r="X88" s="302">
        <f t="shared" si="18"/>
        <v>8.0129438727807813E-4</v>
      </c>
      <c r="Y88" s="302">
        <f t="shared" si="18"/>
        <v>5.8894714646182394E-4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2.1895534365094131E-3</v>
      </c>
      <c r="C89" s="302">
        <f t="shared" si="19"/>
        <v>1.4625363696471776E-3</v>
      </c>
      <c r="D89" s="302">
        <f t="shared" si="19"/>
        <v>1.4683590514885667E-3</v>
      </c>
      <c r="E89" s="302">
        <f t="shared" si="19"/>
        <v>2.648721680591977E-3</v>
      </c>
      <c r="F89" s="302">
        <f t="shared" si="19"/>
        <v>2.5049051366845196E-3</v>
      </c>
      <c r="G89" s="302">
        <f t="shared" si="19"/>
        <v>1.6586640531338508E-3</v>
      </c>
      <c r="H89" s="302">
        <f t="shared" si="19"/>
        <v>9.961634235911873E-4</v>
      </c>
      <c r="I89" s="302">
        <f t="shared" si="19"/>
        <v>1.137428300039629E-3</v>
      </c>
      <c r="J89" s="302">
        <f t="shared" si="19"/>
        <v>1.7681501508802931E-3</v>
      </c>
      <c r="K89" s="302">
        <f t="shared" si="19"/>
        <v>1.3289659739949588E-3</v>
      </c>
      <c r="L89" s="302">
        <f t="shared" si="19"/>
        <v>1.0261148893598992E-3</v>
      </c>
      <c r="M89" s="302">
        <f t="shared" si="19"/>
        <v>7.1271942335891108E-4</v>
      </c>
      <c r="N89" s="302">
        <f t="shared" si="19"/>
        <v>8.1754014218059624E-4</v>
      </c>
      <c r="O89" s="302">
        <f t="shared" si="19"/>
        <v>7.9539795661769694E-4</v>
      </c>
      <c r="P89" s="302">
        <f t="shared" si="19"/>
        <v>7.6119182170239399E-4</v>
      </c>
      <c r="Q89" s="302">
        <f t="shared" si="19"/>
        <v>6.4538075558536313E-4</v>
      </c>
      <c r="R89" s="302">
        <f t="shared" si="19"/>
        <v>9.5956769631251669E-4</v>
      </c>
      <c r="S89" s="302">
        <f t="shared" si="19"/>
        <v>7.2584519917149139E-4</v>
      </c>
      <c r="T89" s="302">
        <f t="shared" si="19"/>
        <v>7.8203904923693105E-4</v>
      </c>
      <c r="U89" s="302">
        <f t="shared" si="19"/>
        <v>6.8670272930493781E-4</v>
      </c>
      <c r="V89" s="302">
        <f t="shared" si="19"/>
        <v>5.5705455153155119E-4</v>
      </c>
      <c r="W89" s="302">
        <f t="shared" si="19"/>
        <v>5.6043355631783386E-4</v>
      </c>
      <c r="X89" s="302">
        <f t="shared" si="19"/>
        <v>3.4809608739571756E-4</v>
      </c>
      <c r="Y89" s="302">
        <f t="shared" si="19"/>
        <v>2.1535337464344045E-4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4.120374560992698E-3</v>
      </c>
      <c r="C90" s="302">
        <f t="shared" si="20"/>
        <v>3.7679610958574377E-3</v>
      </c>
      <c r="D90" s="302">
        <f t="shared" si="20"/>
        <v>5.7404063560056069E-3</v>
      </c>
      <c r="E90" s="302">
        <f t="shared" si="20"/>
        <v>4.7019742170260875E-3</v>
      </c>
      <c r="F90" s="302">
        <f t="shared" si="20"/>
        <v>6.1856097961686569E-3</v>
      </c>
      <c r="G90" s="302">
        <f t="shared" si="20"/>
        <v>6.5627890684306425E-3</v>
      </c>
      <c r="H90" s="302">
        <f t="shared" si="20"/>
        <v>3.8982191943242122E-3</v>
      </c>
      <c r="I90" s="302">
        <f t="shared" si="20"/>
        <v>5.1897494433775539E-3</v>
      </c>
      <c r="J90" s="302">
        <f t="shared" si="20"/>
        <v>3.4972059529264641E-3</v>
      </c>
      <c r="K90" s="302">
        <f t="shared" si="20"/>
        <v>4.7597945564842549E-3</v>
      </c>
      <c r="L90" s="302">
        <f t="shared" si="20"/>
        <v>5.2113360491263944E-3</v>
      </c>
      <c r="M90" s="302">
        <f t="shared" si="20"/>
        <v>6.2038807854542582E-3</v>
      </c>
      <c r="N90" s="302">
        <f t="shared" si="20"/>
        <v>5.1591805227779123E-3</v>
      </c>
      <c r="O90" s="302">
        <f t="shared" si="20"/>
        <v>6.5676418345919979E-3</v>
      </c>
      <c r="P90" s="302">
        <f t="shared" si="20"/>
        <v>6.5579744566396465E-3</v>
      </c>
      <c r="Q90" s="302">
        <f t="shared" si="20"/>
        <v>6.526686732778321E-3</v>
      </c>
      <c r="R90" s="302">
        <f t="shared" si="20"/>
        <v>7.0502028075323641E-3</v>
      </c>
      <c r="S90" s="302">
        <f t="shared" si="20"/>
        <v>7.2942723249725065E-3</v>
      </c>
      <c r="T90" s="302">
        <f t="shared" si="20"/>
        <v>7.4943969279393204E-3</v>
      </c>
      <c r="U90" s="302">
        <f t="shared" si="20"/>
        <v>6.5827363677319175E-3</v>
      </c>
      <c r="V90" s="302">
        <f t="shared" si="20"/>
        <v>5.4694179174591762E-3</v>
      </c>
      <c r="W90" s="302">
        <f t="shared" si="20"/>
        <v>5.3710160907496944E-3</v>
      </c>
      <c r="X90" s="302">
        <f t="shared" si="20"/>
        <v>1.4137491196971701E-3</v>
      </c>
      <c r="Y90" s="302">
        <f t="shared" si="20"/>
        <v>9.4019584837725127E-4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0.13630053717815327</v>
      </c>
      <c r="C91" s="301">
        <f t="shared" si="21"/>
        <v>0.16331262344254793</v>
      </c>
      <c r="D91" s="301">
        <f t="shared" si="21"/>
        <v>0.1520773161081318</v>
      </c>
      <c r="E91" s="301">
        <f t="shared" si="21"/>
        <v>0.12576292703170935</v>
      </c>
      <c r="F91" s="301">
        <f t="shared" si="21"/>
        <v>0.10922724215467776</v>
      </c>
      <c r="G91" s="301">
        <f t="shared" si="21"/>
        <v>0.14698057749293422</v>
      </c>
      <c r="H91" s="301">
        <f t="shared" si="21"/>
        <v>0.19911810090935847</v>
      </c>
      <c r="I91" s="301">
        <f t="shared" si="21"/>
        <v>0.20648611542653891</v>
      </c>
      <c r="J91" s="301">
        <f t="shared" si="21"/>
        <v>0.14765352954273264</v>
      </c>
      <c r="K91" s="301">
        <f t="shared" si="21"/>
        <v>0.16512394011403758</v>
      </c>
      <c r="L91" s="301">
        <f t="shared" si="21"/>
        <v>0.17496894996355461</v>
      </c>
      <c r="M91" s="301">
        <f t="shared" si="21"/>
        <v>0.20027843369288009</v>
      </c>
      <c r="N91" s="301">
        <f t="shared" si="21"/>
        <v>0.21273856746663164</v>
      </c>
      <c r="O91" s="301">
        <f t="shared" si="21"/>
        <v>0.20279876092573765</v>
      </c>
      <c r="P91" s="301">
        <f t="shared" si="21"/>
        <v>0.20687891630938426</v>
      </c>
      <c r="Q91" s="301">
        <f t="shared" si="21"/>
        <v>0.22209689769254712</v>
      </c>
      <c r="R91" s="301">
        <f t="shared" si="21"/>
        <v>0.20469747223913309</v>
      </c>
      <c r="S91" s="301">
        <f t="shared" si="21"/>
        <v>0.21365212543947176</v>
      </c>
      <c r="T91" s="301">
        <f t="shared" si="21"/>
        <v>0.2150352393949464</v>
      </c>
      <c r="U91" s="301">
        <f t="shared" si="21"/>
        <v>0.21621796144926766</v>
      </c>
      <c r="V91" s="301">
        <f t="shared" si="21"/>
        <v>0.22708769983871102</v>
      </c>
      <c r="W91" s="301">
        <f t="shared" si="21"/>
        <v>0.23191745240083048</v>
      </c>
      <c r="X91" s="301">
        <f t="shared" si="21"/>
        <v>0.25669779815601046</v>
      </c>
      <c r="Y91" s="301">
        <f t="shared" si="21"/>
        <v>0.26933519241187148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0.1750791852055904</v>
      </c>
      <c r="C92" s="235">
        <f t="shared" si="22"/>
        <v>0.21266399028025262</v>
      </c>
      <c r="D92" s="235">
        <f t="shared" si="22"/>
        <v>0.22506073967741666</v>
      </c>
      <c r="E92" s="235">
        <f t="shared" si="22"/>
        <v>0.1940728865483862</v>
      </c>
      <c r="F92" s="235">
        <f t="shared" si="22"/>
        <v>0.20063265253261073</v>
      </c>
      <c r="G92" s="235">
        <f t="shared" si="22"/>
        <v>0.21257161642083139</v>
      </c>
      <c r="H92" s="235">
        <f t="shared" si="22"/>
        <v>0.15146172427909069</v>
      </c>
      <c r="I92" s="235">
        <f t="shared" si="22"/>
        <v>0.1772734313500928</v>
      </c>
      <c r="J92" s="235">
        <f t="shared" si="22"/>
        <v>0.12507730951755164</v>
      </c>
      <c r="K92" s="235">
        <f t="shared" si="22"/>
        <v>0.17876385528588212</v>
      </c>
      <c r="L92" s="235">
        <f t="shared" si="22"/>
        <v>0.18778205242839649</v>
      </c>
      <c r="M92" s="235">
        <f t="shared" si="22"/>
        <v>0.19841764795913802</v>
      </c>
      <c r="N92" s="235">
        <f t="shared" si="22"/>
        <v>0.18555950858358311</v>
      </c>
      <c r="O92" s="235">
        <f t="shared" si="22"/>
        <v>0.20171941522442421</v>
      </c>
      <c r="P92" s="235">
        <f t="shared" si="22"/>
        <v>0.19830380861131375</v>
      </c>
      <c r="Q92" s="235">
        <f t="shared" si="22"/>
        <v>0.196055551941336</v>
      </c>
      <c r="R92" s="235">
        <f t="shared" si="22"/>
        <v>0.20658989410934414</v>
      </c>
      <c r="S92" s="235">
        <f t="shared" si="22"/>
        <v>0.21246787175397938</v>
      </c>
      <c r="T92" s="235">
        <f t="shared" si="22"/>
        <v>0.21588914814001711</v>
      </c>
      <c r="U92" s="235">
        <f t="shared" si="22"/>
        <v>0.20339133372558121</v>
      </c>
      <c r="V92" s="235">
        <f t="shared" si="22"/>
        <v>0.19473400919495823</v>
      </c>
      <c r="W92" s="235">
        <f t="shared" si="22"/>
        <v>0.1912849502066806</v>
      </c>
      <c r="X92" s="235">
        <f t="shared" si="22"/>
        <v>0.1341961682515608</v>
      </c>
      <c r="Y92" s="235">
        <f t="shared" si="22"/>
        <v>0.12480811454628286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20.242652246415819</v>
      </c>
      <c r="C96" s="320">
        <f t="shared" si="23"/>
        <v>17.674740501258608</v>
      </c>
      <c r="D96" s="320">
        <f t="shared" si="23"/>
        <v>18.483667084762708</v>
      </c>
      <c r="E96" s="320">
        <f t="shared" si="23"/>
        <v>20.579761612056796</v>
      </c>
      <c r="F96" s="320">
        <f t="shared" si="23"/>
        <v>21.783620965936365</v>
      </c>
      <c r="G96" s="320">
        <f t="shared" si="23"/>
        <v>18.320551147165656</v>
      </c>
      <c r="H96" s="320">
        <f t="shared" si="23"/>
        <v>13.456662037584792</v>
      </c>
      <c r="I96" s="320">
        <f t="shared" si="23"/>
        <v>12.810696185446188</v>
      </c>
      <c r="J96" s="320">
        <f t="shared" si="23"/>
        <v>14.862299756534959</v>
      </c>
      <c r="K96" s="320">
        <f t="shared" si="23"/>
        <v>13.523196449276719</v>
      </c>
      <c r="L96" s="320">
        <f t="shared" si="23"/>
        <v>13.945808043122106</v>
      </c>
      <c r="M96" s="320">
        <f t="shared" si="23"/>
        <v>14.45818440474239</v>
      </c>
      <c r="N96" s="320">
        <f t="shared" si="23"/>
        <v>15.889571885328916</v>
      </c>
      <c r="O96" s="320">
        <f t="shared" si="23"/>
        <v>16.765064670147972</v>
      </c>
      <c r="P96" s="320">
        <f t="shared" si="23"/>
        <v>16.483809887128409</v>
      </c>
      <c r="Q96" s="320">
        <f t="shared" si="23"/>
        <v>15.188308484571069</v>
      </c>
      <c r="R96" s="320">
        <f t="shared" si="23"/>
        <v>16.199028940502011</v>
      </c>
      <c r="S96" s="320">
        <f t="shared" si="23"/>
        <v>15.925601099944306</v>
      </c>
      <c r="T96" s="320">
        <f t="shared" si="23"/>
        <v>15.850207637908371</v>
      </c>
      <c r="U96" s="320">
        <f t="shared" si="23"/>
        <v>15.349043042644688</v>
      </c>
      <c r="V96" s="320">
        <f t="shared" si="23"/>
        <v>14.406297626697096</v>
      </c>
      <c r="W96" s="320">
        <f t="shared" si="23"/>
        <v>15.143425478457345</v>
      </c>
      <c r="X96" s="320">
        <f t="shared" si="23"/>
        <v>12.973542364779743</v>
      </c>
      <c r="Y96" s="320">
        <f t="shared" si="23"/>
        <v>12.88220523824527</v>
      </c>
      <c r="DA96" s="95"/>
    </row>
    <row r="97" spans="1:105" ht="12" customHeight="1" x14ac:dyDescent="0.25">
      <c r="A97" s="55" t="s">
        <v>91</v>
      </c>
      <c r="B97" s="330">
        <f>IF(B$6=0,0,B$6/OIS!B$5*1000)</f>
        <v>0.37868270997006243</v>
      </c>
      <c r="C97" s="330">
        <f>IF(C$6=0,0,C$6/OIS!C$5*1000)</f>
        <v>0.4520906454943211</v>
      </c>
      <c r="D97" s="330">
        <f>IF(D$6=0,0,D$6/OIS!D$5*1000)</f>
        <v>0.42555647590348361</v>
      </c>
      <c r="E97" s="330">
        <f>IF(E$6=0,0,E$6/OIS!E$5*1000)</f>
        <v>0.4203612688198014</v>
      </c>
      <c r="F97" s="330">
        <f>IF(F$6=0,0,F$6/OIS!F$5*1000)</f>
        <v>0.39338032110422405</v>
      </c>
      <c r="G97" s="330">
        <f>IF(G$6=0,0,G$6/OIS!G$5*1000)</f>
        <v>0.35014503336398251</v>
      </c>
      <c r="H97" s="330">
        <f>IF(H$6=0,0,H$6/OIS!H$5*1000)</f>
        <v>0.20741352777609362</v>
      </c>
      <c r="I97" s="330">
        <f>IF(I$6=0,0,I$6/OIS!I$5*1000)</f>
        <v>0.2125599629748163</v>
      </c>
      <c r="J97" s="330">
        <f>IF(J$6=0,0,J$6/OIS!J$5*1000)</f>
        <v>0.17963495903429394</v>
      </c>
      <c r="K97" s="330">
        <f>IF(K$6=0,0,K$6/OIS!K$5*1000)</f>
        <v>0.24105187557467864</v>
      </c>
      <c r="L97" s="330">
        <f>IF(L$6=0,0,L$6/OIS!L$5*1000)</f>
        <v>0.25431954830099968</v>
      </c>
      <c r="M97" s="330">
        <f>IF(M$6=0,0,M$6/OIS!M$5*1000)</f>
        <v>0.25532228658566664</v>
      </c>
      <c r="N97" s="330">
        <f>IF(N$6=0,0,N$6/OIS!N$5*1000)</f>
        <v>0.28598760275544638</v>
      </c>
      <c r="O97" s="330">
        <f>IF(O$6=0,0,O$6/OIS!O$5*1000)</f>
        <v>0.29090486570004842</v>
      </c>
      <c r="P97" s="330">
        <f>IF(P$6=0,0,P$6/OIS!P$5*1000)</f>
        <v>0.27731795209251686</v>
      </c>
      <c r="Q97" s="330">
        <f>IF(Q$6=0,0,Q$6/OIS!Q$5*1000)</f>
        <v>0.25111615541952126</v>
      </c>
      <c r="R97" s="330">
        <f>IF(R$6=0,0,R$6/OIS!R$5*1000)</f>
        <v>0.27575520535221537</v>
      </c>
      <c r="S97" s="330">
        <f>IF(S$6=0,0,S$6/OIS!S$5*1000)</f>
        <v>0.27721595491167667</v>
      </c>
      <c r="T97" s="330">
        <f>IF(T$6=0,0,T$6/OIS!T$5*1000)</f>
        <v>0.27732175098983525</v>
      </c>
      <c r="U97" s="330">
        <f>IF(U$6=0,0,U$6/OIS!U$5*1000)</f>
        <v>0.26993557788870159</v>
      </c>
      <c r="V97" s="330">
        <f>IF(V$6=0,0,V$6/OIS!V$5*1000)</f>
        <v>0.27027678783603382</v>
      </c>
      <c r="W97" s="330">
        <f>IF(W$6=0,0,W$6/OIS!W$5*1000)</f>
        <v>0.27912753411821767</v>
      </c>
      <c r="X97" s="330">
        <f>IF(X$6=0,0,X$6/OIS!X$5*1000)</f>
        <v>0.23826684389115643</v>
      </c>
      <c r="Y97" s="330">
        <f>IF(Y$6=0,0,Y$6/OIS!Y$5*1000)</f>
        <v>0.23117876733890003</v>
      </c>
      <c r="DA97" s="67"/>
    </row>
    <row r="98" spans="1:105" ht="12" customHeight="1" x14ac:dyDescent="0.25">
      <c r="A98" s="173" t="s">
        <v>92</v>
      </c>
      <c r="B98" s="331">
        <f>IF(B$7=0,0,B$7/OIS!B$5*1000)</f>
        <v>0.17472424726400476</v>
      </c>
      <c r="C98" s="331">
        <f>IF(C$7=0,0,C$7/OIS!C$5*1000)</f>
        <v>0.2022294542663442</v>
      </c>
      <c r="D98" s="331">
        <f>IF(D$7=0,0,D$7/OIS!D$5*1000)</f>
        <v>0.19873980871865851</v>
      </c>
      <c r="E98" s="331">
        <f>IF(E$7=0,0,E$7/OIS!E$5*1000)</f>
        <v>0.19476119307506731</v>
      </c>
      <c r="F98" s="331">
        <f>IF(F$7=0,0,F$7/OIS!F$5*1000)</f>
        <v>0.1907897522111667</v>
      </c>
      <c r="G98" s="331">
        <f>IF(G$7=0,0,G$7/OIS!G$5*1000)</f>
        <v>0.16987819304140253</v>
      </c>
      <c r="H98" s="331">
        <f>IF(H$7=0,0,H$7/OIS!H$5*1000)</f>
        <v>9.7007877093652023E-2</v>
      </c>
      <c r="I98" s="331">
        <f>IF(I$7=0,0,I$7/OIS!I$5*1000)</f>
        <v>0.10187110898430697</v>
      </c>
      <c r="J98" s="331">
        <f>IF(J$7=0,0,J$7/OIS!J$5*1000)</f>
        <v>8.527903494740964E-2</v>
      </c>
      <c r="K98" s="331">
        <f>IF(K$7=0,0,K$7/OIS!K$5*1000)</f>
        <v>0.11339747516395191</v>
      </c>
      <c r="L98" s="331">
        <f>IF(L$7=0,0,L$7/OIS!L$5*1000)</f>
        <v>0.12055882137119628</v>
      </c>
      <c r="M98" s="331">
        <f>IF(M$7=0,0,M$7/OIS!M$5*1000)</f>
        <v>0.12426405179540785</v>
      </c>
      <c r="N98" s="331">
        <f>IF(N$7=0,0,N$7/OIS!N$5*1000)</f>
        <v>0.13561937292737003</v>
      </c>
      <c r="O98" s="331">
        <f>IF(O$7=0,0,O$7/OIS!O$5*1000)</f>
        <v>0.14310857558716245</v>
      </c>
      <c r="P98" s="331">
        <f>IF(P$7=0,0,P$7/OIS!P$5*1000)</f>
        <v>0.13702989662864587</v>
      </c>
      <c r="Q98" s="331">
        <f>IF(Q$7=0,0,Q$7/OIS!Q$5*1000)</f>
        <v>0.1243227498583741</v>
      </c>
      <c r="R98" s="331">
        <f>IF(R$7=0,0,R$7/OIS!R$5*1000)</f>
        <v>0.13755382769976202</v>
      </c>
      <c r="S98" s="331">
        <f>IF(S$7=0,0,S$7/OIS!S$5*1000)</f>
        <v>0.13854387567411555</v>
      </c>
      <c r="T98" s="331">
        <f>IF(T$7=0,0,T$7/OIS!T$5*1000)</f>
        <v>0.13909428808919538</v>
      </c>
      <c r="U98" s="331">
        <f>IF(U$7=0,0,U$7/OIS!U$5*1000)</f>
        <v>0.13257450844607591</v>
      </c>
      <c r="V98" s="331">
        <f>IF(V$7=0,0,V$7/OIS!V$5*1000)</f>
        <v>0.12842392384258677</v>
      </c>
      <c r="W98" s="331">
        <f>IF(W$7=0,0,W$7/OIS!W$5*1000)</f>
        <v>0.13262193966292177</v>
      </c>
      <c r="X98" s="331">
        <f>IF(X$7=0,0,X$7/OIS!X$5*1000)</f>
        <v>0.10334716784495968</v>
      </c>
      <c r="Y98" s="331">
        <f>IF(Y$7=0,0,Y$7/OIS!Y$5*1000)</f>
        <v>9.9175675739985161E-2</v>
      </c>
      <c r="DA98" s="177"/>
    </row>
    <row r="99" spans="1:105" ht="12" customHeight="1" x14ac:dyDescent="0.25">
      <c r="A99" s="173" t="s">
        <v>93</v>
      </c>
      <c r="B99" s="331">
        <f>IF(B$8=0,0,B$8/OIS!B$5*1000)</f>
        <v>0.28108558592428906</v>
      </c>
      <c r="C99" s="331">
        <f>IF(C$8=0,0,C$8/OIS!C$5*1000)</f>
        <v>0.31724569917470768</v>
      </c>
      <c r="D99" s="331">
        <f>IF(D$8=0,0,D$8/OIS!D$5*1000)</f>
        <v>0.32275487506486872</v>
      </c>
      <c r="E99" s="331">
        <f>IF(E$8=0,0,E$8/OIS!E$5*1000)</f>
        <v>0.3143445837605488</v>
      </c>
      <c r="F99" s="331">
        <f>IF(F$8=0,0,F$8/OIS!F$5*1000)</f>
        <v>0.31872839428509203</v>
      </c>
      <c r="G99" s="331">
        <f>IF(G$8=0,0,G$8/OIS!G$5*1000)</f>
        <v>0.28386370635820785</v>
      </c>
      <c r="H99" s="331">
        <f>IF(H$8=0,0,H$8/OIS!H$5*1000)</f>
        <v>0.15772146636705683</v>
      </c>
      <c r="I99" s="331">
        <f>IF(I$8=0,0,I$8/OIS!I$5*1000)</f>
        <v>0.16870759008220723</v>
      </c>
      <c r="J99" s="331">
        <f>IF(J$8=0,0,J$8/OIS!J$5*1000)</f>
        <v>0.14023564290708948</v>
      </c>
      <c r="K99" s="331">
        <f>IF(K$8=0,0,K$8/OIS!K$5*1000)</f>
        <v>0.18519213902696408</v>
      </c>
      <c r="L99" s="331">
        <f>IF(L$8=0,0,L$8/OIS!L$5*1000)</f>
        <v>0.19803398723162127</v>
      </c>
      <c r="M99" s="331">
        <f>IF(M$8=0,0,M$8/OIS!M$5*1000)</f>
        <v>0.20811520421213212</v>
      </c>
      <c r="N99" s="331">
        <f>IF(N$8=0,0,N$8/OIS!N$5*1000)</f>
        <v>0.22283291940000483</v>
      </c>
      <c r="O99" s="331">
        <f>IF(O$8=0,0,O$8/OIS!O$5*1000)</f>
        <v>0.24151484681630522</v>
      </c>
      <c r="P99" s="331">
        <f>IF(P$8=0,0,P$8/OIS!P$5*1000)</f>
        <v>0.23197769699907919</v>
      </c>
      <c r="Q99" s="331">
        <f>IF(Q$8=0,0,Q$8/OIS!Q$5*1000)</f>
        <v>0.210750368205293</v>
      </c>
      <c r="R99" s="331">
        <f>IF(R$8=0,0,R$8/OIS!R$5*1000)</f>
        <v>0.23440261859057995</v>
      </c>
      <c r="S99" s="331">
        <f>IF(S$8=0,0,S$8/OIS!S$5*1000)</f>
        <v>0.23639697527991463</v>
      </c>
      <c r="T99" s="331">
        <f>IF(T$8=0,0,T$8/OIS!T$5*1000)</f>
        <v>0.2379198473476522</v>
      </c>
      <c r="U99" s="331">
        <f>IF(U$8=0,0,U$8/OIS!U$5*1000)</f>
        <v>0.22347693033642929</v>
      </c>
      <c r="V99" s="331">
        <f>IF(V$8=0,0,V$8/OIS!V$5*1000)</f>
        <v>0.21132533870744427</v>
      </c>
      <c r="W99" s="331">
        <f>IF(W$8=0,0,W$8/OIS!W$5*1000)</f>
        <v>0.21822406860788582</v>
      </c>
      <c r="X99" s="331">
        <f>IF(X$8=0,0,X$8/OIS!X$5*1000)</f>
        <v>0.15788538480291101</v>
      </c>
      <c r="Y99" s="331">
        <f>IF(Y$8=0,0,Y$8/OIS!Y$5*1000)</f>
        <v>0.15002953878013711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0.13711792576074022</v>
      </c>
      <c r="C100" s="331">
        <f>IF(C$9=0,0,C$9/OIS!C$5*1000)</f>
        <v>0.16459013033729694</v>
      </c>
      <c r="D100" s="331">
        <f>IF(D$9=0,0,D$9/OIS!D$5*1000)</f>
        <v>0.15375596796520274</v>
      </c>
      <c r="E100" s="331">
        <f>IF(E$9=0,0,E$9/OIS!E$5*1000)</f>
        <v>0.15209640568855068</v>
      </c>
      <c r="F100" s="331">
        <f>IF(F$9=0,0,F$9/OIS!F$5*1000)</f>
        <v>0.14113908833165451</v>
      </c>
      <c r="G100" s="331">
        <f>IF(G$9=0,0,G$9/OIS!G$5*1000)</f>
        <v>0.12561883308578115</v>
      </c>
      <c r="H100" s="331">
        <f>IF(H$9=0,0,H$9/OIS!H$5*1000)</f>
        <v>7.4919599320648136E-2</v>
      </c>
      <c r="I100" s="331">
        <f>IF(I$9=0,0,I$9/OIS!I$5*1000)</f>
        <v>7.6434411231481134E-2</v>
      </c>
      <c r="J100" s="331">
        <f>IF(J$9=0,0,J$9/OIS!J$5*1000)</f>
        <v>6.4708746359359345E-2</v>
      </c>
      <c r="K100" s="331">
        <f>IF(K$9=0,0,K$9/OIS!K$5*1000)</f>
        <v>8.6978040925955111E-2</v>
      </c>
      <c r="L100" s="331">
        <f>IF(L$9=0,0,L$9/OIS!L$5*1000)</f>
        <v>9.1636500112597469E-2</v>
      </c>
      <c r="M100" s="331">
        <f>IF(M$9=0,0,M$9/OIS!M$5*1000)</f>
        <v>9.1545289113145079E-2</v>
      </c>
      <c r="N100" s="331">
        <f>IF(N$9=0,0,N$9/OIS!N$5*1000)</f>
        <v>0.1030403513395905</v>
      </c>
      <c r="O100" s="331">
        <f>IF(O$9=0,0,O$9/OIS!O$5*1000)</f>
        <v>0.10408946009336242</v>
      </c>
      <c r="P100" s="331">
        <f>IF(P$9=0,0,P$9/OIS!P$5*1000)</f>
        <v>9.914308420484555E-2</v>
      </c>
      <c r="Q100" s="331">
        <f>IF(Q$9=0,0,Q$9/OIS!Q$5*1000)</f>
        <v>8.9742159650565215E-2</v>
      </c>
      <c r="R100" s="331">
        <f>IF(R$9=0,0,R$9/OIS!R$5*1000)</f>
        <v>9.8402800145166502E-2</v>
      </c>
      <c r="S100" s="331">
        <f>IF(S$9=0,0,S$9/OIS!S$5*1000)</f>
        <v>9.8887444898876325E-2</v>
      </c>
      <c r="T100" s="331">
        <f>IF(T$9=0,0,T$9/OIS!T$5*1000)</f>
        <v>9.8855477241658204E-2</v>
      </c>
      <c r="U100" s="331">
        <f>IF(U$9=0,0,U$9/OIS!U$5*1000)</f>
        <v>9.6616977391740605E-2</v>
      </c>
      <c r="V100" s="331">
        <f>IF(V$9=0,0,V$9/OIS!V$5*1000)</f>
        <v>9.7344094467454956E-2</v>
      </c>
      <c r="W100" s="331">
        <f>IF(W$9=0,0,W$9/OIS!W$5*1000)</f>
        <v>0.10053286655874688</v>
      </c>
      <c r="X100" s="331">
        <f>IF(X$9=0,0,X$9/OIS!X$5*1000)</f>
        <v>8.7197650291901602E-2</v>
      </c>
      <c r="Y100" s="331">
        <f>IF(Y$9=0,0,Y$9/OIS!Y$5*1000)</f>
        <v>8.4757355965423511E-2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0.41565094371582523</v>
      </c>
      <c r="C101" s="332">
        <f>IF(C$10=0,0,C$10/OIS!C$5*1000)</f>
        <v>0.37160449237470738</v>
      </c>
      <c r="D101" s="332">
        <f>IF(D$10=0,0,D$10/OIS!D$5*1000)</f>
        <v>0.33892560943333194</v>
      </c>
      <c r="E101" s="332">
        <f>IF(E$10=0,0,E$10/OIS!E$5*1000)</f>
        <v>0.42396655604875533</v>
      </c>
      <c r="F101" s="332">
        <f>IF(F$10=0,0,F$10/OIS!F$5*1000)</f>
        <v>0.46041611103361779</v>
      </c>
      <c r="G101" s="332">
        <f>IF(G$10=0,0,G$10/OIS!G$5*1000)</f>
        <v>0.33505109997173577</v>
      </c>
      <c r="H101" s="332">
        <f>IF(H$10=0,0,H$10/OIS!H$5*1000)</f>
        <v>0.20801788964071058</v>
      </c>
      <c r="I101" s="332">
        <f>IF(I$10=0,0,I$10/OIS!I$5*1000)</f>
        <v>0.18327584900518593</v>
      </c>
      <c r="J101" s="332">
        <f>IF(J$10=0,0,J$10/OIS!J$5*1000)</f>
        <v>0.25376461199416783</v>
      </c>
      <c r="K101" s="332">
        <f>IF(K$10=0,0,K$10/OIS!K$5*1000)</f>
        <v>0.21814035149455482</v>
      </c>
      <c r="L101" s="332">
        <f>IF(L$10=0,0,L$10/OIS!L$5*1000)</f>
        <v>0.25942439065494505</v>
      </c>
      <c r="M101" s="332">
        <f>IF(M$10=0,0,M$10/OIS!M$5*1000)</f>
        <v>0.23982485963464895</v>
      </c>
      <c r="N101" s="332">
        <f>IF(N$10=0,0,N$10/OIS!N$5*1000)</f>
        <v>0.24712903496994898</v>
      </c>
      <c r="O101" s="332">
        <f>IF(O$10=0,0,O$10/OIS!O$5*1000)</f>
        <v>0.27621602946902396</v>
      </c>
      <c r="P101" s="332">
        <f>IF(P$10=0,0,P$10/OIS!P$5*1000)</f>
        <v>0.26416988677751985</v>
      </c>
      <c r="Q101" s="332">
        <f>IF(Q$10=0,0,Q$10/OIS!Q$5*1000)</f>
        <v>0.25591844894956012</v>
      </c>
      <c r="R101" s="332">
        <f>IF(R$10=0,0,R$10/OIS!R$5*1000)</f>
        <v>0.2707778515949803</v>
      </c>
      <c r="S101" s="332">
        <f>IF(S$10=0,0,S$10/OIS!S$5*1000)</f>
        <v>0.27868976179086208</v>
      </c>
      <c r="T101" s="332">
        <f>IF(T$10=0,0,T$10/OIS!T$5*1000)</f>
        <v>0.27805844288008824</v>
      </c>
      <c r="U101" s="332">
        <f>IF(U$10=0,0,U$10/OIS!U$5*1000)</f>
        <v>0.26375227248087524</v>
      </c>
      <c r="V101" s="332">
        <f>IF(V$10=0,0,V$10/OIS!V$5*1000)</f>
        <v>0.24786675098724642</v>
      </c>
      <c r="W101" s="332">
        <f>IF(W$10=0,0,W$10/OIS!W$5*1000)</f>
        <v>0.2507418195263168</v>
      </c>
      <c r="X101" s="332">
        <f>IF(X$10=0,0,X$10/OIS!X$5*1000)</f>
        <v>0.22698824531737047</v>
      </c>
      <c r="Y101" s="332">
        <f>IF(Y$10=0,0,Y$10/OIS!Y$5*1000)</f>
        <v>0.21093647410389635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4.6434475769407113</v>
      </c>
      <c r="C102" s="348">
        <f>IF(C$16=0,0,C$16/OIS!C$5*1000)</f>
        <v>3.1796051825190998</v>
      </c>
      <c r="D102" s="348">
        <f>IF(D$16=0,0,D$16/OIS!D$5*1000)</f>
        <v>3.9467845900524634</v>
      </c>
      <c r="E102" s="348">
        <f>IF(E$16=0,0,E$16/OIS!E$5*1000)</f>
        <v>5.1774130631365036</v>
      </c>
      <c r="F102" s="348">
        <f>IF(F$16=0,0,F$16/OIS!F$5*1000)</f>
        <v>5.3600777082502944</v>
      </c>
      <c r="G102" s="348">
        <f>IF(G$16=0,0,G$16/OIS!G$5*1000)</f>
        <v>3.9246861119403071</v>
      </c>
      <c r="H102" s="348">
        <f>IF(H$16=0,0,H$16/OIS!H$5*1000)</f>
        <v>2.3459694989340747</v>
      </c>
      <c r="I102" s="348">
        <f>IF(I$16=0,0,I$16/OIS!I$5*1000)</f>
        <v>2.3946534067199807</v>
      </c>
      <c r="J102" s="348">
        <f>IF(J$16=0,0,J$16/OIS!J$5*1000)</f>
        <v>3.7386536156364811</v>
      </c>
      <c r="K102" s="348">
        <f>IF(K$16=0,0,K$16/OIS!K$5*1000)</f>
        <v>2.4553911301342217</v>
      </c>
      <c r="L102" s="348">
        <f>IF(L$16=0,0,L$16/OIS!L$5*1000)</f>
        <v>2.3279837642266141</v>
      </c>
      <c r="M102" s="348">
        <f>IF(M$16=0,0,M$16/OIS!M$5*1000)</f>
        <v>2.1451432603098435</v>
      </c>
      <c r="N102" s="348">
        <f>IF(N$16=0,0,N$16/OIS!N$5*1000)</f>
        <v>2.3153578121488883</v>
      </c>
      <c r="O102" s="348">
        <f>IF(O$16=0,0,O$16/OIS!O$5*1000)</f>
        <v>2.4344310595925371</v>
      </c>
      <c r="P102" s="348">
        <f>IF(P$16=0,0,P$16/OIS!P$5*1000)</f>
        <v>2.3575666930815151</v>
      </c>
      <c r="Q102" s="348">
        <f>IF(Q$16=0,0,Q$16/OIS!Q$5*1000)</f>
        <v>2.073082143413842</v>
      </c>
      <c r="R102" s="348">
        <f>IF(R$16=0,0,R$16/OIS!R$5*1000)</f>
        <v>2.387722729825013</v>
      </c>
      <c r="S102" s="348">
        <f>IF(S$16=0,0,S$16/OIS!S$5*1000)</f>
        <v>2.1778220333160778</v>
      </c>
      <c r="T102" s="348">
        <f>IF(T$16=0,0,T$16/OIS!T$5*1000)</f>
        <v>2.1834247443692494</v>
      </c>
      <c r="U102" s="348">
        <f>IF(U$16=0,0,U$16/OIS!U$5*1000)</f>
        <v>2.0967477532655954</v>
      </c>
      <c r="V102" s="348">
        <f>IF(V$16=0,0,V$16/OIS!V$5*1000)</f>
        <v>1.9187401050421717</v>
      </c>
      <c r="W102" s="348">
        <f>IF(W$16=0,0,W$16/OIS!W$5*1000)</f>
        <v>1.9880976190423416</v>
      </c>
      <c r="X102" s="348">
        <f>IF(X$16=0,0,X$16/OIS!X$5*1000)</f>
        <v>1.6356651153020958</v>
      </c>
      <c r="Y102" s="348">
        <f>IF(Y$16=0,0,Y$16/OIS!Y$5*1000)</f>
        <v>1.5330202758817999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6.7002647563392959</v>
      </c>
      <c r="C103" s="348">
        <f>IF(C$27=0,0,C$27/OIS!C$5*1000)</f>
        <v>5.6940927391111105</v>
      </c>
      <c r="D103" s="348">
        <f>IF(D$27=0,0,D$27/OIS!D$5*1000)</f>
        <v>5.3739784751720139</v>
      </c>
      <c r="E103" s="348">
        <f>IF(E$27=0,0,E$27/OIS!E$5*1000)</f>
        <v>5.9884732625224997</v>
      </c>
      <c r="F103" s="348">
        <f>IF(F$27=0,0,F$27/OIS!F$5*1000)</f>
        <v>6.6237761294821995</v>
      </c>
      <c r="G103" s="348">
        <f>IF(G$27=0,0,G$27/OIS!G$5*1000)</f>
        <v>5.6736211311121361</v>
      </c>
      <c r="H103" s="348">
        <f>IF(H$27=0,0,H$27/OIS!H$5*1000)</f>
        <v>5.291299979043532</v>
      </c>
      <c r="I103" s="348">
        <f>IF(I$27=0,0,I$27/OIS!I$5*1000)</f>
        <v>4.3675108807001886</v>
      </c>
      <c r="J103" s="348">
        <f>IF(J$27=0,0,J$27/OIS!J$5*1000)</f>
        <v>5.5895150737673331</v>
      </c>
      <c r="K103" s="348">
        <f>IF(K$27=0,0,K$27/OIS!K$5*1000)</f>
        <v>5.0553783499615008</v>
      </c>
      <c r="L103" s="348">
        <f>IF(L$27=0,0,L$27/OIS!L$5*1000)</f>
        <v>5.1936026395985238</v>
      </c>
      <c r="M103" s="348">
        <f>IF(M$27=0,0,M$27/OIS!M$5*1000)</f>
        <v>5.3083348793739624</v>
      </c>
      <c r="N103" s="348">
        <f>IF(N$27=0,0,N$27/OIS!N$5*1000)</f>
        <v>5.8773734689224231</v>
      </c>
      <c r="O103" s="348">
        <f>IF(O$27=0,0,O$27/OIS!O$5*1000)</f>
        <v>6.0747351816691602</v>
      </c>
      <c r="P103" s="348">
        <f>IF(P$27=0,0,P$27/OIS!P$5*1000)</f>
        <v>6.0228452396892918</v>
      </c>
      <c r="Q103" s="348">
        <f>IF(Q$27=0,0,Q$27/OIS!Q$5*1000)</f>
        <v>5.4993663359081539</v>
      </c>
      <c r="R103" s="348">
        <f>IF(R$27=0,0,R$27/OIS!R$5*1000)</f>
        <v>5.6462517794732987</v>
      </c>
      <c r="S103" s="348">
        <f>IF(S$27=0,0,S$27/OIS!S$5*1000)</f>
        <v>5.5458388133964069</v>
      </c>
      <c r="T103" s="348">
        <f>IF(T$27=0,0,T$27/OIS!T$5*1000)</f>
        <v>5.4159715823392709</v>
      </c>
      <c r="U103" s="348">
        <f>IF(U$27=0,0,U$27/OIS!U$5*1000)</f>
        <v>5.4763598601532504</v>
      </c>
      <c r="V103" s="348">
        <f>IF(V$27=0,0,V$27/OIS!V$5*1000)</f>
        <v>5.1909841025009795</v>
      </c>
      <c r="W103" s="348">
        <f>IF(W$27=0,0,W$27/OIS!W$5*1000)</f>
        <v>5.4900484616356726</v>
      </c>
      <c r="X103" s="348">
        <f>IF(X$27=0,0,X$27/OIS!X$5*1000)</f>
        <v>5.3298513285455318</v>
      </c>
      <c r="Y103" s="348">
        <f>IF(Y$27=0,0,Y$27/OIS!Y$5*1000)</f>
        <v>5.4147783965399636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0.94718529742177593</v>
      </c>
      <c r="C104" s="348">
        <f>IF(C$35=0,0,C$35/OIS!C$5*1000)</f>
        <v>0.49937119502818866</v>
      </c>
      <c r="D104" s="348">
        <f>IF(D$35=0,0,D$35/OIS!D$5*1000)</f>
        <v>0.55157342096005124</v>
      </c>
      <c r="E104" s="348">
        <f>IF(E$35=0,0,E$35/OIS!E$5*1000)</f>
        <v>1.0534081428677489</v>
      </c>
      <c r="F104" s="348">
        <f>IF(F$35=0,0,F$35/OIS!F$5*1000)</f>
        <v>1.1857555506836057</v>
      </c>
      <c r="G104" s="348">
        <f>IF(G$35=0,0,G$35/OIS!G$5*1000)</f>
        <v>0.63883077214893091</v>
      </c>
      <c r="H104" s="348">
        <f>IF(H$35=0,0,H$35/OIS!H$5*1000)</f>
        <v>0.26161849951776217</v>
      </c>
      <c r="I104" s="348">
        <f>IF(I$35=0,0,I$35/OIS!I$5*1000)</f>
        <v>0.27970742520418435</v>
      </c>
      <c r="J104" s="348">
        <f>IF(J$35=0,0,J$35/OIS!J$5*1000)</f>
        <v>0.58905022681548158</v>
      </c>
      <c r="K104" s="348">
        <f>IF(K$35=0,0,K$35/OIS!K$5*1000)</f>
        <v>0.38293811926446331</v>
      </c>
      <c r="L104" s="348">
        <f>IF(L$35=0,0,L$35/OIS!L$5*1000)</f>
        <v>0.31176484155240408</v>
      </c>
      <c r="M104" s="348">
        <f>IF(M$35=0,0,M$35/OIS!M$5*1000)</f>
        <v>0.20173937260243538</v>
      </c>
      <c r="N104" s="348">
        <f>IF(N$35=0,0,N$35/OIS!N$5*1000)</f>
        <v>0.25268474234497579</v>
      </c>
      <c r="O104" s="348">
        <f>IF(O$35=0,0,O$35/OIS!O$5*1000)</f>
        <v>0.26707907481899584</v>
      </c>
      <c r="P104" s="348">
        <f>IF(P$35=0,0,P$35/OIS!P$5*1000)</f>
        <v>0.26355755984238877</v>
      </c>
      <c r="Q104" s="348">
        <f>IF(Q$35=0,0,Q$35/OIS!Q$5*1000)</f>
        <v>0.20244640533947006</v>
      </c>
      <c r="R104" s="348">
        <f>IF(R$35=0,0,R$35/OIS!R$5*1000)</f>
        <v>0.31937365668978623</v>
      </c>
      <c r="S104" s="348">
        <f>IF(S$35=0,0,S$35/OIS!S$5*1000)</f>
        <v>0.23417198542922327</v>
      </c>
      <c r="T104" s="348">
        <f>IF(T$35=0,0,T$35/OIS!T$5*1000)</f>
        <v>0.23732943435309561</v>
      </c>
      <c r="U104" s="348">
        <f>IF(U$35=0,0,U$35/OIS!U$5*1000)</f>
        <v>0.21469148664441598</v>
      </c>
      <c r="V104" s="348">
        <f>IF(V$35=0,0,V$35/OIS!V$5*1000)</f>
        <v>0.16130693379215086</v>
      </c>
      <c r="W104" s="348">
        <f>IF(W$35=0,0,W$35/OIS!W$5*1000)</f>
        <v>0.16880873267522833</v>
      </c>
      <c r="X104" s="348">
        <f>IF(X$35=0,0,X$35/OIS!X$5*1000)</f>
        <v>8.9808195343984029E-2</v>
      </c>
      <c r="Y104" s="348">
        <f>IF(Y$35=0,0,Y$35/OIS!Y$5*1000)</f>
        <v>5.8420820110468216E-2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0.2613417662794929</v>
      </c>
      <c r="C105" s="348">
        <f>IF(C$54=0,0,C$54/OIS!C$5*1000)</f>
        <v>0.14862188086038763</v>
      </c>
      <c r="D105" s="348">
        <f>IF(D$54=0,0,D$54/OIS!D$5*1000)</f>
        <v>0.20070359335788976</v>
      </c>
      <c r="E105" s="348">
        <f>IF(E$54=0,0,E$54/OIS!E$5*1000)</f>
        <v>0.27279233766071503</v>
      </c>
      <c r="F105" s="348">
        <f>IF(F$54=0,0,F$54/OIS!F$5*1000)</f>
        <v>0.35968741214165828</v>
      </c>
      <c r="G105" s="348">
        <f>IF(G$54=0,0,G$54/OIS!G$5*1000)</f>
        <v>0.23166190747040691</v>
      </c>
      <c r="H105" s="348">
        <f>IF(H$54=0,0,H$54/OIS!H$5*1000)</f>
        <v>9.5059475134744165E-2</v>
      </c>
      <c r="I105" s="348">
        <f>IF(I$54=0,0,I$54/OIS!I$5*1000)</f>
        <v>0.1097485885238835</v>
      </c>
      <c r="J105" s="348">
        <f>IF(J$54=0,0,J$54/OIS!J$5*1000)</f>
        <v>0.16805036210810559</v>
      </c>
      <c r="K105" s="348">
        <f>IF(K$54=0,0,K$54/OIS!K$5*1000)</f>
        <v>0.13426675402863661</v>
      </c>
      <c r="L105" s="348">
        <f>IF(L$54=0,0,L$54/OIS!L$5*1000)</f>
        <v>0.1296277032649264</v>
      </c>
      <c r="M105" s="348">
        <f>IF(M$54=0,0,M$54/OIS!M$5*1000)</f>
        <v>0.11947373114204099</v>
      </c>
      <c r="N105" s="348">
        <f>IF(N$54=0,0,N$54/OIS!N$5*1000)</f>
        <v>0.12076066933217987</v>
      </c>
      <c r="O105" s="348">
        <f>IF(O$54=0,0,O$54/OIS!O$5*1000)</f>
        <v>0.15121219299360342</v>
      </c>
      <c r="P105" s="348">
        <f>IF(P$54=0,0,P$54/OIS!P$5*1000)</f>
        <v>0.15124687067117185</v>
      </c>
      <c r="Q105" s="348">
        <f>IF(Q$54=0,0,Q$54/OIS!Q$5*1000)</f>
        <v>0.13053531920780551</v>
      </c>
      <c r="R105" s="348">
        <f>IF(R$54=0,0,R$54/OIS!R$5*1000)</f>
        <v>0.16633252078937585</v>
      </c>
      <c r="S105" s="348">
        <f>IF(S$54=0,0,S$54/OIS!S$5*1000)</f>
        <v>0.15181715923486283</v>
      </c>
      <c r="T105" s="348">
        <f>IF(T$54=0,0,T$54/OIS!T$5*1000)</f>
        <v>0.15199105163065929</v>
      </c>
      <c r="U105" s="348">
        <f>IF(U$54=0,0,U$54/OIS!U$5*1000)</f>
        <v>0.13428654330504841</v>
      </c>
      <c r="V105" s="348">
        <f>IF(V$54=0,0,V$54/OIS!V$5*1000)</f>
        <v>0.10314050377996334</v>
      </c>
      <c r="W105" s="348">
        <f>IF(W$54=0,0,W$54/OIS!W$5*1000)</f>
        <v>0.10648839043906803</v>
      </c>
      <c r="X105" s="348">
        <f>IF(X$54=0,0,X$54/OIS!X$5*1000)</f>
        <v>3.3253000114416086E-2</v>
      </c>
      <c r="Y105" s="348">
        <f>IF(Y$54=0,0,Y$54/OIS!Y$5*1000)</f>
        <v>2.2472960269047517E-2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2.7590843750970273</v>
      </c>
      <c r="C106" s="348">
        <f>IF(C$68=0,0,C$68/OIS!C$5*1000)</f>
        <v>2.8865082399267976</v>
      </c>
      <c r="D106" s="348">
        <f>IF(D$68=0,0,D$68/OIS!D$5*1000)</f>
        <v>2.810946482086929</v>
      </c>
      <c r="E106" s="348">
        <f>IF(E$68=0,0,E$68/OIS!E$5*1000)</f>
        <v>2.588171057947072</v>
      </c>
      <c r="F106" s="348">
        <f>IF(F$68=0,0,F$68/OIS!F$5*1000)</f>
        <v>2.3793648422520461</v>
      </c>
      <c r="G106" s="348">
        <f>IF(G$68=0,0,G$68/OIS!G$5*1000)</f>
        <v>2.6927651875992464</v>
      </c>
      <c r="H106" s="348">
        <f>IF(H$68=0,0,H$68/OIS!H$5*1000)</f>
        <v>2.6794649895029412</v>
      </c>
      <c r="I106" s="348">
        <f>IF(I$68=0,0,I$68/OIS!I$5*1000)</f>
        <v>2.6452308912423641</v>
      </c>
      <c r="J106" s="348">
        <f>IF(J$68=0,0,J$68/OIS!J$5*1000)</f>
        <v>2.1944710161744827</v>
      </c>
      <c r="K106" s="348">
        <f>IF(K$68=0,0,K$68/OIS!K$5*1000)</f>
        <v>2.2330034806407348</v>
      </c>
      <c r="L106" s="348">
        <f>IF(L$68=0,0,L$68/OIS!L$5*1000)</f>
        <v>2.4400833896983691</v>
      </c>
      <c r="M106" s="348">
        <f>IF(M$68=0,0,M$68/OIS!M$5*1000)</f>
        <v>2.8956625266246321</v>
      </c>
      <c r="N106" s="348">
        <f>IF(N$68=0,0,N$68/OIS!N$5*1000)</f>
        <v>3.3803247605429396</v>
      </c>
      <c r="O106" s="348">
        <f>IF(O$68=0,0,O$68/OIS!O$5*1000)</f>
        <v>3.3999343419458694</v>
      </c>
      <c r="P106" s="348">
        <f>IF(P$68=0,0,P$68/OIS!P$5*1000)</f>
        <v>3.410152726099041</v>
      </c>
      <c r="Q106" s="348">
        <f>IF(Q$68=0,0,Q$68/OIS!Q$5*1000)</f>
        <v>3.3732761956206252</v>
      </c>
      <c r="R106" s="348">
        <f>IF(R$68=0,0,R$68/OIS!R$5*1000)</f>
        <v>3.315900276849324</v>
      </c>
      <c r="S106" s="348">
        <f>IF(S$68=0,0,S$68/OIS!S$5*1000)</f>
        <v>3.4025385239042905</v>
      </c>
      <c r="T106" s="348">
        <f>IF(T$68=0,0,T$68/OIS!T$5*1000)</f>
        <v>3.4083531938772347</v>
      </c>
      <c r="U106" s="348">
        <f>IF(U$68=0,0,U$68/OIS!U$5*1000)</f>
        <v>3.3187387968776991</v>
      </c>
      <c r="V106" s="348">
        <f>IF(V$68=0,0,V$68/OIS!V$5*1000)</f>
        <v>3.2714929912385253</v>
      </c>
      <c r="W106" s="348">
        <f>IF(W$68=0,0,W$68/OIS!W$5*1000)</f>
        <v>3.5120246575856546</v>
      </c>
      <c r="X106" s="348">
        <f>IF(X$68=0,0,X$68/OIS!X$5*1000)</f>
        <v>3.3302797593226803</v>
      </c>
      <c r="Y106" s="348">
        <f>IF(Y$68=0,0,Y$68/OIS!Y$5*1000)</f>
        <v>3.469631226532008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3.544067061702596</v>
      </c>
      <c r="C107" s="333">
        <f>IF(C$69=0,0,C$69/OIS!C$5*1000)</f>
        <v>3.7587808421656472</v>
      </c>
      <c r="D107" s="333">
        <f>IF(D$69=0,0,D$69/OIS!D$5*1000)</f>
        <v>4.1599477860478142</v>
      </c>
      <c r="E107" s="333">
        <f>IF(E$69=0,0,E$69/OIS!E$5*1000)</f>
        <v>3.9939737405295324</v>
      </c>
      <c r="F107" s="333">
        <f>IF(F$69=0,0,F$69/OIS!F$5*1000)</f>
        <v>4.3705056561608036</v>
      </c>
      <c r="G107" s="333">
        <f>IF(G$69=0,0,G$69/OIS!G$5*1000)</f>
        <v>3.8944291710735204</v>
      </c>
      <c r="H107" s="333">
        <f>IF(H$69=0,0,H$69/OIS!H$5*1000)</f>
        <v>2.0381692352535739</v>
      </c>
      <c r="I107" s="333">
        <f>IF(I$69=0,0,I$69/OIS!I$5*1000)</f>
        <v>2.2709960707775907</v>
      </c>
      <c r="J107" s="333">
        <f>IF(J$69=0,0,J$69/OIS!J$5*1000)</f>
        <v>1.8589364667907551</v>
      </c>
      <c r="K107" s="333">
        <f>IF(K$69=0,0,K$69/OIS!K$5*1000)</f>
        <v>2.4174587330610593</v>
      </c>
      <c r="L107" s="333">
        <f>IF(L$69=0,0,L$69/OIS!L$5*1000)</f>
        <v>2.618772457109908</v>
      </c>
      <c r="M107" s="333">
        <f>IF(M$69=0,0,M$69/OIS!M$5*1000)</f>
        <v>2.8687589433484755</v>
      </c>
      <c r="N107" s="333">
        <f>IF(N$69=0,0,N$69/OIS!N$5*1000)</f>
        <v>2.9484611506451524</v>
      </c>
      <c r="O107" s="333">
        <f>IF(O$69=0,0,O$69/OIS!O$5*1000)</f>
        <v>3.3818390414619035</v>
      </c>
      <c r="P107" s="333">
        <f>IF(P$69=0,0,P$69/OIS!P$5*1000)</f>
        <v>3.2688022810423947</v>
      </c>
      <c r="Q107" s="333">
        <f>IF(Q$69=0,0,Q$69/OIS!Q$5*1000)</f>
        <v>2.9777522029978569</v>
      </c>
      <c r="R107" s="333">
        <f>IF(R$69=0,0,R$69/OIS!R$5*1000)</f>
        <v>3.3465556734925115</v>
      </c>
      <c r="S107" s="333">
        <f>IF(S$69=0,0,S$69/OIS!S$5*1000)</f>
        <v>3.3836785721079998</v>
      </c>
      <c r="T107" s="333">
        <f>IF(T$69=0,0,T$69/OIS!T$5*1000)</f>
        <v>3.421887824790431</v>
      </c>
      <c r="U107" s="333">
        <f>IF(U$69=0,0,U$69/OIS!U$5*1000)</f>
        <v>3.1218623358548565</v>
      </c>
      <c r="V107" s="333">
        <f>IF(V$69=0,0,V$69/OIS!V$5*1000)</f>
        <v>2.8053960945025374</v>
      </c>
      <c r="W107" s="333">
        <f>IF(W$69=0,0,W$69/OIS!W$5*1000)</f>
        <v>2.896709388605291</v>
      </c>
      <c r="X107" s="333">
        <f>IF(X$69=0,0,X$69/OIS!X$5*1000)</f>
        <v>1.740999674002734</v>
      </c>
      <c r="Y107" s="333">
        <f>IF(Y$69=0,0,Y$69/OIS!Y$5*1000)</f>
        <v>1.6078037469836406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RO: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307.5499333648329</v>
      </c>
      <c r="C5" s="223">
        <v>216.0982513426261</v>
      </c>
      <c r="D5" s="223">
        <v>315.26032633027251</v>
      </c>
      <c r="E5" s="223">
        <v>341.09106851873219</v>
      </c>
      <c r="F5" s="223">
        <v>312.88380564408959</v>
      </c>
      <c r="G5" s="223">
        <v>309.15076043174611</v>
      </c>
      <c r="H5" s="223">
        <v>324.33180448432478</v>
      </c>
      <c r="I5" s="223">
        <v>307.02214583902969</v>
      </c>
      <c r="J5" s="223">
        <v>368.51881515751148</v>
      </c>
      <c r="K5" s="223">
        <v>242.03260886961209</v>
      </c>
      <c r="L5" s="223">
        <v>238.228122687546</v>
      </c>
      <c r="M5" s="223">
        <v>261.06196847320467</v>
      </c>
      <c r="N5" s="223">
        <v>240.55289974016489</v>
      </c>
      <c r="O5" s="223">
        <v>222.36888121890161</v>
      </c>
      <c r="P5" s="223">
        <v>208.66932950494319</v>
      </c>
      <c r="Q5" s="223">
        <v>210.28147683120821</v>
      </c>
      <c r="R5" s="223">
        <v>209.94861468330211</v>
      </c>
      <c r="S5" s="223">
        <v>203.57605682354409</v>
      </c>
      <c r="T5" s="223">
        <v>195.28432048650421</v>
      </c>
      <c r="U5" s="223">
        <v>209.52120117540011</v>
      </c>
      <c r="V5" s="223">
        <v>214.97831935978391</v>
      </c>
      <c r="W5" s="223">
        <v>221.3279480346574</v>
      </c>
      <c r="X5" s="223">
        <v>210.5213759262013</v>
      </c>
      <c r="Y5" s="223">
        <v>232.30703333138399</v>
      </c>
      <c r="DA5" s="89" t="s">
        <v>3123</v>
      </c>
    </row>
    <row r="6" spans="1:105" ht="12" customHeight="1" x14ac:dyDescent="0.25">
      <c r="A6" s="55" t="s">
        <v>91</v>
      </c>
      <c r="B6" s="259">
        <v>7.5187045429367458</v>
      </c>
      <c r="C6" s="259">
        <v>7.075088431152758</v>
      </c>
      <c r="D6" s="259">
        <v>9.2218067916254807</v>
      </c>
      <c r="E6" s="259">
        <v>9.110200371708757</v>
      </c>
      <c r="F6" s="259">
        <v>7.2133854599679106</v>
      </c>
      <c r="G6" s="259">
        <v>7.526329942862886</v>
      </c>
      <c r="H6" s="259">
        <v>6.7261506277246008</v>
      </c>
      <c r="I6" s="259">
        <v>6.7967189581299614</v>
      </c>
      <c r="J6" s="259">
        <v>6.1358021673219039</v>
      </c>
      <c r="K6" s="259">
        <v>5.7567832253509046</v>
      </c>
      <c r="L6" s="259">
        <v>5.6922627133860004</v>
      </c>
      <c r="M6" s="259">
        <v>6.011467289907773</v>
      </c>
      <c r="N6" s="259">
        <v>5.7318645744136116</v>
      </c>
      <c r="O6" s="259">
        <v>5.0022696449676456</v>
      </c>
      <c r="P6" s="259">
        <v>4.5651813839786257</v>
      </c>
      <c r="Q6" s="259">
        <v>4.5099344547126048</v>
      </c>
      <c r="R6" s="259">
        <v>4.5956053776015029</v>
      </c>
      <c r="S6" s="259">
        <v>4.5228597684529301</v>
      </c>
      <c r="T6" s="259">
        <v>4.3555131078959581</v>
      </c>
      <c r="U6" s="259">
        <v>4.7440411857231686</v>
      </c>
      <c r="V6" s="259">
        <v>5.2471831461913601</v>
      </c>
      <c r="W6" s="259">
        <v>5.3345273272674874</v>
      </c>
      <c r="X6" s="259">
        <v>5.2353970356755388</v>
      </c>
      <c r="Y6" s="259">
        <v>5.6931718194792591</v>
      </c>
      <c r="DA6" s="67" t="s">
        <v>3124</v>
      </c>
    </row>
    <row r="7" spans="1:105" ht="12" customHeight="1" x14ac:dyDescent="0.25">
      <c r="A7" s="173" t="s">
        <v>92</v>
      </c>
      <c r="B7" s="224">
        <v>0.88930644253197766</v>
      </c>
      <c r="C7" s="224">
        <v>0.8124256509543194</v>
      </c>
      <c r="D7" s="224">
        <v>1.102637628435909</v>
      </c>
      <c r="E7" s="224">
        <v>1.080830206622917</v>
      </c>
      <c r="F7" s="224">
        <v>0.89510685207961627</v>
      </c>
      <c r="G7" s="224">
        <v>0.93420436619206437</v>
      </c>
      <c r="H7" s="224">
        <v>0.80465748918612712</v>
      </c>
      <c r="I7" s="224">
        <v>0.83083949229887355</v>
      </c>
      <c r="J7" s="224">
        <v>0.74344842812472478</v>
      </c>
      <c r="K7" s="224">
        <v>0.69171794319293423</v>
      </c>
      <c r="L7" s="224">
        <v>0.68956302558453186</v>
      </c>
      <c r="M7" s="224">
        <v>0.74690411356865338</v>
      </c>
      <c r="N7" s="224">
        <v>0.69443152577376532</v>
      </c>
      <c r="O7" s="224">
        <v>0.62838947906811826</v>
      </c>
      <c r="P7" s="224">
        <v>0.57584680568725399</v>
      </c>
      <c r="Q7" s="224">
        <v>0.57024185174132125</v>
      </c>
      <c r="R7" s="224">
        <v>0.58564900747215742</v>
      </c>
      <c r="S7" s="224">
        <v>0.57766082688522724</v>
      </c>
      <c r="T7" s="224">
        <v>0.55820355711389724</v>
      </c>
      <c r="U7" s="224">
        <v>0.59521524470051113</v>
      </c>
      <c r="V7" s="224">
        <v>0.63724885017942567</v>
      </c>
      <c r="W7" s="224">
        <v>0.64777919963646313</v>
      </c>
      <c r="X7" s="224">
        <v>0.58343525607738567</v>
      </c>
      <c r="Y7" s="224">
        <v>0.62808827918204557</v>
      </c>
      <c r="DA7" s="177" t="s">
        <v>3125</v>
      </c>
    </row>
    <row r="8" spans="1:105" ht="12" customHeight="1" x14ac:dyDescent="0.25">
      <c r="A8" s="173" t="s">
        <v>93</v>
      </c>
      <c r="B8" s="224">
        <v>7.7871490004177906</v>
      </c>
      <c r="C8" s="224">
        <v>6.9436443240013572</v>
      </c>
      <c r="D8" s="224">
        <v>9.7381188931765852</v>
      </c>
      <c r="E8" s="224">
        <v>9.487117144520635</v>
      </c>
      <c r="F8" s="224">
        <v>8.1303575354915409</v>
      </c>
      <c r="G8" s="224">
        <v>8.4872424933316033</v>
      </c>
      <c r="H8" s="224">
        <v>7.1093706631526317</v>
      </c>
      <c r="I8" s="224">
        <v>7.4630630735920054</v>
      </c>
      <c r="J8" s="224">
        <v>6.633515517368938</v>
      </c>
      <c r="K8" s="224">
        <v>6.1323988223577217</v>
      </c>
      <c r="L8" s="224">
        <v>6.1517375991774372</v>
      </c>
      <c r="M8" s="224">
        <v>6.7904856904012076</v>
      </c>
      <c r="N8" s="224">
        <v>6.1956549477195333</v>
      </c>
      <c r="O8" s="224">
        <v>5.7586680984546321</v>
      </c>
      <c r="P8" s="224">
        <v>5.2926920113454301</v>
      </c>
      <c r="Q8" s="224">
        <v>5.250098257040599</v>
      </c>
      <c r="R8" s="224">
        <v>5.4218056418405149</v>
      </c>
      <c r="S8" s="224">
        <v>5.3561561522736518</v>
      </c>
      <c r="T8" s="224">
        <v>5.1881266449404384</v>
      </c>
      <c r="U8" s="224">
        <v>5.4498232681636081</v>
      </c>
      <c r="V8" s="224">
        <v>5.6959509447097476</v>
      </c>
      <c r="W8" s="224">
        <v>5.7895500059434157</v>
      </c>
      <c r="X8" s="224">
        <v>4.8590192532076513</v>
      </c>
      <c r="Y8" s="224">
        <v>5.1837956992921974</v>
      </c>
      <c r="DA8" s="177" t="s">
        <v>3126</v>
      </c>
    </row>
    <row r="9" spans="1:105" ht="12" customHeight="1" x14ac:dyDescent="0.25">
      <c r="A9" s="173" t="s">
        <v>94</v>
      </c>
      <c r="B9" s="224">
        <v>2.7016481488703099</v>
      </c>
      <c r="C9" s="224">
        <v>2.5554105204439201</v>
      </c>
      <c r="D9" s="224">
        <v>3.3072011127069261</v>
      </c>
      <c r="E9" s="224">
        <v>3.2717397728277691</v>
      </c>
      <c r="F9" s="224">
        <v>2.569336485105342</v>
      </c>
      <c r="G9" s="224">
        <v>2.6806616637707368</v>
      </c>
      <c r="H9" s="224">
        <v>2.4119606916189849</v>
      </c>
      <c r="I9" s="224">
        <v>2.4276992476204549</v>
      </c>
      <c r="J9" s="224">
        <v>2.195187567908794</v>
      </c>
      <c r="K9" s="224">
        <v>2.0627184178570661</v>
      </c>
      <c r="L9" s="224">
        <v>2.0365812587842131</v>
      </c>
      <c r="M9" s="224">
        <v>2.1407166230456451</v>
      </c>
      <c r="N9" s="224">
        <v>2.0507116858260348</v>
      </c>
      <c r="O9" s="224">
        <v>1.7776283456396129</v>
      </c>
      <c r="P9" s="224">
        <v>1.6210274847624819</v>
      </c>
      <c r="Q9" s="224">
        <v>1.6006746318005169</v>
      </c>
      <c r="R9" s="224">
        <v>1.6286139823450421</v>
      </c>
      <c r="S9" s="224">
        <v>1.6021425049963991</v>
      </c>
      <c r="T9" s="224">
        <v>1.541829501544338</v>
      </c>
      <c r="U9" s="224">
        <v>1.686259719445472</v>
      </c>
      <c r="V9" s="224">
        <v>1.87647596979468</v>
      </c>
      <c r="W9" s="224">
        <v>1.907753291170085</v>
      </c>
      <c r="X9" s="224">
        <v>1.90051012192055</v>
      </c>
      <c r="Y9" s="224">
        <v>2.070118445062636</v>
      </c>
      <c r="DA9" s="177" t="s">
        <v>3127</v>
      </c>
    </row>
    <row r="10" spans="1:105" ht="12" customHeight="1" x14ac:dyDescent="0.25">
      <c r="A10" s="56" t="s">
        <v>95</v>
      </c>
      <c r="B10" s="260">
        <v>12.41128630176628</v>
      </c>
      <c r="C10" s="260">
        <v>9.3877948402297502</v>
      </c>
      <c r="D10" s="260">
        <v>11.838131767273779</v>
      </c>
      <c r="E10" s="260">
        <v>14.216424075846289</v>
      </c>
      <c r="F10" s="260">
        <v>12.685384747464109</v>
      </c>
      <c r="G10" s="260">
        <v>11.003198838495861</v>
      </c>
      <c r="H10" s="260">
        <v>10.18540785423559</v>
      </c>
      <c r="I10" s="260">
        <v>8.838042153898213</v>
      </c>
      <c r="J10" s="260">
        <v>12.14133893727529</v>
      </c>
      <c r="K10" s="260">
        <v>7.8753064373593578</v>
      </c>
      <c r="L10" s="260">
        <v>9.0937178279013988</v>
      </c>
      <c r="M10" s="260">
        <v>8.7544227370773413</v>
      </c>
      <c r="N10" s="260">
        <v>7.6233247191229427</v>
      </c>
      <c r="O10" s="260">
        <v>7.3622025517837084</v>
      </c>
      <c r="P10" s="260">
        <v>6.6985728259953934</v>
      </c>
      <c r="Q10" s="260">
        <v>7.0593613894803191</v>
      </c>
      <c r="R10" s="260">
        <v>6.9704240433247273</v>
      </c>
      <c r="S10" s="260">
        <v>7.0682860495089042</v>
      </c>
      <c r="T10" s="260">
        <v>6.7908266733667126</v>
      </c>
      <c r="U10" s="260">
        <v>7.1649426338487459</v>
      </c>
      <c r="V10" s="260">
        <v>7.4145294956809273</v>
      </c>
      <c r="W10" s="260">
        <v>7.3580149615222119</v>
      </c>
      <c r="X10" s="260">
        <v>7.5059768520017762</v>
      </c>
      <c r="Y10" s="260">
        <v>7.7993208507495897</v>
      </c>
      <c r="DA10" s="68" t="s">
        <v>3128</v>
      </c>
    </row>
    <row r="11" spans="1:105" ht="12" customHeight="1" x14ac:dyDescent="0.25">
      <c r="A11" s="37" t="s">
        <v>159</v>
      </c>
      <c r="B11" s="226">
        <v>0.90067438188202353</v>
      </c>
      <c r="C11" s="226">
        <v>0.4665131735439938</v>
      </c>
      <c r="D11" s="226">
        <v>0.900051179393071</v>
      </c>
      <c r="E11" s="226">
        <v>0.99643054399472308</v>
      </c>
      <c r="F11" s="226">
        <v>0.93324250646651108</v>
      </c>
      <c r="G11" s="226">
        <v>2.4499382921802471</v>
      </c>
      <c r="H11" s="226">
        <v>1.760876716831679</v>
      </c>
      <c r="I11" s="226">
        <v>2.3014511026545108</v>
      </c>
      <c r="J11" s="226">
        <v>1.322645935852482</v>
      </c>
      <c r="K11" s="226">
        <v>0.73481513348335192</v>
      </c>
      <c r="L11" s="226">
        <v>0.75946505390582231</v>
      </c>
      <c r="M11" s="226">
        <v>1.348868065458813</v>
      </c>
      <c r="N11" s="226">
        <v>1.4640698318950811</v>
      </c>
      <c r="O11" s="226">
        <v>1.2774041480089759</v>
      </c>
      <c r="P11" s="226">
        <v>1.3278219788513901</v>
      </c>
      <c r="Q11" s="226">
        <v>1.742255169054536</v>
      </c>
      <c r="R11" s="226">
        <v>1.619536525667739</v>
      </c>
      <c r="S11" s="226">
        <v>1.617943385977864</v>
      </c>
      <c r="T11" s="226">
        <v>1.661499883021363</v>
      </c>
      <c r="U11" s="226">
        <v>1.547598163892365</v>
      </c>
      <c r="V11" s="226">
        <v>1.66193231425751</v>
      </c>
      <c r="W11" s="226">
        <v>1.7839281934062099</v>
      </c>
      <c r="X11" s="226">
        <v>1.638374228427351</v>
      </c>
      <c r="Y11" s="226">
        <v>1.8098918299039819</v>
      </c>
      <c r="DA11" s="69" t="s">
        <v>3129</v>
      </c>
    </row>
    <row r="12" spans="1:105" ht="12" customHeight="1" x14ac:dyDescent="0.25">
      <c r="A12" s="37" t="s">
        <v>35</v>
      </c>
      <c r="B12" s="226">
        <v>5.56155126310734</v>
      </c>
      <c r="C12" s="226">
        <v>1.7869036524018731</v>
      </c>
      <c r="D12" s="226">
        <v>2.0508904022477901</v>
      </c>
      <c r="E12" s="226">
        <v>4.1578856445390162</v>
      </c>
      <c r="F12" s="226">
        <v>5.4751930212787121</v>
      </c>
      <c r="G12" s="226">
        <v>1.9840553483221539</v>
      </c>
      <c r="H12" s="226">
        <v>3.689760248713319</v>
      </c>
      <c r="I12" s="226">
        <v>1.776037791112751</v>
      </c>
      <c r="J12" s="226">
        <v>8.4349412044544749</v>
      </c>
      <c r="K12" s="226">
        <v>3.4330473135879149</v>
      </c>
      <c r="L12" s="226">
        <v>2.3739993443309388</v>
      </c>
      <c r="M12" s="226">
        <v>2.3093191520420482</v>
      </c>
      <c r="N12" s="226">
        <v>1.920498349824487</v>
      </c>
      <c r="O12" s="226">
        <v>1.941621249071992</v>
      </c>
      <c r="P12" s="226">
        <v>1.7460771077907911</v>
      </c>
      <c r="Q12" s="226">
        <v>1.4699398533790919</v>
      </c>
      <c r="R12" s="226">
        <v>1.3727505075412469</v>
      </c>
      <c r="S12" s="226">
        <v>1.2810228830720991</v>
      </c>
      <c r="T12" s="226">
        <v>1.0317074544781191</v>
      </c>
      <c r="U12" s="226">
        <v>1.5338034994682139</v>
      </c>
      <c r="V12" s="226">
        <v>1.4276365753145659</v>
      </c>
      <c r="W12" s="226">
        <v>1.3759193453570471</v>
      </c>
      <c r="X12" s="226">
        <v>2.3511765841731722</v>
      </c>
      <c r="Y12" s="226">
        <v>2.6339436117642059</v>
      </c>
      <c r="DA12" s="69" t="s">
        <v>3130</v>
      </c>
    </row>
    <row r="13" spans="1:105" ht="12" customHeight="1" x14ac:dyDescent="0.25">
      <c r="A13" s="37" t="s">
        <v>96</v>
      </c>
      <c r="B13" s="226">
        <v>6.9627562151864275E-2</v>
      </c>
      <c r="C13" s="226">
        <v>0.43518793121822508</v>
      </c>
      <c r="D13" s="226">
        <v>1.7422558306274889E-2</v>
      </c>
      <c r="E13" s="226">
        <v>0.66155584705282122</v>
      </c>
      <c r="F13" s="226">
        <v>0.34820048183253399</v>
      </c>
      <c r="G13" s="226">
        <v>0.34820048183312402</v>
      </c>
      <c r="H13" s="226">
        <v>0.31335536522129331</v>
      </c>
      <c r="I13" s="226">
        <v>0.34820048183428742</v>
      </c>
      <c r="J13" s="226">
        <v>0.15667768260991519</v>
      </c>
      <c r="K13" s="226">
        <v>1.742255830623091E-2</v>
      </c>
      <c r="L13" s="226">
        <v>2.1423830299245221</v>
      </c>
      <c r="M13" s="226">
        <v>0.29593280691303719</v>
      </c>
      <c r="N13" s="226">
        <v>0</v>
      </c>
      <c r="O13" s="226">
        <v>5.2205003845396142E-2</v>
      </c>
      <c r="P13" s="226">
        <v>0</v>
      </c>
      <c r="Q13" s="226">
        <v>0</v>
      </c>
      <c r="R13" s="226">
        <v>0</v>
      </c>
      <c r="S13" s="226">
        <v>3.5095800904511331E-3</v>
      </c>
      <c r="T13" s="226">
        <v>1.7547900452249241E-3</v>
      </c>
      <c r="U13" s="226">
        <v>5.6403965739436335E-4</v>
      </c>
      <c r="V13" s="226">
        <v>0</v>
      </c>
      <c r="W13" s="226">
        <v>8.836621299125047E-3</v>
      </c>
      <c r="X13" s="226">
        <v>0</v>
      </c>
      <c r="Y13" s="226">
        <v>0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3132</v>
      </c>
    </row>
    <row r="15" spans="1:105" ht="12" customHeight="1" x14ac:dyDescent="0.25">
      <c r="A15" s="37" t="s">
        <v>40</v>
      </c>
      <c r="B15" s="226">
        <v>5.8794330946250568</v>
      </c>
      <c r="C15" s="226">
        <v>6.6991900830656572</v>
      </c>
      <c r="D15" s="226">
        <v>8.8697676273266488</v>
      </c>
      <c r="E15" s="226">
        <v>8.4005520402597309</v>
      </c>
      <c r="F15" s="226">
        <v>5.9287487378863517</v>
      </c>
      <c r="G15" s="226">
        <v>6.2210047161603379</v>
      </c>
      <c r="H15" s="226">
        <v>4.4214155234692996</v>
      </c>
      <c r="I15" s="226">
        <v>4.4123527782966621</v>
      </c>
      <c r="J15" s="226">
        <v>2.227074114358421</v>
      </c>
      <c r="K15" s="226">
        <v>3.6900214319818612</v>
      </c>
      <c r="L15" s="226">
        <v>3.8178703997401162</v>
      </c>
      <c r="M15" s="226">
        <v>4.8003027126634423</v>
      </c>
      <c r="N15" s="226">
        <v>4.2387565374033738</v>
      </c>
      <c r="O15" s="226">
        <v>4.0909721508573451</v>
      </c>
      <c r="P15" s="226">
        <v>3.6246737393532129</v>
      </c>
      <c r="Q15" s="226">
        <v>3.84716636704669</v>
      </c>
      <c r="R15" s="226">
        <v>3.9781370101157409</v>
      </c>
      <c r="S15" s="226">
        <v>4.1658102003684903</v>
      </c>
      <c r="T15" s="226">
        <v>4.0958645458220051</v>
      </c>
      <c r="U15" s="226">
        <v>4.0829769308307737</v>
      </c>
      <c r="V15" s="226">
        <v>4.3249606061088519</v>
      </c>
      <c r="W15" s="226">
        <v>4.1893308014598301</v>
      </c>
      <c r="X15" s="226">
        <v>3.516426039401253</v>
      </c>
      <c r="Y15" s="226">
        <v>3.355485409081401</v>
      </c>
      <c r="DA15" s="69" t="s">
        <v>3133</v>
      </c>
    </row>
    <row r="16" spans="1:105" ht="12" customHeight="1" x14ac:dyDescent="0.25">
      <c r="A16" s="57" t="s">
        <v>3057</v>
      </c>
      <c r="B16" s="261">
        <v>75.931271847145823</v>
      </c>
      <c r="C16" s="261">
        <v>40.45195108083059</v>
      </c>
      <c r="D16" s="261">
        <v>68.896452841118347</v>
      </c>
      <c r="E16" s="261">
        <v>86.685456808168695</v>
      </c>
      <c r="F16" s="261">
        <v>81.671490854351219</v>
      </c>
      <c r="G16" s="261">
        <v>69.121327704049421</v>
      </c>
      <c r="H16" s="261">
        <v>62.63884587416235</v>
      </c>
      <c r="I16" s="261">
        <v>60.974703374791567</v>
      </c>
      <c r="J16" s="261">
        <v>101.87972122875691</v>
      </c>
      <c r="K16" s="261">
        <v>47.412249486982212</v>
      </c>
      <c r="L16" s="261">
        <v>43.127935093966173</v>
      </c>
      <c r="M16" s="261">
        <v>41.81932599730186</v>
      </c>
      <c r="N16" s="261">
        <v>37.965109709700798</v>
      </c>
      <c r="O16" s="261">
        <v>34.837799707621137</v>
      </c>
      <c r="P16" s="261">
        <v>32.453749035714146</v>
      </c>
      <c r="Q16" s="261">
        <v>30.895491716384171</v>
      </c>
      <c r="R16" s="261">
        <v>33.054106965757441</v>
      </c>
      <c r="S16" s="261">
        <v>29.654674188239081</v>
      </c>
      <c r="T16" s="261">
        <v>28.364416404536101</v>
      </c>
      <c r="U16" s="261">
        <v>30.925339141105621</v>
      </c>
      <c r="V16" s="261">
        <v>31.037738679335011</v>
      </c>
      <c r="W16" s="261">
        <v>31.691350018093178</v>
      </c>
      <c r="X16" s="261">
        <v>30.470275713850612</v>
      </c>
      <c r="Y16" s="261">
        <v>32.471319110635918</v>
      </c>
      <c r="DA16" s="70" t="s">
        <v>3134</v>
      </c>
    </row>
    <row r="17" spans="1:105" ht="12" customHeight="1" x14ac:dyDescent="0.25">
      <c r="A17" s="46" t="s">
        <v>28</v>
      </c>
      <c r="B17" s="229">
        <v>1.825634450178985E-2</v>
      </c>
      <c r="C17" s="229">
        <v>5.9917541432060503E-2</v>
      </c>
      <c r="D17" s="229">
        <v>5.0817258314877914E-3</v>
      </c>
      <c r="E17" s="229">
        <v>8.1081415841206071E-3</v>
      </c>
      <c r="F17" s="229">
        <v>6.5356215988073441E-3</v>
      </c>
      <c r="G17" s="229">
        <v>0</v>
      </c>
      <c r="H17" s="229">
        <v>0.15866564124568169</v>
      </c>
      <c r="I17" s="229">
        <v>7.6818708868759021E-3</v>
      </c>
      <c r="J17" s="229">
        <v>2.5980393849560882E-3</v>
      </c>
      <c r="K17" s="229">
        <v>0</v>
      </c>
      <c r="L17" s="229">
        <v>0</v>
      </c>
      <c r="M17" s="229">
        <v>0</v>
      </c>
      <c r="N17" s="229">
        <v>5.0547584813672317E-2</v>
      </c>
      <c r="O17" s="229">
        <v>1.170239288012594E-2</v>
      </c>
      <c r="P17" s="229">
        <v>2.3411642496006059E-2</v>
      </c>
      <c r="Q17" s="229">
        <v>2.582708388524901E-2</v>
      </c>
      <c r="R17" s="229">
        <v>2.9810536688938301E-2</v>
      </c>
      <c r="S17" s="229">
        <v>1.4697161206697191E-2</v>
      </c>
      <c r="T17" s="229">
        <v>1.31421911236032E-2</v>
      </c>
      <c r="U17" s="229">
        <v>1.9627092533784161E-2</v>
      </c>
      <c r="V17" s="229">
        <v>2.6241139544207509E-2</v>
      </c>
      <c r="W17" s="229">
        <v>1.7701712606534449E-2</v>
      </c>
      <c r="X17" s="229">
        <v>5.606383162892966E-3</v>
      </c>
      <c r="Y17" s="229">
        <v>9.7308454879850813E-3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0.50153077614330943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5.7922077474782341E-2</v>
      </c>
      <c r="F19" s="229">
        <v>4.6688476843246611E-2</v>
      </c>
      <c r="G19" s="229">
        <v>0.39374096547329629</v>
      </c>
      <c r="H19" s="229">
        <v>8.1517944230830022</v>
      </c>
      <c r="I19" s="229">
        <v>1.4643093082622189</v>
      </c>
      <c r="J19" s="229">
        <v>1.5755523780244449</v>
      </c>
      <c r="K19" s="229">
        <v>4.1951815371732444</v>
      </c>
      <c r="L19" s="229">
        <v>4.9275345473392829</v>
      </c>
      <c r="M19" s="229">
        <v>3.4455805257346381</v>
      </c>
      <c r="N19" s="229">
        <v>3.4360399512189699</v>
      </c>
      <c r="O19" s="229">
        <v>2.8138514864209361</v>
      </c>
      <c r="P19" s="229">
        <v>3.0811609049969411</v>
      </c>
      <c r="Q19" s="229">
        <v>2.7598579618252121</v>
      </c>
      <c r="R19" s="229">
        <v>2.8148805063458222</v>
      </c>
      <c r="S19" s="229">
        <v>2.529350978280887</v>
      </c>
      <c r="T19" s="229">
        <v>2.579149413947718</v>
      </c>
      <c r="U19" s="229">
        <v>2.495049924753566</v>
      </c>
      <c r="V19" s="229">
        <v>2.4054515881685732</v>
      </c>
      <c r="W19" s="229">
        <v>2.4781936965586828</v>
      </c>
      <c r="X19" s="229">
        <v>2.7011717396807118</v>
      </c>
      <c r="Y19" s="229">
        <v>2.5284091474316401</v>
      </c>
      <c r="DA19" s="73" t="s">
        <v>3137</v>
      </c>
    </row>
    <row r="20" spans="1:105" ht="12" customHeight="1" x14ac:dyDescent="0.25">
      <c r="A20" s="46" t="s">
        <v>159</v>
      </c>
      <c r="B20" s="229">
        <v>5.0314479723119847</v>
      </c>
      <c r="C20" s="229">
        <v>4.0847921738097446</v>
      </c>
      <c r="D20" s="229">
        <v>4.0995739409930296</v>
      </c>
      <c r="E20" s="229">
        <v>5.9464073843516188</v>
      </c>
      <c r="F20" s="229">
        <v>4.0273711982892966</v>
      </c>
      <c r="G20" s="229">
        <v>11.6774631035544</v>
      </c>
      <c r="H20" s="229">
        <v>5.4719095634831261</v>
      </c>
      <c r="I20" s="229">
        <v>8.5509265008923521</v>
      </c>
      <c r="J20" s="229">
        <v>4.4583776141218854</v>
      </c>
      <c r="K20" s="229">
        <v>3.6817509800668762</v>
      </c>
      <c r="L20" s="229">
        <v>3.854241494516033</v>
      </c>
      <c r="M20" s="229">
        <v>5.3503030741814097</v>
      </c>
      <c r="N20" s="229">
        <v>7.1754860659645274</v>
      </c>
      <c r="O20" s="229">
        <v>5.8549087266752622</v>
      </c>
      <c r="P20" s="229">
        <v>5.9460072844782781</v>
      </c>
      <c r="Q20" s="229">
        <v>7.3460853925704459</v>
      </c>
      <c r="R20" s="229">
        <v>7.0997925131570678</v>
      </c>
      <c r="S20" s="229">
        <v>6.7888404471942092</v>
      </c>
      <c r="T20" s="229">
        <v>7.0644546748156447</v>
      </c>
      <c r="U20" s="229">
        <v>6.7138938953381313</v>
      </c>
      <c r="V20" s="229">
        <v>7.3791372908834179</v>
      </c>
      <c r="W20" s="229">
        <v>8.2400912629008811</v>
      </c>
      <c r="X20" s="229">
        <v>7.8510147654533249</v>
      </c>
      <c r="Y20" s="229">
        <v>9.8821030527929654</v>
      </c>
      <c r="DA20" s="73" t="s">
        <v>3138</v>
      </c>
    </row>
    <row r="21" spans="1:105" ht="12" customHeight="1" x14ac:dyDescent="0.25">
      <c r="A21" s="46" t="s">
        <v>32</v>
      </c>
      <c r="B21" s="229">
        <v>1.4140604825624461</v>
      </c>
      <c r="C21" s="229">
        <v>1.259420778372351</v>
      </c>
      <c r="D21" s="229">
        <v>1.5064117659050089</v>
      </c>
      <c r="E21" s="229">
        <v>1.1509501157970981</v>
      </c>
      <c r="F21" s="229">
        <v>0.57106275726096412</v>
      </c>
      <c r="G21" s="229">
        <v>0.63992798200349643</v>
      </c>
      <c r="H21" s="229">
        <v>0.65373864389619174</v>
      </c>
      <c r="I21" s="229">
        <v>0.17779765440643269</v>
      </c>
      <c r="J21" s="229">
        <v>8.0640965632069489E-2</v>
      </c>
      <c r="K21" s="229">
        <v>0</v>
      </c>
      <c r="L21" s="229">
        <v>0.161778402097326</v>
      </c>
      <c r="M21" s="229">
        <v>1.242099749254735</v>
      </c>
      <c r="N21" s="229">
        <v>0.80756492551716763</v>
      </c>
      <c r="O21" s="229">
        <v>0.67063604544540223</v>
      </c>
      <c r="P21" s="229">
        <v>0.38499241767690562</v>
      </c>
      <c r="Q21" s="229">
        <v>0.18518357153989259</v>
      </c>
      <c r="R21" s="229">
        <v>0.25792699200659081</v>
      </c>
      <c r="S21" s="229">
        <v>7.8472384815193919E-2</v>
      </c>
      <c r="T21" s="229">
        <v>5.4640358668125402E-2</v>
      </c>
      <c r="U21" s="229">
        <v>3.4583655073125767E-2</v>
      </c>
      <c r="V21" s="229">
        <v>8.4696103106896278E-2</v>
      </c>
      <c r="W21" s="229">
        <v>0.10226304807306651</v>
      </c>
      <c r="X21" s="229">
        <v>7.4631858191491304E-2</v>
      </c>
      <c r="Y21" s="229">
        <v>3.8985254947358911E-2</v>
      </c>
      <c r="DA21" s="73" t="s">
        <v>3139</v>
      </c>
    </row>
    <row r="22" spans="1:105" ht="12" customHeight="1" x14ac:dyDescent="0.25">
      <c r="A22" s="46" t="s">
        <v>33</v>
      </c>
      <c r="B22" s="229">
        <v>7.6428399507539888</v>
      </c>
      <c r="C22" s="229">
        <v>3.525971799793282</v>
      </c>
      <c r="D22" s="229">
        <v>20.717513134386579</v>
      </c>
      <c r="E22" s="229">
        <v>4.4728171559374736</v>
      </c>
      <c r="F22" s="229">
        <v>7.8050520697651304</v>
      </c>
      <c r="G22" s="229">
        <v>16.754787116561889</v>
      </c>
      <c r="H22" s="229">
        <v>7.8021360688931827</v>
      </c>
      <c r="I22" s="229">
        <v>16.45476312196034</v>
      </c>
      <c r="J22" s="229">
        <v>33.289904565110582</v>
      </c>
      <c r="K22" s="229">
        <v>5.3245894202182962</v>
      </c>
      <c r="L22" s="229">
        <v>4.1083257076195823</v>
      </c>
      <c r="M22" s="229">
        <v>4.7077073001666303</v>
      </c>
      <c r="N22" s="229">
        <v>2.0455313485561968</v>
      </c>
      <c r="O22" s="229">
        <v>3.5748223792770579</v>
      </c>
      <c r="P22" s="229">
        <v>3.876814910284005</v>
      </c>
      <c r="Q22" s="229">
        <v>4.8260577613934021</v>
      </c>
      <c r="R22" s="229">
        <v>3.2565748700112089</v>
      </c>
      <c r="S22" s="229">
        <v>2.68916806239148</v>
      </c>
      <c r="T22" s="229">
        <v>2.8007305545052148</v>
      </c>
      <c r="U22" s="229">
        <v>2.8529987548860589</v>
      </c>
      <c r="V22" s="229">
        <v>3.4070126830085079</v>
      </c>
      <c r="W22" s="229">
        <v>3.80267011344697</v>
      </c>
      <c r="X22" s="229">
        <v>2.72455117400819</v>
      </c>
      <c r="Y22" s="229">
        <v>2.4237866604091609</v>
      </c>
      <c r="DA22" s="73" t="s">
        <v>3140</v>
      </c>
    </row>
    <row r="23" spans="1:105" ht="12" customHeight="1" x14ac:dyDescent="0.25">
      <c r="A23" s="46" t="s">
        <v>35</v>
      </c>
      <c r="B23" s="229">
        <v>27.378270498420861</v>
      </c>
      <c r="C23" s="229">
        <v>9.2682122735317343</v>
      </c>
      <c r="D23" s="229">
        <v>9.9180091639577839</v>
      </c>
      <c r="E23" s="229">
        <v>14.383107065202971</v>
      </c>
      <c r="F23" s="229">
        <v>31.70777677830263</v>
      </c>
      <c r="G23" s="229">
        <v>7.9196954211758399</v>
      </c>
      <c r="H23" s="229">
        <v>12.19705583945758</v>
      </c>
      <c r="I23" s="229">
        <v>6.7104134027145301</v>
      </c>
      <c r="J23" s="229">
        <v>43.232386884448538</v>
      </c>
      <c r="K23" s="229">
        <v>16.55557671027973</v>
      </c>
      <c r="L23" s="229">
        <v>13.570051084794221</v>
      </c>
      <c r="M23" s="229">
        <v>8.5578143470416883</v>
      </c>
      <c r="N23" s="229">
        <v>8.5828665921039065</v>
      </c>
      <c r="O23" s="229">
        <v>7.8925530890583708</v>
      </c>
      <c r="P23" s="229">
        <v>7.6825031021983126</v>
      </c>
      <c r="Q23" s="229">
        <v>6.0955244812990603</v>
      </c>
      <c r="R23" s="229">
        <v>6.8443525336716862</v>
      </c>
      <c r="S23" s="229">
        <v>5.7903279903944274</v>
      </c>
      <c r="T23" s="229">
        <v>4.4996322393851047</v>
      </c>
      <c r="U23" s="229">
        <v>6.9934629537927542</v>
      </c>
      <c r="V23" s="229">
        <v>6.4791329231262891</v>
      </c>
      <c r="W23" s="229">
        <v>6.2329990223094436</v>
      </c>
      <c r="X23" s="229">
        <v>10.519304974015711</v>
      </c>
      <c r="Y23" s="229">
        <v>12.08174551272014</v>
      </c>
      <c r="DA23" s="73" t="s">
        <v>3141</v>
      </c>
    </row>
    <row r="24" spans="1:105" ht="12" customHeight="1" x14ac:dyDescent="0.25">
      <c r="A24" s="46" t="s">
        <v>36</v>
      </c>
      <c r="B24" s="229">
        <v>0.11122100077118791</v>
      </c>
      <c r="C24" s="229">
        <v>6.5917025642334232E-2</v>
      </c>
      <c r="D24" s="229">
        <v>0.15757235284258639</v>
      </c>
      <c r="E24" s="229">
        <v>0</v>
      </c>
      <c r="F24" s="229">
        <v>0</v>
      </c>
      <c r="G24" s="229">
        <v>0</v>
      </c>
      <c r="H24" s="229">
        <v>0</v>
      </c>
      <c r="I24" s="229">
        <v>1.8833435897770989E-2</v>
      </c>
      <c r="J24" s="229">
        <v>9.416717948875164E-3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17.204690414033141</v>
      </c>
      <c r="C25" s="229">
        <v>12.94349997631924</v>
      </c>
      <c r="D25" s="229">
        <v>18.642747389450889</v>
      </c>
      <c r="E25" s="229">
        <v>45.952269397600467</v>
      </c>
      <c r="F25" s="229">
        <v>16.570931098221081</v>
      </c>
      <c r="G25" s="229">
        <v>16.758379407119691</v>
      </c>
      <c r="H25" s="229">
        <v>17.889633369200439</v>
      </c>
      <c r="I25" s="229">
        <v>17.424362305549529</v>
      </c>
      <c r="J25" s="229">
        <v>12.82447762996593</v>
      </c>
      <c r="K25" s="229">
        <v>12.675953431422259</v>
      </c>
      <c r="L25" s="229">
        <v>10.28925541280748</v>
      </c>
      <c r="M25" s="229">
        <v>12.35306718567144</v>
      </c>
      <c r="N25" s="229">
        <v>11.660031736272719</v>
      </c>
      <c r="O25" s="229">
        <v>9.4579339390953034</v>
      </c>
      <c r="P25" s="229">
        <v>7.4104293774871266</v>
      </c>
      <c r="Q25" s="229">
        <v>8.051467893754463</v>
      </c>
      <c r="R25" s="229">
        <v>8.9644569048258376</v>
      </c>
      <c r="S25" s="229">
        <v>9.0179049011630319</v>
      </c>
      <c r="T25" s="229">
        <v>9.0855893701205339</v>
      </c>
      <c r="U25" s="229">
        <v>8.0515526098825987</v>
      </c>
      <c r="V25" s="229">
        <v>7.8260977215573169</v>
      </c>
      <c r="W25" s="229">
        <v>7.3004410333784504</v>
      </c>
      <c r="X25" s="229">
        <v>5.0683827145569502</v>
      </c>
      <c r="Y25" s="229">
        <v>3.946231564414036</v>
      </c>
      <c r="DA25" s="73" t="s">
        <v>3143</v>
      </c>
    </row>
    <row r="26" spans="1:105" ht="12" customHeight="1" x14ac:dyDescent="0.25">
      <c r="A26" s="46" t="s">
        <v>39</v>
      </c>
      <c r="B26" s="229">
        <v>17.130485183790441</v>
      </c>
      <c r="C26" s="229">
        <v>9.24421951192984</v>
      </c>
      <c r="D26" s="229">
        <v>13.84954336775098</v>
      </c>
      <c r="E26" s="229">
        <v>14.713875470220151</v>
      </c>
      <c r="F26" s="229">
        <v>20.434542077926761</v>
      </c>
      <c r="G26" s="229">
        <v>14.97733370816081</v>
      </c>
      <c r="H26" s="229">
        <v>10.31391232490315</v>
      </c>
      <c r="I26" s="229">
        <v>10.16561577422152</v>
      </c>
      <c r="J26" s="229">
        <v>6.4063664341195876</v>
      </c>
      <c r="K26" s="229">
        <v>4.9791974078217924</v>
      </c>
      <c r="L26" s="229">
        <v>6.2167484447922421</v>
      </c>
      <c r="M26" s="229">
        <v>6.1627538152513157</v>
      </c>
      <c r="N26" s="229">
        <v>4.2070415052536489</v>
      </c>
      <c r="O26" s="229">
        <v>4.5613916487686819</v>
      </c>
      <c r="P26" s="229">
        <v>4.048429396096572</v>
      </c>
      <c r="Q26" s="229">
        <v>1.6054875701164439</v>
      </c>
      <c r="R26" s="229">
        <v>3.7863121090503009</v>
      </c>
      <c r="S26" s="229">
        <v>2.7459122627931531</v>
      </c>
      <c r="T26" s="229">
        <v>2.2670776019701511</v>
      </c>
      <c r="U26" s="229">
        <v>3.764170254845606</v>
      </c>
      <c r="V26" s="229">
        <v>3.429969229939807</v>
      </c>
      <c r="W26" s="229">
        <v>3.5169901288191512</v>
      </c>
      <c r="X26" s="229">
        <v>1.5256121047813369</v>
      </c>
      <c r="Y26" s="229">
        <v>1.560327072432635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70.73458228146032</v>
      </c>
      <c r="C27" s="261">
        <f t="shared" si="0"/>
        <v>47.506042382588689</v>
      </c>
      <c r="D27" s="261">
        <f t="shared" si="0"/>
        <v>61.238959883564988</v>
      </c>
      <c r="E27" s="261">
        <f t="shared" si="0"/>
        <v>68.004269947304437</v>
      </c>
      <c r="F27" s="261">
        <f t="shared" si="0"/>
        <v>64.534195691188856</v>
      </c>
      <c r="G27" s="261">
        <f t="shared" si="0"/>
        <v>65.562359860740543</v>
      </c>
      <c r="H27" s="261">
        <f t="shared" si="0"/>
        <v>93.17795330002258</v>
      </c>
      <c r="I27" s="261">
        <f t="shared" si="0"/>
        <v>73.942539678798511</v>
      </c>
      <c r="J27" s="261">
        <f t="shared" si="0"/>
        <v>101.77865773226647</v>
      </c>
      <c r="K27" s="261">
        <f t="shared" si="0"/>
        <v>64.969653498743639</v>
      </c>
      <c r="L27" s="261">
        <f t="shared" si="0"/>
        <v>63.070073637693064</v>
      </c>
      <c r="M27" s="261">
        <f t="shared" si="0"/>
        <v>67.988871127702396</v>
      </c>
      <c r="N27" s="261">
        <f t="shared" si="0"/>
        <v>63.388660844526228</v>
      </c>
      <c r="O27" s="261">
        <f t="shared" si="0"/>
        <v>57.138279124450854</v>
      </c>
      <c r="P27" s="261">
        <f t="shared" si="0"/>
        <v>54.139348949127289</v>
      </c>
      <c r="Q27" s="261">
        <f t="shared" si="0"/>
        <v>54.147480706044178</v>
      </c>
      <c r="R27" s="261">
        <f t="shared" si="0"/>
        <v>51.544158271196068</v>
      </c>
      <c r="S27" s="261">
        <f t="shared" si="0"/>
        <v>49.894796728988183</v>
      </c>
      <c r="T27" s="261">
        <f t="shared" si="0"/>
        <v>46.818926795708727</v>
      </c>
      <c r="U27" s="261">
        <f t="shared" si="0"/>
        <v>52.886630714597004</v>
      </c>
      <c r="V27" s="261">
        <f t="shared" si="0"/>
        <v>54.784573223308833</v>
      </c>
      <c r="W27" s="261">
        <f t="shared" si="0"/>
        <v>56.772606298087084</v>
      </c>
      <c r="X27" s="261">
        <f t="shared" si="0"/>
        <v>63.50442834910023</v>
      </c>
      <c r="Y27" s="261">
        <f t="shared" si="0"/>
        <v>72.051857663459117</v>
      </c>
      <c r="DA27" s="70"/>
    </row>
    <row r="28" spans="1:105" ht="12" customHeight="1" x14ac:dyDescent="0.25">
      <c r="A28" s="60" t="s">
        <v>3070</v>
      </c>
      <c r="B28" s="262">
        <v>69.146843367182839</v>
      </c>
      <c r="C28" s="262">
        <v>46.508614236017181</v>
      </c>
      <c r="D28" s="262">
        <v>59.049677212843321</v>
      </c>
      <c r="E28" s="262">
        <v>66.013660693042695</v>
      </c>
      <c r="F28" s="262">
        <v>62.15819595286284</v>
      </c>
      <c r="G28" s="262">
        <v>63.077902308334806</v>
      </c>
      <c r="H28" s="262">
        <v>91.57256615636993</v>
      </c>
      <c r="I28" s="262">
        <v>71.959388625498775</v>
      </c>
      <c r="J28" s="262">
        <v>100.1226230484516</v>
      </c>
      <c r="K28" s="262">
        <v>63.534047606836289</v>
      </c>
      <c r="L28" s="262">
        <v>61.536671691363452</v>
      </c>
      <c r="M28" s="262">
        <v>65.98958423191435</v>
      </c>
      <c r="N28" s="262">
        <v>61.843143965834699</v>
      </c>
      <c r="O28" s="262">
        <v>55.334762756080679</v>
      </c>
      <c r="P28" s="262">
        <v>52.445309143613279</v>
      </c>
      <c r="Q28" s="262">
        <v>52.446194390342527</v>
      </c>
      <c r="R28" s="262">
        <v>49.71747860739503</v>
      </c>
      <c r="S28" s="262">
        <v>48.070943941906258</v>
      </c>
      <c r="T28" s="262">
        <v>45.02356957196541</v>
      </c>
      <c r="U28" s="262">
        <v>51.191176793283319</v>
      </c>
      <c r="V28" s="262">
        <v>53.338456122378837</v>
      </c>
      <c r="W28" s="262">
        <v>55.303988770894442</v>
      </c>
      <c r="X28" s="262">
        <v>63.127287408467403</v>
      </c>
      <c r="Y28" s="262">
        <v>71.771168838934756</v>
      </c>
      <c r="DA28" s="72" t="s">
        <v>3145</v>
      </c>
    </row>
    <row r="29" spans="1:105" ht="12" customHeight="1" x14ac:dyDescent="0.25">
      <c r="A29" s="59" t="s">
        <v>28</v>
      </c>
      <c r="B29" s="230">
        <v>1.868810740581028E-2</v>
      </c>
      <c r="C29" s="230">
        <v>0.12818159112505001</v>
      </c>
      <c r="D29" s="230">
        <v>4.323140218894897E-2</v>
      </c>
      <c r="E29" s="230">
        <v>3.7920739886011558E-2</v>
      </c>
      <c r="F29" s="230">
        <v>3.8890614416359791E-2</v>
      </c>
      <c r="G29" s="230">
        <v>0</v>
      </c>
      <c r="H29" s="230">
        <v>0.47828712033790161</v>
      </c>
      <c r="I29" s="230">
        <v>3.6989171145193928E-2</v>
      </c>
      <c r="J29" s="230">
        <v>7.6948912618864371E-2</v>
      </c>
      <c r="K29" s="230">
        <v>0</v>
      </c>
      <c r="L29" s="230">
        <v>0</v>
      </c>
      <c r="M29" s="230">
        <v>0</v>
      </c>
      <c r="N29" s="230">
        <v>0.16121453352749179</v>
      </c>
      <c r="O29" s="230">
        <v>3.972534040430966E-2</v>
      </c>
      <c r="P29" s="230">
        <v>7.9784887075418282E-2</v>
      </c>
      <c r="Q29" s="230">
        <v>8.6676378160608997E-2</v>
      </c>
      <c r="R29" s="230">
        <v>9.5985128024046212E-2</v>
      </c>
      <c r="S29" s="230">
        <v>4.7852159699590467E-2</v>
      </c>
      <c r="T29" s="230">
        <v>4.1496156651947273E-2</v>
      </c>
      <c r="U29" s="230">
        <v>6.4317133038723717E-2</v>
      </c>
      <c r="V29" s="230">
        <v>8.7362204531886284E-2</v>
      </c>
      <c r="W29" s="230">
        <v>5.890452291361184E-2</v>
      </c>
      <c r="X29" s="230">
        <v>1.748454016366395E-2</v>
      </c>
      <c r="Y29" s="230">
        <v>2.981916511200566E-2</v>
      </c>
      <c r="DA29" s="71" t="s">
        <v>3146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0.26822062004012298</v>
      </c>
      <c r="F30" s="230">
        <v>0.27508072742919559</v>
      </c>
      <c r="G30" s="230">
        <v>1.848449505549377</v>
      </c>
      <c r="H30" s="230">
        <v>30.554731749529601</v>
      </c>
      <c r="I30" s="230">
        <v>5.6328304012999988</v>
      </c>
      <c r="J30" s="230">
        <v>7.9223773601534839</v>
      </c>
      <c r="K30" s="230">
        <v>14.593954707008789</v>
      </c>
      <c r="L30" s="230">
        <v>16.81076532905054</v>
      </c>
      <c r="M30" s="230">
        <v>12.725719448528871</v>
      </c>
      <c r="N30" s="230">
        <v>10.80547766687217</v>
      </c>
      <c r="O30" s="230">
        <v>9.1139106227864257</v>
      </c>
      <c r="P30" s="230">
        <v>9.4927222520814531</v>
      </c>
      <c r="Q30" s="230">
        <v>9.0552947363440062</v>
      </c>
      <c r="R30" s="230">
        <v>8.5664537821296616</v>
      </c>
      <c r="S30" s="230">
        <v>8.0879161551474716</v>
      </c>
      <c r="T30" s="230">
        <v>8.052534287040876</v>
      </c>
      <c r="U30" s="230">
        <v>7.9984861368269149</v>
      </c>
      <c r="V30" s="230">
        <v>7.8890815300665302</v>
      </c>
      <c r="W30" s="230">
        <v>8.1496890924166969</v>
      </c>
      <c r="X30" s="230">
        <v>8.1960153315956692</v>
      </c>
      <c r="Y30" s="230">
        <v>7.6608276548883056</v>
      </c>
      <c r="DA30" s="71" t="s">
        <v>3147</v>
      </c>
    </row>
    <row r="31" spans="1:105" ht="12" customHeight="1" x14ac:dyDescent="0.25">
      <c r="A31" s="59" t="s">
        <v>159</v>
      </c>
      <c r="B31" s="230">
        <v>18.942916412079729</v>
      </c>
      <c r="C31" s="230">
        <v>13.44156471204591</v>
      </c>
      <c r="D31" s="230">
        <v>25.379086359097851</v>
      </c>
      <c r="E31" s="230">
        <v>25.370209076517721</v>
      </c>
      <c r="F31" s="230">
        <v>19.410717553194729</v>
      </c>
      <c r="G31" s="230">
        <v>31.231600912035951</v>
      </c>
      <c r="H31" s="230">
        <v>19.630051385575129</v>
      </c>
      <c r="I31" s="230">
        <v>37.276159793658863</v>
      </c>
      <c r="J31" s="230">
        <v>18.086310170526769</v>
      </c>
      <c r="K31" s="230">
        <v>11.92307695037945</v>
      </c>
      <c r="L31" s="230">
        <v>12.705291904351389</v>
      </c>
      <c r="M31" s="230">
        <v>18.69454159328151</v>
      </c>
      <c r="N31" s="230">
        <v>21.875220913575269</v>
      </c>
      <c r="O31" s="230">
        <v>18.495236538500329</v>
      </c>
      <c r="P31" s="230">
        <v>18.45722668896763</v>
      </c>
      <c r="Q31" s="230">
        <v>23.572683822453151</v>
      </c>
      <c r="R31" s="230">
        <v>21.734122288527129</v>
      </c>
      <c r="S31" s="230">
        <v>21.955733966095309</v>
      </c>
      <c r="T31" s="230">
        <v>22.251090798701561</v>
      </c>
      <c r="U31" s="230">
        <v>21.584013956459899</v>
      </c>
      <c r="V31" s="230">
        <v>24.27174899742462</v>
      </c>
      <c r="W31" s="230">
        <v>26.633578745372361</v>
      </c>
      <c r="X31" s="230">
        <v>23.55268005542117</v>
      </c>
      <c r="Y31" s="230">
        <v>28.954317907522441</v>
      </c>
      <c r="DA31" s="71" t="s">
        <v>3148</v>
      </c>
    </row>
    <row r="32" spans="1:105" ht="12" customHeight="1" x14ac:dyDescent="0.25">
      <c r="A32" s="59" t="s">
        <v>32</v>
      </c>
      <c r="B32" s="230">
        <v>2.974607264092787</v>
      </c>
      <c r="C32" s="230">
        <v>3.3799127758942151</v>
      </c>
      <c r="D32" s="230">
        <v>4.4395559354628276</v>
      </c>
      <c r="E32" s="230">
        <v>3.4217740200324429</v>
      </c>
      <c r="F32" s="230">
        <v>2.013328996215598</v>
      </c>
      <c r="G32" s="230">
        <v>1.31578470146631</v>
      </c>
      <c r="H32" s="230">
        <v>1.8131870364860541</v>
      </c>
      <c r="I32" s="230">
        <v>0.72587894258557029</v>
      </c>
      <c r="J32" s="230">
        <v>0.61383971251058578</v>
      </c>
      <c r="K32" s="230">
        <v>0</v>
      </c>
      <c r="L32" s="230">
        <v>0.91039698357387566</v>
      </c>
      <c r="M32" s="230">
        <v>3.824263953399607</v>
      </c>
      <c r="N32" s="230">
        <v>2.540462582740834</v>
      </c>
      <c r="O32" s="230">
        <v>2.2575551542516168</v>
      </c>
      <c r="P32" s="230">
        <v>1.2799400064972839</v>
      </c>
      <c r="Q32" s="230">
        <v>0.45467453443854039</v>
      </c>
      <c r="R32" s="230">
        <v>0.63442292437338943</v>
      </c>
      <c r="S32" s="230">
        <v>0.26981990109159459</v>
      </c>
      <c r="T32" s="230">
        <v>0.20410070372641551</v>
      </c>
      <c r="U32" s="230">
        <v>0.13419883044687311</v>
      </c>
      <c r="V32" s="230">
        <v>0.33035207694377827</v>
      </c>
      <c r="W32" s="230">
        <v>0.35202293589660338</v>
      </c>
      <c r="X32" s="230">
        <v>0.2404255787139005</v>
      </c>
      <c r="Y32" s="230">
        <v>0.1199650202845453</v>
      </c>
      <c r="DA32" s="71" t="s">
        <v>3149</v>
      </c>
    </row>
    <row r="33" spans="1:105" ht="12" customHeight="1" x14ac:dyDescent="0.25">
      <c r="A33" s="59" t="s">
        <v>35</v>
      </c>
      <c r="B33" s="230">
        <v>47.210631583604517</v>
      </c>
      <c r="C33" s="230">
        <v>29.558955156951999</v>
      </c>
      <c r="D33" s="230">
        <v>29.187803516093702</v>
      </c>
      <c r="E33" s="230">
        <v>36.915536236566403</v>
      </c>
      <c r="F33" s="230">
        <v>40.420178061606947</v>
      </c>
      <c r="G33" s="230">
        <v>28.682067189283181</v>
      </c>
      <c r="H33" s="230">
        <v>39.096308864441241</v>
      </c>
      <c r="I33" s="230">
        <v>28.287530316809161</v>
      </c>
      <c r="J33" s="230">
        <v>73.423146892641924</v>
      </c>
      <c r="K33" s="230">
        <v>37.017015949448037</v>
      </c>
      <c r="L33" s="230">
        <v>31.110217474387639</v>
      </c>
      <c r="M33" s="230">
        <v>30.745059236704371</v>
      </c>
      <c r="N33" s="230">
        <v>26.46076826911894</v>
      </c>
      <c r="O33" s="230">
        <v>25.428335100137989</v>
      </c>
      <c r="P33" s="230">
        <v>23.1356353089915</v>
      </c>
      <c r="Q33" s="230">
        <v>19.27686491894622</v>
      </c>
      <c r="R33" s="230">
        <v>18.686494484340798</v>
      </c>
      <c r="S33" s="230">
        <v>17.709621759872309</v>
      </c>
      <c r="T33" s="230">
        <v>14.47434762584461</v>
      </c>
      <c r="U33" s="230">
        <v>21.41016073651091</v>
      </c>
      <c r="V33" s="230">
        <v>20.759911313412029</v>
      </c>
      <c r="W33" s="230">
        <v>20.10979347429517</v>
      </c>
      <c r="X33" s="230">
        <v>31.12068190257299</v>
      </c>
      <c r="Y33" s="230">
        <v>35.006239091127441</v>
      </c>
      <c r="DA33" s="71" t="s">
        <v>3150</v>
      </c>
    </row>
    <row r="34" spans="1:105" ht="12" customHeight="1" x14ac:dyDescent="0.25">
      <c r="A34" s="60" t="s">
        <v>3077</v>
      </c>
      <c r="B34" s="262">
        <v>1.5877389142774749</v>
      </c>
      <c r="C34" s="262">
        <v>0.99742814657151035</v>
      </c>
      <c r="D34" s="262">
        <v>2.1892826707216679</v>
      </c>
      <c r="E34" s="262">
        <v>1.9906092542617411</v>
      </c>
      <c r="F34" s="262">
        <v>2.3759997383260161</v>
      </c>
      <c r="G34" s="262">
        <v>2.4844575524057348</v>
      </c>
      <c r="H34" s="262">
        <v>1.605387143652655</v>
      </c>
      <c r="I34" s="262">
        <v>1.9831510532997341</v>
      </c>
      <c r="J34" s="262">
        <v>1.656034683814867</v>
      </c>
      <c r="K34" s="262">
        <v>1.43560589190735</v>
      </c>
      <c r="L34" s="262">
        <v>1.53340194632961</v>
      </c>
      <c r="M34" s="262">
        <v>1.999286895788039</v>
      </c>
      <c r="N34" s="262">
        <v>1.5455168786915281</v>
      </c>
      <c r="O34" s="262">
        <v>1.803516368370172</v>
      </c>
      <c r="P34" s="262">
        <v>1.6940398055140089</v>
      </c>
      <c r="Q34" s="262">
        <v>1.701286315701652</v>
      </c>
      <c r="R34" s="262">
        <v>1.826679663801035</v>
      </c>
      <c r="S34" s="262">
        <v>1.823852787081927</v>
      </c>
      <c r="T34" s="262">
        <v>1.7953572237433131</v>
      </c>
      <c r="U34" s="262">
        <v>1.6954539213136881</v>
      </c>
      <c r="V34" s="262">
        <v>1.4461171009299929</v>
      </c>
      <c r="W34" s="262">
        <v>1.4686175271926449</v>
      </c>
      <c r="X34" s="262">
        <v>0.37714094063282477</v>
      </c>
      <c r="Y34" s="262">
        <v>0.2806888245243665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9.6108055310006186</v>
      </c>
      <c r="C35" s="261">
        <f t="shared" si="1"/>
        <v>3.8137946367569788</v>
      </c>
      <c r="D35" s="261">
        <f t="shared" si="1"/>
        <v>5.9182480962767219</v>
      </c>
      <c r="E35" s="261">
        <f t="shared" si="1"/>
        <v>10.863103879034044</v>
      </c>
      <c r="F35" s="261">
        <f t="shared" si="1"/>
        <v>11.307035693539946</v>
      </c>
      <c r="G35" s="261">
        <f t="shared" si="1"/>
        <v>6.7959224645987915</v>
      </c>
      <c r="H35" s="261">
        <f t="shared" si="1"/>
        <v>4.0725982789460726</v>
      </c>
      <c r="I35" s="261">
        <f t="shared" si="1"/>
        <v>4.1962865518291066</v>
      </c>
      <c r="J35" s="261">
        <f t="shared" si="1"/>
        <v>10.136994850539091</v>
      </c>
      <c r="K35" s="261">
        <f t="shared" si="1"/>
        <v>4.4945548397173196</v>
      </c>
      <c r="L35" s="261">
        <f t="shared" si="1"/>
        <v>3.4953465010502498</v>
      </c>
      <c r="M35" s="261">
        <f t="shared" si="1"/>
        <v>2.2751283820155144</v>
      </c>
      <c r="N35" s="261">
        <f t="shared" si="1"/>
        <v>2.3810225943445662</v>
      </c>
      <c r="O35" s="261">
        <f t="shared" si="1"/>
        <v>2.2368417081485981</v>
      </c>
      <c r="P35" s="261">
        <f t="shared" si="1"/>
        <v>2.1545715028306027</v>
      </c>
      <c r="Q35" s="261">
        <f t="shared" si="1"/>
        <v>1.7620339570288981</v>
      </c>
      <c r="R35" s="261">
        <f t="shared" si="1"/>
        <v>2.6477854003896213</v>
      </c>
      <c r="S35" s="261">
        <f t="shared" si="1"/>
        <v>1.909264170190268</v>
      </c>
      <c r="T35" s="261">
        <f t="shared" si="1"/>
        <v>1.8164712437589032</v>
      </c>
      <c r="U35" s="261">
        <f t="shared" si="1"/>
        <v>1.8931861294649373</v>
      </c>
      <c r="V35" s="261">
        <f t="shared" si="1"/>
        <v>1.5303620723452933</v>
      </c>
      <c r="W35" s="261">
        <f t="shared" si="1"/>
        <v>1.5646886429478326</v>
      </c>
      <c r="X35" s="261">
        <f t="shared" si="1"/>
        <v>0.92871434199148351</v>
      </c>
      <c r="Y35" s="261">
        <f t="shared" si="1"/>
        <v>0.69933872167530975</v>
      </c>
      <c r="DA35" s="70"/>
    </row>
    <row r="36" spans="1:105" ht="12" customHeight="1" x14ac:dyDescent="0.25">
      <c r="A36" s="60" t="s">
        <v>3080</v>
      </c>
      <c r="B36" s="262">
        <v>4.1504472931906458</v>
      </c>
      <c r="C36" s="262">
        <v>1.364813174387935</v>
      </c>
      <c r="D36" s="262">
        <v>2.268569297188773</v>
      </c>
      <c r="E36" s="262">
        <v>4.08439799999186</v>
      </c>
      <c r="F36" s="262">
        <v>4.9207936227149842</v>
      </c>
      <c r="G36" s="262">
        <v>2.688429108274657</v>
      </c>
      <c r="H36" s="262">
        <v>1.4673620794568949</v>
      </c>
      <c r="I36" s="262">
        <v>1.389738725817695</v>
      </c>
      <c r="J36" s="262">
        <v>4.6831108559558023</v>
      </c>
      <c r="K36" s="262">
        <v>1.898814637969497</v>
      </c>
      <c r="L36" s="262">
        <v>1.4700771724068959</v>
      </c>
      <c r="M36" s="262">
        <v>0.69647601544239945</v>
      </c>
      <c r="N36" s="262">
        <v>0.78432865311388</v>
      </c>
      <c r="O36" s="262">
        <v>0.73809869012755536</v>
      </c>
      <c r="P36" s="262">
        <v>0.77835701754994147</v>
      </c>
      <c r="Q36" s="262">
        <v>0.5940536305683819</v>
      </c>
      <c r="R36" s="262">
        <v>0.94882125790171312</v>
      </c>
      <c r="S36" s="262">
        <v>0.61559187899644607</v>
      </c>
      <c r="T36" s="262">
        <v>0.51085287552328262</v>
      </c>
      <c r="U36" s="262">
        <v>0.61953957624065559</v>
      </c>
      <c r="V36" s="262">
        <v>0.48531068638407387</v>
      </c>
      <c r="W36" s="262">
        <v>0.48665031233341299</v>
      </c>
      <c r="X36" s="262">
        <v>0.34698140832038221</v>
      </c>
      <c r="Y36" s="262">
        <v>0.28470943063396631</v>
      </c>
      <c r="DA36" s="72" t="s">
        <v>3152</v>
      </c>
    </row>
    <row r="37" spans="1:105" ht="12" customHeight="1" x14ac:dyDescent="0.25">
      <c r="A37" s="59" t="s">
        <v>28</v>
      </c>
      <c r="B37" s="230">
        <v>3.2259233021934412E-3</v>
      </c>
      <c r="C37" s="230">
        <v>2.2126584182300291E-2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6.3221080868607746E-5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3153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2.7380524614251521E-2</v>
      </c>
      <c r="H38" s="230">
        <v>0</v>
      </c>
      <c r="I38" s="230">
        <v>0.2631916366516906</v>
      </c>
      <c r="J38" s="230">
        <v>2.2060254532005781E-2</v>
      </c>
      <c r="K38" s="230">
        <v>5.2636657479388851E-2</v>
      </c>
      <c r="L38" s="230">
        <v>7.6791048798414432E-2</v>
      </c>
      <c r="M38" s="230">
        <v>0</v>
      </c>
      <c r="N38" s="230">
        <v>3.2961158136794927E-2</v>
      </c>
      <c r="O38" s="230">
        <v>0.12901816814264419</v>
      </c>
      <c r="P38" s="230">
        <v>0.14838399027225399</v>
      </c>
      <c r="Q38" s="230">
        <v>3.1346604634325877E-2</v>
      </c>
      <c r="R38" s="230">
        <v>9.1232552473720974E-2</v>
      </c>
      <c r="S38" s="230">
        <v>3.0647009786565749E-2</v>
      </c>
      <c r="T38" s="230">
        <v>3.3745850988666497E-2</v>
      </c>
      <c r="U38" s="230">
        <v>2.5676625786936271E-2</v>
      </c>
      <c r="V38" s="230">
        <v>3.7950722545415819E-3</v>
      </c>
      <c r="W38" s="230">
        <v>3.250010749322589E-3</v>
      </c>
      <c r="X38" s="230">
        <v>1.2302862106707781E-3</v>
      </c>
      <c r="Y38" s="230">
        <v>9.3453598264633822E-4</v>
      </c>
      <c r="DA38" s="71" t="s">
        <v>3154</v>
      </c>
    </row>
    <row r="39" spans="1:105" ht="12" customHeight="1" x14ac:dyDescent="0.25">
      <c r="A39" s="59" t="s">
        <v>159</v>
      </c>
      <c r="B39" s="230">
        <v>0.14514464044672379</v>
      </c>
      <c r="C39" s="230">
        <v>7.8425971741200959E-2</v>
      </c>
      <c r="D39" s="230">
        <v>9.7683359556853311E-2</v>
      </c>
      <c r="E39" s="230">
        <v>0.1536130163850602</v>
      </c>
      <c r="F39" s="230">
        <v>0.1209687928987461</v>
      </c>
      <c r="G39" s="230">
        <v>1.7273305937430761</v>
      </c>
      <c r="H39" s="230">
        <v>0</v>
      </c>
      <c r="I39" s="230">
        <v>0.46879024457983898</v>
      </c>
      <c r="J39" s="230">
        <v>0.21827720550691401</v>
      </c>
      <c r="K39" s="230">
        <v>4.3535804080595389E-2</v>
      </c>
      <c r="L39" s="230">
        <v>0.1066300510227072</v>
      </c>
      <c r="M39" s="230">
        <v>0.19989501217545491</v>
      </c>
      <c r="N39" s="230">
        <v>0.21967618299709091</v>
      </c>
      <c r="O39" s="230">
        <v>0.1887910555321819</v>
      </c>
      <c r="P39" s="230">
        <v>0.1733911882265346</v>
      </c>
      <c r="Q39" s="230">
        <v>0.2100607580749134</v>
      </c>
      <c r="R39" s="230">
        <v>0.10131553634448209</v>
      </c>
      <c r="S39" s="230">
        <v>9.1724001559276916E-2</v>
      </c>
      <c r="T39" s="230">
        <v>0.1011499101566188</v>
      </c>
      <c r="U39" s="230">
        <v>0.1032677508913892</v>
      </c>
      <c r="V39" s="230">
        <v>0.1178178017288623</v>
      </c>
      <c r="W39" s="230">
        <v>0.13953919839056139</v>
      </c>
      <c r="X39" s="230">
        <v>6.8099961348572588E-2</v>
      </c>
      <c r="Y39" s="230">
        <v>6.6170571717355714E-2</v>
      </c>
      <c r="DA39" s="71" t="s">
        <v>3155</v>
      </c>
    </row>
    <row r="40" spans="1:105" ht="12" customHeight="1" x14ac:dyDescent="0.25">
      <c r="A40" s="59" t="s">
        <v>32</v>
      </c>
      <c r="B40" s="230">
        <v>0.13230481886413059</v>
      </c>
      <c r="C40" s="230">
        <v>7.1029031370238457E-2</v>
      </c>
      <c r="D40" s="230">
        <v>8.802300082837021E-2</v>
      </c>
      <c r="E40" s="230">
        <v>9.3475321849393875E-2</v>
      </c>
      <c r="F40" s="230">
        <v>3.6578301136151063E-2</v>
      </c>
      <c r="G40" s="230">
        <v>8.1911096998734459E-2</v>
      </c>
      <c r="H40" s="230">
        <v>0</v>
      </c>
      <c r="I40" s="230">
        <v>0</v>
      </c>
      <c r="J40" s="230">
        <v>0</v>
      </c>
      <c r="K40" s="230">
        <v>0</v>
      </c>
      <c r="L40" s="230">
        <v>0</v>
      </c>
      <c r="M40" s="230">
        <v>5.0298665532937173E-2</v>
      </c>
      <c r="N40" s="230">
        <v>2.40029407187849E-2</v>
      </c>
      <c r="O40" s="230">
        <v>0</v>
      </c>
      <c r="P40" s="230">
        <v>0</v>
      </c>
      <c r="Q40" s="230">
        <v>4.5669007893086033E-2</v>
      </c>
      <c r="R40" s="230">
        <v>4.4305704000301337E-2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3156</v>
      </c>
    </row>
    <row r="41" spans="1:105" ht="12" customHeight="1" x14ac:dyDescent="0.25">
      <c r="A41" s="59" t="s">
        <v>35</v>
      </c>
      <c r="B41" s="230">
        <v>3.8697719105775978</v>
      </c>
      <c r="C41" s="230">
        <v>1.1932315870941961</v>
      </c>
      <c r="D41" s="230">
        <v>2.0828629368035489</v>
      </c>
      <c r="E41" s="230">
        <v>3.8373096617574061</v>
      </c>
      <c r="F41" s="230">
        <v>4.7632465286800869</v>
      </c>
      <c r="G41" s="230">
        <v>0.85180689291859468</v>
      </c>
      <c r="H41" s="230">
        <v>1.4673620794568949</v>
      </c>
      <c r="I41" s="230">
        <v>0.65775684458616568</v>
      </c>
      <c r="J41" s="230">
        <v>4.4427733959168823</v>
      </c>
      <c r="K41" s="230">
        <v>1.8026421764095131</v>
      </c>
      <c r="L41" s="230">
        <v>1.2866560725857741</v>
      </c>
      <c r="M41" s="230">
        <v>0.44628233773400738</v>
      </c>
      <c r="N41" s="230">
        <v>0.50768837126120925</v>
      </c>
      <c r="O41" s="230">
        <v>0.42028946645272919</v>
      </c>
      <c r="P41" s="230">
        <v>0.45658183905115279</v>
      </c>
      <c r="Q41" s="230">
        <v>0.30697725996605668</v>
      </c>
      <c r="R41" s="230">
        <v>0.71196746508320874</v>
      </c>
      <c r="S41" s="230">
        <v>0.49322086765060352</v>
      </c>
      <c r="T41" s="230">
        <v>0.37589389329712869</v>
      </c>
      <c r="U41" s="230">
        <v>0.49059519956233011</v>
      </c>
      <c r="V41" s="230">
        <v>0.36369781240067012</v>
      </c>
      <c r="W41" s="230">
        <v>0.34386110319352903</v>
      </c>
      <c r="X41" s="230">
        <v>0.27765116076113883</v>
      </c>
      <c r="Y41" s="230">
        <v>0.21760432293396431</v>
      </c>
      <c r="DA41" s="71" t="s">
        <v>3157</v>
      </c>
    </row>
    <row r="42" spans="1:105" ht="12" customHeight="1" x14ac:dyDescent="0.25">
      <c r="A42" s="60" t="s">
        <v>3087</v>
      </c>
      <c r="B42" s="262">
        <v>5.2624236565210074</v>
      </c>
      <c r="C42" s="262">
        <v>2.3246376418692472</v>
      </c>
      <c r="D42" s="262">
        <v>3.3767531027686162</v>
      </c>
      <c r="E42" s="262">
        <v>6.5305476927628394</v>
      </c>
      <c r="F42" s="262">
        <v>6.0900393959901864</v>
      </c>
      <c r="G42" s="262">
        <v>3.797769848924041</v>
      </c>
      <c r="H42" s="262">
        <v>2.4051015115828989</v>
      </c>
      <c r="I42" s="262">
        <v>2.5593194121721741</v>
      </c>
      <c r="J42" s="262">
        <v>5.2474353594875964</v>
      </c>
      <c r="K42" s="262">
        <v>2.4167711983711171</v>
      </c>
      <c r="L42" s="262">
        <v>1.8341086349895399</v>
      </c>
      <c r="M42" s="262">
        <v>1.3294123869796171</v>
      </c>
      <c r="N42" s="262">
        <v>1.404022946328451</v>
      </c>
      <c r="O42" s="262">
        <v>1.2739086614331441</v>
      </c>
      <c r="P42" s="262">
        <v>1.1650279630029461</v>
      </c>
      <c r="Q42" s="262">
        <v>0.9558904220543547</v>
      </c>
      <c r="R42" s="262">
        <v>1.471242146665906</v>
      </c>
      <c r="S42" s="262">
        <v>1.0663027063725961</v>
      </c>
      <c r="T42" s="262">
        <v>1.081801166836696</v>
      </c>
      <c r="U42" s="262">
        <v>1.0622837409934851</v>
      </c>
      <c r="V42" s="262">
        <v>0.86477200860675896</v>
      </c>
      <c r="W42" s="262">
        <v>0.89495395023895064</v>
      </c>
      <c r="X42" s="262">
        <v>0.53471686982092159</v>
      </c>
      <c r="Y42" s="262">
        <v>0.37963737615210941</v>
      </c>
      <c r="DA42" s="72" t="s">
        <v>3158</v>
      </c>
    </row>
    <row r="43" spans="1:105" ht="12" customHeight="1" x14ac:dyDescent="0.25">
      <c r="A43" s="64" t="s">
        <v>28</v>
      </c>
      <c r="B43" s="229">
        <v>1.9052469092145489E-3</v>
      </c>
      <c r="C43" s="229">
        <v>6.2530431878066242E-3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1.042512285542232E-5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1.308003927489748E-2</v>
      </c>
      <c r="H45" s="229">
        <v>0</v>
      </c>
      <c r="I45" s="229">
        <v>6.2891205820371943E-2</v>
      </c>
      <c r="J45" s="229">
        <v>1.8111634347100041E-2</v>
      </c>
      <c r="K45" s="229">
        <v>2.8180861473333211E-2</v>
      </c>
      <c r="L45" s="229">
        <v>4.4300326240346383E-2</v>
      </c>
      <c r="M45" s="229">
        <v>0</v>
      </c>
      <c r="N45" s="229">
        <v>7.8022079439088307E-3</v>
      </c>
      <c r="O45" s="229">
        <v>3.3881933733505627E-2</v>
      </c>
      <c r="P45" s="229">
        <v>5.4544716905796972E-2</v>
      </c>
      <c r="Q45" s="229">
        <v>9.3291566367324184E-3</v>
      </c>
      <c r="R45" s="229">
        <v>3.064241083506344E-2</v>
      </c>
      <c r="S45" s="229">
        <v>7.8891606237236206E-3</v>
      </c>
      <c r="T45" s="229">
        <v>5.6201395105463358E-3</v>
      </c>
      <c r="U45" s="229">
        <v>7.0923834018711716E-3</v>
      </c>
      <c r="V45" s="229">
        <v>9.3183110764806087E-4</v>
      </c>
      <c r="W45" s="229">
        <v>7.4483087173478888E-4</v>
      </c>
      <c r="X45" s="229">
        <v>3.9593129322504681E-4</v>
      </c>
      <c r="Y45" s="229">
        <v>4.4244356814318819E-4</v>
      </c>
      <c r="DA45" s="73" t="s">
        <v>3161</v>
      </c>
    </row>
    <row r="46" spans="1:105" ht="12" customHeight="1" x14ac:dyDescent="0.25">
      <c r="A46" s="64" t="s">
        <v>159</v>
      </c>
      <c r="B46" s="229">
        <v>8.8224060423020542E-2</v>
      </c>
      <c r="C46" s="229">
        <v>2.2810025576844702E-2</v>
      </c>
      <c r="D46" s="229">
        <v>3.7713621939584087E-2</v>
      </c>
      <c r="E46" s="229">
        <v>4.7212576798974989E-2</v>
      </c>
      <c r="F46" s="229">
        <v>7.9880860029700865E-2</v>
      </c>
      <c r="G46" s="229">
        <v>0.84086080890153159</v>
      </c>
      <c r="H46" s="229">
        <v>0</v>
      </c>
      <c r="I46" s="229">
        <v>0.1141504861589596</v>
      </c>
      <c r="J46" s="229">
        <v>0.18261517795258711</v>
      </c>
      <c r="K46" s="229">
        <v>2.3751656030263159E-2</v>
      </c>
      <c r="L46" s="229">
        <v>6.2684087108525868E-2</v>
      </c>
      <c r="M46" s="229">
        <v>4.344373875732372E-2</v>
      </c>
      <c r="N46" s="229">
        <v>5.2988227834353613E-2</v>
      </c>
      <c r="O46" s="229">
        <v>5.0521948885299213E-2</v>
      </c>
      <c r="P46" s="229">
        <v>6.4949233807210419E-2</v>
      </c>
      <c r="Q46" s="229">
        <v>6.3705682113491424E-2</v>
      </c>
      <c r="R46" s="229">
        <v>3.467612153135459E-2</v>
      </c>
      <c r="S46" s="229">
        <v>2.4060632927727761E-2</v>
      </c>
      <c r="T46" s="229">
        <v>1.7166176608282471E-2</v>
      </c>
      <c r="U46" s="229">
        <v>2.9067008297258969E-2</v>
      </c>
      <c r="V46" s="229">
        <v>2.947877512041194E-2</v>
      </c>
      <c r="W46" s="229">
        <v>3.2587456047353913E-2</v>
      </c>
      <c r="X46" s="229">
        <v>2.2332734380836741E-2</v>
      </c>
      <c r="Y46" s="229">
        <v>3.1923324195318688E-2</v>
      </c>
      <c r="DA46" s="73" t="s">
        <v>3162</v>
      </c>
    </row>
    <row r="47" spans="1:105" ht="12" customHeight="1" x14ac:dyDescent="0.25">
      <c r="A47" s="64" t="s">
        <v>32</v>
      </c>
      <c r="B47" s="229">
        <v>7.796489355860757E-2</v>
      </c>
      <c r="C47" s="229">
        <v>2.0028072077316428E-2</v>
      </c>
      <c r="D47" s="229">
        <v>3.2946646452526748E-2</v>
      </c>
      <c r="E47" s="229">
        <v>2.7852491225080898E-2</v>
      </c>
      <c r="F47" s="229">
        <v>2.3416948766971209E-2</v>
      </c>
      <c r="G47" s="229">
        <v>3.8657056152050798E-2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1.0597882218725161E-2</v>
      </c>
      <c r="N47" s="229">
        <v>5.6130416328459181E-3</v>
      </c>
      <c r="O47" s="229">
        <v>0</v>
      </c>
      <c r="P47" s="229">
        <v>0</v>
      </c>
      <c r="Q47" s="229">
        <v>1.342740871869621E-2</v>
      </c>
      <c r="R47" s="229">
        <v>1.47011564721215E-2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3163</v>
      </c>
    </row>
    <row r="48" spans="1:105" ht="12" customHeight="1" x14ac:dyDescent="0.25">
      <c r="A48" s="64" t="s">
        <v>33</v>
      </c>
      <c r="B48" s="229">
        <v>6.417713358684389E-2</v>
      </c>
      <c r="C48" s="229">
        <v>6.4177133586741125E-2</v>
      </c>
      <c r="D48" s="229">
        <v>3.2089870623693881E-2</v>
      </c>
      <c r="E48" s="229">
        <v>3.2089870623698731E-2</v>
      </c>
      <c r="F48" s="229">
        <v>3.2089870623701958E-2</v>
      </c>
      <c r="G48" s="229">
        <v>0.12571009938459771</v>
      </c>
      <c r="H48" s="229">
        <v>0</v>
      </c>
      <c r="I48" s="229">
        <v>0</v>
      </c>
      <c r="J48" s="229">
        <v>9.5289131507464556E-2</v>
      </c>
      <c r="K48" s="229">
        <v>0</v>
      </c>
      <c r="L48" s="229">
        <v>0</v>
      </c>
      <c r="M48" s="229">
        <v>6.3032370609886978E-2</v>
      </c>
      <c r="N48" s="229">
        <v>0</v>
      </c>
      <c r="O48" s="229">
        <v>3.1516185305075793E-2</v>
      </c>
      <c r="P48" s="229">
        <v>6.3032370610105401E-2</v>
      </c>
      <c r="Q48" s="229">
        <v>0.1194021685365422</v>
      </c>
      <c r="R48" s="229">
        <v>0.12638548346656031</v>
      </c>
      <c r="S48" s="229">
        <v>1.9450539979350961E-2</v>
      </c>
      <c r="T48" s="229">
        <v>2.6444285551774051E-2</v>
      </c>
      <c r="U48" s="229">
        <v>1.7434818380705711E-2</v>
      </c>
      <c r="V48" s="229">
        <v>1.9925134197899739E-2</v>
      </c>
      <c r="W48" s="229">
        <v>2.9445702835391468E-2</v>
      </c>
      <c r="X48" s="229">
        <v>1.302004908344301E-2</v>
      </c>
      <c r="Y48" s="229">
        <v>3.8775912250518011E-3</v>
      </c>
      <c r="DA48" s="73" t="s">
        <v>3164</v>
      </c>
    </row>
    <row r="49" spans="1:105" ht="12" customHeight="1" x14ac:dyDescent="0.25">
      <c r="A49" s="64" t="s">
        <v>35</v>
      </c>
      <c r="B49" s="229">
        <v>2.3027428916613619</v>
      </c>
      <c r="C49" s="229">
        <v>0.33975405564875449</v>
      </c>
      <c r="D49" s="229">
        <v>0.78724949753059525</v>
      </c>
      <c r="E49" s="229">
        <v>1.154597409466344</v>
      </c>
      <c r="F49" s="229">
        <v>3.0792609119942012</v>
      </c>
      <c r="G49" s="229">
        <v>0.40594186316444159</v>
      </c>
      <c r="H49" s="229">
        <v>0.41417083062481419</v>
      </c>
      <c r="I49" s="229">
        <v>0.15679731459879659</v>
      </c>
      <c r="J49" s="229">
        <v>3.6387874885926532</v>
      </c>
      <c r="K49" s="229">
        <v>0.96278850771103308</v>
      </c>
      <c r="L49" s="229">
        <v>0.74048149026981969</v>
      </c>
      <c r="M49" s="229">
        <v>9.4953063188752879E-2</v>
      </c>
      <c r="N49" s="229">
        <v>0.11988578228884191</v>
      </c>
      <c r="O49" s="229">
        <v>0.110108597423871</v>
      </c>
      <c r="P49" s="229">
        <v>0.1674324710877739</v>
      </c>
      <c r="Q49" s="229">
        <v>9.11409374982039E-2</v>
      </c>
      <c r="R49" s="229">
        <v>0.23855507551064739</v>
      </c>
      <c r="S49" s="229">
        <v>0.12666001694417831</v>
      </c>
      <c r="T49" s="229">
        <v>6.2452149364418258E-2</v>
      </c>
      <c r="U49" s="229">
        <v>0.1351863850557008</v>
      </c>
      <c r="V49" s="229">
        <v>8.9086777998085995E-2</v>
      </c>
      <c r="W49" s="229">
        <v>7.8616070282817557E-2</v>
      </c>
      <c r="X49" s="229">
        <v>8.9139167363147712E-2</v>
      </c>
      <c r="Y49" s="229">
        <v>0.10277436087235679</v>
      </c>
      <c r="DA49" s="73" t="s">
        <v>3165</v>
      </c>
    </row>
    <row r="50" spans="1:105" ht="12" customHeight="1" x14ac:dyDescent="0.25">
      <c r="A50" s="64" t="s">
        <v>36</v>
      </c>
      <c r="B50" s="229">
        <v>1.1607113786567719E-2</v>
      </c>
      <c r="C50" s="229">
        <v>0</v>
      </c>
      <c r="D50" s="229">
        <v>1.6444378457120431E-2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1.6648099710282991</v>
      </c>
      <c r="C51" s="229">
        <v>1.2699021368497561</v>
      </c>
      <c r="D51" s="229">
        <v>1.7598414712986481</v>
      </c>
      <c r="E51" s="229">
        <v>4.5868537463798882</v>
      </c>
      <c r="F51" s="229">
        <v>1.5676675043657979</v>
      </c>
      <c r="G51" s="229">
        <v>1.5810428712565989</v>
      </c>
      <c r="H51" s="229">
        <v>1.648621671723729</v>
      </c>
      <c r="I51" s="229">
        <v>1.695080671577839</v>
      </c>
      <c r="J51" s="229">
        <v>1.2199231702295179</v>
      </c>
      <c r="K51" s="229">
        <v>1.1988059037778089</v>
      </c>
      <c r="L51" s="229">
        <v>0.81727090232028832</v>
      </c>
      <c r="M51" s="229">
        <v>0.93553316961876154</v>
      </c>
      <c r="N51" s="229">
        <v>1.1009564027711021</v>
      </c>
      <c r="O51" s="229">
        <v>0.86513890256799808</v>
      </c>
      <c r="P51" s="229">
        <v>0.64480520147061093</v>
      </c>
      <c r="Q51" s="229">
        <v>0.65888506855068851</v>
      </c>
      <c r="R51" s="229">
        <v>0.79896910246982922</v>
      </c>
      <c r="S51" s="229">
        <v>0.70313933759757119</v>
      </c>
      <c r="T51" s="229">
        <v>0.81295013679196693</v>
      </c>
      <c r="U51" s="229">
        <v>0.59424084080496042</v>
      </c>
      <c r="V51" s="229">
        <v>0.56979620476255866</v>
      </c>
      <c r="W51" s="229">
        <v>0.60591070904600108</v>
      </c>
      <c r="X51" s="229">
        <v>0.38833418852327461</v>
      </c>
      <c r="Y51" s="229">
        <v>0.21961906420235061</v>
      </c>
      <c r="DA51" s="73" t="s">
        <v>3167</v>
      </c>
    </row>
    <row r="52" spans="1:105" ht="12" customHeight="1" x14ac:dyDescent="0.25">
      <c r="A52" s="64" t="s">
        <v>39</v>
      </c>
      <c r="B52" s="229">
        <v>1.0509923455670911</v>
      </c>
      <c r="C52" s="229">
        <v>0.60171317494202758</v>
      </c>
      <c r="D52" s="229">
        <v>0.7104676164664474</v>
      </c>
      <c r="E52" s="229">
        <v>0.68194159826885226</v>
      </c>
      <c r="F52" s="229">
        <v>1.307723300209813</v>
      </c>
      <c r="G52" s="229">
        <v>0.79247711078992367</v>
      </c>
      <c r="H52" s="229">
        <v>0.34230900923435631</v>
      </c>
      <c r="I52" s="229">
        <v>0.53039973401620655</v>
      </c>
      <c r="J52" s="229">
        <v>9.2708756858273636E-2</v>
      </c>
      <c r="K52" s="229">
        <v>0.20324426937867829</v>
      </c>
      <c r="L52" s="229">
        <v>0.1693718290505595</v>
      </c>
      <c r="M52" s="229">
        <v>0.18185216258616721</v>
      </c>
      <c r="N52" s="229">
        <v>0.1167772838573979</v>
      </c>
      <c r="O52" s="229">
        <v>0.18274109351739409</v>
      </c>
      <c r="P52" s="229">
        <v>0.17026396912144851</v>
      </c>
      <c r="Q52" s="229">
        <v>0</v>
      </c>
      <c r="R52" s="229">
        <v>0.22731279638032931</v>
      </c>
      <c r="S52" s="229">
        <v>0.18510301830004411</v>
      </c>
      <c r="T52" s="229">
        <v>0.15715785388685241</v>
      </c>
      <c r="U52" s="229">
        <v>0.2792623050529881</v>
      </c>
      <c r="V52" s="229">
        <v>0.15555328542015451</v>
      </c>
      <c r="W52" s="229">
        <v>0.1476491811556519</v>
      </c>
      <c r="X52" s="229">
        <v>2.1494799176994438E-2</v>
      </c>
      <c r="Y52" s="229">
        <v>2.1000592088888291E-2</v>
      </c>
      <c r="DA52" s="73" t="s">
        <v>3168</v>
      </c>
    </row>
    <row r="53" spans="1:105" ht="12" customHeight="1" x14ac:dyDescent="0.25">
      <c r="A53" s="60" t="s">
        <v>3099</v>
      </c>
      <c r="B53" s="262">
        <v>0.19793458128896521</v>
      </c>
      <c r="C53" s="262">
        <v>0.1243438204997967</v>
      </c>
      <c r="D53" s="262">
        <v>0.27292569631933228</v>
      </c>
      <c r="E53" s="262">
        <v>0.24815818627934619</v>
      </c>
      <c r="F53" s="262">
        <v>0.29620267483477553</v>
      </c>
      <c r="G53" s="262">
        <v>0.30972350740009352</v>
      </c>
      <c r="H53" s="262">
        <v>0.2001346879062785</v>
      </c>
      <c r="I53" s="262">
        <v>0.2472284138392373</v>
      </c>
      <c r="J53" s="262">
        <v>0.2064486350956912</v>
      </c>
      <c r="K53" s="262">
        <v>0.17896900337670571</v>
      </c>
      <c r="L53" s="262">
        <v>0.19116069365381391</v>
      </c>
      <c r="M53" s="262">
        <v>0.24923997959349781</v>
      </c>
      <c r="N53" s="262">
        <v>0.1926709949022351</v>
      </c>
      <c r="O53" s="262">
        <v>0.22483435658789869</v>
      </c>
      <c r="P53" s="262">
        <v>0.21118652227771509</v>
      </c>
      <c r="Q53" s="262">
        <v>0.2120899044061616</v>
      </c>
      <c r="R53" s="262">
        <v>0.22772199582200189</v>
      </c>
      <c r="S53" s="262">
        <v>0.22736958482122571</v>
      </c>
      <c r="T53" s="262">
        <v>0.2238172013989245</v>
      </c>
      <c r="U53" s="262">
        <v>0.2113628122307965</v>
      </c>
      <c r="V53" s="262">
        <v>0.1802793773544604</v>
      </c>
      <c r="W53" s="262">
        <v>0.18308438037546901</v>
      </c>
      <c r="X53" s="262">
        <v>4.7016063850179597E-2</v>
      </c>
      <c r="Y53" s="262">
        <v>3.499191488923404E-2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5.9360160346869835</v>
      </c>
      <c r="C54" s="261">
        <f t="shared" si="2"/>
        <v>2.8106003295691186</v>
      </c>
      <c r="D54" s="261">
        <f t="shared" si="2"/>
        <v>5.4507882994304735</v>
      </c>
      <c r="E54" s="261">
        <f t="shared" si="2"/>
        <v>6.7266316564119961</v>
      </c>
      <c r="F54" s="261">
        <f t="shared" si="2"/>
        <v>7.8005132624658318</v>
      </c>
      <c r="G54" s="261">
        <f t="shared" si="2"/>
        <v>6.2779952356180617</v>
      </c>
      <c r="H54" s="261">
        <f t="shared" si="2"/>
        <v>3.8564178068354034</v>
      </c>
      <c r="I54" s="261">
        <f t="shared" si="2"/>
        <v>4.449667487223671</v>
      </c>
      <c r="J54" s="261">
        <f t="shared" si="2"/>
        <v>6.3692255719260782</v>
      </c>
      <c r="K54" s="261">
        <f t="shared" si="2"/>
        <v>3.855312042776696</v>
      </c>
      <c r="L54" s="261">
        <f t="shared" si="2"/>
        <v>3.6630515047311771</v>
      </c>
      <c r="M54" s="261">
        <f t="shared" si="2"/>
        <v>3.8636165354219694</v>
      </c>
      <c r="N54" s="261">
        <f t="shared" si="2"/>
        <v>3.1962019132292534</v>
      </c>
      <c r="O54" s="261">
        <f t="shared" si="2"/>
        <v>3.5611005313990582</v>
      </c>
      <c r="P54" s="261">
        <f t="shared" si="2"/>
        <v>3.3938475520909761</v>
      </c>
      <c r="Q54" s="261">
        <f t="shared" si="2"/>
        <v>3.2635420939335491</v>
      </c>
      <c r="R54" s="261">
        <f t="shared" si="2"/>
        <v>3.7607408826208766</v>
      </c>
      <c r="S54" s="261">
        <f t="shared" si="2"/>
        <v>3.4850450142241591</v>
      </c>
      <c r="T54" s="261">
        <f t="shared" si="2"/>
        <v>3.376040871536711</v>
      </c>
      <c r="U54" s="261">
        <f t="shared" si="2"/>
        <v>3.2802231089599996</v>
      </c>
      <c r="V54" s="261">
        <f t="shared" si="2"/>
        <v>2.7657117020925575</v>
      </c>
      <c r="W54" s="261">
        <f t="shared" si="2"/>
        <v>2.8078280000142382</v>
      </c>
      <c r="X54" s="261">
        <f t="shared" si="2"/>
        <v>0.90546097930096092</v>
      </c>
      <c r="Y54" s="261">
        <f t="shared" si="2"/>
        <v>0.68835295704885069</v>
      </c>
      <c r="DA54" s="70"/>
    </row>
    <row r="55" spans="1:105" ht="12" customHeight="1" x14ac:dyDescent="0.25">
      <c r="A55" s="60" t="s">
        <v>3102</v>
      </c>
      <c r="B55" s="262">
        <v>2.605188330022413</v>
      </c>
      <c r="C55" s="262">
        <v>0.86174231566417903</v>
      </c>
      <c r="D55" s="262">
        <v>1.425707637141632</v>
      </c>
      <c r="E55" s="262">
        <v>2.5604720662676832</v>
      </c>
      <c r="F55" s="262">
        <v>3.0772441709691511</v>
      </c>
      <c r="G55" s="262">
        <v>1.7152377670430601</v>
      </c>
      <c r="H55" s="262">
        <v>0.91524862960722919</v>
      </c>
      <c r="I55" s="262">
        <v>0.87666078861725072</v>
      </c>
      <c r="J55" s="262">
        <v>2.9304414579162752</v>
      </c>
      <c r="K55" s="262">
        <v>1.1862640778066511</v>
      </c>
      <c r="L55" s="262">
        <v>0.92153789292844013</v>
      </c>
      <c r="M55" s="262">
        <v>0.4445621099787056</v>
      </c>
      <c r="N55" s="262">
        <v>0.4980849124620253</v>
      </c>
      <c r="O55" s="262">
        <v>0.4659134169311181</v>
      </c>
      <c r="P55" s="262">
        <v>0.49116080097345027</v>
      </c>
      <c r="Q55" s="262">
        <v>0.37977177421368757</v>
      </c>
      <c r="R55" s="262">
        <v>0.59931871527045399</v>
      </c>
      <c r="S55" s="262">
        <v>0.38743836658773739</v>
      </c>
      <c r="T55" s="262">
        <v>0.32212487595807981</v>
      </c>
      <c r="U55" s="262">
        <v>0.39029055454496597</v>
      </c>
      <c r="V55" s="262">
        <v>0.30682050708052089</v>
      </c>
      <c r="W55" s="262">
        <v>0.30823073363829789</v>
      </c>
      <c r="X55" s="262">
        <v>0.21894842640457329</v>
      </c>
      <c r="Y55" s="262">
        <v>0.1800949394759491</v>
      </c>
      <c r="DA55" s="72" t="s">
        <v>3170</v>
      </c>
    </row>
    <row r="56" spans="1:105" ht="12" customHeight="1" x14ac:dyDescent="0.25">
      <c r="A56" s="60" t="s">
        <v>3104</v>
      </c>
      <c r="B56" s="262">
        <v>0.77006929892793574</v>
      </c>
      <c r="C56" s="262">
        <v>0.34017255089629139</v>
      </c>
      <c r="D56" s="262">
        <v>0.49413237402114479</v>
      </c>
      <c r="E56" s="262">
        <v>0.95563843043111985</v>
      </c>
      <c r="F56" s="262">
        <v>0.8911772738597924</v>
      </c>
      <c r="G56" s="262">
        <v>0.55574126218944675</v>
      </c>
      <c r="H56" s="262">
        <v>0.35194711710071308</v>
      </c>
      <c r="I56" s="262">
        <v>0.37451437476377858</v>
      </c>
      <c r="J56" s="262">
        <v>0.76787600774843523</v>
      </c>
      <c r="K56" s="262">
        <v>0.35365478415875701</v>
      </c>
      <c r="L56" s="262">
        <v>0.2683916846857976</v>
      </c>
      <c r="M56" s="262">
        <v>0.19453767534640171</v>
      </c>
      <c r="N56" s="262">
        <v>0.20545570568384519</v>
      </c>
      <c r="O56" s="262">
        <v>0.18641561642275381</v>
      </c>
      <c r="P56" s="262">
        <v>0.170482713908714</v>
      </c>
      <c r="Q56" s="262">
        <v>0.13987886859910531</v>
      </c>
      <c r="R56" s="262">
        <v>0.21529213198795261</v>
      </c>
      <c r="S56" s="262">
        <v>0.156035893560906</v>
      </c>
      <c r="T56" s="262">
        <v>0.15830383878216589</v>
      </c>
      <c r="U56" s="262">
        <v>0.1554477839646608</v>
      </c>
      <c r="V56" s="262">
        <v>0.12654518485510141</v>
      </c>
      <c r="W56" s="262">
        <v>0.13096181645871341</v>
      </c>
      <c r="X56" s="262">
        <v>7.824703443587018E-2</v>
      </c>
      <c r="Y56" s="262">
        <v>5.5553696772024409E-2</v>
      </c>
      <c r="DA56" s="72" t="s">
        <v>3171</v>
      </c>
    </row>
    <row r="57" spans="1:105" ht="12" customHeight="1" x14ac:dyDescent="0.25">
      <c r="A57" s="64" t="s">
        <v>28</v>
      </c>
      <c r="B57" s="229">
        <v>2.7880160310646919E-4</v>
      </c>
      <c r="C57" s="229">
        <v>9.1503020244929013E-4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1.5255455608490531E-6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1.9140489880339891E-3</v>
      </c>
      <c r="H59" s="229">
        <v>0</v>
      </c>
      <c r="I59" s="229">
        <v>9.203095367438326E-3</v>
      </c>
      <c r="J59" s="229">
        <v>2.6503403135981949E-3</v>
      </c>
      <c r="K59" s="229">
        <v>4.123806377896542E-3</v>
      </c>
      <c r="L59" s="229">
        <v>6.4826253826806837E-3</v>
      </c>
      <c r="M59" s="229">
        <v>0</v>
      </c>
      <c r="N59" s="229">
        <v>1.1417250289247709E-3</v>
      </c>
      <c r="O59" s="229">
        <v>4.9580646978416264E-3</v>
      </c>
      <c r="P59" s="229">
        <v>7.9817237549509954E-3</v>
      </c>
      <c r="Q59" s="229">
        <v>1.3651688993027301E-3</v>
      </c>
      <c r="R59" s="229">
        <v>4.4840137110547526E-3</v>
      </c>
      <c r="S59" s="229">
        <v>1.154449125948374E-3</v>
      </c>
      <c r="T59" s="229">
        <v>8.2241514086396931E-4</v>
      </c>
      <c r="U59" s="229">
        <v>1.037853861735213E-3</v>
      </c>
      <c r="V59" s="229">
        <v>1.3635818296320391E-4</v>
      </c>
      <c r="W59" s="229">
        <v>1.089937687753328E-4</v>
      </c>
      <c r="X59" s="229">
        <v>5.7938044007465722E-5</v>
      </c>
      <c r="Y59" s="229">
        <v>6.4744351761379182E-5</v>
      </c>
      <c r="DA59" s="73" t="s">
        <v>3174</v>
      </c>
    </row>
    <row r="60" spans="1:105" ht="12" customHeight="1" x14ac:dyDescent="0.25">
      <c r="A60" s="64" t="s">
        <v>159</v>
      </c>
      <c r="B60" s="229">
        <v>1.2910142700948091E-2</v>
      </c>
      <c r="C60" s="229">
        <v>3.3378727276590098E-3</v>
      </c>
      <c r="D60" s="229">
        <v>5.5187693546985333E-3</v>
      </c>
      <c r="E60" s="229">
        <v>6.9087854359874204E-3</v>
      </c>
      <c r="F60" s="229">
        <v>1.168925230955258E-2</v>
      </c>
      <c r="G60" s="229">
        <v>0.12304617337382059</v>
      </c>
      <c r="H60" s="229">
        <v>0</v>
      </c>
      <c r="I60" s="229">
        <v>1.6704049424030282E-2</v>
      </c>
      <c r="J60" s="229">
        <v>2.6722732953149791E-2</v>
      </c>
      <c r="K60" s="229">
        <v>3.4756648839812409E-3</v>
      </c>
      <c r="L60" s="229">
        <v>9.1727869446209184E-3</v>
      </c>
      <c r="M60" s="229">
        <v>6.357277868763913E-3</v>
      </c>
      <c r="N60" s="229">
        <v>7.7539571351825324E-3</v>
      </c>
      <c r="O60" s="229">
        <v>7.3930577045740464E-3</v>
      </c>
      <c r="P60" s="229">
        <v>9.5042539727579305E-3</v>
      </c>
      <c r="Q60" s="229">
        <v>9.3222806001321511E-3</v>
      </c>
      <c r="R60" s="229">
        <v>5.0742810423673708E-3</v>
      </c>
      <c r="S60" s="229">
        <v>3.520878579864631E-3</v>
      </c>
      <c r="T60" s="229">
        <v>2.5119880968976181E-3</v>
      </c>
      <c r="U60" s="229">
        <v>4.2534794160226409E-3</v>
      </c>
      <c r="V60" s="229">
        <v>4.313734729833086E-3</v>
      </c>
      <c r="W60" s="229">
        <v>4.7686391423720524E-3</v>
      </c>
      <c r="X60" s="229">
        <v>3.2680289977193131E-3</v>
      </c>
      <c r="Y60" s="229">
        <v>4.6714543501406797E-3</v>
      </c>
      <c r="DA60" s="73" t="s">
        <v>3175</v>
      </c>
    </row>
    <row r="61" spans="1:105" ht="12" customHeight="1" x14ac:dyDescent="0.25">
      <c r="A61" s="64" t="s">
        <v>32</v>
      </c>
      <c r="B61" s="229">
        <v>1.140888207456857E-2</v>
      </c>
      <c r="C61" s="229">
        <v>2.930779509617322E-3</v>
      </c>
      <c r="D61" s="229">
        <v>4.8212007606580187E-3</v>
      </c>
      <c r="E61" s="229">
        <v>4.0757547835428504E-3</v>
      </c>
      <c r="F61" s="229">
        <v>3.4266859715233041E-3</v>
      </c>
      <c r="G61" s="229">
        <v>5.6568254615417353E-3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1.550826057149841E-3</v>
      </c>
      <c r="N61" s="229">
        <v>8.2137648300185202E-4</v>
      </c>
      <c r="O61" s="229">
        <v>0</v>
      </c>
      <c r="P61" s="229">
        <v>0</v>
      </c>
      <c r="Q61" s="229">
        <v>1.9648808027100278E-3</v>
      </c>
      <c r="R61" s="229">
        <v>2.1512728728877652E-3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3176</v>
      </c>
    </row>
    <row r="62" spans="1:105" ht="12" customHeight="1" x14ac:dyDescent="0.25">
      <c r="A62" s="64" t="s">
        <v>33</v>
      </c>
      <c r="B62" s="229">
        <v>9.3912697825430311E-3</v>
      </c>
      <c r="C62" s="229">
        <v>9.3912697825279945E-3</v>
      </c>
      <c r="D62" s="229">
        <v>4.6958256854243551E-3</v>
      </c>
      <c r="E62" s="229">
        <v>4.6958256854250698E-3</v>
      </c>
      <c r="F62" s="229">
        <v>4.6958256854255391E-3</v>
      </c>
      <c r="G62" s="229">
        <v>1.839560902347729E-2</v>
      </c>
      <c r="H62" s="229">
        <v>0</v>
      </c>
      <c r="I62" s="229">
        <v>0</v>
      </c>
      <c r="J62" s="229">
        <v>1.3943999853466031E-2</v>
      </c>
      <c r="K62" s="229">
        <v>0</v>
      </c>
      <c r="L62" s="229">
        <v>0</v>
      </c>
      <c r="M62" s="229">
        <v>9.2237525166133927E-3</v>
      </c>
      <c r="N62" s="229">
        <v>0</v>
      </c>
      <c r="O62" s="229">
        <v>4.611876258326055E-3</v>
      </c>
      <c r="P62" s="229">
        <v>9.2237525166453584E-3</v>
      </c>
      <c r="Q62" s="229">
        <v>1.7472546913145561E-2</v>
      </c>
      <c r="R62" s="229">
        <v>1.8494440394809328E-2</v>
      </c>
      <c r="S62" s="229">
        <v>2.846267169521416E-3</v>
      </c>
      <c r="T62" s="229">
        <v>3.8696870044414868E-3</v>
      </c>
      <c r="U62" s="229">
        <v>2.5512994094895598E-3</v>
      </c>
      <c r="V62" s="229">
        <v>2.91571624109136E-3</v>
      </c>
      <c r="W62" s="229">
        <v>4.3088951439308569E-3</v>
      </c>
      <c r="X62" s="229">
        <v>1.9052704084875399E-3</v>
      </c>
      <c r="Y62" s="229">
        <v>5.6742181000661097E-4</v>
      </c>
      <c r="DA62" s="73" t="s">
        <v>3177</v>
      </c>
    </row>
    <row r="63" spans="1:105" ht="12" customHeight="1" x14ac:dyDescent="0.25">
      <c r="A63" s="64" t="s">
        <v>35</v>
      </c>
      <c r="B63" s="229">
        <v>0.33696861369106568</v>
      </c>
      <c r="C63" s="229">
        <v>4.9717427656580167E-2</v>
      </c>
      <c r="D63" s="229">
        <v>0.1152010381934051</v>
      </c>
      <c r="E63" s="229">
        <v>0.1689563736568401</v>
      </c>
      <c r="F63" s="229">
        <v>0.45059927639562231</v>
      </c>
      <c r="G63" s="229">
        <v>5.9402926555556679E-2</v>
      </c>
      <c r="H63" s="229">
        <v>6.0607100832794442E-2</v>
      </c>
      <c r="I63" s="229">
        <v>2.2944712552220241E-2</v>
      </c>
      <c r="J63" s="229">
        <v>0.53247680407030762</v>
      </c>
      <c r="K63" s="229">
        <v>0.1408882901759867</v>
      </c>
      <c r="L63" s="229">
        <v>0.1083573082099907</v>
      </c>
      <c r="M63" s="229">
        <v>1.389482177289445E-2</v>
      </c>
      <c r="N63" s="229">
        <v>1.7543315845389141E-2</v>
      </c>
      <c r="O63" s="229">
        <v>1.6112585371014052E-2</v>
      </c>
      <c r="P63" s="229">
        <v>2.4500993086818981E-2</v>
      </c>
      <c r="Q63" s="229">
        <v>1.3336979768990309E-2</v>
      </c>
      <c r="R63" s="229">
        <v>3.4908618489228917E-2</v>
      </c>
      <c r="S63" s="229">
        <v>1.853461386172121E-2</v>
      </c>
      <c r="T63" s="229">
        <v>9.1388466639332287E-3</v>
      </c>
      <c r="U63" s="229">
        <v>1.9782307841263391E-2</v>
      </c>
      <c r="V63" s="229">
        <v>1.303638725318596E-2</v>
      </c>
      <c r="W63" s="229">
        <v>1.1504171096551649E-2</v>
      </c>
      <c r="X63" s="229">
        <v>1.304405357658703E-2</v>
      </c>
      <c r="Y63" s="229">
        <v>1.503934027179109E-2</v>
      </c>
      <c r="DA63" s="73" t="s">
        <v>3178</v>
      </c>
    </row>
    <row r="64" spans="1:105" ht="12" customHeight="1" x14ac:dyDescent="0.25">
      <c r="A64" s="64" t="s">
        <v>36</v>
      </c>
      <c r="B64" s="229">
        <v>1.6985105266321501E-3</v>
      </c>
      <c r="C64" s="229">
        <v>0</v>
      </c>
      <c r="D64" s="229">
        <v>2.406364788606188E-3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0.24361760491277951</v>
      </c>
      <c r="C65" s="229">
        <v>0.18582932733269861</v>
      </c>
      <c r="D65" s="229">
        <v>0.25752390466471492</v>
      </c>
      <c r="E65" s="229">
        <v>0.67121073469308534</v>
      </c>
      <c r="F65" s="229">
        <v>0.22940239988909719</v>
      </c>
      <c r="G65" s="229">
        <v>0.23135966522476401</v>
      </c>
      <c r="H65" s="229">
        <v>0.24124871310361121</v>
      </c>
      <c r="I65" s="229">
        <v>0.2480472249266216</v>
      </c>
      <c r="J65" s="229">
        <v>0.17851572616744521</v>
      </c>
      <c r="K65" s="229">
        <v>0.17542556094450831</v>
      </c>
      <c r="L65" s="229">
        <v>0.11959417786595559</v>
      </c>
      <c r="M65" s="229">
        <v>0.13689991894883341</v>
      </c>
      <c r="N65" s="229">
        <v>0.16110689305327699</v>
      </c>
      <c r="O65" s="229">
        <v>0.1265988737623337</v>
      </c>
      <c r="P65" s="229">
        <v>9.4356654243574478E-2</v>
      </c>
      <c r="Q65" s="229">
        <v>9.6417011614824549E-2</v>
      </c>
      <c r="R65" s="229">
        <v>0.11691600995324899</v>
      </c>
      <c r="S65" s="229">
        <v>0.1028928972834503</v>
      </c>
      <c r="T65" s="229">
        <v>0.1189619047730998</v>
      </c>
      <c r="U65" s="229">
        <v>8.6957390271300783E-2</v>
      </c>
      <c r="V65" s="229">
        <v>8.3380319140512041E-2</v>
      </c>
      <c r="W65" s="229">
        <v>8.866508388198599E-2</v>
      </c>
      <c r="X65" s="229">
        <v>5.6826332470458138E-2</v>
      </c>
      <c r="Y65" s="229">
        <v>3.213764414272189E-2</v>
      </c>
      <c r="DA65" s="73" t="s">
        <v>3180</v>
      </c>
    </row>
    <row r="66" spans="1:105" ht="12" customHeight="1" x14ac:dyDescent="0.25">
      <c r="A66" s="64" t="s">
        <v>39</v>
      </c>
      <c r="B66" s="229">
        <v>0.1537954736362922</v>
      </c>
      <c r="C66" s="229">
        <v>8.8050843684759086E-2</v>
      </c>
      <c r="D66" s="229">
        <v>0.10396527057363771</v>
      </c>
      <c r="E66" s="229">
        <v>9.9790956176238996E-2</v>
      </c>
      <c r="F66" s="229">
        <v>0.19136383360857159</v>
      </c>
      <c r="G66" s="229">
        <v>0.11596601356225229</v>
      </c>
      <c r="H66" s="229">
        <v>5.0091303164307439E-2</v>
      </c>
      <c r="I66" s="229">
        <v>7.7615292493468102E-2</v>
      </c>
      <c r="J66" s="229">
        <v>1.3566404390468381E-2</v>
      </c>
      <c r="K66" s="229">
        <v>2.9741461776384159E-2</v>
      </c>
      <c r="L66" s="229">
        <v>2.4784786282549629E-2</v>
      </c>
      <c r="M66" s="229">
        <v>2.661107818214669E-2</v>
      </c>
      <c r="N66" s="229">
        <v>1.7088438138069921E-2</v>
      </c>
      <c r="O66" s="229">
        <v>2.674115862866432E-2</v>
      </c>
      <c r="P66" s="229">
        <v>2.4915336333966281E-2</v>
      </c>
      <c r="Q66" s="229">
        <v>0</v>
      </c>
      <c r="R66" s="229">
        <v>3.3263495524355452E-2</v>
      </c>
      <c r="S66" s="229">
        <v>2.708678754040008E-2</v>
      </c>
      <c r="T66" s="229">
        <v>2.2997471557368959E-2</v>
      </c>
      <c r="U66" s="229">
        <v>4.0865453164849241E-2</v>
      </c>
      <c r="V66" s="229">
        <v>2.2762669307515731E-2</v>
      </c>
      <c r="W66" s="229">
        <v>2.1606033425097489E-2</v>
      </c>
      <c r="X66" s="229">
        <v>3.1454109386106969E-3</v>
      </c>
      <c r="Y66" s="229">
        <v>3.0730918456027588E-3</v>
      </c>
      <c r="DA66" s="73" t="s">
        <v>3181</v>
      </c>
    </row>
    <row r="67" spans="1:105" ht="12" customHeight="1" x14ac:dyDescent="0.25">
      <c r="A67" s="60" t="s">
        <v>3116</v>
      </c>
      <c r="B67" s="262">
        <v>2.5607584057366348</v>
      </c>
      <c r="C67" s="262">
        <v>1.608685463008648</v>
      </c>
      <c r="D67" s="262">
        <v>3.5309482882676968</v>
      </c>
      <c r="E67" s="262">
        <v>3.2105211597131929</v>
      </c>
      <c r="F67" s="262">
        <v>3.8320918176368881</v>
      </c>
      <c r="G67" s="262">
        <v>4.007016206385555</v>
      </c>
      <c r="H67" s="262">
        <v>2.5892220601274611</v>
      </c>
      <c r="I67" s="262">
        <v>3.1984923238426419</v>
      </c>
      <c r="J67" s="262">
        <v>2.6709081062613671</v>
      </c>
      <c r="K67" s="262">
        <v>2.315393180811288</v>
      </c>
      <c r="L67" s="262">
        <v>2.4731219271169391</v>
      </c>
      <c r="M67" s="262">
        <v>3.2245167500968619</v>
      </c>
      <c r="N67" s="262">
        <v>2.4926612950833831</v>
      </c>
      <c r="O67" s="262">
        <v>2.9087714980451862</v>
      </c>
      <c r="P67" s="262">
        <v>2.7322040372088119</v>
      </c>
      <c r="Q67" s="262">
        <v>2.7438914511207559</v>
      </c>
      <c r="R67" s="262">
        <v>2.94613003536247</v>
      </c>
      <c r="S67" s="262">
        <v>2.9415707540755158</v>
      </c>
      <c r="T67" s="262">
        <v>2.895612156796465</v>
      </c>
      <c r="U67" s="262">
        <v>2.734484770450373</v>
      </c>
      <c r="V67" s="262">
        <v>2.3323460101569351</v>
      </c>
      <c r="W67" s="262">
        <v>2.3686354499172269</v>
      </c>
      <c r="X67" s="262">
        <v>0.60826551846051746</v>
      </c>
      <c r="Y67" s="262">
        <v>0.45270432080087719</v>
      </c>
      <c r="DA67" s="72" t="s">
        <v>3182</v>
      </c>
    </row>
    <row r="68" spans="1:105" ht="12" customHeight="1" x14ac:dyDescent="0.25">
      <c r="A68" s="57" t="s">
        <v>3118</v>
      </c>
      <c r="B68" s="261">
        <v>40.896953663771598</v>
      </c>
      <c r="C68" s="261">
        <v>33.362988443589558</v>
      </c>
      <c r="D68" s="261">
        <v>45.226963818412287</v>
      </c>
      <c r="E68" s="261">
        <v>42.032647825190743</v>
      </c>
      <c r="F68" s="261">
        <v>33.141869327780448</v>
      </c>
      <c r="G68" s="261">
        <v>44.147791428843959</v>
      </c>
      <c r="H68" s="261">
        <v>65.15395417415651</v>
      </c>
      <c r="I68" s="261">
        <v>62.786588169766901</v>
      </c>
      <c r="J68" s="261">
        <v>55.426667749829917</v>
      </c>
      <c r="K68" s="261">
        <v>39.493099687186742</v>
      </c>
      <c r="L68" s="261">
        <v>40.877696131333963</v>
      </c>
      <c r="M68" s="261">
        <v>51.267477835924787</v>
      </c>
      <c r="N68" s="261">
        <v>50.554363086731662</v>
      </c>
      <c r="O68" s="261">
        <v>44.21853523629192</v>
      </c>
      <c r="P68" s="261">
        <v>42.436020385572782</v>
      </c>
      <c r="Q68" s="261">
        <v>46.138227435465403</v>
      </c>
      <c r="R68" s="261">
        <v>42.214819276376517</v>
      </c>
      <c r="S68" s="261">
        <v>42.500086283276389</v>
      </c>
      <c r="T68" s="261">
        <v>40.994109120176063</v>
      </c>
      <c r="U68" s="261">
        <v>44.361909828839202</v>
      </c>
      <c r="V68" s="261">
        <v>47.887137629621542</v>
      </c>
      <c r="W68" s="261">
        <v>50.442122166707478</v>
      </c>
      <c r="X68" s="261">
        <v>54.615729570485101</v>
      </c>
      <c r="Y68" s="261">
        <v>63.449261460197022</v>
      </c>
      <c r="DA68" s="70" t="s">
        <v>3183</v>
      </c>
    </row>
    <row r="69" spans="1:105" ht="12" customHeight="1" x14ac:dyDescent="0.25">
      <c r="A69" s="41" t="s">
        <v>3120</v>
      </c>
      <c r="B69" s="350">
        <v>73.132209570244441</v>
      </c>
      <c r="C69" s="350">
        <v>61.378510702509018</v>
      </c>
      <c r="D69" s="350">
        <v>93.321017198250985</v>
      </c>
      <c r="E69" s="350">
        <v>89.61264683109593</v>
      </c>
      <c r="F69" s="350">
        <v>82.935129734654708</v>
      </c>
      <c r="G69" s="350">
        <v>86.613726433242107</v>
      </c>
      <c r="H69" s="350">
        <v>68.194487724283988</v>
      </c>
      <c r="I69" s="350">
        <v>74.315997651080437</v>
      </c>
      <c r="J69" s="350">
        <v>65.07825540619335</v>
      </c>
      <c r="K69" s="350">
        <v>59.288814468087509</v>
      </c>
      <c r="L69" s="350">
        <v>60.330157393937768</v>
      </c>
      <c r="M69" s="350">
        <v>69.403552140837533</v>
      </c>
      <c r="N69" s="350">
        <v>60.771554138776537</v>
      </c>
      <c r="O69" s="350">
        <v>59.847166791076333</v>
      </c>
      <c r="P69" s="350">
        <v>55.33847156783817</v>
      </c>
      <c r="Q69" s="350">
        <v>55.084390337576643</v>
      </c>
      <c r="R69" s="350">
        <v>57.524905834377677</v>
      </c>
      <c r="S69" s="350">
        <v>57.005085136508839</v>
      </c>
      <c r="T69" s="350">
        <v>55.479856565926369</v>
      </c>
      <c r="U69" s="350">
        <v>56.533630200551833</v>
      </c>
      <c r="V69" s="350">
        <v>56.101407646524542</v>
      </c>
      <c r="W69" s="350">
        <v>57.011728123267858</v>
      </c>
      <c r="X69" s="350">
        <v>40.012428452589987</v>
      </c>
      <c r="Y69" s="350">
        <v>41.572408324602051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0.99999999999999978</v>
      </c>
      <c r="D73" s="232">
        <f t="shared" si="3"/>
        <v>1</v>
      </c>
      <c r="E73" s="232">
        <f t="shared" si="3"/>
        <v>1</v>
      </c>
      <c r="F73" s="232">
        <f t="shared" si="3"/>
        <v>0.99999999999999989</v>
      </c>
      <c r="G73" s="232">
        <f t="shared" si="3"/>
        <v>0.99999999999999989</v>
      </c>
      <c r="H73" s="232">
        <f t="shared" si="3"/>
        <v>1.0000000000000002</v>
      </c>
      <c r="I73" s="232">
        <f t="shared" si="3"/>
        <v>1.0000000000000002</v>
      </c>
      <c r="J73" s="232">
        <f t="shared" si="3"/>
        <v>1</v>
      </c>
      <c r="K73" s="232">
        <f t="shared" si="3"/>
        <v>1</v>
      </c>
      <c r="L73" s="232">
        <f t="shared" si="3"/>
        <v>0.99999999999999978</v>
      </c>
      <c r="M73" s="232">
        <f t="shared" si="3"/>
        <v>1</v>
      </c>
      <c r="N73" s="232">
        <f t="shared" si="3"/>
        <v>1.0000000000000002</v>
      </c>
      <c r="O73" s="232">
        <f t="shared" si="3"/>
        <v>1</v>
      </c>
      <c r="P73" s="232">
        <f t="shared" si="3"/>
        <v>0.99999999999999978</v>
      </c>
      <c r="Q73" s="232">
        <f t="shared" si="3"/>
        <v>1</v>
      </c>
      <c r="R73" s="232">
        <f t="shared" si="3"/>
        <v>1.0000000000000004</v>
      </c>
      <c r="S73" s="232">
        <f t="shared" si="3"/>
        <v>0.99999999999999978</v>
      </c>
      <c r="T73" s="232">
        <f t="shared" si="3"/>
        <v>0.99999999999999989</v>
      </c>
      <c r="U73" s="232">
        <f t="shared" si="3"/>
        <v>1</v>
      </c>
      <c r="V73" s="232">
        <f t="shared" si="3"/>
        <v>1</v>
      </c>
      <c r="W73" s="232">
        <f t="shared" si="3"/>
        <v>0.99999999999999967</v>
      </c>
      <c r="X73" s="232">
        <f t="shared" si="3"/>
        <v>1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2.4447101843516381E-2</v>
      </c>
      <c r="C74" s="299">
        <f t="shared" si="4"/>
        <v>3.2740146610141373E-2</v>
      </c>
      <c r="D74" s="299">
        <f t="shared" si="4"/>
        <v>2.9251402797713742E-2</v>
      </c>
      <c r="E74" s="299">
        <f t="shared" si="4"/>
        <v>2.6708997134612569E-2</v>
      </c>
      <c r="F74" s="299">
        <f t="shared" si="4"/>
        <v>2.3054518418167202E-2</v>
      </c>
      <c r="G74" s="299">
        <f t="shared" si="4"/>
        <v>2.4345176872125271E-2</v>
      </c>
      <c r="H74" s="299">
        <f t="shared" si="4"/>
        <v>2.0738486126634804E-2</v>
      </c>
      <c r="I74" s="299">
        <f t="shared" si="4"/>
        <v>2.2137552779966076E-2</v>
      </c>
      <c r="J74" s="299">
        <f t="shared" si="4"/>
        <v>1.6649902026574553E-2</v>
      </c>
      <c r="K74" s="299">
        <f t="shared" si="4"/>
        <v>2.3785155447595911E-2</v>
      </c>
      <c r="L74" s="299">
        <f t="shared" si="4"/>
        <v>2.3894167695943391E-2</v>
      </c>
      <c r="M74" s="299">
        <f t="shared" si="4"/>
        <v>2.3026974495998977E-2</v>
      </c>
      <c r="N74" s="299">
        <f t="shared" si="4"/>
        <v>2.3827875617400289E-2</v>
      </c>
      <c r="O74" s="299">
        <f t="shared" si="4"/>
        <v>2.249536723640469E-2</v>
      </c>
      <c r="P74" s="299">
        <f t="shared" si="4"/>
        <v>2.1877586873017104E-2</v>
      </c>
      <c r="Q74" s="299">
        <f t="shared" si="4"/>
        <v>2.1447131353051627E-2</v>
      </c>
      <c r="R74" s="299">
        <f t="shared" si="4"/>
        <v>2.1889191241074697E-2</v>
      </c>
      <c r="S74" s="299">
        <f t="shared" si="4"/>
        <v>2.2217051646565983E-2</v>
      </c>
      <c r="T74" s="299">
        <f t="shared" si="4"/>
        <v>2.2303445033606581E-2</v>
      </c>
      <c r="U74" s="299">
        <f t="shared" si="4"/>
        <v>2.2642296622534669E-2</v>
      </c>
      <c r="V74" s="299">
        <f t="shared" si="4"/>
        <v>2.44079643092277E-2</v>
      </c>
      <c r="W74" s="299">
        <f t="shared" si="4"/>
        <v>2.4102366531822551E-2</v>
      </c>
      <c r="X74" s="299">
        <f t="shared" si="4"/>
        <v>2.4868719447809509E-2</v>
      </c>
      <c r="Y74" s="299">
        <f t="shared" si="4"/>
        <v>2.450710052914325E-2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2.8915839220066833E-3</v>
      </c>
      <c r="C75" s="233">
        <f t="shared" si="5"/>
        <v>3.7595197828149463E-3</v>
      </c>
      <c r="D75" s="233">
        <f t="shared" si="5"/>
        <v>3.4975464286006149E-3</v>
      </c>
      <c r="E75" s="233">
        <f t="shared" si="5"/>
        <v>3.1687437941916074E-3</v>
      </c>
      <c r="F75" s="233">
        <f t="shared" si="5"/>
        <v>2.8608283200755196E-3</v>
      </c>
      <c r="G75" s="233">
        <f t="shared" si="5"/>
        <v>3.0218407513777305E-3</v>
      </c>
      <c r="H75" s="233">
        <f t="shared" si="5"/>
        <v>2.4809700376609745E-3</v>
      </c>
      <c r="I75" s="233">
        <f t="shared" si="5"/>
        <v>2.7061223548821099E-3</v>
      </c>
      <c r="J75" s="233">
        <f t="shared" si="5"/>
        <v>2.0173961207569867E-3</v>
      </c>
      <c r="K75" s="233">
        <f t="shared" si="5"/>
        <v>2.85795350644498E-3</v>
      </c>
      <c r="L75" s="233">
        <f t="shared" si="5"/>
        <v>2.8945492152870019E-3</v>
      </c>
      <c r="M75" s="233">
        <f t="shared" si="5"/>
        <v>2.8610223003252785E-3</v>
      </c>
      <c r="N75" s="233">
        <f t="shared" si="5"/>
        <v>2.8868141956462008E-3</v>
      </c>
      <c r="O75" s="233">
        <f t="shared" si="5"/>
        <v>2.8258876674813458E-3</v>
      </c>
      <c r="P75" s="233">
        <f t="shared" si="5"/>
        <v>2.7596140125308289E-3</v>
      </c>
      <c r="Q75" s="233">
        <f t="shared" si="5"/>
        <v>2.7118025816370468E-3</v>
      </c>
      <c r="R75" s="233">
        <f t="shared" si="5"/>
        <v>2.7894873626843511E-3</v>
      </c>
      <c r="S75" s="233">
        <f t="shared" si="5"/>
        <v>2.8375676191917444E-3</v>
      </c>
      <c r="T75" s="233">
        <f t="shared" si="5"/>
        <v>2.858414621938241E-3</v>
      </c>
      <c r="U75" s="233">
        <f t="shared" si="5"/>
        <v>2.8408353969020458E-3</v>
      </c>
      <c r="V75" s="233">
        <f t="shared" si="5"/>
        <v>2.9642470555969751E-3</v>
      </c>
      <c r="W75" s="233">
        <f t="shared" si="5"/>
        <v>2.9267844634561398E-3</v>
      </c>
      <c r="X75" s="233">
        <f t="shared" si="5"/>
        <v>2.7713824950579371E-3</v>
      </c>
      <c r="Y75" s="233">
        <f t="shared" si="5"/>
        <v>2.7036989374578384E-3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2.5319950211727862E-2</v>
      </c>
      <c r="C76" s="233">
        <f t="shared" si="6"/>
        <v>3.2131885755022307E-2</v>
      </c>
      <c r="D76" s="233">
        <f t="shared" si="6"/>
        <v>3.0889135358487047E-2</v>
      </c>
      <c r="E76" s="233">
        <f t="shared" si="6"/>
        <v>2.7814029800664854E-2</v>
      </c>
      <c r="F76" s="233">
        <f t="shared" si="6"/>
        <v>2.5985229624635654E-2</v>
      </c>
      <c r="G76" s="233">
        <f t="shared" si="6"/>
        <v>2.7453409726305382E-2</v>
      </c>
      <c r="H76" s="233">
        <f t="shared" si="6"/>
        <v>2.1920053984394963E-2</v>
      </c>
      <c r="I76" s="233">
        <f t="shared" si="6"/>
        <v>2.4307898224074219E-2</v>
      </c>
      <c r="J76" s="233">
        <f t="shared" si="6"/>
        <v>1.8000479879252993E-2</v>
      </c>
      <c r="K76" s="233">
        <f t="shared" si="6"/>
        <v>2.5337076896367175E-2</v>
      </c>
      <c r="L76" s="233">
        <f t="shared" si="6"/>
        <v>2.5822885769225076E-2</v>
      </c>
      <c r="M76" s="233">
        <f t="shared" si="6"/>
        <v>2.6011010834380423E-2</v>
      </c>
      <c r="N76" s="233">
        <f t="shared" si="6"/>
        <v>2.5755893836290556E-2</v>
      </c>
      <c r="O76" s="233">
        <f t="shared" si="6"/>
        <v>2.5896915372730395E-2</v>
      </c>
      <c r="P76" s="233">
        <f t="shared" si="6"/>
        <v>2.5364015037102283E-2</v>
      </c>
      <c r="Q76" s="233">
        <f t="shared" si="6"/>
        <v>2.4967002972186771E-2</v>
      </c>
      <c r="R76" s="233">
        <f t="shared" si="6"/>
        <v>2.5824441137747258E-2</v>
      </c>
      <c r="S76" s="233">
        <f t="shared" si="6"/>
        <v>2.6310344329521361E-2</v>
      </c>
      <c r="T76" s="233">
        <f t="shared" si="6"/>
        <v>2.6567041491172772E-2</v>
      </c>
      <c r="U76" s="233">
        <f t="shared" si="6"/>
        <v>2.6010843950829126E-2</v>
      </c>
      <c r="V76" s="233">
        <f t="shared" si="6"/>
        <v>2.6495466899511412E-2</v>
      </c>
      <c r="W76" s="233">
        <f t="shared" si="6"/>
        <v>2.6158241909136751E-2</v>
      </c>
      <c r="X76" s="233">
        <f t="shared" si="6"/>
        <v>2.3080883030666636E-2</v>
      </c>
      <c r="Y76" s="233">
        <f t="shared" si="6"/>
        <v>2.2314415646200247E-2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8.7844211810166901E-3</v>
      </c>
      <c r="C77" s="233">
        <f t="shared" si="7"/>
        <v>1.1825225352667428E-2</v>
      </c>
      <c r="D77" s="233">
        <f t="shared" si="7"/>
        <v>1.0490381556105609E-2</v>
      </c>
      <c r="E77" s="233">
        <f t="shared" si="7"/>
        <v>9.5919831235571924E-3</v>
      </c>
      <c r="F77" s="233">
        <f t="shared" si="7"/>
        <v>8.2117912105300964E-3</v>
      </c>
      <c r="G77" s="233">
        <f t="shared" si="7"/>
        <v>8.6710498787939093E-3</v>
      </c>
      <c r="H77" s="233">
        <f t="shared" si="7"/>
        <v>7.4367072802308445E-3</v>
      </c>
      <c r="I77" s="233">
        <f t="shared" si="7"/>
        <v>7.907244739580729E-3</v>
      </c>
      <c r="J77" s="233">
        <f t="shared" si="7"/>
        <v>5.9567855903653981E-3</v>
      </c>
      <c r="K77" s="233">
        <f t="shared" si="7"/>
        <v>8.5224814436813956E-3</v>
      </c>
      <c r="L77" s="233">
        <f t="shared" si="7"/>
        <v>8.5488700318364242E-3</v>
      </c>
      <c r="M77" s="233">
        <f t="shared" si="7"/>
        <v>8.2000324887053309E-3</v>
      </c>
      <c r="N77" s="233">
        <f t="shared" si="7"/>
        <v>8.5249925818442727E-3</v>
      </c>
      <c r="O77" s="233">
        <f t="shared" si="7"/>
        <v>7.994051757132789E-3</v>
      </c>
      <c r="P77" s="233">
        <f t="shared" si="7"/>
        <v>7.7684031889510684E-3</v>
      </c>
      <c r="Q77" s="233">
        <f t="shared" si="7"/>
        <v>7.6120572098006033E-3</v>
      </c>
      <c r="R77" s="233">
        <f t="shared" si="7"/>
        <v>7.7572028031798728E-3</v>
      </c>
      <c r="S77" s="233">
        <f t="shared" si="7"/>
        <v>7.86999478227003E-3</v>
      </c>
      <c r="T77" s="233">
        <f t="shared" si="7"/>
        <v>7.8953061756480928E-3</v>
      </c>
      <c r="U77" s="233">
        <f t="shared" si="7"/>
        <v>8.0481579428986968E-3</v>
      </c>
      <c r="V77" s="233">
        <f t="shared" si="7"/>
        <v>8.7286754096083663E-3</v>
      </c>
      <c r="W77" s="233">
        <f t="shared" si="7"/>
        <v>8.6195770037652587E-3</v>
      </c>
      <c r="X77" s="233">
        <f t="shared" si="7"/>
        <v>9.0276349067126456E-3</v>
      </c>
      <c r="Y77" s="233">
        <f t="shared" si="7"/>
        <v>8.9111311671292784E-3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4.035535357129575E-2</v>
      </c>
      <c r="C78" s="300">
        <f t="shared" si="8"/>
        <v>4.3442252687854011E-2</v>
      </c>
      <c r="D78" s="300">
        <f t="shared" si="8"/>
        <v>3.7550337859106116E-2</v>
      </c>
      <c r="E78" s="300">
        <f t="shared" si="8"/>
        <v>4.1679262191133992E-2</v>
      </c>
      <c r="F78" s="300">
        <f t="shared" si="8"/>
        <v>4.0543436632492068E-2</v>
      </c>
      <c r="G78" s="300">
        <f t="shared" si="8"/>
        <v>3.5591692619902617E-2</v>
      </c>
      <c r="H78" s="300">
        <f t="shared" si="8"/>
        <v>3.1404283247614281E-2</v>
      </c>
      <c r="I78" s="300">
        <f t="shared" si="8"/>
        <v>2.8786334385572168E-2</v>
      </c>
      <c r="J78" s="300">
        <f t="shared" si="8"/>
        <v>3.2946320344826537E-2</v>
      </c>
      <c r="K78" s="300">
        <f t="shared" si="8"/>
        <v>3.2538204145879969E-2</v>
      </c>
      <c r="L78" s="300">
        <f t="shared" si="8"/>
        <v>3.8172310327225678E-2</v>
      </c>
      <c r="M78" s="300">
        <f t="shared" si="8"/>
        <v>3.3533887713621119E-2</v>
      </c>
      <c r="N78" s="300">
        <f t="shared" si="8"/>
        <v>3.1690845245920279E-2</v>
      </c>
      <c r="O78" s="300">
        <f t="shared" si="8"/>
        <v>3.3108061305288039E-2</v>
      </c>
      <c r="P78" s="300">
        <f t="shared" si="8"/>
        <v>3.2101377053769226E-2</v>
      </c>
      <c r="Q78" s="300">
        <f t="shared" si="8"/>
        <v>3.3571009181882577E-2</v>
      </c>
      <c r="R78" s="300">
        <f t="shared" si="8"/>
        <v>3.3200619369836253E-2</v>
      </c>
      <c r="S78" s="300">
        <f t="shared" si="8"/>
        <v>3.4720615772784923E-2</v>
      </c>
      <c r="T78" s="300">
        <f t="shared" si="8"/>
        <v>3.4774049736553306E-2</v>
      </c>
      <c r="U78" s="300">
        <f t="shared" si="8"/>
        <v>3.4196742829145171E-2</v>
      </c>
      <c r="V78" s="300">
        <f t="shared" si="8"/>
        <v>3.4489661644773129E-2</v>
      </c>
      <c r="W78" s="300">
        <f t="shared" si="8"/>
        <v>3.3244852386965749E-2</v>
      </c>
      <c r="X78" s="300">
        <f t="shared" si="8"/>
        <v>3.565422665028093E-2</v>
      </c>
      <c r="Y78" s="300">
        <f t="shared" si="8"/>
        <v>3.357333068613521E-2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0.2468908740001966</v>
      </c>
      <c r="C79" s="301">
        <f t="shared" si="9"/>
        <v>0.18719240359189018</v>
      </c>
      <c r="D79" s="301">
        <f t="shared" si="9"/>
        <v>0.21853829069802191</v>
      </c>
      <c r="E79" s="301">
        <f t="shared" si="9"/>
        <v>0.25414167889127259</v>
      </c>
      <c r="F79" s="301">
        <f t="shared" si="9"/>
        <v>0.26102818164789859</v>
      </c>
      <c r="G79" s="301">
        <f t="shared" si="9"/>
        <v>0.22358453075618404</v>
      </c>
      <c r="H79" s="301">
        <f t="shared" si="9"/>
        <v>0.19313198708265977</v>
      </c>
      <c r="I79" s="301">
        <f t="shared" si="9"/>
        <v>0.19860034268264259</v>
      </c>
      <c r="J79" s="301">
        <f t="shared" si="9"/>
        <v>0.27645731245828442</v>
      </c>
      <c r="K79" s="301">
        <f t="shared" si="9"/>
        <v>0.19589199037442165</v>
      </c>
      <c r="L79" s="301">
        <f t="shared" si="9"/>
        <v>0.18103628827454465</v>
      </c>
      <c r="M79" s="301">
        <f t="shared" si="9"/>
        <v>0.16018926939790612</v>
      </c>
      <c r="N79" s="301">
        <f t="shared" si="9"/>
        <v>0.15782436940360772</v>
      </c>
      <c r="O79" s="301">
        <f t="shared" si="9"/>
        <v>0.15666670406695327</v>
      </c>
      <c r="P79" s="301">
        <f t="shared" si="9"/>
        <v>0.15552716401930713</v>
      </c>
      <c r="Q79" s="301">
        <f t="shared" si="9"/>
        <v>0.14692445659958825</v>
      </c>
      <c r="R79" s="301">
        <f t="shared" si="9"/>
        <v>0.15743903343024221</v>
      </c>
      <c r="S79" s="301">
        <f t="shared" si="9"/>
        <v>0.14566877191232364</v>
      </c>
      <c r="T79" s="301">
        <f t="shared" si="9"/>
        <v>0.14524676806552075</v>
      </c>
      <c r="U79" s="301">
        <f t="shared" si="9"/>
        <v>0.14760004700057325</v>
      </c>
      <c r="V79" s="301">
        <f t="shared" si="9"/>
        <v>0.14437613416909637</v>
      </c>
      <c r="W79" s="301">
        <f t="shared" si="9"/>
        <v>0.14318729423692431</v>
      </c>
      <c r="X79" s="301">
        <f t="shared" si="9"/>
        <v>0.14473720580532415</v>
      </c>
      <c r="Y79" s="301">
        <f t="shared" si="9"/>
        <v>0.13977759797016504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0.22999381436233643</v>
      </c>
      <c r="C80" s="301">
        <f t="shared" si="10"/>
        <v>0.2198353854667123</v>
      </c>
      <c r="D80" s="301">
        <f t="shared" si="10"/>
        <v>0.19424886282522569</v>
      </c>
      <c r="E80" s="301">
        <f t="shared" si="10"/>
        <v>0.19937276646565066</v>
      </c>
      <c r="F80" s="301">
        <f t="shared" si="10"/>
        <v>0.2062561069862387</v>
      </c>
      <c r="G80" s="301">
        <f t="shared" si="10"/>
        <v>0.21207245218863149</v>
      </c>
      <c r="H80" s="301">
        <f t="shared" si="10"/>
        <v>0.28729206328738549</v>
      </c>
      <c r="I80" s="301">
        <f t="shared" si="10"/>
        <v>0.24083780496266302</v>
      </c>
      <c r="J80" s="301">
        <f t="shared" si="10"/>
        <v>0.27618307002524273</v>
      </c>
      <c r="K80" s="301">
        <f t="shared" si="10"/>
        <v>0.26843347184570537</v>
      </c>
      <c r="L80" s="301">
        <f t="shared" si="10"/>
        <v>0.26474655018129067</v>
      </c>
      <c r="M80" s="301">
        <f t="shared" si="10"/>
        <v>0.26043192551304445</v>
      </c>
      <c r="N80" s="301">
        <f t="shared" si="10"/>
        <v>0.26351235388555277</v>
      </c>
      <c r="O80" s="301">
        <f t="shared" si="10"/>
        <v>0.25695267616246853</v>
      </c>
      <c r="P80" s="301">
        <f t="shared" si="10"/>
        <v>0.2594504380570446</v>
      </c>
      <c r="Q80" s="301">
        <f t="shared" si="10"/>
        <v>0.25750000200687229</v>
      </c>
      <c r="R80" s="301">
        <f t="shared" si="10"/>
        <v>0.24550844666895313</v>
      </c>
      <c r="S80" s="301">
        <f t="shared" si="10"/>
        <v>0.24509167486349367</v>
      </c>
      <c r="T80" s="301">
        <f t="shared" si="10"/>
        <v>0.23974749574912393</v>
      </c>
      <c r="U80" s="301">
        <f t="shared" si="10"/>
        <v>0.25241660709229663</v>
      </c>
      <c r="V80" s="301">
        <f t="shared" si="10"/>
        <v>0.25483766635844957</v>
      </c>
      <c r="W80" s="301">
        <f t="shared" si="10"/>
        <v>0.25650898046186715</v>
      </c>
      <c r="X80" s="301">
        <f t="shared" si="10"/>
        <v>0.30165311275260637</v>
      </c>
      <c r="Y80" s="301">
        <f t="shared" si="10"/>
        <v>0.31015788299735964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0.22483127409804052</v>
      </c>
      <c r="C81" s="302">
        <f t="shared" si="11"/>
        <v>0.21521976206219862</v>
      </c>
      <c r="D81" s="302">
        <f t="shared" si="11"/>
        <v>0.18730449815934591</v>
      </c>
      <c r="E81" s="302">
        <f t="shared" si="11"/>
        <v>0.19353676125183361</v>
      </c>
      <c r="F81" s="302">
        <f t="shared" si="11"/>
        <v>0.19866223445124162</v>
      </c>
      <c r="G81" s="302">
        <f t="shared" si="11"/>
        <v>0.20403605742467859</v>
      </c>
      <c r="H81" s="302">
        <f t="shared" si="11"/>
        <v>0.28234223375646683</v>
      </c>
      <c r="I81" s="302">
        <f t="shared" si="11"/>
        <v>0.23437849549532741</v>
      </c>
      <c r="J81" s="302">
        <f t="shared" si="11"/>
        <v>0.27168931118390094</v>
      </c>
      <c r="K81" s="302">
        <f t="shared" si="11"/>
        <v>0.26250201534233503</v>
      </c>
      <c r="L81" s="302">
        <f t="shared" si="11"/>
        <v>0.25830985442501009</v>
      </c>
      <c r="M81" s="302">
        <f t="shared" si="11"/>
        <v>0.25277364074839381</v>
      </c>
      <c r="N81" s="302">
        <f t="shared" si="11"/>
        <v>0.25708750147113196</v>
      </c>
      <c r="O81" s="302">
        <f t="shared" si="11"/>
        <v>0.24884220513574792</v>
      </c>
      <c r="P81" s="302">
        <f t="shared" si="11"/>
        <v>0.25133214003244736</v>
      </c>
      <c r="Q81" s="302">
        <f t="shared" si="11"/>
        <v>0.24940948285445416</v>
      </c>
      <c r="R81" s="302">
        <f t="shared" si="11"/>
        <v>0.23680784311147551</v>
      </c>
      <c r="S81" s="302">
        <f t="shared" si="11"/>
        <v>0.23613260170164926</v>
      </c>
      <c r="T81" s="302">
        <f t="shared" si="11"/>
        <v>0.23055394032557219</v>
      </c>
      <c r="U81" s="302">
        <f t="shared" si="11"/>
        <v>0.24432456718510678</v>
      </c>
      <c r="V81" s="302">
        <f t="shared" si="11"/>
        <v>0.24811086197540014</v>
      </c>
      <c r="W81" s="302">
        <f t="shared" si="11"/>
        <v>0.24987349885986598</v>
      </c>
      <c r="X81" s="302">
        <f t="shared" si="11"/>
        <v>0.29986165124911973</v>
      </c>
      <c r="Y81" s="302">
        <f t="shared" si="11"/>
        <v>0.30894961641800056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5.1625402642959135E-3</v>
      </c>
      <c r="C82" s="302">
        <f t="shared" si="12"/>
        <v>4.6156234045137056E-3</v>
      </c>
      <c r="D82" s="302">
        <f t="shared" si="12"/>
        <v>6.9443646658797634E-3</v>
      </c>
      <c r="E82" s="302">
        <f t="shared" si="12"/>
        <v>5.8360052138170249E-3</v>
      </c>
      <c r="F82" s="302">
        <f t="shared" si="12"/>
        <v>7.5938725349970794E-3</v>
      </c>
      <c r="G82" s="302">
        <f t="shared" si="12"/>
        <v>8.0363947639528772E-3</v>
      </c>
      <c r="H82" s="302">
        <f t="shared" si="12"/>
        <v>4.9498295309186816E-3</v>
      </c>
      <c r="I82" s="302">
        <f t="shared" si="12"/>
        <v>6.4593094673355946E-3</v>
      </c>
      <c r="J82" s="302">
        <f t="shared" si="12"/>
        <v>4.4937588413417866E-3</v>
      </c>
      <c r="K82" s="302">
        <f t="shared" si="12"/>
        <v>5.9314565033703383E-3</v>
      </c>
      <c r="L82" s="302">
        <f t="shared" si="12"/>
        <v>6.4366957562805522E-3</v>
      </c>
      <c r="M82" s="302">
        <f t="shared" si="12"/>
        <v>7.6582847646506011E-3</v>
      </c>
      <c r="N82" s="302">
        <f t="shared" si="12"/>
        <v>6.4248524144208214E-3</v>
      </c>
      <c r="O82" s="302">
        <f t="shared" si="12"/>
        <v>8.1104710267205816E-3</v>
      </c>
      <c r="P82" s="302">
        <f t="shared" si="12"/>
        <v>8.11829802459723E-3</v>
      </c>
      <c r="Q82" s="302">
        <f t="shared" si="12"/>
        <v>8.0905191524180946E-3</v>
      </c>
      <c r="R82" s="302">
        <f t="shared" si="12"/>
        <v>8.7006035574776139E-3</v>
      </c>
      <c r="S82" s="302">
        <f t="shared" si="12"/>
        <v>8.9590731618444126E-3</v>
      </c>
      <c r="T82" s="302">
        <f t="shared" si="12"/>
        <v>9.1935554235517206E-3</v>
      </c>
      <c r="U82" s="302">
        <f t="shared" si="12"/>
        <v>8.0920399071898377E-3</v>
      </c>
      <c r="V82" s="302">
        <f t="shared" si="12"/>
        <v>6.7268043830494223E-3</v>
      </c>
      <c r="W82" s="302">
        <f t="shared" si="12"/>
        <v>6.6354816020011914E-3</v>
      </c>
      <c r="X82" s="302">
        <f t="shared" si="12"/>
        <v>1.7914615034866212E-3</v>
      </c>
      <c r="Y82" s="302">
        <f t="shared" si="12"/>
        <v>1.2082665793590774E-3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3.1249577672968456E-2</v>
      </c>
      <c r="C83" s="301">
        <f t="shared" si="13"/>
        <v>1.7648428957947312E-2</v>
      </c>
      <c r="D83" s="301">
        <f t="shared" si="13"/>
        <v>1.8772574922975422E-2</v>
      </c>
      <c r="E83" s="301">
        <f t="shared" si="13"/>
        <v>3.184810416235645E-2</v>
      </c>
      <c r="F83" s="301">
        <f t="shared" si="13"/>
        <v>3.6138130160695767E-2</v>
      </c>
      <c r="G83" s="301">
        <f t="shared" si="13"/>
        <v>2.1982551345200996E-2</v>
      </c>
      <c r="H83" s="301">
        <f t="shared" si="13"/>
        <v>1.2556888416852454E-2</v>
      </c>
      <c r="I83" s="301">
        <f t="shared" si="13"/>
        <v>1.3667699899502365E-2</v>
      </c>
      <c r="J83" s="301">
        <f t="shared" si="13"/>
        <v>2.7507401070434787E-2</v>
      </c>
      <c r="K83" s="301">
        <f t="shared" si="13"/>
        <v>1.8570038395688361E-2</v>
      </c>
      <c r="L83" s="301">
        <f t="shared" si="13"/>
        <v>1.4672266488178888E-2</v>
      </c>
      <c r="M83" s="301">
        <f t="shared" si="13"/>
        <v>8.7148978279807648E-3</v>
      </c>
      <c r="N83" s="301">
        <f t="shared" si="13"/>
        <v>9.8981246824147474E-3</v>
      </c>
      <c r="O83" s="301">
        <f t="shared" si="13"/>
        <v>1.0059148995522599E-2</v>
      </c>
      <c r="P83" s="301">
        <f t="shared" si="13"/>
        <v>1.0325290774366353E-2</v>
      </c>
      <c r="Q83" s="301">
        <f t="shared" si="13"/>
        <v>8.3794064202967009E-3</v>
      </c>
      <c r="R83" s="301">
        <f t="shared" si="13"/>
        <v>1.2611587861075838E-2</v>
      </c>
      <c r="S83" s="301">
        <f t="shared" si="13"/>
        <v>9.3786283120965569E-3</v>
      </c>
      <c r="T83" s="301">
        <f t="shared" si="13"/>
        <v>9.30167480539963E-3</v>
      </c>
      <c r="U83" s="301">
        <f t="shared" si="13"/>
        <v>9.0357735582093264E-3</v>
      </c>
      <c r="V83" s="301">
        <f t="shared" si="13"/>
        <v>7.1186809763086221E-3</v>
      </c>
      <c r="W83" s="301">
        <f t="shared" si="13"/>
        <v>7.0695484092357843E-3</v>
      </c>
      <c r="X83" s="301">
        <f t="shared" si="13"/>
        <v>4.4114966373630686E-3</v>
      </c>
      <c r="Y83" s="301">
        <f t="shared" si="13"/>
        <v>3.0104070102677824E-3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1.3495198154594146E-2</v>
      </c>
      <c r="C84" s="302">
        <f t="shared" si="14"/>
        <v>6.3157067024295771E-3</v>
      </c>
      <c r="D84" s="302">
        <f t="shared" si="14"/>
        <v>7.1958603976453994E-3</v>
      </c>
      <c r="E84" s="302">
        <f t="shared" si="14"/>
        <v>1.1974508795346986E-2</v>
      </c>
      <c r="F84" s="302">
        <f t="shared" si="14"/>
        <v>1.5727223761502269E-2</v>
      </c>
      <c r="G84" s="302">
        <f t="shared" si="14"/>
        <v>8.696174981164909E-3</v>
      </c>
      <c r="H84" s="302">
        <f t="shared" si="14"/>
        <v>4.5242620648626945E-3</v>
      </c>
      <c r="I84" s="302">
        <f t="shared" si="14"/>
        <v>4.5265097148605325E-3</v>
      </c>
      <c r="J84" s="302">
        <f t="shared" si="14"/>
        <v>1.2707928776863558E-2</v>
      </c>
      <c r="K84" s="302">
        <f t="shared" si="14"/>
        <v>7.8452843475832097E-3</v>
      </c>
      <c r="L84" s="302">
        <f t="shared" si="14"/>
        <v>6.1708800616080582E-3</v>
      </c>
      <c r="M84" s="302">
        <f t="shared" si="14"/>
        <v>2.6678570590564039E-3</v>
      </c>
      <c r="N84" s="302">
        <f t="shared" si="14"/>
        <v>3.2605246245673144E-3</v>
      </c>
      <c r="O84" s="302">
        <f t="shared" si="14"/>
        <v>3.3192535128193832E-3</v>
      </c>
      <c r="P84" s="302">
        <f t="shared" si="14"/>
        <v>3.7300978509709681E-3</v>
      </c>
      <c r="Q84" s="302">
        <f t="shared" si="14"/>
        <v>2.8250402247518239E-3</v>
      </c>
      <c r="R84" s="302">
        <f t="shared" si="14"/>
        <v>4.5193023032467569E-3</v>
      </c>
      <c r="S84" s="302">
        <f t="shared" si="14"/>
        <v>3.0238913583537459E-3</v>
      </c>
      <c r="T84" s="302">
        <f t="shared" si="14"/>
        <v>2.6159441487704428E-3</v>
      </c>
      <c r="U84" s="302">
        <f t="shared" si="14"/>
        <v>2.9569302426918111E-3</v>
      </c>
      <c r="V84" s="302">
        <f t="shared" si="14"/>
        <v>2.2574866518137882E-3</v>
      </c>
      <c r="W84" s="302">
        <f t="shared" si="14"/>
        <v>2.1987747894233818E-3</v>
      </c>
      <c r="X84" s="302">
        <f t="shared" si="14"/>
        <v>1.6482003634729105E-3</v>
      </c>
      <c r="Y84" s="302">
        <f t="shared" si="14"/>
        <v>1.2255738732965126E-3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1.7110794331658744E-2</v>
      </c>
      <c r="C85" s="302">
        <f t="shared" si="15"/>
        <v>1.0757318152396843E-2</v>
      </c>
      <c r="D85" s="302">
        <f t="shared" si="15"/>
        <v>1.0710999198900364E-2</v>
      </c>
      <c r="E85" s="302">
        <f t="shared" si="15"/>
        <v>1.9146053050064522E-2</v>
      </c>
      <c r="F85" s="302">
        <f t="shared" si="15"/>
        <v>1.9464220538527026E-2</v>
      </c>
      <c r="G85" s="302">
        <f t="shared" si="15"/>
        <v>1.2284523717878765E-2</v>
      </c>
      <c r="H85" s="302">
        <f t="shared" si="15"/>
        <v>7.4155586295550592E-3</v>
      </c>
      <c r="I85" s="302">
        <f t="shared" si="15"/>
        <v>8.3359439925027867E-3</v>
      </c>
      <c r="J85" s="302">
        <f t="shared" si="15"/>
        <v>1.4239260367872261E-2</v>
      </c>
      <c r="K85" s="302">
        <f t="shared" si="15"/>
        <v>9.9853123496804561E-3</v>
      </c>
      <c r="L85" s="302">
        <f t="shared" si="15"/>
        <v>7.6989593600379014E-3</v>
      </c>
      <c r="M85" s="302">
        <f t="shared" si="15"/>
        <v>5.0923249937727625E-3</v>
      </c>
      <c r="N85" s="302">
        <f t="shared" si="15"/>
        <v>5.8366494348852894E-3</v>
      </c>
      <c r="O85" s="302">
        <f t="shared" si="15"/>
        <v>5.7288081607925114E-3</v>
      </c>
      <c r="P85" s="302">
        <f t="shared" si="15"/>
        <v>5.5831298531840426E-3</v>
      </c>
      <c r="Q85" s="302">
        <f t="shared" si="15"/>
        <v>4.5457661628543851E-3</v>
      </c>
      <c r="R85" s="302">
        <f t="shared" si="15"/>
        <v>7.0076296949384857E-3</v>
      </c>
      <c r="S85" s="302">
        <f t="shared" si="15"/>
        <v>5.2378591225826091E-3</v>
      </c>
      <c r="T85" s="302">
        <f t="shared" si="15"/>
        <v>5.5396212258190872E-3</v>
      </c>
      <c r="U85" s="302">
        <f t="shared" si="15"/>
        <v>5.0700536987862968E-3</v>
      </c>
      <c r="V85" s="302">
        <f t="shared" si="15"/>
        <v>4.0226010287088155E-3</v>
      </c>
      <c r="W85" s="302">
        <f t="shared" si="15"/>
        <v>4.0435650273087575E-3</v>
      </c>
      <c r="X85" s="302">
        <f t="shared" si="15"/>
        <v>2.5399647302721774E-3</v>
      </c>
      <c r="Y85" s="302">
        <f t="shared" si="15"/>
        <v>1.634205261493568E-3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6.4358518671556392E-4</v>
      </c>
      <c r="C86" s="302">
        <f t="shared" si="16"/>
        <v>5.7540410312089123E-4</v>
      </c>
      <c r="D86" s="302">
        <f t="shared" si="16"/>
        <v>8.6571532642965769E-4</v>
      </c>
      <c r="E86" s="302">
        <f t="shared" si="16"/>
        <v>7.2754231694494725E-4</v>
      </c>
      <c r="F86" s="302">
        <f t="shared" si="16"/>
        <v>9.4668586066647012E-4</v>
      </c>
      <c r="G86" s="302">
        <f t="shared" si="16"/>
        <v>1.0018526461573231E-3</v>
      </c>
      <c r="H86" s="302">
        <f t="shared" si="16"/>
        <v>6.1706772243469931E-4</v>
      </c>
      <c r="I86" s="302">
        <f t="shared" si="16"/>
        <v>8.0524619213904536E-4</v>
      </c>
      <c r="J86" s="302">
        <f t="shared" si="16"/>
        <v>5.6021192569896705E-4</v>
      </c>
      <c r="K86" s="302">
        <f t="shared" si="16"/>
        <v>7.3944169842469435E-4</v>
      </c>
      <c r="L86" s="302">
        <f t="shared" si="16"/>
        <v>8.0242706653292758E-4</v>
      </c>
      <c r="M86" s="302">
        <f t="shared" si="16"/>
        <v>9.5471577515159869E-4</v>
      </c>
      <c r="N86" s="302">
        <f t="shared" si="16"/>
        <v>8.0095062296214349E-4</v>
      </c>
      <c r="O86" s="302">
        <f t="shared" si="16"/>
        <v>1.0110873219107042E-3</v>
      </c>
      <c r="P86" s="302">
        <f t="shared" si="16"/>
        <v>1.0120630702113425E-3</v>
      </c>
      <c r="Q86" s="302">
        <f t="shared" si="16"/>
        <v>1.0086000326904924E-3</v>
      </c>
      <c r="R86" s="302">
        <f t="shared" si="16"/>
        <v>1.084655862890594E-3</v>
      </c>
      <c r="S86" s="302">
        <f t="shared" si="16"/>
        <v>1.1168778311602008E-3</v>
      </c>
      <c r="T86" s="302">
        <f t="shared" si="16"/>
        <v>1.1461094308101E-3</v>
      </c>
      <c r="U86" s="302">
        <f t="shared" si="16"/>
        <v>1.008789616731219E-3</v>
      </c>
      <c r="V86" s="302">
        <f t="shared" si="16"/>
        <v>8.385932957860184E-4</v>
      </c>
      <c r="W86" s="302">
        <f t="shared" si="16"/>
        <v>8.2720859250364582E-4</v>
      </c>
      <c r="X86" s="302">
        <f t="shared" si="16"/>
        <v>2.2333154361798004E-4</v>
      </c>
      <c r="Y86" s="302">
        <f t="shared" si="16"/>
        <v>1.5062787547770186E-4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1.9300982997272672E-2</v>
      </c>
      <c r="C87" s="301">
        <f t="shared" si="17"/>
        <v>1.3006122502642938E-2</v>
      </c>
      <c r="D87" s="301">
        <f t="shared" si="17"/>
        <v>1.7289800980920533E-2</v>
      </c>
      <c r="E87" s="301">
        <f t="shared" si="17"/>
        <v>1.9720925809121794E-2</v>
      </c>
      <c r="F87" s="301">
        <f t="shared" si="17"/>
        <v>2.4931022704764216E-2</v>
      </c>
      <c r="G87" s="301">
        <f t="shared" si="17"/>
        <v>2.0307228831818156E-2</v>
      </c>
      <c r="H87" s="301">
        <f t="shared" si="17"/>
        <v>1.1890347334165888E-2</v>
      </c>
      <c r="I87" s="301">
        <f t="shared" si="17"/>
        <v>1.4492985432902979E-2</v>
      </c>
      <c r="J87" s="301">
        <f t="shared" si="17"/>
        <v>1.7283311760360888E-2</v>
      </c>
      <c r="K87" s="301">
        <f t="shared" si="17"/>
        <v>1.5928895121952891E-2</v>
      </c>
      <c r="L87" s="301">
        <f t="shared" si="17"/>
        <v>1.5376234608268912E-2</v>
      </c>
      <c r="M87" s="301">
        <f t="shared" si="17"/>
        <v>1.4799614658611333E-2</v>
      </c>
      <c r="N87" s="301">
        <f t="shared" si="17"/>
        <v>1.3286898294228239E-2</v>
      </c>
      <c r="O87" s="301">
        <f t="shared" si="17"/>
        <v>1.601438345095366E-2</v>
      </c>
      <c r="P87" s="301">
        <f t="shared" si="17"/>
        <v>1.6264237586533191E-2</v>
      </c>
      <c r="Q87" s="301">
        <f t="shared" si="17"/>
        <v>1.5519874328033071E-2</v>
      </c>
      <c r="R87" s="301">
        <f t="shared" si="17"/>
        <v>1.791267300474348E-2</v>
      </c>
      <c r="S87" s="301">
        <f t="shared" si="17"/>
        <v>1.7119130160011552E-2</v>
      </c>
      <c r="T87" s="301">
        <f t="shared" si="17"/>
        <v>1.7287823534045704E-2</v>
      </c>
      <c r="U87" s="301">
        <f t="shared" si="17"/>
        <v>1.5655805190874072E-2</v>
      </c>
      <c r="V87" s="301">
        <f t="shared" si="17"/>
        <v>1.2865072674905005E-2</v>
      </c>
      <c r="W87" s="301">
        <f t="shared" si="17"/>
        <v>1.2686278551566225E-2</v>
      </c>
      <c r="X87" s="301">
        <f t="shared" si="17"/>
        <v>4.3010405728032674E-3</v>
      </c>
      <c r="Y87" s="301">
        <f t="shared" si="17"/>
        <v>2.9631171608434305E-3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8.4707816435518231E-3</v>
      </c>
      <c r="C88" s="302">
        <f t="shared" si="18"/>
        <v>3.987733867859381E-3</v>
      </c>
      <c r="D88" s="302">
        <f t="shared" si="18"/>
        <v>4.5223185985287422E-3</v>
      </c>
      <c r="E88" s="302">
        <f t="shared" si="18"/>
        <v>7.5067109713166415E-3</v>
      </c>
      <c r="F88" s="302">
        <f t="shared" si="18"/>
        <v>9.8351020904852027E-3</v>
      </c>
      <c r="G88" s="302">
        <f t="shared" si="18"/>
        <v>5.5482243182828853E-3</v>
      </c>
      <c r="H88" s="302">
        <f t="shared" si="18"/>
        <v>2.8219515229548323E-3</v>
      </c>
      <c r="I88" s="302">
        <f t="shared" si="18"/>
        <v>2.8553666258227506E-3</v>
      </c>
      <c r="J88" s="302">
        <f t="shared" si="18"/>
        <v>7.9519452939295718E-3</v>
      </c>
      <c r="K88" s="302">
        <f t="shared" si="18"/>
        <v>4.9012572452405197E-3</v>
      </c>
      <c r="L88" s="302">
        <f t="shared" si="18"/>
        <v>3.8683001928244464E-3</v>
      </c>
      <c r="M88" s="302">
        <f t="shared" si="18"/>
        <v>1.7028987890449288E-3</v>
      </c>
      <c r="N88" s="302">
        <f t="shared" si="18"/>
        <v>2.0705836969749092E-3</v>
      </c>
      <c r="O88" s="302">
        <f t="shared" si="18"/>
        <v>2.0952275982918196E-3</v>
      </c>
      <c r="P88" s="302">
        <f t="shared" si="18"/>
        <v>2.3537757184474736E-3</v>
      </c>
      <c r="Q88" s="302">
        <f t="shared" si="18"/>
        <v>1.806016297472213E-3</v>
      </c>
      <c r="R88" s="302">
        <f t="shared" si="18"/>
        <v>2.8545971411838029E-3</v>
      </c>
      <c r="S88" s="302">
        <f t="shared" si="18"/>
        <v>1.9031627423826256E-3</v>
      </c>
      <c r="T88" s="302">
        <f t="shared" si="18"/>
        <v>1.6495173557999059E-3</v>
      </c>
      <c r="U88" s="302">
        <f t="shared" si="18"/>
        <v>1.862773563512722E-3</v>
      </c>
      <c r="V88" s="302">
        <f t="shared" si="18"/>
        <v>1.4272160466890223E-3</v>
      </c>
      <c r="W88" s="302">
        <f t="shared" si="18"/>
        <v>1.3926426209401829E-3</v>
      </c>
      <c r="X88" s="302">
        <f t="shared" si="18"/>
        <v>1.040029429036822E-3</v>
      </c>
      <c r="Y88" s="302">
        <f t="shared" si="18"/>
        <v>7.752453160513879E-4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2.5038838100297574E-3</v>
      </c>
      <c r="C89" s="302">
        <f t="shared" si="19"/>
        <v>1.5741568882801562E-3</v>
      </c>
      <c r="D89" s="302">
        <f t="shared" si="19"/>
        <v>1.5673788699421781E-3</v>
      </c>
      <c r="E89" s="302">
        <f t="shared" si="19"/>
        <v>2.8017105067605652E-3</v>
      </c>
      <c r="F89" s="302">
        <f t="shared" si="19"/>
        <v>2.8482690947371084E-3</v>
      </c>
      <c r="G89" s="302">
        <f t="shared" si="19"/>
        <v>1.7976383477540971E-3</v>
      </c>
      <c r="H89" s="302">
        <f t="shared" si="19"/>
        <v>1.08514525012524E-3</v>
      </c>
      <c r="I89" s="302">
        <f t="shared" si="19"/>
        <v>1.2198285362780793E-3</v>
      </c>
      <c r="J89" s="302">
        <f t="shared" si="19"/>
        <v>2.0836819618564968E-3</v>
      </c>
      <c r="K89" s="302">
        <f t="shared" si="19"/>
        <v>1.4611865145381219E-3</v>
      </c>
      <c r="L89" s="302">
        <f t="shared" si="19"/>
        <v>1.1266162939033582E-3</v>
      </c>
      <c r="M89" s="302">
        <f t="shared" si="19"/>
        <v>7.4517815246753956E-4</v>
      </c>
      <c r="N89" s="302">
        <f t="shared" si="19"/>
        <v>8.5409781343633679E-4</v>
      </c>
      <c r="O89" s="302">
        <f t="shared" si="19"/>
        <v>8.3831701360787469E-4</v>
      </c>
      <c r="P89" s="302">
        <f t="shared" si="19"/>
        <v>8.1699938516683365E-4</v>
      </c>
      <c r="Q89" s="302">
        <f t="shared" si="19"/>
        <v>6.6519824145702244E-4</v>
      </c>
      <c r="R89" s="302">
        <f t="shared" si="19"/>
        <v>1.0254515482881893E-3</v>
      </c>
      <c r="S89" s="302">
        <f t="shared" si="19"/>
        <v>7.6647468270865952E-4</v>
      </c>
      <c r="T89" s="302">
        <f t="shared" si="19"/>
        <v>8.1063261191574273E-4</v>
      </c>
      <c r="U89" s="302">
        <f t="shared" si="19"/>
        <v>7.4191911411641874E-4</v>
      </c>
      <c r="V89" s="302">
        <f t="shared" si="19"/>
        <v>5.8864161387045565E-4</v>
      </c>
      <c r="W89" s="302">
        <f t="shared" si="19"/>
        <v>5.9170935085977618E-4</v>
      </c>
      <c r="X89" s="302">
        <f t="shared" si="19"/>
        <v>3.7168213485028634E-4</v>
      </c>
      <c r="Y89" s="302">
        <f t="shared" si="19"/>
        <v>2.3913910816801461E-4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8.3263175436910936E-3</v>
      </c>
      <c r="C90" s="302">
        <f t="shared" si="20"/>
        <v>7.444231746503399E-3</v>
      </c>
      <c r="D90" s="302">
        <f t="shared" si="20"/>
        <v>1.1200103512449615E-2</v>
      </c>
      <c r="E90" s="302">
        <f t="shared" si="20"/>
        <v>9.4125043310445879E-3</v>
      </c>
      <c r="F90" s="302">
        <f t="shared" si="20"/>
        <v>1.2247651519541906E-2</v>
      </c>
      <c r="G90" s="302">
        <f t="shared" si="20"/>
        <v>1.2961366165781174E-2</v>
      </c>
      <c r="H90" s="302">
        <f t="shared" si="20"/>
        <v>7.9832505610858157E-3</v>
      </c>
      <c r="I90" s="302">
        <f t="shared" si="20"/>
        <v>1.0417790270802149E-2</v>
      </c>
      <c r="J90" s="302">
        <f t="shared" si="20"/>
        <v>7.2476845045748167E-3</v>
      </c>
      <c r="K90" s="302">
        <f t="shared" si="20"/>
        <v>9.566451362174249E-3</v>
      </c>
      <c r="L90" s="302">
        <f t="shared" si="20"/>
        <v>1.0381318121541106E-2</v>
      </c>
      <c r="M90" s="302">
        <f t="shared" si="20"/>
        <v>1.2351537717098864E-2</v>
      </c>
      <c r="N90" s="302">
        <f t="shared" si="20"/>
        <v>1.0362216783816993E-2</v>
      </c>
      <c r="O90" s="302">
        <f t="shared" si="20"/>
        <v>1.3080838839053966E-2</v>
      </c>
      <c r="P90" s="302">
        <f t="shared" si="20"/>
        <v>1.3093462482918882E-2</v>
      </c>
      <c r="Q90" s="302">
        <f t="shared" si="20"/>
        <v>1.3048659789103833E-2</v>
      </c>
      <c r="R90" s="302">
        <f t="shared" si="20"/>
        <v>1.4032624315271488E-2</v>
      </c>
      <c r="S90" s="302">
        <f t="shared" si="20"/>
        <v>1.4449492734920267E-2</v>
      </c>
      <c r="T90" s="302">
        <f t="shared" si="20"/>
        <v>1.4827673566330054E-2</v>
      </c>
      <c r="U90" s="302">
        <f t="shared" si="20"/>
        <v>1.3051112513244931E-2</v>
      </c>
      <c r="V90" s="302">
        <f t="shared" si="20"/>
        <v>1.0849215014345525E-2</v>
      </c>
      <c r="W90" s="302">
        <f t="shared" si="20"/>
        <v>1.0701926579766265E-2</v>
      </c>
      <c r="X90" s="302">
        <f t="shared" si="20"/>
        <v>2.8893290089161594E-3</v>
      </c>
      <c r="Y90" s="302">
        <f t="shared" si="20"/>
        <v>1.9487327366240279E-3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0.13297662989657472</v>
      </c>
      <c r="C91" s="301">
        <f t="shared" si="21"/>
        <v>0.15438805375010731</v>
      </c>
      <c r="D91" s="301">
        <f t="shared" si="21"/>
        <v>0.14345910360770131</v>
      </c>
      <c r="E91" s="301">
        <f t="shared" si="21"/>
        <v>0.12322998666522508</v>
      </c>
      <c r="F91" s="301">
        <f t="shared" si="21"/>
        <v>0.10592388845295451</v>
      </c>
      <c r="G91" s="301">
        <f t="shared" si="21"/>
        <v>0.14280343793167169</v>
      </c>
      <c r="H91" s="301">
        <f t="shared" si="21"/>
        <v>0.20088672548703268</v>
      </c>
      <c r="I91" s="301">
        <f t="shared" si="21"/>
        <v>0.20450182184149551</v>
      </c>
      <c r="J91" s="301">
        <f t="shared" si="21"/>
        <v>0.1504039019721139</v>
      </c>
      <c r="K91" s="301">
        <f t="shared" si="21"/>
        <v>0.16317263971840457</v>
      </c>
      <c r="L91" s="301">
        <f t="shared" si="21"/>
        <v>0.17159055643883034</v>
      </c>
      <c r="M91" s="301">
        <f t="shared" si="21"/>
        <v>0.19638049209449238</v>
      </c>
      <c r="N91" s="301">
        <f t="shared" si="21"/>
        <v>0.21015902589966015</v>
      </c>
      <c r="O91" s="301">
        <f t="shared" si="21"/>
        <v>0.19885217299250996</v>
      </c>
      <c r="P91" s="301">
        <f t="shared" si="21"/>
        <v>0.20336491465348533</v>
      </c>
      <c r="Q91" s="301">
        <f t="shared" si="21"/>
        <v>0.21941175290727249</v>
      </c>
      <c r="R91" s="301">
        <f t="shared" si="21"/>
        <v>0.20107214967841366</v>
      </c>
      <c r="S91" s="301">
        <f t="shared" si="21"/>
        <v>0.20876760728357494</v>
      </c>
      <c r="T91" s="301">
        <f t="shared" si="21"/>
        <v>0.20992012578403138</v>
      </c>
      <c r="U91" s="301">
        <f t="shared" si="21"/>
        <v>0.21172993272266394</v>
      </c>
      <c r="V91" s="301">
        <f t="shared" si="21"/>
        <v>0.22275333518390045</v>
      </c>
      <c r="W91" s="301">
        <f t="shared" si="21"/>
        <v>0.22790669960401397</v>
      </c>
      <c r="X91" s="301">
        <f t="shared" si="21"/>
        <v>0.25943080283510384</v>
      </c>
      <c r="Y91" s="301">
        <f t="shared" si="21"/>
        <v>0.27312673469376708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0.2377897103410877</v>
      </c>
      <c r="C92" s="235">
        <f t="shared" si="22"/>
        <v>0.28403057554219968</v>
      </c>
      <c r="D92" s="235">
        <f t="shared" si="22"/>
        <v>0.29601256296514195</v>
      </c>
      <c r="E92" s="235">
        <f t="shared" si="22"/>
        <v>0.26272352196221327</v>
      </c>
      <c r="F92" s="235">
        <f t="shared" si="22"/>
        <v>0.26506686584154748</v>
      </c>
      <c r="G92" s="235">
        <f t="shared" si="22"/>
        <v>0.28016662909798851</v>
      </c>
      <c r="H92" s="235">
        <f t="shared" si="22"/>
        <v>0.21026148771536798</v>
      </c>
      <c r="I92" s="235">
        <f t="shared" si="22"/>
        <v>0.2420541926967183</v>
      </c>
      <c r="J92" s="235">
        <f t="shared" si="22"/>
        <v>0.17659411875178679</v>
      </c>
      <c r="K92" s="235">
        <f t="shared" si="22"/>
        <v>0.24496209310385778</v>
      </c>
      <c r="L92" s="235">
        <f t="shared" si="22"/>
        <v>0.25324532096936886</v>
      </c>
      <c r="M92" s="235">
        <f t="shared" si="22"/>
        <v>0.26585087267493385</v>
      </c>
      <c r="N92" s="235">
        <f t="shared" si="22"/>
        <v>0.25263280635743496</v>
      </c>
      <c r="O92" s="235">
        <f t="shared" si="22"/>
        <v>0.2691346309925548</v>
      </c>
      <c r="P92" s="235">
        <f t="shared" si="22"/>
        <v>0.26519695874389271</v>
      </c>
      <c r="Q92" s="235">
        <f t="shared" si="22"/>
        <v>0.26195550443937854</v>
      </c>
      <c r="R92" s="235">
        <f t="shared" si="22"/>
        <v>0.27399516744204944</v>
      </c>
      <c r="S92" s="235">
        <f t="shared" si="22"/>
        <v>0.2800186133181653</v>
      </c>
      <c r="T92" s="235">
        <f t="shared" si="22"/>
        <v>0.28409785500295959</v>
      </c>
      <c r="U92" s="235">
        <f t="shared" si="22"/>
        <v>0.26982295769307307</v>
      </c>
      <c r="V92" s="235">
        <f t="shared" si="22"/>
        <v>0.26096309531862244</v>
      </c>
      <c r="W92" s="235">
        <f t="shared" si="22"/>
        <v>0.2575893764412458</v>
      </c>
      <c r="X92" s="235">
        <f t="shared" si="22"/>
        <v>0.19006349486627155</v>
      </c>
      <c r="Y92" s="235">
        <f t="shared" si="22"/>
        <v>0.17895458320153126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0.36707844134287221</v>
      </c>
      <c r="C96" s="320">
        <f>IF(C$5=0,0,C$5/OIS_fec!C$5)</f>
        <v>0.37545827184008673</v>
      </c>
      <c r="D96" s="320">
        <f>IF(D$5=0,0,D$5/OIS_fec!D$5)</f>
        <v>0.38018567724751068</v>
      </c>
      <c r="E96" s="320">
        <f>IF(E$5=0,0,E$5/OIS_fec!E$5)</f>
        <v>0.3705528909092296</v>
      </c>
      <c r="F96" s="320">
        <f>IF(F$5=0,0,F$5/OIS_fec!F$5)</f>
        <v>0.37463198261901992</v>
      </c>
      <c r="G96" s="320">
        <f>IF(G$5=0,0,G$5/OIS_fec!G$5)</f>
        <v>0.37558895953019283</v>
      </c>
      <c r="H96" s="320">
        <f>IF(H$5=0,0,H$5/OIS_fec!H$5)</f>
        <v>0.36221100965853675</v>
      </c>
      <c r="I96" s="320">
        <f>IF(I$5=0,0,I$5/OIS_fec!I$5)</f>
        <v>0.36952679257701654</v>
      </c>
      <c r="J96" s="320">
        <f>IF(J$5=0,0,J$5/OIS_fec!J$5)</f>
        <v>0.35792915936466319</v>
      </c>
      <c r="K96" s="320">
        <f>IF(K$5=0,0,K$5/OIS_fec!K$5)</f>
        <v>0.36907318413536988</v>
      </c>
      <c r="L96" s="320">
        <f>IF(L$5=0,0,L$5/OIS_fec!L$5)</f>
        <v>0.37236746748713662</v>
      </c>
      <c r="M96" s="320">
        <f>IF(M$5=0,0,M$5/OIS_fec!M$5)</f>
        <v>0.37257830822543342</v>
      </c>
      <c r="N96" s="320">
        <f>IF(N$5=0,0,N$5/OIS_fec!N$5)</f>
        <v>0.3693203190750135</v>
      </c>
      <c r="O96" s="320">
        <f>IF(O$5=0,0,O$5/OIS_fec!O$5)</f>
        <v>0.37243373895088566</v>
      </c>
      <c r="P96" s="320">
        <f>IF(P$5=0,0,P$5/OIS_fec!P$5)</f>
        <v>0.37152698574921489</v>
      </c>
      <c r="Q96" s="320">
        <f>IF(Q$5=0,0,Q$5/OIS_fec!Q$5)</f>
        <v>0.37102400691246784</v>
      </c>
      <c r="R96" s="320">
        <f>IF(R$5=0,0,R$5/OIS_fec!R$5)</f>
        <v>0.37268152447562908</v>
      </c>
      <c r="S96" s="320">
        <f>IF(S$5=0,0,S$5/OIS_fec!S$5)</f>
        <v>0.37445921607066318</v>
      </c>
      <c r="T96" s="320">
        <f>IF(T$5=0,0,T$5/OIS_fec!T$5)</f>
        <v>0.37492018799490312</v>
      </c>
      <c r="U96" s="320">
        <f>IF(U$5=0,0,U$5/OIS_fec!U$5)</f>
        <v>0.37413994677474988</v>
      </c>
      <c r="V96" s="320">
        <f>IF(V$5=0,0,V$5/OIS_fec!V$5)</f>
        <v>0.37395379435908221</v>
      </c>
      <c r="W96" s="320">
        <f>IF(W$5=0,0,W$5/OIS_fec!W$5)</f>
        <v>0.3722799421548581</v>
      </c>
      <c r="X96" s="320">
        <f>IF(X$5=0,0,X$5/OIS_fec!X$5)</f>
        <v>0.36295309246616819</v>
      </c>
      <c r="Y96" s="320">
        <f>IF(Y$5=0,0,Y$5/OIS_fec!Y$5)</f>
        <v>0.35788310755140978</v>
      </c>
      <c r="DA96" s="95"/>
    </row>
    <row r="97" spans="1:105" ht="12" customHeight="1" x14ac:dyDescent="0.25">
      <c r="A97" s="55" t="s">
        <v>91</v>
      </c>
      <c r="B97" s="330">
        <f>IF(B$6=0,0,B$6/OIS_fec!B$6)</f>
        <v>0.47970936686123744</v>
      </c>
      <c r="C97" s="330">
        <f>IF(C$6=0,0,C$6/OIS_fec!C$6)</f>
        <v>0.48058456908801317</v>
      </c>
      <c r="D97" s="330">
        <f>IF(D$6=0,0,D$6/OIS_fec!D$6)</f>
        <v>0.48302919813898459</v>
      </c>
      <c r="E97" s="330">
        <f>IF(E$6=0,0,E$6/OIS_fec!E$6)</f>
        <v>0.48453531171576486</v>
      </c>
      <c r="F97" s="330">
        <f>IF(F$6=0,0,F$6/OIS_fec!F$6)</f>
        <v>0.47827573371041199</v>
      </c>
      <c r="G97" s="330">
        <f>IF(G$6=0,0,G$6/OIS_fec!G$6)</f>
        <v>0.47842769941578212</v>
      </c>
      <c r="H97" s="330">
        <f>IF(H$6=0,0,H$6/OIS_fec!H$6)</f>
        <v>0.48734774895150573</v>
      </c>
      <c r="I97" s="330">
        <f>IF(I$6=0,0,I$6/OIS_fec!I$6)</f>
        <v>0.49302257773056996</v>
      </c>
      <c r="J97" s="330">
        <f>IF(J$6=0,0,J$6/OIS_fec!J$6)</f>
        <v>0.49306470978058264</v>
      </c>
      <c r="K97" s="330">
        <f>IF(K$6=0,0,K$6/OIS_fec!K$6)</f>
        <v>0.4924785594332331</v>
      </c>
      <c r="L97" s="330">
        <f>IF(L$6=0,0,L$6/OIS_fec!L$6)</f>
        <v>0.48789635994712405</v>
      </c>
      <c r="M97" s="330">
        <f>IF(M$6=0,0,M$6/OIS_fec!M$6)</f>
        <v>0.48582457645891258</v>
      </c>
      <c r="N97" s="330">
        <f>IF(N$6=0,0,N$6/OIS_fec!N$6)</f>
        <v>0.48893768876128474</v>
      </c>
      <c r="O97" s="330">
        <f>IF(O$6=0,0,O$6/OIS_fec!O$6)</f>
        <v>0.48283234086217042</v>
      </c>
      <c r="P97" s="330">
        <f>IF(P$6=0,0,P$6/OIS_fec!P$6)</f>
        <v>0.4831359937682706</v>
      </c>
      <c r="Q97" s="330">
        <f>IF(Q$6=0,0,Q$6/OIS_fec!Q$6)</f>
        <v>0.4812890473699421</v>
      </c>
      <c r="R97" s="330">
        <f>IF(R$6=0,0,R$6/OIS_fec!R$6)</f>
        <v>0.47921768959665267</v>
      </c>
      <c r="S97" s="330">
        <f>IF(S$6=0,0,S$6/OIS_fec!S$6)</f>
        <v>0.47793469617498169</v>
      </c>
      <c r="T97" s="330">
        <f>IF(T$6=0,0,T$6/OIS_fec!T$6)</f>
        <v>0.47792725563635713</v>
      </c>
      <c r="U97" s="330">
        <f>IF(U$6=0,0,U$6/OIS_fec!U$6)</f>
        <v>0.48169898439141956</v>
      </c>
      <c r="V97" s="330">
        <f>IF(V$6=0,0,V$6/OIS_fec!V$6)</f>
        <v>0.48651153064858438</v>
      </c>
      <c r="W97" s="330">
        <f>IF(W$6=0,0,W$6/OIS_fec!W$6)</f>
        <v>0.48680022484147856</v>
      </c>
      <c r="X97" s="330">
        <f>IF(X$6=0,0,X$6/OIS_fec!X$6)</f>
        <v>0.49147211977263539</v>
      </c>
      <c r="Y97" s="330">
        <f>IF(Y$6=0,0,Y$6/OIS_fec!Y$6)</f>
        <v>0.48873720664761489</v>
      </c>
      <c r="DA97" s="67"/>
    </row>
    <row r="98" spans="1:105" ht="12" customHeight="1" x14ac:dyDescent="0.25">
      <c r="A98" s="173" t="s">
        <v>92</v>
      </c>
      <c r="B98" s="331">
        <f>IF(B$7=0,0,B$7/OIS_fec!B$7)</f>
        <v>0.12297275886163997</v>
      </c>
      <c r="C98" s="331">
        <f>IF(C$7=0,0,C$7/OIS_fec!C$7)</f>
        <v>0.12336804644808455</v>
      </c>
      <c r="D98" s="331">
        <f>IF(D$7=0,0,D$7/OIS_fec!D$7)</f>
        <v>0.12366947301207534</v>
      </c>
      <c r="E98" s="331">
        <f>IF(E$7=0,0,E$7/OIS_fec!E$7)</f>
        <v>0.12407241779943233</v>
      </c>
      <c r="F98" s="331">
        <f>IF(F$7=0,0,F$7/OIS_fec!F$7)</f>
        <v>0.12236907431171951</v>
      </c>
      <c r="G98" s="331">
        <f>IF(G$7=0,0,G$7/OIS_fec!G$7)</f>
        <v>0.12240109220014124</v>
      </c>
      <c r="H98" s="331">
        <f>IF(H$7=0,0,H$7/OIS_fec!H$7)</f>
        <v>0.12465609296658285</v>
      </c>
      <c r="I98" s="331">
        <f>IF(I$7=0,0,I$7/OIS_fec!I$7)</f>
        <v>0.12575204579997304</v>
      </c>
      <c r="J98" s="331">
        <f>IF(J$7=0,0,J$7/OIS_fec!J$7)</f>
        <v>0.12584385135850004</v>
      </c>
      <c r="K98" s="331">
        <f>IF(K$7=0,0,K$7/OIS_fec!K$7)</f>
        <v>0.12578927762569411</v>
      </c>
      <c r="L98" s="331">
        <f>IF(L$7=0,0,L$7/OIS_fec!L$7)</f>
        <v>0.12468016226863683</v>
      </c>
      <c r="M98" s="331">
        <f>IF(M$7=0,0,M$7/OIS_fec!M$7)</f>
        <v>0.12402437827634949</v>
      </c>
      <c r="N98" s="331">
        <f>IF(N$7=0,0,N$7/OIS_fec!N$7)</f>
        <v>0.12491439775983401</v>
      </c>
      <c r="O98" s="331">
        <f>IF(O$7=0,0,O$7/OIS_fec!O$7)</f>
        <v>0.12329443793853193</v>
      </c>
      <c r="P98" s="331">
        <f>IF(P$7=0,0,P$7/OIS_fec!P$7)</f>
        <v>0.12333347622541767</v>
      </c>
      <c r="Q98" s="331">
        <f>IF(Q$7=0,0,Q$7/OIS_fec!Q$7)</f>
        <v>0.12291896165283651</v>
      </c>
      <c r="R98" s="331">
        <f>IF(R$7=0,0,R$7/OIS_fec!R$7)</f>
        <v>0.12242738208986885</v>
      </c>
      <c r="S98" s="331">
        <f>IF(S$7=0,0,S$7/OIS_fec!S$7)</f>
        <v>0.12214037363350694</v>
      </c>
      <c r="T98" s="331">
        <f>IF(T$7=0,0,T$7/OIS_fec!T$7)</f>
        <v>0.12212081970345201</v>
      </c>
      <c r="U98" s="331">
        <f>IF(U$7=0,0,U$7/OIS_fec!U$7)</f>
        <v>0.12305561328727256</v>
      </c>
      <c r="V98" s="331">
        <f>IF(V$7=0,0,V$7/OIS_fec!V$7)</f>
        <v>0.12434799556802081</v>
      </c>
      <c r="W98" s="331">
        <f>IF(W$7=0,0,W$7/OIS_fec!W$7)</f>
        <v>0.12441396414485564</v>
      </c>
      <c r="X98" s="331">
        <f>IF(X$7=0,0,X$7/OIS_fec!X$7)</f>
        <v>0.12627197269147661</v>
      </c>
      <c r="Y98" s="331">
        <f>IF(Y$7=0,0,Y$7/OIS_fec!Y$7)</f>
        <v>0.12568532597646623</v>
      </c>
      <c r="DA98" s="177"/>
    </row>
    <row r="99" spans="1:105" ht="12" customHeight="1" x14ac:dyDescent="0.25">
      <c r="A99" s="173" t="s">
        <v>93</v>
      </c>
      <c r="B99" s="331">
        <f>IF(B$8=0,0,B$8/OIS_fec!B$8)</f>
        <v>0.66934583464793818</v>
      </c>
      <c r="C99" s="331">
        <f>IF(C$8=0,0,C$8/OIS_fec!C$8)</f>
        <v>0.67213296194714545</v>
      </c>
      <c r="D99" s="331">
        <f>IF(D$8=0,0,D$8/OIS_fec!D$8)</f>
        <v>0.67253800355307958</v>
      </c>
      <c r="E99" s="331">
        <f>IF(E$8=0,0,E$8/OIS_fec!E$8)</f>
        <v>0.67475867920937582</v>
      </c>
      <c r="F99" s="331">
        <f>IF(F$8=0,0,F$8/OIS_fec!F$8)</f>
        <v>0.6653355458885104</v>
      </c>
      <c r="G99" s="331">
        <f>IF(G$8=0,0,G$8/OIS_fec!G$8)</f>
        <v>0.66548424011311302</v>
      </c>
      <c r="H99" s="331">
        <f>IF(H$8=0,0,H$8/OIS_fec!H$8)</f>
        <v>0.67740719541544492</v>
      </c>
      <c r="I99" s="331">
        <f>IF(I$8=0,0,I$8/OIS_fec!I$8)</f>
        <v>0.68207393207865896</v>
      </c>
      <c r="J99" s="331">
        <f>IF(J$8=0,0,J$8/OIS_fec!J$8)</f>
        <v>0.68282398861186133</v>
      </c>
      <c r="K99" s="331">
        <f>IF(K$8=0,0,K$8/OIS_fec!K$8)</f>
        <v>0.68285078059971338</v>
      </c>
      <c r="L99" s="331">
        <f>IF(L$8=0,0,L$8/OIS_fec!L$8)</f>
        <v>0.677143098685832</v>
      </c>
      <c r="M99" s="331">
        <f>IF(M$8=0,0,M$8/OIS_fec!M$8)</f>
        <v>0.67326299768281839</v>
      </c>
      <c r="N99" s="331">
        <f>IF(N$8=0,0,N$8/OIS_fec!N$8)</f>
        <v>0.67828572070032567</v>
      </c>
      <c r="O99" s="331">
        <f>IF(O$8=0,0,O$8/OIS_fec!O$8)</f>
        <v>0.66951213650257113</v>
      </c>
      <c r="P99" s="331">
        <f>IF(P$8=0,0,P$8/OIS_fec!P$8)</f>
        <v>0.66960660752405432</v>
      </c>
      <c r="Q99" s="331">
        <f>IF(Q$8=0,0,Q$8/OIS_fec!Q$8)</f>
        <v>0.66758949110218913</v>
      </c>
      <c r="R99" s="331">
        <f>IF(R$8=0,0,R$8/OIS_fec!R$8)</f>
        <v>0.6651128177096064</v>
      </c>
      <c r="S99" s="331">
        <f>IF(S$8=0,0,S$8/OIS_fec!S$8)</f>
        <v>0.66372010563195483</v>
      </c>
      <c r="T99" s="331">
        <f>IF(T$8=0,0,T$8/OIS_fec!T$8)</f>
        <v>0.66356932789957046</v>
      </c>
      <c r="U99" s="331">
        <f>IF(U$8=0,0,U$8/OIS_fec!U$8)</f>
        <v>0.66840106066962091</v>
      </c>
      <c r="V99" s="331">
        <f>IF(V$8=0,0,V$8/OIS_fec!V$8)</f>
        <v>0.67544552746090558</v>
      </c>
      <c r="W99" s="331">
        <f>IF(W$8=0,0,W$8/OIS_fec!W$8)</f>
        <v>0.67577117913075591</v>
      </c>
      <c r="X99" s="331">
        <f>IF(X$8=0,0,X$8/OIS_fec!X$8)</f>
        <v>0.68836624441436434</v>
      </c>
      <c r="Y99" s="331">
        <f>IF(Y$8=0,0,Y$8/OIS_fec!Y$8)</f>
        <v>0.6857094867112824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0.47604193174167919</v>
      </c>
      <c r="C100" s="331">
        <f>IF(C$9=0,0,C$9/OIS_fec!C$9)</f>
        <v>0.47678255845260481</v>
      </c>
      <c r="D100" s="331">
        <f>IF(D$9=0,0,D$9/OIS_fec!D$9)</f>
        <v>0.47944985571738691</v>
      </c>
      <c r="E100" s="331">
        <f>IF(E$9=0,0,E$9/OIS_fec!E$9)</f>
        <v>0.48092793108132442</v>
      </c>
      <c r="F100" s="331">
        <f>IF(F$9=0,0,F$9/OIS_fec!F$9)</f>
        <v>0.47481618379953333</v>
      </c>
      <c r="G100" s="331">
        <f>IF(G$9=0,0,G$9/OIS_fec!G$9)</f>
        <v>0.47497229923282469</v>
      </c>
      <c r="H100" s="331">
        <f>IF(H$9=0,0,H$9/OIS_fec!H$9)</f>
        <v>0.48382046381408433</v>
      </c>
      <c r="I100" s="331">
        <f>IF(I$9=0,0,I$9/OIS_fec!I$9)</f>
        <v>0.48972798332963702</v>
      </c>
      <c r="J100" s="331">
        <f>IF(J$9=0,0,J$9/OIS_fec!J$9)</f>
        <v>0.48970222693707649</v>
      </c>
      <c r="K100" s="331">
        <f>IF(K$9=0,0,K$9/OIS_fec!K$9)</f>
        <v>0.48904440144269257</v>
      </c>
      <c r="L100" s="331">
        <f>IF(L$9=0,0,L$9/OIS_fec!L$9)</f>
        <v>0.48445744564012327</v>
      </c>
      <c r="M100" s="331">
        <f>IF(M$9=0,0,M$9/OIS_fec!M$9)</f>
        <v>0.4825150884291059</v>
      </c>
      <c r="N100" s="331">
        <f>IF(N$9=0,0,N$9/OIS_fec!N$9)</f>
        <v>0.48551435733545911</v>
      </c>
      <c r="O100" s="331">
        <f>IF(O$9=0,0,O$9/OIS_fec!O$9)</f>
        <v>0.47952852879508129</v>
      </c>
      <c r="P100" s="331">
        <f>IF(P$9=0,0,P$9/OIS_fec!P$9)</f>
        <v>0.4798630321513756</v>
      </c>
      <c r="Q100" s="331">
        <f>IF(Q$9=0,0,Q$9/OIS_fec!Q$9)</f>
        <v>0.4779879493717003</v>
      </c>
      <c r="R100" s="331">
        <f>IF(R$9=0,0,R$9/OIS_fec!R$9)</f>
        <v>0.47590967457960509</v>
      </c>
      <c r="S100" s="331">
        <f>IF(S$9=0,0,S$9/OIS_fec!S$9)</f>
        <v>0.4746064609658297</v>
      </c>
      <c r="T100" s="331">
        <f>IF(T$9=0,0,T$9/OIS_fec!T$9)</f>
        <v>0.47461561361299165</v>
      </c>
      <c r="U100" s="331">
        <f>IF(U$9=0,0,U$9/OIS_fec!U$9)</f>
        <v>0.47836393321370285</v>
      </c>
      <c r="V100" s="331">
        <f>IF(V$9=0,0,V$9/OIS_fec!V$9)</f>
        <v>0.48306888094666567</v>
      </c>
      <c r="W100" s="331">
        <f>IF(W$9=0,0,W$9/OIS_fec!W$9)</f>
        <v>0.48336104877540259</v>
      </c>
      <c r="X100" s="331">
        <f>IF(X$9=0,0,X$9/OIS_fec!X$9)</f>
        <v>0.48750410876779382</v>
      </c>
      <c r="Y100" s="331">
        <f>IF(Y$9=0,0,Y$9/OIS_fec!Y$9)</f>
        <v>0.48471543544225409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0.72143744371090834</v>
      </c>
      <c r="C101" s="332">
        <f>IF(C$10=0,0,C$10/OIS_fec!C$10)</f>
        <v>0.77579344349829138</v>
      </c>
      <c r="D101" s="332">
        <f>IF(D$10=0,0,D$10/OIS_fec!D$10)</f>
        <v>0.77856226843308318</v>
      </c>
      <c r="E101" s="332">
        <f>IF(E$10=0,0,E$10/OIS_fec!E$10)</f>
        <v>0.74968525433636701</v>
      </c>
      <c r="F101" s="332">
        <f>IF(F$10=0,0,F$10/OIS_fec!F$10)</f>
        <v>0.71862938008951283</v>
      </c>
      <c r="G101" s="332">
        <f>IF(G$10=0,0,G$10/OIS_fec!G$10)</f>
        <v>0.73095214738802794</v>
      </c>
      <c r="H101" s="332">
        <f>IF(H$10=0,0,H$10/OIS_fec!H$10)</f>
        <v>0.73584643781951031</v>
      </c>
      <c r="I101" s="332">
        <f>IF(I$10=0,0,I$10/OIS_fec!I$10)</f>
        <v>0.74353221521278323</v>
      </c>
      <c r="J101" s="332">
        <f>IF(J$10=0,0,J$10/OIS_fec!J$10)</f>
        <v>0.69065149288233785</v>
      </c>
      <c r="K101" s="332">
        <f>IF(K$10=0,0,K$10/OIS_fec!K$10)</f>
        <v>0.7444738022460694</v>
      </c>
      <c r="L101" s="332">
        <f>IF(L$10=0,0,L$10/OIS_fec!L$10)</f>
        <v>0.76410502309910056</v>
      </c>
      <c r="M101" s="332">
        <f>IF(M$10=0,0,M$10/OIS_fec!M$10)</f>
        <v>0.75321859450114759</v>
      </c>
      <c r="N101" s="332">
        <f>IF(N$10=0,0,N$10/OIS_fec!N$10)</f>
        <v>0.75253282377897424</v>
      </c>
      <c r="O101" s="332">
        <f>IF(O$10=0,0,O$10/OIS_fec!O$10)</f>
        <v>0.74840920883516904</v>
      </c>
      <c r="P101" s="332">
        <f>IF(P$10=0,0,P$10/OIS_fec!P$10)</f>
        <v>0.74419768345509774</v>
      </c>
      <c r="Q101" s="332">
        <f>IF(Q$10=0,0,Q$10/OIS_fec!Q$10)</f>
        <v>0.73922087508055245</v>
      </c>
      <c r="R101" s="332">
        <f>IF(R$10=0,0,R$10/OIS_fec!R$10)</f>
        <v>0.74021842696083018</v>
      </c>
      <c r="S101" s="332">
        <f>IF(S$10=0,0,S$10/OIS_fec!S$10)</f>
        <v>0.74296227378814528</v>
      </c>
      <c r="T101" s="332">
        <f>IF(T$10=0,0,T$10/OIS_fec!T$10)</f>
        <v>0.74317820808061041</v>
      </c>
      <c r="U101" s="332">
        <f>IF(U$10=0,0,U$10/OIS_fec!U$10)</f>
        <v>0.74456722688254651</v>
      </c>
      <c r="V101" s="332">
        <f>IF(V$10=0,0,V$10/OIS_fec!V$10)</f>
        <v>0.74961969211915525</v>
      </c>
      <c r="W101" s="332">
        <f>IF(W$10=0,0,W$10/OIS_fec!W$10)</f>
        <v>0.74746592376208387</v>
      </c>
      <c r="X101" s="332">
        <f>IF(X$10=0,0,X$10/OIS_fec!X$10)</f>
        <v>0.73963376462659891</v>
      </c>
      <c r="Y101" s="332">
        <f>IF(Y$10=0,0,Y$10/OIS_fec!Y$10)</f>
        <v>0.73379400545428519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0.39508522031467591</v>
      </c>
      <c r="C102" s="348">
        <f>IF(C$16=0,0,C$16/OIS_fec!C$16)</f>
        <v>0.39068770819615839</v>
      </c>
      <c r="D102" s="348">
        <f>IF(D$16=0,0,D$16/OIS_fec!D$16)</f>
        <v>0.38910607143525744</v>
      </c>
      <c r="E102" s="348">
        <f>IF(E$16=0,0,E$16/OIS_fec!E$16)</f>
        <v>0.37432913011958524</v>
      </c>
      <c r="F102" s="348">
        <f>IF(F$16=0,0,F$16/OIS_fec!F$16)</f>
        <v>0.39742138675832867</v>
      </c>
      <c r="G102" s="348">
        <f>IF(G$16=0,0,G$16/OIS_fec!G$16)</f>
        <v>0.39200190387802891</v>
      </c>
      <c r="H102" s="348">
        <f>IF(H$16=0,0,H$16/OIS_fec!H$16)</f>
        <v>0.40126459276991766</v>
      </c>
      <c r="I102" s="348">
        <f>IF(I$16=0,0,I$16/OIS_fec!I$16)</f>
        <v>0.39260515126819612</v>
      </c>
      <c r="J102" s="348">
        <f>IF(J$16=0,0,J$16/OIS_fec!J$16)</f>
        <v>0.39336521113056244</v>
      </c>
      <c r="K102" s="348">
        <f>IF(K$16=0,0,K$16/OIS_fec!K$16)</f>
        <v>0.3981877040281393</v>
      </c>
      <c r="L102" s="348">
        <f>IF(L$16=0,0,L$16/OIS_fec!L$16)</f>
        <v>0.40383234779017224</v>
      </c>
      <c r="M102" s="348">
        <f>IF(M$16=0,0,M$16/OIS_fec!M$16)</f>
        <v>0.40226147836242687</v>
      </c>
      <c r="N102" s="348">
        <f>IF(N$16=0,0,N$16/OIS_fec!N$16)</f>
        <v>0.40001045740960978</v>
      </c>
      <c r="O102" s="348">
        <f>IF(O$16=0,0,O$16/OIS_fec!O$16)</f>
        <v>0.40182178321396805</v>
      </c>
      <c r="P102" s="348">
        <f>IF(P$16=0,0,P$16/OIS_fec!P$16)</f>
        <v>0.40400824350131376</v>
      </c>
      <c r="Q102" s="348">
        <f>IF(Q$16=0,0,Q$16/OIS_fec!Q$16)</f>
        <v>0.39938247407320349</v>
      </c>
      <c r="R102" s="348">
        <f>IF(R$16=0,0,R$16/OIS_fec!R$16)</f>
        <v>0.3980662575397857</v>
      </c>
      <c r="S102" s="348">
        <f>IF(S$16=0,0,S$16/OIS_fec!S$16)</f>
        <v>0.39888199083212267</v>
      </c>
      <c r="T102" s="348">
        <f>IF(T$16=0,0,T$16/OIS_fec!T$16)</f>
        <v>0.39531385129103797</v>
      </c>
      <c r="U102" s="348">
        <f>IF(U$16=0,0,U$16/OIS_fec!U$16)</f>
        <v>0.40425527309592435</v>
      </c>
      <c r="V102" s="348">
        <f>IF(V$16=0,0,V$16/OIS_fec!V$16)</f>
        <v>0.40536811251325749</v>
      </c>
      <c r="W102" s="348">
        <f>IF(W$16=0,0,W$16/OIS_fec!W$16)</f>
        <v>0.40603225932985859</v>
      </c>
      <c r="X102" s="348">
        <f>IF(X$16=0,0,X$16/OIS_fec!X$16)</f>
        <v>0.41667252867040638</v>
      </c>
      <c r="Y102" s="348">
        <f>IF(Y$16=0,0,Y$16/OIS_fec!Y$16)</f>
        <v>0.42035971395220711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0.2550647747521626</v>
      </c>
      <c r="C103" s="348">
        <f>IF(C$27=0,0,C$27/OIS_fec!C$27)</f>
        <v>0.25620510923290052</v>
      </c>
      <c r="D103" s="348">
        <f>IF(D$27=0,0,D$27/OIS_fec!D$27)</f>
        <v>0.25400744835337025</v>
      </c>
      <c r="E103" s="348">
        <f>IF(E$27=0,0,E$27/OIS_fec!E$27)</f>
        <v>0.25388688422336042</v>
      </c>
      <c r="F103" s="348">
        <f>IF(F$27=0,0,F$27/OIS_fec!F$27)</f>
        <v>0.25411838872613807</v>
      </c>
      <c r="G103" s="348">
        <f>IF(G$27=0,0,G$27/OIS_fec!G$27)</f>
        <v>0.25720255532559844</v>
      </c>
      <c r="H103" s="348">
        <f>IF(H$27=0,0,H$27/OIS_fec!H$27)</f>
        <v>0.26464289385780598</v>
      </c>
      <c r="I103" s="348">
        <f>IF(I$27=0,0,I$27/OIS_fec!I$27)</f>
        <v>0.26104136327583372</v>
      </c>
      <c r="J103" s="348">
        <f>IF(J$27=0,0,J$27/OIS_fec!J$27)</f>
        <v>0.26284881167412083</v>
      </c>
      <c r="K103" s="348">
        <f>IF(K$27=0,0,K$27/OIS_fec!K$27)</f>
        <v>0.26501768314353891</v>
      </c>
      <c r="L103" s="348">
        <f>IF(L$27=0,0,L$27/OIS_fec!L$27)</f>
        <v>0.26471405754828586</v>
      </c>
      <c r="M103" s="348">
        <f>IF(M$27=0,0,M$27/OIS_fec!M$27)</f>
        <v>0.26428178722950085</v>
      </c>
      <c r="N103" s="348">
        <f>IF(N$27=0,0,N$27/OIS_fec!N$27)</f>
        <v>0.26310741667256898</v>
      </c>
      <c r="O103" s="348">
        <f>IF(O$27=0,0,O$27/OIS_fec!O$27)</f>
        <v>0.26410708082014284</v>
      </c>
      <c r="P103" s="348">
        <f>IF(P$27=0,0,P$27/OIS_fec!P$27)</f>
        <v>0.26381571710100005</v>
      </c>
      <c r="Q103" s="348">
        <f>IF(Q$27=0,0,Q$27/OIS_fec!Q$27)</f>
        <v>0.26386148762589445</v>
      </c>
      <c r="R103" s="348">
        <f>IF(R$27=0,0,R$27/OIS_fec!R$27)</f>
        <v>0.26250225753916756</v>
      </c>
      <c r="S103" s="348">
        <f>IF(S$27=0,0,S$27/OIS_fec!S$27)</f>
        <v>0.26354918281168227</v>
      </c>
      <c r="T103" s="348">
        <f>IF(T$27=0,0,T$27/OIS_fec!T$27)</f>
        <v>0.2630579822165009</v>
      </c>
      <c r="U103" s="348">
        <f>IF(U$27=0,0,U$27/OIS_fec!U$27)</f>
        <v>0.26469231378308095</v>
      </c>
      <c r="V103" s="348">
        <f>IF(V$27=0,0,V$27/OIS_fec!V$27)</f>
        <v>0.26447476969409034</v>
      </c>
      <c r="W103" s="348">
        <f>IF(W$27=0,0,W$27/OIS_fec!W$27)</f>
        <v>0.26340266151261554</v>
      </c>
      <c r="X103" s="348">
        <f>IF(X$27=0,0,X$27/OIS_fec!X$27)</f>
        <v>0.26650280941691112</v>
      </c>
      <c r="Y103" s="348">
        <f>IF(Y$27=0,0,Y$27/OIS_fec!Y$27)</f>
        <v>0.26407880734149791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0.24515203210320086</v>
      </c>
      <c r="C104" s="348">
        <f>IF(C$35=0,0,C$35/OIS_fec!C$35)</f>
        <v>0.23452939682170737</v>
      </c>
      <c r="D104" s="348">
        <f>IF(D$35=0,0,D$35/OIS_fec!D$35)</f>
        <v>0.23916873433909441</v>
      </c>
      <c r="E104" s="348">
        <f>IF(E$35=0,0,E$35/OIS_fec!E$35)</f>
        <v>0.23055654712475446</v>
      </c>
      <c r="F104" s="348">
        <f>IF(F$35=0,0,F$35/OIS_fec!F$35)</f>
        <v>0.24871697891129643</v>
      </c>
      <c r="G104" s="348">
        <f>IF(G$35=0,0,G$35/OIS_fec!G$35)</f>
        <v>0.23677923921662267</v>
      </c>
      <c r="H104" s="348">
        <f>IF(H$35=0,0,H$35/OIS_fec!H$35)</f>
        <v>0.23394435846737896</v>
      </c>
      <c r="I104" s="348">
        <f>IF(I$35=0,0,I$35/OIS_fec!I$35)</f>
        <v>0.23131835924934946</v>
      </c>
      <c r="J104" s="348">
        <f>IF(J$35=0,0,J$35/OIS_fec!J$35)</f>
        <v>0.24841643724691495</v>
      </c>
      <c r="K104" s="348">
        <f>IF(K$35=0,0,K$35/OIS_fec!K$35)</f>
        <v>0.24203381726410189</v>
      </c>
      <c r="L104" s="348">
        <f>IF(L$35=0,0,L$35/OIS_fec!L$35)</f>
        <v>0.24439115468398659</v>
      </c>
      <c r="M104" s="348">
        <f>IF(M$35=0,0,M$35/OIS_fec!M$35)</f>
        <v>0.23270352388810289</v>
      </c>
      <c r="N104" s="348">
        <f>IF(N$35=0,0,N$35/OIS_fec!N$35)</f>
        <v>0.22987370692484377</v>
      </c>
      <c r="O104" s="348">
        <f>IF(O$35=0,0,O$35/OIS_fec!O$35)</f>
        <v>0.23516659329477796</v>
      </c>
      <c r="P104" s="348">
        <f>IF(P$35=0,0,P$35/OIS_fec!P$35)</f>
        <v>0.23992459699522772</v>
      </c>
      <c r="Q104" s="348">
        <f>IF(Q$35=0,0,Q$35/OIS_fec!Q$35)</f>
        <v>0.2332462156054379</v>
      </c>
      <c r="R104" s="348">
        <f>IF(R$35=0,0,R$35/OIS_fec!R$35)</f>
        <v>0.23839520925670626</v>
      </c>
      <c r="S104" s="348">
        <f>IF(S$35=0,0,S$35/OIS_fec!S$35)</f>
        <v>0.23883872471898468</v>
      </c>
      <c r="T104" s="348">
        <f>IF(T$35=0,0,T$35/OIS_fec!T$35)</f>
        <v>0.23290742288858651</v>
      </c>
      <c r="U104" s="348">
        <f>IF(U$35=0,0,U$35/OIS_fec!U$35)</f>
        <v>0.24169401681660937</v>
      </c>
      <c r="V104" s="348">
        <f>IF(V$35=0,0,V$35/OIS_fec!V$35)</f>
        <v>0.2377479722423422</v>
      </c>
      <c r="W104" s="348">
        <f>IF(W$35=0,0,W$35/OIS_fec!W$35)</f>
        <v>0.23609703100371471</v>
      </c>
      <c r="X104" s="348">
        <f>IF(X$35=0,0,X$35/OIS_fec!X$35)</f>
        <v>0.23130182446554087</v>
      </c>
      <c r="Y104" s="348">
        <f>IF(Y$35=0,0,Y$35/OIS_fec!Y$35)</f>
        <v>0.23756856866403472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0.54877826144026653</v>
      </c>
      <c r="C105" s="348">
        <f>IF(C$54=0,0,C$54/OIS_fec!C$54)</f>
        <v>0.58073741913615462</v>
      </c>
      <c r="D105" s="348">
        <f>IF(D$54=0,0,D$54/OIS_fec!D$54)</f>
        <v>0.60536698976758718</v>
      </c>
      <c r="E105" s="348">
        <f>IF(E$54=0,0,E$54/OIS_fec!E$54)</f>
        <v>0.55129706118229505</v>
      </c>
      <c r="F105" s="348">
        <f>IF(F$54=0,0,F$54/OIS_fec!F$54)</f>
        <v>0.56565258655876549</v>
      </c>
      <c r="G105" s="348">
        <f>IF(G$54=0,0,G$54/OIS_fec!G$54)</f>
        <v>0.60318063070743233</v>
      </c>
      <c r="H105" s="348">
        <f>IF(H$54=0,0,H$54/OIS_fec!H$54)</f>
        <v>0.60967462707446807</v>
      </c>
      <c r="I105" s="348">
        <f>IF(I$54=0,0,I$54/OIS_fec!I$54)</f>
        <v>0.62514041447471747</v>
      </c>
      <c r="J105" s="348">
        <f>IF(J$54=0,0,J$54/OIS_fec!J$54)</f>
        <v>0.54710490456447858</v>
      </c>
      <c r="K105" s="348">
        <f>IF(K$54=0,0,K$54/OIS_fec!K$54)</f>
        <v>0.59211902010990458</v>
      </c>
      <c r="L105" s="348">
        <f>IF(L$54=0,0,L$54/OIS_fec!L$54)</f>
        <v>0.61598138030306915</v>
      </c>
      <c r="M105" s="348">
        <f>IF(M$54=0,0,M$54/OIS_fec!M$54)</f>
        <v>0.66728184166112758</v>
      </c>
      <c r="N105" s="348">
        <f>IF(N$54=0,0,N$54/OIS_fec!N$54)</f>
        <v>0.64567429556507339</v>
      </c>
      <c r="O105" s="348">
        <f>IF(O$54=0,0,O$54/OIS_fec!O$54)</f>
        <v>0.66126823506949928</v>
      </c>
      <c r="P105" s="348">
        <f>IF(P$54=0,0,P$54/OIS_fec!P$54)</f>
        <v>0.65855988537319121</v>
      </c>
      <c r="Q105" s="348">
        <f>IF(Q$54=0,0,Q$54/OIS_fec!Q$54)</f>
        <v>0.6699950365981131</v>
      </c>
      <c r="R105" s="348">
        <f>IF(R$54=0,0,R$54/OIS_fec!R$54)</f>
        <v>0.65014476991805892</v>
      </c>
      <c r="S105" s="348">
        <f>IF(S$54=0,0,S$54/OIS_fec!S$54)</f>
        <v>0.67245184643990641</v>
      </c>
      <c r="T105" s="348">
        <f>IF(T$54=0,0,T$54/OIS_fec!T$54)</f>
        <v>0.6759212229748498</v>
      </c>
      <c r="U105" s="348">
        <f>IF(U$54=0,0,U$54/OIS_fec!U$54)</f>
        <v>0.66951189598379157</v>
      </c>
      <c r="V105" s="348">
        <f>IF(V$54=0,0,V$54/OIS_fec!V$54)</f>
        <v>0.6719753196736914</v>
      </c>
      <c r="W105" s="348">
        <f>IF(W$54=0,0,W$54/OIS_fec!W$54)</f>
        <v>0.67162328195902321</v>
      </c>
      <c r="X105" s="348">
        <f>IF(X$54=0,0,X$54/OIS_fec!X$54)</f>
        <v>0.60904836402580631</v>
      </c>
      <c r="Y105" s="348">
        <f>IF(Y$54=0,0,Y$54/OIS_fec!Y$54)</f>
        <v>0.60788293751286349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0.35812664460493793</v>
      </c>
      <c r="C106" s="348">
        <f>IF(C$68=0,0,C$68/OIS_fec!C$68)</f>
        <v>0.3549405467371099</v>
      </c>
      <c r="D106" s="348">
        <f>IF(D$68=0,0,D$68/OIS_fec!D$68)</f>
        <v>0.35864057742598687</v>
      </c>
      <c r="E106" s="348">
        <f>IF(E$68=0,0,E$68/OIS_fec!E$68)</f>
        <v>0.36308973465599792</v>
      </c>
      <c r="F106" s="348">
        <f>IF(F$68=0,0,F$68/OIS_fec!F$68)</f>
        <v>0.36330200740261775</v>
      </c>
      <c r="G106" s="348">
        <f>IF(G$68=0,0,G$68/OIS_fec!G$68)</f>
        <v>0.36491484511053474</v>
      </c>
      <c r="H106" s="348">
        <f>IF(H$68=0,0,H$68/OIS_fec!H$68)</f>
        <v>0.36542827263493438</v>
      </c>
      <c r="I106" s="348">
        <f>IF(I$68=0,0,I$68/OIS_fec!I$68)</f>
        <v>0.36597570807674606</v>
      </c>
      <c r="J106" s="348">
        <f>IF(J$68=0,0,J$68/OIS_fec!J$68)</f>
        <v>0.36459637886586221</v>
      </c>
      <c r="K106" s="348">
        <f>IF(K$68=0,0,K$68/OIS_fec!K$68)</f>
        <v>0.36471177748698491</v>
      </c>
      <c r="L106" s="348">
        <f>IF(L$68=0,0,L$68/OIS_fec!L$68)</f>
        <v>0.36517759842043335</v>
      </c>
      <c r="M106" s="348">
        <f>IF(M$68=0,0,M$68/OIS_fec!M$68)</f>
        <v>0.36532696089107253</v>
      </c>
      <c r="N106" s="348">
        <f>IF(N$68=0,0,N$68/OIS_fec!N$68)</f>
        <v>0.36484216015006637</v>
      </c>
      <c r="O106" s="348">
        <f>IF(O$68=0,0,O$68/OIS_fec!O$68)</f>
        <v>0.36518595058491693</v>
      </c>
      <c r="P106" s="348">
        <f>IF(P$68=0,0,P$68/OIS_fec!P$68)</f>
        <v>0.3652163066987627</v>
      </c>
      <c r="Q106" s="348">
        <f>IF(Q$68=0,0,Q$68/OIS_fec!Q$68)</f>
        <v>0.36653833787465967</v>
      </c>
      <c r="R106" s="348">
        <f>IF(R$68=0,0,R$68/OIS_fec!R$68)</f>
        <v>0.36608109739724076</v>
      </c>
      <c r="S106" s="348">
        <f>IF(S$68=0,0,S$68/OIS_fec!S$68)</f>
        <v>0.36589832375200371</v>
      </c>
      <c r="T106" s="348">
        <f>IF(T$68=0,0,T$68/OIS_fec!T$68)</f>
        <v>0.36600183878843989</v>
      </c>
      <c r="U106" s="348">
        <f>IF(U$68=0,0,U$68/OIS_fec!U$68)</f>
        <v>0.36637393687603453</v>
      </c>
      <c r="V106" s="348">
        <f>IF(V$68=0,0,V$68/OIS_fec!V$68)</f>
        <v>0.3668162342448465</v>
      </c>
      <c r="W106" s="348">
        <f>IF(W$68=0,0,W$68/OIS_fec!W$68)</f>
        <v>0.36584177717960786</v>
      </c>
      <c r="X106" s="348">
        <f>IF(X$68=0,0,X$68/OIS_fec!X$68)</f>
        <v>0.3668173737616337</v>
      </c>
      <c r="Y106" s="348">
        <f>IF(Y$68=0,0,Y$68/OIS_fec!Y$68)</f>
        <v>0.36292117525472839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0.49855998665335566</v>
      </c>
      <c r="C107" s="333">
        <f>IF(C$69=0,0,C$69/OIS_fec!C$69)</f>
        <v>0.50145597711340395</v>
      </c>
      <c r="D107" s="333">
        <f>IF(D$69=0,0,D$69/OIS_fec!D$69)</f>
        <v>0.50004161936897118</v>
      </c>
      <c r="E107" s="333">
        <f>IF(E$69=0,0,E$69/OIS_fec!E$69)</f>
        <v>0.50163091972500029</v>
      </c>
      <c r="F107" s="333">
        <f>IF(F$69=0,0,F$69/OIS_fec!F$69)</f>
        <v>0.49494698008185939</v>
      </c>
      <c r="G107" s="333">
        <f>IF(G$69=0,0,G$69/OIS_fec!G$69)</f>
        <v>0.49502136969064775</v>
      </c>
      <c r="H107" s="333">
        <f>IF(H$69=0,0,H$69/OIS_fec!H$69)</f>
        <v>0.5028268766923264</v>
      </c>
      <c r="I107" s="333">
        <f>IF(I$69=0,0,I$69/OIS_fec!I$69)</f>
        <v>0.50456240834191191</v>
      </c>
      <c r="J107" s="333">
        <f>IF(J$69=0,0,J$69/OIS_fec!J$69)</f>
        <v>0.50535292706068946</v>
      </c>
      <c r="K107" s="333">
        <f>IF(K$69=0,0,K$69/OIS_fec!K$69)</f>
        <v>0.50574507665278445</v>
      </c>
      <c r="L107" s="333">
        <f>IF(L$69=0,0,L$69/OIS_fec!L$69)</f>
        <v>0.50217961515938148</v>
      </c>
      <c r="M107" s="333">
        <f>IF(M$69=0,0,M$69/OIS_fec!M$69)</f>
        <v>0.49920089971976833</v>
      </c>
      <c r="N107" s="333">
        <f>IF(N$69=0,0,N$69/OIS_fec!N$69)</f>
        <v>0.50281674792600017</v>
      </c>
      <c r="O107" s="333">
        <f>IF(O$69=0,0,O$69/OIS_fec!O$69)</f>
        <v>0.49690217865348862</v>
      </c>
      <c r="P107" s="333">
        <f>IF(P$69=0,0,P$69/OIS_fec!P$69)</f>
        <v>0.49685292179686397</v>
      </c>
      <c r="Q107" s="333">
        <f>IF(Q$69=0,0,Q$69/OIS_fec!Q$69)</f>
        <v>0.49573592753423706</v>
      </c>
      <c r="R107" s="333">
        <f>IF(R$69=0,0,R$69/OIS_fec!R$69)</f>
        <v>0.49427846962936034</v>
      </c>
      <c r="S107" s="333">
        <f>IF(S$69=0,0,S$69/OIS_fec!S$69)</f>
        <v>0.49351249938498276</v>
      </c>
      <c r="T107" s="333">
        <f>IF(T$69=0,0,T$69/OIS_fec!T$69)</f>
        <v>0.49337366942398414</v>
      </c>
      <c r="U107" s="333">
        <f>IF(U$69=0,0,U$69/OIS_fec!U$69)</f>
        <v>0.49634143786134638</v>
      </c>
      <c r="V107" s="333">
        <f>IF(V$69=0,0,V$69/OIS_fec!V$69)</f>
        <v>0.50113557506223372</v>
      </c>
      <c r="W107" s="333">
        <f>IF(W$69=0,0,W$69/OIS_fec!W$69)</f>
        <v>0.5013220227604912</v>
      </c>
      <c r="X107" s="333">
        <f>IF(X$69=0,0,X$69/OIS_fec!X$69)</f>
        <v>0.51405441843410171</v>
      </c>
      <c r="Y107" s="333">
        <f>IF(Y$69=0,0,Y$69/OIS_fec!Y$69)</f>
        <v>0.51314630126057581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RO: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1436.1143625107179</v>
      </c>
      <c r="C5" s="223">
        <v>928.34715931262326</v>
      </c>
      <c r="D5" s="223">
        <v>1354.9200134274461</v>
      </c>
      <c r="E5" s="223">
        <v>1325.9033050559731</v>
      </c>
      <c r="F5" s="223">
        <v>1324.8731801744229</v>
      </c>
      <c r="G5" s="223">
        <v>1406.4591405632791</v>
      </c>
      <c r="H5" s="223">
        <v>1734.83319010334</v>
      </c>
      <c r="I5" s="223">
        <v>1574.9072194924131</v>
      </c>
      <c r="J5" s="223">
        <v>2152.0998330210291</v>
      </c>
      <c r="K5" s="223">
        <v>1185.330428282783</v>
      </c>
      <c r="L5" s="223">
        <v>1158.029737563058</v>
      </c>
      <c r="M5" s="223">
        <v>1286.1154652452781</v>
      </c>
      <c r="N5" s="223">
        <v>1234.9286644424501</v>
      </c>
      <c r="O5" s="223">
        <v>1099.360302844241</v>
      </c>
      <c r="P5" s="223">
        <v>1060.158035297027</v>
      </c>
      <c r="Q5" s="223">
        <v>1107.8119572799501</v>
      </c>
      <c r="R5" s="223">
        <v>1044.3024065011789</v>
      </c>
      <c r="S5" s="223">
        <v>1003.262980334263</v>
      </c>
      <c r="T5" s="223">
        <v>957.73722631827934</v>
      </c>
      <c r="U5" s="223">
        <v>1048.1382702297051</v>
      </c>
      <c r="V5" s="223">
        <v>1110.5036011317429</v>
      </c>
      <c r="W5" s="223">
        <v>1169.527483532321</v>
      </c>
      <c r="X5" s="223">
        <v>1269.6517807219691</v>
      </c>
      <c r="Y5" s="223">
        <v>1470.8064831172389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24.490971756605141</v>
      </c>
      <c r="C10" s="260">
        <v>8.5394657680545905</v>
      </c>
      <c r="D10" s="260">
        <v>11.709293756854681</v>
      </c>
      <c r="E10" s="260">
        <v>19.99827387453977</v>
      </c>
      <c r="F10" s="260">
        <v>24.51599405538806</v>
      </c>
      <c r="G10" s="260">
        <v>19.251185586152289</v>
      </c>
      <c r="H10" s="260">
        <v>20.81525891895604</v>
      </c>
      <c r="I10" s="260">
        <v>17.08293892318768</v>
      </c>
      <c r="J10" s="260">
        <v>36.249967789160273</v>
      </c>
      <c r="K10" s="260">
        <v>15.43602898127034</v>
      </c>
      <c r="L10" s="260">
        <v>11.779110301753271</v>
      </c>
      <c r="M10" s="260">
        <v>14.03758337560542</v>
      </c>
      <c r="N10" s="260">
        <v>13.337796045394921</v>
      </c>
      <c r="O10" s="260">
        <v>12.48286740632938</v>
      </c>
      <c r="P10" s="260">
        <v>12.10574004561151</v>
      </c>
      <c r="Q10" s="260">
        <v>13.16320442339879</v>
      </c>
      <c r="R10" s="260">
        <v>12.311163036119391</v>
      </c>
      <c r="S10" s="260">
        <v>11.95018748437607</v>
      </c>
      <c r="T10" s="260">
        <v>11.33371738384305</v>
      </c>
      <c r="U10" s="260">
        <v>12.435160938016979</v>
      </c>
      <c r="V10" s="260">
        <v>12.63295792693976</v>
      </c>
      <c r="W10" s="260">
        <v>13.05249529405658</v>
      </c>
      <c r="X10" s="260">
        <v>15.61062943212745</v>
      </c>
      <c r="Y10" s="260">
        <v>17.401880009182079</v>
      </c>
      <c r="DA10" s="68" t="s">
        <v>3190</v>
      </c>
    </row>
    <row r="11" spans="1:105" ht="12" customHeight="1" x14ac:dyDescent="0.25">
      <c r="A11" s="37" t="s">
        <v>159</v>
      </c>
      <c r="B11" s="226">
        <v>4.4436406221307729</v>
      </c>
      <c r="C11" s="226">
        <v>2.3080516645083491</v>
      </c>
      <c r="D11" s="226">
        <v>4.3863981133118868</v>
      </c>
      <c r="E11" s="226">
        <v>4.8614740767959681</v>
      </c>
      <c r="F11" s="226">
        <v>4.5441534831975678</v>
      </c>
      <c r="G11" s="226">
        <v>12.50241899841587</v>
      </c>
      <c r="H11" s="226">
        <v>8.4356662741241824</v>
      </c>
      <c r="I11" s="226">
        <v>11.150050246283129</v>
      </c>
      <c r="J11" s="226">
        <v>6.5354324477389332</v>
      </c>
      <c r="K11" s="226">
        <v>3.5596160721900678</v>
      </c>
      <c r="L11" s="226">
        <v>3.6854731347165028</v>
      </c>
      <c r="M11" s="226">
        <v>6.4789874644799896</v>
      </c>
      <c r="N11" s="226">
        <v>7.0611121580295828</v>
      </c>
      <c r="O11" s="226">
        <v>6.1436830870403476</v>
      </c>
      <c r="P11" s="226">
        <v>6.3896065229241987</v>
      </c>
      <c r="Q11" s="226">
        <v>8.3559544468634641</v>
      </c>
      <c r="R11" s="226">
        <v>7.7690348126641018</v>
      </c>
      <c r="S11" s="226">
        <v>7.7516527570761866</v>
      </c>
      <c r="T11" s="226">
        <v>7.957720899270047</v>
      </c>
      <c r="U11" s="226">
        <v>7.4158189589794494</v>
      </c>
      <c r="V11" s="226">
        <v>7.9610634050874349</v>
      </c>
      <c r="W11" s="226">
        <v>8.5527453322707263</v>
      </c>
      <c r="X11" s="226">
        <v>7.8644124789895056</v>
      </c>
      <c r="Y11" s="226">
        <v>8.7341476864238707</v>
      </c>
      <c r="DA11" s="69" t="s">
        <v>3191</v>
      </c>
    </row>
    <row r="12" spans="1:105" ht="12" customHeight="1" x14ac:dyDescent="0.25">
      <c r="A12" s="37" t="s">
        <v>35</v>
      </c>
      <c r="B12" s="226">
        <v>20.04733113447438</v>
      </c>
      <c r="C12" s="226">
        <v>6.2314141035462391</v>
      </c>
      <c r="D12" s="226">
        <v>7.3228956435427941</v>
      </c>
      <c r="E12" s="226">
        <v>15.1367997977438</v>
      </c>
      <c r="F12" s="226">
        <v>19.971840572190491</v>
      </c>
      <c r="G12" s="226">
        <v>6.7487665877364256</v>
      </c>
      <c r="H12" s="226">
        <v>12.37959264483186</v>
      </c>
      <c r="I12" s="226">
        <v>5.9328886769045477</v>
      </c>
      <c r="J12" s="226">
        <v>29.714535341421328</v>
      </c>
      <c r="K12" s="226">
        <v>11.87641290908028</v>
      </c>
      <c r="L12" s="226">
        <v>8.0936371670367713</v>
      </c>
      <c r="M12" s="226">
        <v>7.5585959111254279</v>
      </c>
      <c r="N12" s="226">
        <v>6.2766838873653361</v>
      </c>
      <c r="O12" s="226">
        <v>6.3391843192890356</v>
      </c>
      <c r="P12" s="226">
        <v>5.7161335226873158</v>
      </c>
      <c r="Q12" s="226">
        <v>4.8072499765353296</v>
      </c>
      <c r="R12" s="226">
        <v>4.5421282234552827</v>
      </c>
      <c r="S12" s="226">
        <v>4.1985347272998874</v>
      </c>
      <c r="T12" s="226">
        <v>3.3759964845730019</v>
      </c>
      <c r="U12" s="226">
        <v>5.0193419790375371</v>
      </c>
      <c r="V12" s="226">
        <v>4.6718945218523258</v>
      </c>
      <c r="W12" s="226">
        <v>4.499749961785855</v>
      </c>
      <c r="X12" s="226">
        <v>7.7462169531379406</v>
      </c>
      <c r="Y12" s="226">
        <v>8.6677323227582121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270.71350731933109</v>
      </c>
      <c r="C16" s="261">
        <v>121.7590985614096</v>
      </c>
      <c r="D16" s="261">
        <v>270.28739419533821</v>
      </c>
      <c r="E16" s="261">
        <v>181.4414470673189</v>
      </c>
      <c r="F16" s="261">
        <v>280.48957103746471</v>
      </c>
      <c r="G16" s="261">
        <v>271.73504372057522</v>
      </c>
      <c r="H16" s="261">
        <v>221.83800669883121</v>
      </c>
      <c r="I16" s="261">
        <v>233.07730959762031</v>
      </c>
      <c r="J16" s="261">
        <v>583.03710750242226</v>
      </c>
      <c r="K16" s="261">
        <v>184.4382356793196</v>
      </c>
      <c r="L16" s="261">
        <v>165.268213465564</v>
      </c>
      <c r="M16" s="261">
        <v>152.06870193741611</v>
      </c>
      <c r="N16" s="261">
        <v>141.0743303941118</v>
      </c>
      <c r="O16" s="261">
        <v>134.05576225251161</v>
      </c>
      <c r="P16" s="261">
        <v>136.03415228408701</v>
      </c>
      <c r="Q16" s="261">
        <v>142.03713175690621</v>
      </c>
      <c r="R16" s="261">
        <v>134.27756102792191</v>
      </c>
      <c r="S16" s="261">
        <v>116.65904756985471</v>
      </c>
      <c r="T16" s="261">
        <v>112.3863681991586</v>
      </c>
      <c r="U16" s="261">
        <v>122.62653865094499</v>
      </c>
      <c r="V16" s="261">
        <v>128.4854905056111</v>
      </c>
      <c r="W16" s="261">
        <v>137.68441763856441</v>
      </c>
      <c r="X16" s="261">
        <v>149.8701830136292</v>
      </c>
      <c r="Y16" s="261">
        <v>170.78232047107019</v>
      </c>
      <c r="DA16" s="70" t="s">
        <v>3196</v>
      </c>
    </row>
    <row r="17" spans="1:105" ht="12" customHeight="1" x14ac:dyDescent="0.25">
      <c r="A17" s="46" t="s">
        <v>28</v>
      </c>
      <c r="B17" s="229">
        <v>0.23117290336832111</v>
      </c>
      <c r="C17" s="229">
        <v>0.73295806714809464</v>
      </c>
      <c r="D17" s="229">
        <v>5.6934022032888422E-2</v>
      </c>
      <c r="E17" s="229">
        <v>9.0841010889591636E-2</v>
      </c>
      <c r="F17" s="229">
        <v>7.3223002665647199E-2</v>
      </c>
      <c r="G17" s="229">
        <v>0</v>
      </c>
      <c r="H17" s="229">
        <v>1.974605728145755</v>
      </c>
      <c r="I17" s="229">
        <v>8.8634170341940668E-2</v>
      </c>
      <c r="J17" s="229">
        <v>3.3445706575803397E-2</v>
      </c>
      <c r="K17" s="229">
        <v>0</v>
      </c>
      <c r="L17" s="229">
        <v>0</v>
      </c>
      <c r="M17" s="229">
        <v>0</v>
      </c>
      <c r="N17" s="229">
        <v>0.55437779551049249</v>
      </c>
      <c r="O17" s="229">
        <v>0.1286510688615688</v>
      </c>
      <c r="P17" s="229">
        <v>0.25645518564666597</v>
      </c>
      <c r="Q17" s="229">
        <v>0.28248851784001838</v>
      </c>
      <c r="R17" s="229">
        <v>0.32602044617785231</v>
      </c>
      <c r="S17" s="229">
        <v>0.16079213132333811</v>
      </c>
      <c r="T17" s="229">
        <v>0.14330975788861261</v>
      </c>
      <c r="U17" s="229">
        <v>0.21211886737073399</v>
      </c>
      <c r="V17" s="229">
        <v>0.28252920782828311</v>
      </c>
      <c r="W17" s="229">
        <v>0.18936468698956441</v>
      </c>
      <c r="X17" s="229">
        <v>6.0458104041141027E-2</v>
      </c>
      <c r="Y17" s="229">
        <v>0.1048433408579721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2.8512000000076019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0.34774383606678427</v>
      </c>
      <c r="F19" s="229">
        <v>0.28030123823950109</v>
      </c>
      <c r="G19" s="229">
        <v>2.4618677619342342</v>
      </c>
      <c r="H19" s="229">
        <v>48.940514344377021</v>
      </c>
      <c r="I19" s="229">
        <v>9.2623297019042869</v>
      </c>
      <c r="J19" s="229">
        <v>9.594741600217116</v>
      </c>
      <c r="K19" s="229">
        <v>25.397506732300389</v>
      </c>
      <c r="L19" s="229">
        <v>29.948341318479031</v>
      </c>
      <c r="M19" s="229">
        <v>20.68605688422733</v>
      </c>
      <c r="N19" s="229">
        <v>20.687226477313871</v>
      </c>
      <c r="O19" s="229">
        <v>17.147193471347361</v>
      </c>
      <c r="P19" s="229">
        <v>18.906814381737831</v>
      </c>
      <c r="Q19" s="229">
        <v>16.63910566400466</v>
      </c>
      <c r="R19" s="229">
        <v>17.12910345043797</v>
      </c>
      <c r="S19" s="229">
        <v>15.24447419887788</v>
      </c>
      <c r="T19" s="229">
        <v>15.5265297150544</v>
      </c>
      <c r="U19" s="229">
        <v>15.03257324756828</v>
      </c>
      <c r="V19" s="229">
        <v>14.44869356806257</v>
      </c>
      <c r="W19" s="229">
        <v>14.88433165028983</v>
      </c>
      <c r="X19" s="229">
        <v>16.220278680919961</v>
      </c>
      <c r="Y19" s="229">
        <v>15.18299607212689</v>
      </c>
      <c r="DA19" s="73" t="s">
        <v>3199</v>
      </c>
    </row>
    <row r="20" spans="1:105" ht="12" customHeight="1" x14ac:dyDescent="0.25">
      <c r="A20" s="46" t="s">
        <v>159</v>
      </c>
      <c r="B20" s="229">
        <v>38.499507565584842</v>
      </c>
      <c r="C20" s="229">
        <v>31.418682708381201</v>
      </c>
      <c r="D20" s="229">
        <v>31.257353028887891</v>
      </c>
      <c r="E20" s="229">
        <v>43.836264516221853</v>
      </c>
      <c r="F20" s="229">
        <v>30.08413769402593</v>
      </c>
      <c r="G20" s="229">
        <v>92.495646755114137</v>
      </c>
      <c r="H20" s="229">
        <v>40.136225123718908</v>
      </c>
      <c r="I20" s="229">
        <v>63.287828955428303</v>
      </c>
      <c r="J20" s="229">
        <v>34.010524983121208</v>
      </c>
      <c r="K20" s="229">
        <v>27.68490617205288</v>
      </c>
      <c r="L20" s="229">
        <v>28.67146067144839</v>
      </c>
      <c r="M20" s="229">
        <v>39.514499451848792</v>
      </c>
      <c r="N20" s="229">
        <v>53.272215946169048</v>
      </c>
      <c r="O20" s="229">
        <v>43.611044755559803</v>
      </c>
      <c r="P20" s="229">
        <v>44.202440905527709</v>
      </c>
      <c r="Q20" s="229">
        <v>54.040876237913523</v>
      </c>
      <c r="R20" s="229">
        <v>52.212478222130187</v>
      </c>
      <c r="S20" s="229">
        <v>49.703653630500717</v>
      </c>
      <c r="T20" s="229">
        <v>51.58019083862105</v>
      </c>
      <c r="U20" s="229">
        <v>49.134560946056418</v>
      </c>
      <c r="V20" s="229">
        <v>53.817130518775052</v>
      </c>
      <c r="W20" s="229">
        <v>60.487659746261357</v>
      </c>
      <c r="X20" s="229">
        <v>57.35042051962327</v>
      </c>
      <c r="Y20" s="229">
        <v>73.690969741189079</v>
      </c>
      <c r="DA20" s="73" t="s">
        <v>3200</v>
      </c>
    </row>
    <row r="21" spans="1:105" ht="12" customHeight="1" x14ac:dyDescent="0.25">
      <c r="A21" s="46" t="s">
        <v>32</v>
      </c>
      <c r="B21" s="229">
        <v>13.459205883316271</v>
      </c>
      <c r="C21" s="229">
        <v>12.051035535928451</v>
      </c>
      <c r="D21" s="229">
        <v>14.37190397935078</v>
      </c>
      <c r="E21" s="229">
        <v>11.000798014266531</v>
      </c>
      <c r="F21" s="229">
        <v>5.445851241300657</v>
      </c>
      <c r="G21" s="229">
        <v>6.0865643477188502</v>
      </c>
      <c r="H21" s="229">
        <v>6.2688419637358663</v>
      </c>
      <c r="I21" s="229">
        <v>1.6529958789770669</v>
      </c>
      <c r="J21" s="229">
        <v>0.68272961002638843</v>
      </c>
      <c r="K21" s="229">
        <v>0</v>
      </c>
      <c r="L21" s="229">
        <v>1.4868546661596189</v>
      </c>
      <c r="M21" s="229">
        <v>11.44272153971958</v>
      </c>
      <c r="N21" s="229">
        <v>6.9426664949212196</v>
      </c>
      <c r="O21" s="229">
        <v>5.6772061484700522</v>
      </c>
      <c r="P21" s="229">
        <v>3.3503576068968188</v>
      </c>
      <c r="Q21" s="229">
        <v>1.6892780420269371</v>
      </c>
      <c r="R21" s="229">
        <v>2.3110963943330818</v>
      </c>
      <c r="S21" s="229">
        <v>0.66443082805107001</v>
      </c>
      <c r="T21" s="229">
        <v>0.47474871872302238</v>
      </c>
      <c r="U21" s="229">
        <v>0.30098453020535931</v>
      </c>
      <c r="V21" s="229">
        <v>0.71921583798285549</v>
      </c>
      <c r="W21" s="229">
        <v>0.88672871221137317</v>
      </c>
      <c r="X21" s="229">
        <v>0.63424355672115951</v>
      </c>
      <c r="Y21" s="229">
        <v>0.33463215238600519</v>
      </c>
      <c r="DA21" s="73" t="s">
        <v>3201</v>
      </c>
    </row>
    <row r="22" spans="1:105" ht="12" customHeight="1" x14ac:dyDescent="0.25">
      <c r="A22" s="46" t="s">
        <v>33</v>
      </c>
      <c r="B22" s="229">
        <v>57.312619016981508</v>
      </c>
      <c r="C22" s="229">
        <v>26.691813536906078</v>
      </c>
      <c r="D22" s="229">
        <v>152.99088384106909</v>
      </c>
      <c r="E22" s="229">
        <v>33.2614401608596</v>
      </c>
      <c r="F22" s="229">
        <v>57.821249280934403</v>
      </c>
      <c r="G22" s="229">
        <v>124.73834621750289</v>
      </c>
      <c r="H22" s="229">
        <v>58.56066504007714</v>
      </c>
      <c r="I22" s="229">
        <v>122.6860653602626</v>
      </c>
      <c r="J22" s="229">
        <v>291.70632848517522</v>
      </c>
      <c r="K22" s="229">
        <v>39.421278720061679</v>
      </c>
      <c r="L22" s="229">
        <v>30.63532176007902</v>
      </c>
      <c r="M22" s="229">
        <v>35.630708952154443</v>
      </c>
      <c r="N22" s="229">
        <v>15.076325880026969</v>
      </c>
      <c r="O22" s="229">
        <v>26.637609156110791</v>
      </c>
      <c r="P22" s="229">
        <v>29.153246592146189</v>
      </c>
      <c r="Q22" s="229">
        <v>37.475198748766793</v>
      </c>
      <c r="R22" s="229">
        <v>25.31115790390815</v>
      </c>
      <c r="S22" s="229">
        <v>20.047276253118419</v>
      </c>
      <c r="T22" s="229">
        <v>20.977323205038982</v>
      </c>
      <c r="U22" s="229">
        <v>21.225514633240529</v>
      </c>
      <c r="V22" s="229">
        <v>25.324128106950539</v>
      </c>
      <c r="W22" s="229">
        <v>28.38608458548536</v>
      </c>
      <c r="X22" s="229">
        <v>20.27471545161081</v>
      </c>
      <c r="Y22" s="229">
        <v>17.95489396173712</v>
      </c>
      <c r="DA22" s="73" t="s">
        <v>3202</v>
      </c>
    </row>
    <row r="23" spans="1:105" ht="12" customHeight="1" x14ac:dyDescent="0.25">
      <c r="A23" s="46" t="s">
        <v>35</v>
      </c>
      <c r="B23" s="229">
        <v>156.91133741787641</v>
      </c>
      <c r="C23" s="229">
        <v>50.584888713044563</v>
      </c>
      <c r="D23" s="229">
        <v>56.76198696551161</v>
      </c>
      <c r="E23" s="229">
        <v>82.179016328814541</v>
      </c>
      <c r="F23" s="229">
        <v>183.93360858029101</v>
      </c>
      <c r="G23" s="229">
        <v>43.950561438246609</v>
      </c>
      <c r="H23" s="229">
        <v>65.957154498776561</v>
      </c>
      <c r="I23" s="229">
        <v>36.019535530705973</v>
      </c>
      <c r="J23" s="229">
        <v>246.96937711730649</v>
      </c>
      <c r="K23" s="229">
        <v>91.934544054904677</v>
      </c>
      <c r="L23" s="229">
        <v>74.526235049397926</v>
      </c>
      <c r="M23" s="229">
        <v>44.794715109465962</v>
      </c>
      <c r="N23" s="229">
        <v>44.541517800170183</v>
      </c>
      <c r="O23" s="229">
        <v>40.854057652162041</v>
      </c>
      <c r="P23" s="229">
        <v>40.16483761213177</v>
      </c>
      <c r="Q23" s="229">
        <v>31.818444546354399</v>
      </c>
      <c r="R23" s="229">
        <v>36.56970021093548</v>
      </c>
      <c r="S23" s="229">
        <v>30.491537727983861</v>
      </c>
      <c r="T23" s="229">
        <v>23.53048596383298</v>
      </c>
      <c r="U23" s="229">
        <v>36.535379226503252</v>
      </c>
      <c r="V23" s="229">
        <v>33.8603180660117</v>
      </c>
      <c r="W23" s="229">
        <v>32.499695857325982</v>
      </c>
      <c r="X23" s="229">
        <v>55.005531500712443</v>
      </c>
      <c r="Y23" s="229">
        <v>63.28732800277276</v>
      </c>
      <c r="DA23" s="73" t="s">
        <v>3203</v>
      </c>
    </row>
    <row r="24" spans="1:105" ht="12" customHeight="1" x14ac:dyDescent="0.25">
      <c r="A24" s="46" t="s">
        <v>36</v>
      </c>
      <c r="B24" s="229">
        <v>0.53342723544756898</v>
      </c>
      <c r="C24" s="229">
        <v>0.27972000000117481</v>
      </c>
      <c r="D24" s="229">
        <v>1.83521795835127</v>
      </c>
      <c r="E24" s="229">
        <v>0</v>
      </c>
      <c r="F24" s="229">
        <v>0</v>
      </c>
      <c r="G24" s="229">
        <v>0</v>
      </c>
      <c r="H24" s="229">
        <v>0</v>
      </c>
      <c r="I24" s="229">
        <v>7.9920000000171035E-2</v>
      </c>
      <c r="J24" s="229">
        <v>3.9960000000041677E-2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3.766237296756286</v>
      </c>
      <c r="C25" s="229">
        <v>0</v>
      </c>
      <c r="D25" s="229">
        <v>13.013114400134709</v>
      </c>
      <c r="E25" s="229">
        <v>10.72534320020001</v>
      </c>
      <c r="F25" s="229">
        <v>0</v>
      </c>
      <c r="G25" s="229">
        <v>2.002057200058422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9.1739999999856339E-2</v>
      </c>
      <c r="R25" s="229">
        <v>0.41800439999921118</v>
      </c>
      <c r="S25" s="229">
        <v>0.34688279999942151</v>
      </c>
      <c r="T25" s="229">
        <v>0.15377999999956529</v>
      </c>
      <c r="U25" s="229">
        <v>0.18540720000038341</v>
      </c>
      <c r="V25" s="229">
        <v>3.3475200000087788E-2</v>
      </c>
      <c r="W25" s="229">
        <v>0.35055240000090693</v>
      </c>
      <c r="X25" s="229">
        <v>0.32453520000038522</v>
      </c>
      <c r="Y25" s="229">
        <v>0.22665720000041639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709.55290461036202</v>
      </c>
      <c r="C27" s="261">
        <f t="shared" si="0"/>
        <v>484.73580172272221</v>
      </c>
      <c r="D27" s="261">
        <f t="shared" si="0"/>
        <v>644.8262138461746</v>
      </c>
      <c r="E27" s="261">
        <f t="shared" si="0"/>
        <v>704.2450482891079</v>
      </c>
      <c r="F27" s="261">
        <f t="shared" si="0"/>
        <v>645.06268587097509</v>
      </c>
      <c r="G27" s="261">
        <f t="shared" si="0"/>
        <v>683.16746573461967</v>
      </c>
      <c r="H27" s="261">
        <f t="shared" si="0"/>
        <v>918.10403511287086</v>
      </c>
      <c r="I27" s="261">
        <f t="shared" si="0"/>
        <v>770.69015996176938</v>
      </c>
      <c r="J27" s="261">
        <f t="shared" si="0"/>
        <v>963.14441068958536</v>
      </c>
      <c r="K27" s="261">
        <f t="shared" si="0"/>
        <v>616.71548732260942</v>
      </c>
      <c r="L27" s="261">
        <f t="shared" si="0"/>
        <v>607.324046337293</v>
      </c>
      <c r="M27" s="261">
        <f t="shared" si="0"/>
        <v>673.21123357583201</v>
      </c>
      <c r="N27" s="261">
        <f t="shared" si="0"/>
        <v>639.43373849297075</v>
      </c>
      <c r="O27" s="261">
        <f t="shared" si="0"/>
        <v>565.97332359149141</v>
      </c>
      <c r="P27" s="261">
        <f t="shared" si="0"/>
        <v>538.14306831591159</v>
      </c>
      <c r="Q27" s="261">
        <f t="shared" si="0"/>
        <v>550.37983740243453</v>
      </c>
      <c r="R27" s="261">
        <f t="shared" si="0"/>
        <v>523.15780150231183</v>
      </c>
      <c r="S27" s="261">
        <f t="shared" si="0"/>
        <v>505.16920319204422</v>
      </c>
      <c r="T27" s="261">
        <f t="shared" si="0"/>
        <v>479.24120754807649</v>
      </c>
      <c r="U27" s="261">
        <f t="shared" si="0"/>
        <v>528.30376479934421</v>
      </c>
      <c r="V27" s="261">
        <f t="shared" si="0"/>
        <v>557.00627262772525</v>
      </c>
      <c r="W27" s="261">
        <f t="shared" si="0"/>
        <v>583.60268246507803</v>
      </c>
      <c r="X27" s="261">
        <f t="shared" si="0"/>
        <v>636.58951274671062</v>
      </c>
      <c r="Y27" s="261">
        <f t="shared" si="0"/>
        <v>735.11208127694977</v>
      </c>
      <c r="DA27" s="70"/>
    </row>
    <row r="28" spans="1:105" ht="12" customHeight="1" x14ac:dyDescent="0.25">
      <c r="A28" s="60" t="s">
        <v>3070</v>
      </c>
      <c r="B28" s="262">
        <v>709.55290461036202</v>
      </c>
      <c r="C28" s="262">
        <v>484.73580172272221</v>
      </c>
      <c r="D28" s="262">
        <v>644.8262138461746</v>
      </c>
      <c r="E28" s="262">
        <v>704.2450482891079</v>
      </c>
      <c r="F28" s="262">
        <v>645.06268587097509</v>
      </c>
      <c r="G28" s="262">
        <v>683.16746573461967</v>
      </c>
      <c r="H28" s="262">
        <v>918.10403511287086</v>
      </c>
      <c r="I28" s="262">
        <v>770.69015996176938</v>
      </c>
      <c r="J28" s="262">
        <v>963.14441068958536</v>
      </c>
      <c r="K28" s="262">
        <v>616.71548732260942</v>
      </c>
      <c r="L28" s="262">
        <v>607.324046337293</v>
      </c>
      <c r="M28" s="262">
        <v>673.21123357583201</v>
      </c>
      <c r="N28" s="262">
        <v>639.43373849297075</v>
      </c>
      <c r="O28" s="262">
        <v>565.97332359149141</v>
      </c>
      <c r="P28" s="262">
        <v>538.14306831591159</v>
      </c>
      <c r="Q28" s="262">
        <v>550.37983740243453</v>
      </c>
      <c r="R28" s="262">
        <v>523.15780150231183</v>
      </c>
      <c r="S28" s="262">
        <v>505.16920319204422</v>
      </c>
      <c r="T28" s="262">
        <v>479.24120754807649</v>
      </c>
      <c r="U28" s="262">
        <v>528.30376479934421</v>
      </c>
      <c r="V28" s="262">
        <v>557.00627262772525</v>
      </c>
      <c r="W28" s="262">
        <v>583.60268246507803</v>
      </c>
      <c r="X28" s="262">
        <v>636.58951274671062</v>
      </c>
      <c r="Y28" s="262">
        <v>735.11208127694977</v>
      </c>
      <c r="DA28" s="72" t="s">
        <v>3207</v>
      </c>
    </row>
    <row r="29" spans="1:105" ht="12" customHeight="1" x14ac:dyDescent="0.25">
      <c r="A29" s="59" t="s">
        <v>28</v>
      </c>
      <c r="B29" s="230">
        <v>0.38367989767675797</v>
      </c>
      <c r="C29" s="230">
        <v>2.5423270691798781</v>
      </c>
      <c r="D29" s="230">
        <v>0.78530900180493557</v>
      </c>
      <c r="E29" s="230">
        <v>0.68883952126819359</v>
      </c>
      <c r="F29" s="230">
        <v>0.70645752949228247</v>
      </c>
      <c r="G29" s="230">
        <v>0</v>
      </c>
      <c r="H29" s="230">
        <v>9.5719711324691588</v>
      </c>
      <c r="I29" s="230">
        <v>0.69197339844355921</v>
      </c>
      <c r="J29" s="230">
        <v>1.606119115737199</v>
      </c>
      <c r="K29" s="230">
        <v>0</v>
      </c>
      <c r="L29" s="230">
        <v>0</v>
      </c>
      <c r="M29" s="230">
        <v>0</v>
      </c>
      <c r="N29" s="230">
        <v>2.8667526826062342</v>
      </c>
      <c r="O29" s="230">
        <v>0.70808757009283674</v>
      </c>
      <c r="P29" s="230">
        <v>1.4170359071247509</v>
      </c>
      <c r="Q29" s="230">
        <v>1.537116560754437</v>
      </c>
      <c r="R29" s="230">
        <v>1.7020002131940859</v>
      </c>
      <c r="S29" s="230">
        <v>0.84881588136918273</v>
      </c>
      <c r="T29" s="230">
        <v>0.73415925808275107</v>
      </c>
      <c r="U29" s="230">
        <v>1.1275448376549471</v>
      </c>
      <c r="V29" s="230">
        <v>1.5260131187876029</v>
      </c>
      <c r="W29" s="230">
        <v>1.0218749593000751</v>
      </c>
      <c r="X29" s="230">
        <v>0.30643169580230439</v>
      </c>
      <c r="Y29" s="230">
        <v>0.52094605359136914</v>
      </c>
      <c r="DA29" s="71" t="s">
        <v>3208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2.6369114039400769</v>
      </c>
      <c r="F30" s="230">
        <v>2.7043540017679129</v>
      </c>
      <c r="G30" s="230">
        <v>18.37540721628552</v>
      </c>
      <c r="H30" s="230">
        <v>300.38749661607687</v>
      </c>
      <c r="I30" s="230">
        <v>57.328990640685717</v>
      </c>
      <c r="J30" s="230">
        <v>78.049516181713543</v>
      </c>
      <c r="K30" s="230">
        <v>143.86541499642641</v>
      </c>
      <c r="L30" s="230">
        <v>166.19267358819221</v>
      </c>
      <c r="M30" s="230">
        <v>125.10818419608481</v>
      </c>
      <c r="N30" s="230">
        <v>106.4744904887101</v>
      </c>
      <c r="O30" s="230">
        <v>90.556865907464854</v>
      </c>
      <c r="P30" s="230">
        <v>94.424634677714707</v>
      </c>
      <c r="Q30" s="230">
        <v>89.256243027998735</v>
      </c>
      <c r="R30" s="230">
        <v>84.894517486272974</v>
      </c>
      <c r="S30" s="230">
        <v>79.740969402274459</v>
      </c>
      <c r="T30" s="230">
        <v>79.41680962313302</v>
      </c>
      <c r="U30" s="230">
        <v>78.824910130619983</v>
      </c>
      <c r="V30" s="230">
        <v>77.589974019263693</v>
      </c>
      <c r="W30" s="230">
        <v>80.148083193475614</v>
      </c>
      <c r="X30" s="230">
        <v>80.588258859257337</v>
      </c>
      <c r="Y30" s="230">
        <v>75.32151252749432</v>
      </c>
      <c r="DA30" s="71" t="s">
        <v>3209</v>
      </c>
    </row>
    <row r="31" spans="1:105" ht="12" customHeight="1" x14ac:dyDescent="0.25">
      <c r="A31" s="59" t="s">
        <v>159</v>
      </c>
      <c r="B31" s="230">
        <v>236.99271867639689</v>
      </c>
      <c r="C31" s="230">
        <v>170.46674758163849</v>
      </c>
      <c r="D31" s="230">
        <v>313.82151066747878</v>
      </c>
      <c r="E31" s="230">
        <v>309.76189911375201</v>
      </c>
      <c r="F31" s="230">
        <v>237.3286841307384</v>
      </c>
      <c r="G31" s="230">
        <v>394.86893771951992</v>
      </c>
      <c r="H31" s="230">
        <v>239.46613633638611</v>
      </c>
      <c r="I31" s="230">
        <v>456.75781147450118</v>
      </c>
      <c r="J31" s="230">
        <v>224.88078199591081</v>
      </c>
      <c r="K31" s="230">
        <v>148.119329468898</v>
      </c>
      <c r="L31" s="230">
        <v>156.64701579054241</v>
      </c>
      <c r="M31" s="230">
        <v>229.39741922593629</v>
      </c>
      <c r="N31" s="230">
        <v>270.53376893436842</v>
      </c>
      <c r="O31" s="230">
        <v>228.8245565797605</v>
      </c>
      <c r="P31" s="230">
        <v>227.3904305872328</v>
      </c>
      <c r="Q31" s="230">
        <v>288.91504616256788</v>
      </c>
      <c r="R31" s="230">
        <v>266.04659986734521</v>
      </c>
      <c r="S31" s="230">
        <v>269.04914508605538</v>
      </c>
      <c r="T31" s="230">
        <v>272.21393375682248</v>
      </c>
      <c r="U31" s="230">
        <v>264.08601173269739</v>
      </c>
      <c r="V31" s="230">
        <v>296.27190754082119</v>
      </c>
      <c r="W31" s="230">
        <v>326.31920124308721</v>
      </c>
      <c r="X31" s="230">
        <v>287.41142109441131</v>
      </c>
      <c r="Y31" s="230">
        <v>359.74799968975748</v>
      </c>
      <c r="DA31" s="71" t="s">
        <v>3210</v>
      </c>
    </row>
    <row r="32" spans="1:105" ht="12" customHeight="1" x14ac:dyDescent="0.25">
      <c r="A32" s="59" t="s">
        <v>32</v>
      </c>
      <c r="B32" s="230">
        <v>45.977618744484069</v>
      </c>
      <c r="C32" s="230">
        <v>52.342312447634072</v>
      </c>
      <c r="D32" s="230">
        <v>68.332352090511293</v>
      </c>
      <c r="E32" s="230">
        <v>52.963390766168317</v>
      </c>
      <c r="F32" s="230">
        <v>31.186226870562201</v>
      </c>
      <c r="G32" s="230">
        <v>20.30819889858525</v>
      </c>
      <c r="H32" s="230">
        <v>28.127594196769891</v>
      </c>
      <c r="I32" s="230">
        <v>10.854875081209</v>
      </c>
      <c r="J32" s="230">
        <v>8.6979646300549938</v>
      </c>
      <c r="K32" s="230">
        <v>0</v>
      </c>
      <c r="L32" s="230">
        <v>13.74165725422046</v>
      </c>
      <c r="M32" s="230">
        <v>56.513527674867348</v>
      </c>
      <c r="N32" s="230">
        <v>35.273471543102701</v>
      </c>
      <c r="O32" s="230">
        <v>30.872838571704431</v>
      </c>
      <c r="P32" s="230">
        <v>17.968946073287849</v>
      </c>
      <c r="Q32" s="230">
        <v>6.6192788252300998</v>
      </c>
      <c r="R32" s="230">
        <v>9.0378734693938636</v>
      </c>
      <c r="S32" s="230">
        <v>3.7208054919711069</v>
      </c>
      <c r="T32" s="230">
        <v>2.9154641613337251</v>
      </c>
      <c r="U32" s="230">
        <v>1.919497629842728</v>
      </c>
      <c r="V32" s="230">
        <v>4.6250993620970497</v>
      </c>
      <c r="W32" s="230">
        <v>4.9549588878634543</v>
      </c>
      <c r="X32" s="230">
        <v>3.324952203304663</v>
      </c>
      <c r="Y32" s="230">
        <v>1.6662816876213971</v>
      </c>
      <c r="DA32" s="71" t="s">
        <v>3211</v>
      </c>
    </row>
    <row r="33" spans="1:105" ht="12" customHeight="1" x14ac:dyDescent="0.25">
      <c r="A33" s="59" t="s">
        <v>35</v>
      </c>
      <c r="B33" s="230">
        <v>426.19888729180423</v>
      </c>
      <c r="C33" s="230">
        <v>259.38441462426982</v>
      </c>
      <c r="D33" s="230">
        <v>261.88704208637961</v>
      </c>
      <c r="E33" s="230">
        <v>338.19400748397931</v>
      </c>
      <c r="F33" s="230">
        <v>373.1369633384142</v>
      </c>
      <c r="G33" s="230">
        <v>249.61492190022901</v>
      </c>
      <c r="H33" s="230">
        <v>340.55083683116879</v>
      </c>
      <c r="I33" s="230">
        <v>245.05650936692979</v>
      </c>
      <c r="J33" s="230">
        <v>649.91002876616858</v>
      </c>
      <c r="K33" s="230">
        <v>324.73074285728512</v>
      </c>
      <c r="L33" s="230">
        <v>270.74269970433789</v>
      </c>
      <c r="M33" s="230">
        <v>262.19210247894353</v>
      </c>
      <c r="N33" s="230">
        <v>224.28525484418341</v>
      </c>
      <c r="O33" s="230">
        <v>215.01097496246879</v>
      </c>
      <c r="P33" s="230">
        <v>196.9420210705515</v>
      </c>
      <c r="Q33" s="230">
        <v>164.05215282588341</v>
      </c>
      <c r="R33" s="230">
        <v>161.47681046610589</v>
      </c>
      <c r="S33" s="230">
        <v>151.8094673303741</v>
      </c>
      <c r="T33" s="230">
        <v>123.9608407487045</v>
      </c>
      <c r="U33" s="230">
        <v>182.34580046852921</v>
      </c>
      <c r="V33" s="230">
        <v>176.99327858675571</v>
      </c>
      <c r="W33" s="230">
        <v>171.15856418135161</v>
      </c>
      <c r="X33" s="230">
        <v>264.95844889393499</v>
      </c>
      <c r="Y33" s="230">
        <v>297.8553413184851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62.007344056994377</v>
      </c>
      <c r="C35" s="261">
        <f t="shared" si="1"/>
        <v>17.00562388696088</v>
      </c>
      <c r="D35" s="261">
        <f t="shared" si="1"/>
        <v>28.997043551844161</v>
      </c>
      <c r="E35" s="261">
        <f t="shared" si="1"/>
        <v>47.284368547426439</v>
      </c>
      <c r="F35" s="261">
        <f t="shared" si="1"/>
        <v>73.899770438388487</v>
      </c>
      <c r="G35" s="261">
        <f t="shared" si="1"/>
        <v>46.986699264977418</v>
      </c>
      <c r="H35" s="261">
        <f t="shared" si="1"/>
        <v>16.045328197178073</v>
      </c>
      <c r="I35" s="261">
        <f t="shared" si="1"/>
        <v>17.133539416260287</v>
      </c>
      <c r="J35" s="261">
        <f t="shared" si="1"/>
        <v>80.266168507146148</v>
      </c>
      <c r="K35" s="261">
        <f t="shared" si="1"/>
        <v>26.078030463598029</v>
      </c>
      <c r="L35" s="261">
        <f t="shared" si="1"/>
        <v>21.153410725540567</v>
      </c>
      <c r="M35" s="261">
        <f t="shared" si="1"/>
        <v>9.0811620087493488</v>
      </c>
      <c r="N35" s="261">
        <f t="shared" si="1"/>
        <v>8.8257706306004504</v>
      </c>
      <c r="O35" s="261">
        <f t="shared" si="1"/>
        <v>8.9472018529468862</v>
      </c>
      <c r="P35" s="261">
        <f t="shared" si="1"/>
        <v>10.838425094368942</v>
      </c>
      <c r="Q35" s="261">
        <f t="shared" si="1"/>
        <v>9.6380392967680795</v>
      </c>
      <c r="R35" s="261">
        <f t="shared" si="1"/>
        <v>13.500775079578842</v>
      </c>
      <c r="S35" s="261">
        <f t="shared" si="1"/>
        <v>7.1246366972869053</v>
      </c>
      <c r="T35" s="261">
        <f t="shared" si="1"/>
        <v>5.6636938026413848</v>
      </c>
      <c r="U35" s="261">
        <f t="shared" si="1"/>
        <v>7.1524748811202858</v>
      </c>
      <c r="V35" s="261">
        <f t="shared" si="1"/>
        <v>5.7820525557050244</v>
      </c>
      <c r="W35" s="261">
        <f t="shared" si="1"/>
        <v>5.8701878867046968</v>
      </c>
      <c r="X35" s="261">
        <f t="shared" si="1"/>
        <v>4.4597516113751272</v>
      </c>
      <c r="Y35" s="261">
        <f t="shared" si="1"/>
        <v>4.0990944824130109</v>
      </c>
      <c r="DA35" s="70"/>
    </row>
    <row r="36" spans="1:105" ht="12" customHeight="1" x14ac:dyDescent="0.25">
      <c r="A36" s="60" t="s">
        <v>3080</v>
      </c>
      <c r="B36" s="262">
        <v>34.441982177705867</v>
      </c>
      <c r="C36" s="262">
        <v>11.74606370188477</v>
      </c>
      <c r="D36" s="262">
        <v>18.94835625751282</v>
      </c>
      <c r="E36" s="262">
        <v>33.724334420398769</v>
      </c>
      <c r="F36" s="262">
        <v>40.041861234147348</v>
      </c>
      <c r="G36" s="262">
        <v>27.94213043186118</v>
      </c>
      <c r="H36" s="262">
        <v>11.76320351228336</v>
      </c>
      <c r="I36" s="262">
        <v>13.10461591270945</v>
      </c>
      <c r="J36" s="262">
        <v>38.324454370648183</v>
      </c>
      <c r="K36" s="262">
        <v>15.44146595272961</v>
      </c>
      <c r="L36" s="262">
        <v>12.1415157589628</v>
      </c>
      <c r="M36" s="262">
        <v>6.3966503426308554</v>
      </c>
      <c r="N36" s="262">
        <v>6.7653633616958331</v>
      </c>
      <c r="O36" s="262">
        <v>6.3403081056680533</v>
      </c>
      <c r="P36" s="262">
        <v>6.7274523380789146</v>
      </c>
      <c r="Q36" s="262">
        <v>5.5886972143246734</v>
      </c>
      <c r="R36" s="262">
        <v>8.1071011972183697</v>
      </c>
      <c r="S36" s="262">
        <v>5.1365996506315934</v>
      </c>
      <c r="T36" s="262">
        <v>4.3379395546545574</v>
      </c>
      <c r="U36" s="262">
        <v>5.0871592321548471</v>
      </c>
      <c r="V36" s="262">
        <v>4.1707317722469783</v>
      </c>
      <c r="W36" s="262">
        <v>4.1981979114717376</v>
      </c>
      <c r="X36" s="262">
        <v>3.0181276531541981</v>
      </c>
      <c r="Y36" s="262">
        <v>2.511875446323323</v>
      </c>
      <c r="DA36" s="72" t="s">
        <v>3214</v>
      </c>
    </row>
    <row r="37" spans="1:105" ht="12" customHeight="1" x14ac:dyDescent="0.25">
      <c r="A37" s="59" t="s">
        <v>28</v>
      </c>
      <c r="B37" s="230">
        <v>5.5633585163129919E-2</v>
      </c>
      <c r="C37" s="230">
        <v>0.36863742503108232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1.059350627574424E-3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3215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0.25555648007665671</v>
      </c>
      <c r="H38" s="230">
        <v>0</v>
      </c>
      <c r="I38" s="230">
        <v>2.456502539520792</v>
      </c>
      <c r="J38" s="230">
        <v>0.20589967055854461</v>
      </c>
      <c r="K38" s="230">
        <v>0.49128492232875909</v>
      </c>
      <c r="L38" s="230">
        <v>0.71673024563244037</v>
      </c>
      <c r="M38" s="230">
        <v>0</v>
      </c>
      <c r="N38" s="230">
        <v>0.30764339512709621</v>
      </c>
      <c r="O38" s="230">
        <v>1.2041927384879549</v>
      </c>
      <c r="P38" s="230">
        <v>1.3849438894230881</v>
      </c>
      <c r="Q38" s="230">
        <v>0.29257393916160801</v>
      </c>
      <c r="R38" s="230">
        <v>0.8515202066821449</v>
      </c>
      <c r="S38" s="230">
        <v>0.28604426161553631</v>
      </c>
      <c r="T38" s="230">
        <v>0.31496733599348969</v>
      </c>
      <c r="U38" s="230">
        <v>0.23965311836791939</v>
      </c>
      <c r="V38" s="230">
        <v>3.5421355896972852E-2</v>
      </c>
      <c r="W38" s="230">
        <v>3.0334017299137948E-2</v>
      </c>
      <c r="X38" s="230">
        <v>1.1482892235097041E-2</v>
      </c>
      <c r="Y38" s="230">
        <v>8.7225036625400779E-3</v>
      </c>
      <c r="DA38" s="71" t="s">
        <v>3216</v>
      </c>
    </row>
    <row r="39" spans="1:105" ht="12" customHeight="1" x14ac:dyDescent="0.25">
      <c r="A39" s="59" t="s">
        <v>159</v>
      </c>
      <c r="B39" s="230">
        <v>1.6642327570079201</v>
      </c>
      <c r="C39" s="230">
        <v>0.89923452061457154</v>
      </c>
      <c r="D39" s="230">
        <v>1.1200403011006761</v>
      </c>
      <c r="E39" s="230">
        <v>1.7613314069605519</v>
      </c>
      <c r="F39" s="230">
        <v>1.3870317711916891</v>
      </c>
      <c r="G39" s="230">
        <v>19.80562387589044</v>
      </c>
      <c r="H39" s="230">
        <v>0</v>
      </c>
      <c r="I39" s="230">
        <v>5.3751628637082929</v>
      </c>
      <c r="J39" s="230">
        <v>2.5027729194457859</v>
      </c>
      <c r="K39" s="230">
        <v>0.49918282225653698</v>
      </c>
      <c r="L39" s="230">
        <v>1.2226233310940049</v>
      </c>
      <c r="M39" s="230">
        <v>2.2920021449017831</v>
      </c>
      <c r="N39" s="230">
        <v>2.5188136368867</v>
      </c>
      <c r="O39" s="230">
        <v>2.164683848330482</v>
      </c>
      <c r="P39" s="230">
        <v>1.988108512549891</v>
      </c>
      <c r="Q39" s="230">
        <v>2.4085628892270798</v>
      </c>
      <c r="R39" s="230">
        <v>1.1616869479944989</v>
      </c>
      <c r="S39" s="230">
        <v>1.0517101253547509</v>
      </c>
      <c r="T39" s="230">
        <v>1.1597878732066731</v>
      </c>
      <c r="U39" s="230">
        <v>1.1840710979546401</v>
      </c>
      <c r="V39" s="230">
        <v>1.35090241287833</v>
      </c>
      <c r="W39" s="230">
        <v>1.599960591954747</v>
      </c>
      <c r="X39" s="230">
        <v>0.78083617885200318</v>
      </c>
      <c r="Y39" s="230">
        <v>0.75871374005288583</v>
      </c>
      <c r="DA39" s="71" t="s">
        <v>3217</v>
      </c>
    </row>
    <row r="40" spans="1:105" ht="12" customHeight="1" x14ac:dyDescent="0.25">
      <c r="A40" s="59" t="s">
        <v>32</v>
      </c>
      <c r="B40" s="230">
        <v>1.69983771649672</v>
      </c>
      <c r="C40" s="230">
        <v>0.91257315890625834</v>
      </c>
      <c r="D40" s="230">
        <v>1.130909803677987</v>
      </c>
      <c r="E40" s="230">
        <v>1.200960622639478</v>
      </c>
      <c r="F40" s="230">
        <v>0.46995397756794272</v>
      </c>
      <c r="G40" s="230">
        <v>1.052384737558629</v>
      </c>
      <c r="H40" s="230">
        <v>0</v>
      </c>
      <c r="I40" s="230">
        <v>0</v>
      </c>
      <c r="J40" s="230">
        <v>0</v>
      </c>
      <c r="K40" s="230">
        <v>0</v>
      </c>
      <c r="L40" s="230">
        <v>0</v>
      </c>
      <c r="M40" s="230">
        <v>0.64623170566556065</v>
      </c>
      <c r="N40" s="230">
        <v>0.3083871342775944</v>
      </c>
      <c r="O40" s="230">
        <v>0</v>
      </c>
      <c r="P40" s="230">
        <v>0</v>
      </c>
      <c r="Q40" s="230">
        <v>0.58675037506665129</v>
      </c>
      <c r="R40" s="230">
        <v>0.56923479705598168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3218</v>
      </c>
    </row>
    <row r="41" spans="1:105" ht="12" customHeight="1" x14ac:dyDescent="0.25">
      <c r="A41" s="59" t="s">
        <v>35</v>
      </c>
      <c r="B41" s="230">
        <v>31.022278119038099</v>
      </c>
      <c r="C41" s="230">
        <v>9.5656185973328594</v>
      </c>
      <c r="D41" s="230">
        <v>16.69740615273416</v>
      </c>
      <c r="E41" s="230">
        <v>30.76204239079874</v>
      </c>
      <c r="F41" s="230">
        <v>38.184875485387707</v>
      </c>
      <c r="G41" s="230">
        <v>6.828565338335455</v>
      </c>
      <c r="H41" s="230">
        <v>11.76320351228336</v>
      </c>
      <c r="I41" s="230">
        <v>5.2729505094803661</v>
      </c>
      <c r="J41" s="230">
        <v>35.615781780643843</v>
      </c>
      <c r="K41" s="230">
        <v>14.450998208144309</v>
      </c>
      <c r="L41" s="230">
        <v>10.202162182236361</v>
      </c>
      <c r="M41" s="230">
        <v>3.458416492063511</v>
      </c>
      <c r="N41" s="230">
        <v>3.630519195404442</v>
      </c>
      <c r="O41" s="230">
        <v>2.9714315188496161</v>
      </c>
      <c r="P41" s="230">
        <v>3.3543999361059349</v>
      </c>
      <c r="Q41" s="230">
        <v>2.3008100108693341</v>
      </c>
      <c r="R41" s="230">
        <v>5.5246592454857453</v>
      </c>
      <c r="S41" s="230">
        <v>3.7988452636613048</v>
      </c>
      <c r="T41" s="230">
        <v>2.8621249948268201</v>
      </c>
      <c r="U41" s="230">
        <v>3.6634350158322881</v>
      </c>
      <c r="V41" s="230">
        <v>2.7844080034716749</v>
      </c>
      <c r="W41" s="230">
        <v>2.5679033022178541</v>
      </c>
      <c r="X41" s="230">
        <v>2.2258085820670979</v>
      </c>
      <c r="Y41" s="230">
        <v>1.744439202607897</v>
      </c>
      <c r="DA41" s="71" t="s">
        <v>3219</v>
      </c>
    </row>
    <row r="42" spans="1:105" ht="12" customHeight="1" x14ac:dyDescent="0.25">
      <c r="A42" s="60" t="s">
        <v>3087</v>
      </c>
      <c r="B42" s="262">
        <v>27.56536187928851</v>
      </c>
      <c r="C42" s="262">
        <v>5.2595601850761096</v>
      </c>
      <c r="D42" s="262">
        <v>10.048687294331341</v>
      </c>
      <c r="E42" s="262">
        <v>13.56003412702767</v>
      </c>
      <c r="F42" s="262">
        <v>33.857909204241132</v>
      </c>
      <c r="G42" s="262">
        <v>19.044568833116241</v>
      </c>
      <c r="H42" s="262">
        <v>4.282124684894713</v>
      </c>
      <c r="I42" s="262">
        <v>4.0289235035508364</v>
      </c>
      <c r="J42" s="262">
        <v>41.941714136497971</v>
      </c>
      <c r="K42" s="262">
        <v>10.636564510868419</v>
      </c>
      <c r="L42" s="262">
        <v>9.0118949665777688</v>
      </c>
      <c r="M42" s="262">
        <v>2.6845116661184929</v>
      </c>
      <c r="N42" s="262">
        <v>2.0604072689046178</v>
      </c>
      <c r="O42" s="262">
        <v>2.6068937472788321</v>
      </c>
      <c r="P42" s="262">
        <v>4.1109727562900273</v>
      </c>
      <c r="Q42" s="262">
        <v>4.0493420824434061</v>
      </c>
      <c r="R42" s="262">
        <v>5.3936738823604724</v>
      </c>
      <c r="S42" s="262">
        <v>1.9880370466553119</v>
      </c>
      <c r="T42" s="262">
        <v>1.325754247986827</v>
      </c>
      <c r="U42" s="262">
        <v>2.0653156489654392</v>
      </c>
      <c r="V42" s="262">
        <v>1.6113207834580461</v>
      </c>
      <c r="W42" s="262">
        <v>1.671989975232959</v>
      </c>
      <c r="X42" s="262">
        <v>1.4416239582209289</v>
      </c>
      <c r="Y42" s="262">
        <v>1.5872190360896881</v>
      </c>
      <c r="DA42" s="72" t="s">
        <v>3220</v>
      </c>
    </row>
    <row r="43" spans="1:105" ht="12" customHeight="1" x14ac:dyDescent="0.25">
      <c r="A43" s="64" t="s">
        <v>28</v>
      </c>
      <c r="B43" s="229">
        <v>4.2696139709842103E-2</v>
      </c>
      <c r="C43" s="229">
        <v>0.13537261322772889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2.2699345136636479E-4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0.15707283012278431</v>
      </c>
      <c r="H45" s="229">
        <v>0</v>
      </c>
      <c r="I45" s="229">
        <v>0.75523471148887467</v>
      </c>
      <c r="J45" s="229">
        <v>0.2174951928858278</v>
      </c>
      <c r="K45" s="229">
        <v>0.33841241405211908</v>
      </c>
      <c r="L45" s="229">
        <v>0.53198445904424796</v>
      </c>
      <c r="M45" s="229">
        <v>0</v>
      </c>
      <c r="N45" s="229">
        <v>9.3693517060623344E-2</v>
      </c>
      <c r="O45" s="229">
        <v>0.40687425394569993</v>
      </c>
      <c r="P45" s="229">
        <v>0.65500514735318049</v>
      </c>
      <c r="Q45" s="229">
        <v>0.11203001801397899</v>
      </c>
      <c r="R45" s="229">
        <v>0.3679721513440341</v>
      </c>
      <c r="S45" s="229">
        <v>9.4737696150473685E-2</v>
      </c>
      <c r="T45" s="229">
        <v>6.7489951677787458E-2</v>
      </c>
      <c r="U45" s="229">
        <v>8.5169525093532095E-2</v>
      </c>
      <c r="V45" s="229">
        <v>1.1189977812652791E-2</v>
      </c>
      <c r="W45" s="229">
        <v>8.9443686312723914E-3</v>
      </c>
      <c r="X45" s="229">
        <v>4.7545766074559084E-3</v>
      </c>
      <c r="Y45" s="229">
        <v>5.3131234514904209E-3</v>
      </c>
      <c r="DA45" s="73" t="s">
        <v>3223</v>
      </c>
    </row>
    <row r="46" spans="1:105" ht="12" customHeight="1" x14ac:dyDescent="0.25">
      <c r="A46" s="64" t="s">
        <v>159</v>
      </c>
      <c r="B46" s="229">
        <v>1.2772197602321169</v>
      </c>
      <c r="C46" s="229">
        <v>0.33022074996838591</v>
      </c>
      <c r="D46" s="229">
        <v>0.54598012084458014</v>
      </c>
      <c r="E46" s="229">
        <v>0.68349649438026516</v>
      </c>
      <c r="F46" s="229">
        <v>1.1564352445928461</v>
      </c>
      <c r="G46" s="229">
        <v>12.173142287764909</v>
      </c>
      <c r="H46" s="229">
        <v>0</v>
      </c>
      <c r="I46" s="229">
        <v>1.6525566366279281</v>
      </c>
      <c r="J46" s="229">
        <v>2.6437200088161972</v>
      </c>
      <c r="K46" s="229">
        <v>0.34385273444264131</v>
      </c>
      <c r="L46" s="229">
        <v>0.90747755570576649</v>
      </c>
      <c r="M46" s="229">
        <v>0.62893502444983018</v>
      </c>
      <c r="N46" s="229">
        <v>0.76711059687362337</v>
      </c>
      <c r="O46" s="229">
        <v>0.73140627548019488</v>
      </c>
      <c r="P46" s="229">
        <v>0.94027008542512569</v>
      </c>
      <c r="Q46" s="229">
        <v>0.92226718702674781</v>
      </c>
      <c r="R46" s="229">
        <v>0.50200622614395107</v>
      </c>
      <c r="S46" s="229">
        <v>0.34832579311852641</v>
      </c>
      <c r="T46" s="229">
        <v>0.24851474605233381</v>
      </c>
      <c r="U46" s="229">
        <v>0.42080309147053191</v>
      </c>
      <c r="V46" s="229">
        <v>0.42676423994428492</v>
      </c>
      <c r="W46" s="229">
        <v>0.47176861504456019</v>
      </c>
      <c r="X46" s="229">
        <v>0.32331100512096872</v>
      </c>
      <c r="Y46" s="229">
        <v>0.46215397794044438</v>
      </c>
      <c r="DA46" s="73" t="s">
        <v>3224</v>
      </c>
    </row>
    <row r="47" spans="1:105" ht="12" customHeight="1" x14ac:dyDescent="0.25">
      <c r="A47" s="64" t="s">
        <v>32</v>
      </c>
      <c r="B47" s="229">
        <v>1.3045448790472991</v>
      </c>
      <c r="C47" s="229">
        <v>0.33511902181990189</v>
      </c>
      <c r="D47" s="229">
        <v>0.55127861976899284</v>
      </c>
      <c r="E47" s="229">
        <v>0.46604084399955709</v>
      </c>
      <c r="F47" s="229">
        <v>0.39182328356417789</v>
      </c>
      <c r="G47" s="229">
        <v>0.64682785213184113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0.17732869688062261</v>
      </c>
      <c r="N47" s="229">
        <v>9.3920024562131998E-2</v>
      </c>
      <c r="O47" s="229">
        <v>0</v>
      </c>
      <c r="P47" s="229">
        <v>0</v>
      </c>
      <c r="Q47" s="229">
        <v>0.2246736509642332</v>
      </c>
      <c r="R47" s="229">
        <v>0.2459865910977288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3225</v>
      </c>
    </row>
    <row r="48" spans="1:105" ht="12" customHeight="1" x14ac:dyDescent="0.25">
      <c r="A48" s="64" t="s">
        <v>33</v>
      </c>
      <c r="B48" s="229">
        <v>0.94612039168323037</v>
      </c>
      <c r="C48" s="229">
        <v>0.94612039168171547</v>
      </c>
      <c r="D48" s="229">
        <v>0.47307941733591741</v>
      </c>
      <c r="E48" s="229">
        <v>0.47307941733598902</v>
      </c>
      <c r="F48" s="229">
        <v>0.47307941733603648</v>
      </c>
      <c r="G48" s="229">
        <v>1.8704807204770859</v>
      </c>
      <c r="H48" s="229">
        <v>0</v>
      </c>
      <c r="I48" s="229">
        <v>0</v>
      </c>
      <c r="J48" s="229">
        <v>1.458965558140312</v>
      </c>
      <c r="K48" s="229">
        <v>0</v>
      </c>
      <c r="L48" s="229">
        <v>0</v>
      </c>
      <c r="M48" s="229">
        <v>0.92924391971245723</v>
      </c>
      <c r="N48" s="229">
        <v>0</v>
      </c>
      <c r="O48" s="229">
        <v>0.46462195985817922</v>
      </c>
      <c r="P48" s="229">
        <v>0.92924391971567732</v>
      </c>
      <c r="Q48" s="229">
        <v>1.909363889615951</v>
      </c>
      <c r="R48" s="229">
        <v>1.890307261939447</v>
      </c>
      <c r="S48" s="229">
        <v>0.28679817474174257</v>
      </c>
      <c r="T48" s="229">
        <v>0.39623776336046418</v>
      </c>
      <c r="U48" s="229">
        <v>0.25740703993728042</v>
      </c>
      <c r="V48" s="229">
        <v>0.29374287566377599</v>
      </c>
      <c r="W48" s="229">
        <v>0.4340982269379452</v>
      </c>
      <c r="X48" s="229">
        <v>0.19194584192347361</v>
      </c>
      <c r="Y48" s="229">
        <v>5.7164724000473781E-2</v>
      </c>
      <c r="DA48" s="73" t="s">
        <v>3226</v>
      </c>
    </row>
    <row r="49" spans="1:105" ht="12" customHeight="1" x14ac:dyDescent="0.25">
      <c r="A49" s="64" t="s">
        <v>35</v>
      </c>
      <c r="B49" s="229">
        <v>23.808128072354329</v>
      </c>
      <c r="C49" s="229">
        <v>3.5127274083783782</v>
      </c>
      <c r="D49" s="229">
        <v>8.1393962521723484</v>
      </c>
      <c r="E49" s="229">
        <v>11.937417371311859</v>
      </c>
      <c r="F49" s="229">
        <v>31.836571258748069</v>
      </c>
      <c r="G49" s="229">
        <v>4.1970451426196131</v>
      </c>
      <c r="H49" s="229">
        <v>4.282124684894713</v>
      </c>
      <c r="I49" s="229">
        <v>1.621132155434033</v>
      </c>
      <c r="J49" s="229">
        <v>37.621533376655627</v>
      </c>
      <c r="K49" s="229">
        <v>9.9542993623736606</v>
      </c>
      <c r="L49" s="229">
        <v>7.5724329518277544</v>
      </c>
      <c r="M49" s="229">
        <v>0.94900402507558312</v>
      </c>
      <c r="N49" s="229">
        <v>1.1056831304082391</v>
      </c>
      <c r="O49" s="229">
        <v>1.0039912579947581</v>
      </c>
      <c r="P49" s="229">
        <v>1.5864536037960439</v>
      </c>
      <c r="Q49" s="229">
        <v>0.88100733682249477</v>
      </c>
      <c r="R49" s="229">
        <v>2.3874016518353121</v>
      </c>
      <c r="S49" s="229">
        <v>1.2581753826445701</v>
      </c>
      <c r="T49" s="229">
        <v>0.61328479344487452</v>
      </c>
      <c r="U49" s="229">
        <v>1.3019359924640941</v>
      </c>
      <c r="V49" s="229">
        <v>0.87962369003733221</v>
      </c>
      <c r="W49" s="229">
        <v>0.75717876461918143</v>
      </c>
      <c r="X49" s="229">
        <v>0.92161253456903114</v>
      </c>
      <c r="Y49" s="229">
        <v>1.0625872106972789</v>
      </c>
      <c r="DA49" s="73" t="s">
        <v>3227</v>
      </c>
    </row>
    <row r="50" spans="1:105" ht="12" customHeight="1" x14ac:dyDescent="0.25">
      <c r="A50" s="64" t="s">
        <v>36</v>
      </c>
      <c r="B50" s="229">
        <v>9.8520559450763365E-2</v>
      </c>
      <c r="C50" s="229">
        <v>0</v>
      </c>
      <c r="D50" s="229">
        <v>0.33895288420950248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8.8132076810929799E-2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15.063016274743347</v>
      </c>
      <c r="C54" s="261">
        <f t="shared" si="2"/>
        <v>4.6922397096705026</v>
      </c>
      <c r="D54" s="261">
        <f t="shared" si="2"/>
        <v>7.8644086206053867</v>
      </c>
      <c r="E54" s="261">
        <f t="shared" si="2"/>
        <v>13.786374376746636</v>
      </c>
      <c r="F54" s="261">
        <f t="shared" si="2"/>
        <v>17.890046346189795</v>
      </c>
      <c r="G54" s="261">
        <f t="shared" si="2"/>
        <v>9.9847746673991793</v>
      </c>
      <c r="H54" s="261">
        <f t="shared" si="2"/>
        <v>4.885477827844948</v>
      </c>
      <c r="I54" s="261">
        <f t="shared" si="2"/>
        <v>4.6740342073215162</v>
      </c>
      <c r="J54" s="261">
        <f t="shared" si="2"/>
        <v>17.766292890279356</v>
      </c>
      <c r="K54" s="261">
        <f t="shared" si="2"/>
        <v>6.7148029008211534</v>
      </c>
      <c r="L54" s="261">
        <f t="shared" si="2"/>
        <v>5.2226110274390134</v>
      </c>
      <c r="M54" s="261">
        <f t="shared" si="2"/>
        <v>2.3446270921358932</v>
      </c>
      <c r="N54" s="261">
        <f t="shared" si="2"/>
        <v>2.3702899186371766</v>
      </c>
      <c r="O54" s="261">
        <f t="shared" si="2"/>
        <v>2.2448148349263071</v>
      </c>
      <c r="P54" s="261">
        <f t="shared" si="2"/>
        <v>2.553546731151223</v>
      </c>
      <c r="Q54" s="261">
        <f t="shared" si="2"/>
        <v>2.0749653159704149</v>
      </c>
      <c r="R54" s="261">
        <f t="shared" si="2"/>
        <v>3.2981774238474317</v>
      </c>
      <c r="S54" s="261">
        <f t="shared" si="2"/>
        <v>2.0055169507438997</v>
      </c>
      <c r="T54" s="261">
        <f t="shared" si="2"/>
        <v>1.6252014923812199</v>
      </c>
      <c r="U54" s="261">
        <f t="shared" si="2"/>
        <v>1.9680009107651943</v>
      </c>
      <c r="V54" s="261">
        <f t="shared" si="2"/>
        <v>1.5821575239236625</v>
      </c>
      <c r="W54" s="261">
        <f t="shared" si="2"/>
        <v>1.5574008957170404</v>
      </c>
      <c r="X54" s="261">
        <f t="shared" si="2"/>
        <v>1.2001093720202383</v>
      </c>
      <c r="Y54" s="261">
        <f t="shared" si="2"/>
        <v>1.0173447554008683</v>
      </c>
      <c r="DA54" s="70"/>
    </row>
    <row r="55" spans="1:105" ht="12" customHeight="1" x14ac:dyDescent="0.25">
      <c r="A55" s="60" t="s">
        <v>3102</v>
      </c>
      <c r="B55" s="262">
        <v>12.989133249342331</v>
      </c>
      <c r="C55" s="262">
        <v>4.2965361220785692</v>
      </c>
      <c r="D55" s="262">
        <v>7.1083945294958193</v>
      </c>
      <c r="E55" s="262">
        <v>12.766183721421671</v>
      </c>
      <c r="F55" s="262">
        <v>15.342742832391091</v>
      </c>
      <c r="G55" s="262">
        <v>8.5519544417101834</v>
      </c>
      <c r="H55" s="262">
        <v>4.5633117073513016</v>
      </c>
      <c r="I55" s="262">
        <v>4.3709177054869706</v>
      </c>
      <c r="J55" s="262">
        <v>14.610803425464461</v>
      </c>
      <c r="K55" s="262">
        <v>5.9145598028247832</v>
      </c>
      <c r="L55" s="262">
        <v>4.5446001208626292</v>
      </c>
      <c r="M55" s="262">
        <v>2.1426575623965709</v>
      </c>
      <c r="N55" s="262">
        <v>2.2152749516976442</v>
      </c>
      <c r="O55" s="262">
        <v>2.0486848978269592</v>
      </c>
      <c r="P55" s="262">
        <v>2.244257244784575</v>
      </c>
      <c r="Q55" s="262">
        <v>1.770312620112604</v>
      </c>
      <c r="R55" s="262">
        <v>2.8923837775256409</v>
      </c>
      <c r="S55" s="262">
        <v>1.8559467654156001</v>
      </c>
      <c r="T55" s="262">
        <v>1.5254582260750009</v>
      </c>
      <c r="U55" s="262">
        <v>1.8126166613132491</v>
      </c>
      <c r="V55" s="262">
        <v>1.460929627989515</v>
      </c>
      <c r="W55" s="262">
        <v>1.4316085464832129</v>
      </c>
      <c r="X55" s="262">
        <v>1.0916486353515791</v>
      </c>
      <c r="Y55" s="262">
        <v>0.89793015707437152</v>
      </c>
      <c r="DA55" s="72" t="s">
        <v>3232</v>
      </c>
    </row>
    <row r="56" spans="1:105" ht="12" customHeight="1" x14ac:dyDescent="0.25">
      <c r="A56" s="60" t="s">
        <v>3104</v>
      </c>
      <c r="B56" s="262">
        <v>2.0738830254010159</v>
      </c>
      <c r="C56" s="262">
        <v>0.39570358759193303</v>
      </c>
      <c r="D56" s="262">
        <v>0.75601409110956774</v>
      </c>
      <c r="E56" s="262">
        <v>1.020190655324966</v>
      </c>
      <c r="F56" s="262">
        <v>2.5473035137987048</v>
      </c>
      <c r="G56" s="262">
        <v>1.432820225688995</v>
      </c>
      <c r="H56" s="262">
        <v>0.32216612049364612</v>
      </c>
      <c r="I56" s="262">
        <v>0.30311650183454558</v>
      </c>
      <c r="J56" s="262">
        <v>3.1554894648148939</v>
      </c>
      <c r="K56" s="262">
        <v>0.80024309799637017</v>
      </c>
      <c r="L56" s="262">
        <v>0.67801090657638385</v>
      </c>
      <c r="M56" s="262">
        <v>0.20196952973932239</v>
      </c>
      <c r="N56" s="262">
        <v>0.1550149669395324</v>
      </c>
      <c r="O56" s="262">
        <v>0.19612993709934781</v>
      </c>
      <c r="P56" s="262">
        <v>0.30928948636664783</v>
      </c>
      <c r="Q56" s="262">
        <v>0.30465269585781107</v>
      </c>
      <c r="R56" s="262">
        <v>0.40579364632179088</v>
      </c>
      <c r="S56" s="262">
        <v>0.14957018532829941</v>
      </c>
      <c r="T56" s="262">
        <v>9.9743266306218908E-2</v>
      </c>
      <c r="U56" s="262">
        <v>0.15538424945194521</v>
      </c>
      <c r="V56" s="262">
        <v>0.12122789593414759</v>
      </c>
      <c r="W56" s="262">
        <v>0.12579234923382759</v>
      </c>
      <c r="X56" s="262">
        <v>0.1084607366686592</v>
      </c>
      <c r="Y56" s="262">
        <v>0.1194145983264969</v>
      </c>
      <c r="DA56" s="72" t="s">
        <v>3233</v>
      </c>
    </row>
    <row r="57" spans="1:105" ht="12" customHeight="1" x14ac:dyDescent="0.25">
      <c r="A57" s="64" t="s">
        <v>28</v>
      </c>
      <c r="B57" s="229">
        <v>3.212248755599406E-3</v>
      </c>
      <c r="C57" s="229">
        <v>1.0184773408982739E-2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1.7077877218786071E-5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1.1817391607983769E-2</v>
      </c>
      <c r="H59" s="229">
        <v>0</v>
      </c>
      <c r="I59" s="229">
        <v>5.6820166381608132E-2</v>
      </c>
      <c r="J59" s="229">
        <v>1.636327469987419E-2</v>
      </c>
      <c r="K59" s="229">
        <v>2.5460495101099861E-2</v>
      </c>
      <c r="L59" s="229">
        <v>4.0023909144394833E-2</v>
      </c>
      <c r="M59" s="229">
        <v>0</v>
      </c>
      <c r="N59" s="229">
        <v>7.0490420359089669E-3</v>
      </c>
      <c r="O59" s="229">
        <v>3.0611229136980549E-2</v>
      </c>
      <c r="P59" s="229">
        <v>4.9279384126885047E-2</v>
      </c>
      <c r="Q59" s="229">
        <v>8.4285906969764745E-3</v>
      </c>
      <c r="R59" s="229">
        <v>2.768442517948845E-2</v>
      </c>
      <c r="S59" s="229">
        <v>7.1276009642989614E-3</v>
      </c>
      <c r="T59" s="229">
        <v>5.0776139193319707E-3</v>
      </c>
      <c r="U59" s="229">
        <v>6.4077385650306304E-3</v>
      </c>
      <c r="V59" s="229">
        <v>8.4187920847544461E-4</v>
      </c>
      <c r="W59" s="229">
        <v>6.7293055533083814E-4</v>
      </c>
      <c r="X59" s="229">
        <v>3.577110927239555E-4</v>
      </c>
      <c r="Y59" s="229">
        <v>3.997334258174612E-4</v>
      </c>
      <c r="DA59" s="73" t="s">
        <v>3236</v>
      </c>
    </row>
    <row r="60" spans="1:105" ht="12" customHeight="1" x14ac:dyDescent="0.25">
      <c r="A60" s="64" t="s">
        <v>159</v>
      </c>
      <c r="B60" s="229">
        <v>9.6091768794892798E-2</v>
      </c>
      <c r="C60" s="229">
        <v>2.4844194354988278E-2</v>
      </c>
      <c r="D60" s="229">
        <v>4.1076874295516992E-2</v>
      </c>
      <c r="E60" s="229">
        <v>5.1422933746477648E-2</v>
      </c>
      <c r="F60" s="229">
        <v>8.7004532508552709E-2</v>
      </c>
      <c r="G60" s="229">
        <v>0.91584769563121549</v>
      </c>
      <c r="H60" s="229">
        <v>0</v>
      </c>
      <c r="I60" s="229">
        <v>0.12433027987169371</v>
      </c>
      <c r="J60" s="229">
        <v>0.19890056492661051</v>
      </c>
      <c r="K60" s="229">
        <v>2.586979820258116E-2</v>
      </c>
      <c r="L60" s="229">
        <v>6.8274173470026331E-2</v>
      </c>
      <c r="M60" s="229">
        <v>4.7317995569893183E-2</v>
      </c>
      <c r="N60" s="229">
        <v>5.7713649921526521E-2</v>
      </c>
      <c r="O60" s="229">
        <v>5.5027431384089873E-2</v>
      </c>
      <c r="P60" s="229">
        <v>7.0741323041388762E-2</v>
      </c>
      <c r="Q60" s="229">
        <v>6.9386873005147162E-2</v>
      </c>
      <c r="R60" s="229">
        <v>3.7768493502993182E-2</v>
      </c>
      <c r="S60" s="229">
        <v>2.620632926283584E-2</v>
      </c>
      <c r="T60" s="229">
        <v>1.869703418575552E-2</v>
      </c>
      <c r="U60" s="229">
        <v>3.1659166756403657E-2</v>
      </c>
      <c r="V60" s="229">
        <v>3.2107654415870962E-2</v>
      </c>
      <c r="W60" s="229">
        <v>3.5493563514324269E-2</v>
      </c>
      <c r="X60" s="229">
        <v>2.4324338943270369E-2</v>
      </c>
      <c r="Y60" s="229">
        <v>3.4770205236898659E-2</v>
      </c>
      <c r="DA60" s="73" t="s">
        <v>3237</v>
      </c>
    </row>
    <row r="61" spans="1:105" ht="12" customHeight="1" x14ac:dyDescent="0.25">
      <c r="A61" s="64" t="s">
        <v>32</v>
      </c>
      <c r="B61" s="229">
        <v>9.8147577107006778E-2</v>
      </c>
      <c r="C61" s="229">
        <v>2.5212716375165031E-2</v>
      </c>
      <c r="D61" s="229">
        <v>4.1475507443435193E-2</v>
      </c>
      <c r="E61" s="229">
        <v>3.5062634031314661E-2</v>
      </c>
      <c r="F61" s="229">
        <v>2.9478867728966358E-2</v>
      </c>
      <c r="G61" s="229">
        <v>4.8664164423712152E-2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1.334134396594026E-2</v>
      </c>
      <c r="N61" s="229">
        <v>7.0660833526368884E-3</v>
      </c>
      <c r="O61" s="229">
        <v>0</v>
      </c>
      <c r="P61" s="229">
        <v>0</v>
      </c>
      <c r="Q61" s="229">
        <v>1.6903346781008129E-2</v>
      </c>
      <c r="R61" s="229">
        <v>1.850682817036203E-2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3238</v>
      </c>
    </row>
    <row r="62" spans="1:105" ht="12" customHeight="1" x14ac:dyDescent="0.25">
      <c r="A62" s="64" t="s">
        <v>33</v>
      </c>
      <c r="B62" s="229">
        <v>7.1181471474600383E-2</v>
      </c>
      <c r="C62" s="229">
        <v>7.1181471474486419E-2</v>
      </c>
      <c r="D62" s="229">
        <v>3.5592181868532961E-2</v>
      </c>
      <c r="E62" s="229">
        <v>3.5592181868538367E-2</v>
      </c>
      <c r="F62" s="229">
        <v>3.5592181868541933E-2</v>
      </c>
      <c r="G62" s="229">
        <v>0.1407258222302509</v>
      </c>
      <c r="H62" s="229">
        <v>0</v>
      </c>
      <c r="I62" s="229">
        <v>0</v>
      </c>
      <c r="J62" s="229">
        <v>0.1097654338412774</v>
      </c>
      <c r="K62" s="229">
        <v>0</v>
      </c>
      <c r="L62" s="229">
        <v>0</v>
      </c>
      <c r="M62" s="229">
        <v>6.9911768254228762E-2</v>
      </c>
      <c r="N62" s="229">
        <v>0</v>
      </c>
      <c r="O62" s="229">
        <v>3.4955884127261111E-2</v>
      </c>
      <c r="P62" s="229">
        <v>6.9911768254471041E-2</v>
      </c>
      <c r="Q62" s="229">
        <v>0.14365120172659199</v>
      </c>
      <c r="R62" s="229">
        <v>0.14221747425249759</v>
      </c>
      <c r="S62" s="229">
        <v>2.1577292143579379E-2</v>
      </c>
      <c r="T62" s="229">
        <v>2.9810991600787269E-2</v>
      </c>
      <c r="U62" s="229">
        <v>1.9366046891833012E-2</v>
      </c>
      <c r="V62" s="229">
        <v>2.2099777479406339E-2</v>
      </c>
      <c r="W62" s="229">
        <v>3.265942773200841E-2</v>
      </c>
      <c r="X62" s="229">
        <v>1.4441066477001149E-2</v>
      </c>
      <c r="Y62" s="229">
        <v>4.3007942821673088E-3</v>
      </c>
      <c r="DA62" s="73" t="s">
        <v>3239</v>
      </c>
    </row>
    <row r="63" spans="1:105" ht="12" customHeight="1" x14ac:dyDescent="0.25">
      <c r="A63" s="64" t="s">
        <v>35</v>
      </c>
      <c r="B63" s="229">
        <v>1.7912071277006389</v>
      </c>
      <c r="C63" s="229">
        <v>0.26428043197831053</v>
      </c>
      <c r="D63" s="229">
        <v>0.61236837006939271</v>
      </c>
      <c r="E63" s="229">
        <v>0.89811290567863522</v>
      </c>
      <c r="F63" s="229">
        <v>2.3952279316926441</v>
      </c>
      <c r="G63" s="229">
        <v>0.31576515179583281</v>
      </c>
      <c r="H63" s="229">
        <v>0.32216612049364612</v>
      </c>
      <c r="I63" s="229">
        <v>0.1219660555812439</v>
      </c>
      <c r="J63" s="229">
        <v>2.8304601913471319</v>
      </c>
      <c r="K63" s="229">
        <v>0.74891280469268917</v>
      </c>
      <c r="L63" s="229">
        <v>0.56971282396196266</v>
      </c>
      <c r="M63" s="229">
        <v>7.1398421949260174E-2</v>
      </c>
      <c r="N63" s="229">
        <v>8.3186191629459991E-2</v>
      </c>
      <c r="O63" s="229">
        <v>7.5535392451016259E-2</v>
      </c>
      <c r="P63" s="229">
        <v>0.119357010943903</v>
      </c>
      <c r="Q63" s="229">
        <v>6.6282683648087357E-2</v>
      </c>
      <c r="R63" s="229">
        <v>0.17961642521644969</v>
      </c>
      <c r="S63" s="229">
        <v>9.4658962957585163E-2</v>
      </c>
      <c r="T63" s="229">
        <v>4.6140548723125362E-2</v>
      </c>
      <c r="U63" s="229">
        <v>9.7951297238677917E-2</v>
      </c>
      <c r="V63" s="229">
        <v>6.6178584830394876E-2</v>
      </c>
      <c r="W63" s="229">
        <v>5.6966427432164117E-2</v>
      </c>
      <c r="X63" s="229">
        <v>6.9337620155663762E-2</v>
      </c>
      <c r="Y63" s="229">
        <v>7.994386538161348E-2</v>
      </c>
      <c r="DA63" s="73" t="s">
        <v>3240</v>
      </c>
    </row>
    <row r="64" spans="1:105" ht="12" customHeight="1" x14ac:dyDescent="0.25">
      <c r="A64" s="64" t="s">
        <v>36</v>
      </c>
      <c r="B64" s="229">
        <v>7.4122050997439534E-3</v>
      </c>
      <c r="C64" s="229">
        <v>0</v>
      </c>
      <c r="D64" s="229">
        <v>2.5501157432689839E-2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6.6306264685339024E-3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354.28661849268178</v>
      </c>
      <c r="C68" s="261">
        <v>291.61492966380558</v>
      </c>
      <c r="D68" s="261">
        <v>391.23565945662881</v>
      </c>
      <c r="E68" s="261">
        <v>359.14779290083351</v>
      </c>
      <c r="F68" s="261">
        <v>283.01511242601669</v>
      </c>
      <c r="G68" s="261">
        <v>375.33397158955501</v>
      </c>
      <c r="H68" s="261">
        <v>553.14508334765856</v>
      </c>
      <c r="I68" s="261">
        <v>532.24923738625421</v>
      </c>
      <c r="J68" s="261">
        <v>471.63588564243588</v>
      </c>
      <c r="K68" s="261">
        <v>335.94784293516437</v>
      </c>
      <c r="L68" s="261">
        <v>347.28234570546891</v>
      </c>
      <c r="M68" s="261">
        <v>435.37215725553949</v>
      </c>
      <c r="N68" s="261">
        <v>429.88673896073522</v>
      </c>
      <c r="O68" s="261">
        <v>375.65633290603529</v>
      </c>
      <c r="P68" s="261">
        <v>360.48310282589671</v>
      </c>
      <c r="Q68" s="261">
        <v>390.51877908447182</v>
      </c>
      <c r="R68" s="261">
        <v>357.75692843139967</v>
      </c>
      <c r="S68" s="261">
        <v>360.35438843995718</v>
      </c>
      <c r="T68" s="261">
        <v>347.48703789217859</v>
      </c>
      <c r="U68" s="261">
        <v>375.65233004951313</v>
      </c>
      <c r="V68" s="261">
        <v>405.01466999183822</v>
      </c>
      <c r="W68" s="261">
        <v>427.76029935220032</v>
      </c>
      <c r="X68" s="261">
        <v>461.92159454610652</v>
      </c>
      <c r="Y68" s="261">
        <v>542.39376212222282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1.0000000000000002</v>
      </c>
      <c r="D73" s="232">
        <f t="shared" si="3"/>
        <v>0.99999999999999978</v>
      </c>
      <c r="E73" s="232">
        <f t="shared" si="3"/>
        <v>1.0000000000000002</v>
      </c>
      <c r="F73" s="232">
        <f t="shared" si="3"/>
        <v>0.99999999999999978</v>
      </c>
      <c r="G73" s="232">
        <f t="shared" si="3"/>
        <v>0.99999999999999989</v>
      </c>
      <c r="H73" s="232">
        <f t="shared" si="3"/>
        <v>1</v>
      </c>
      <c r="I73" s="232">
        <f t="shared" si="3"/>
        <v>1.0000000000000004</v>
      </c>
      <c r="J73" s="232">
        <f t="shared" si="3"/>
        <v>1</v>
      </c>
      <c r="K73" s="232">
        <f t="shared" si="3"/>
        <v>0.99999999999999978</v>
      </c>
      <c r="L73" s="232">
        <f t="shared" si="3"/>
        <v>1.0000000000000007</v>
      </c>
      <c r="M73" s="232">
        <f t="shared" si="3"/>
        <v>1</v>
      </c>
      <c r="N73" s="232">
        <f t="shared" si="3"/>
        <v>1.0000000000000002</v>
      </c>
      <c r="O73" s="232">
        <f t="shared" si="3"/>
        <v>1</v>
      </c>
      <c r="P73" s="232">
        <f t="shared" si="3"/>
        <v>1</v>
      </c>
      <c r="Q73" s="232">
        <f t="shared" si="3"/>
        <v>0.99999999999999978</v>
      </c>
      <c r="R73" s="232">
        <f t="shared" si="3"/>
        <v>1</v>
      </c>
      <c r="S73" s="232">
        <f t="shared" si="3"/>
        <v>0.99999999999999978</v>
      </c>
      <c r="T73" s="232">
        <f t="shared" si="3"/>
        <v>1</v>
      </c>
      <c r="U73" s="232">
        <f t="shared" si="3"/>
        <v>0.99999999999999978</v>
      </c>
      <c r="V73" s="232">
        <f t="shared" si="3"/>
        <v>1</v>
      </c>
      <c r="W73" s="232">
        <f t="shared" si="3"/>
        <v>1</v>
      </c>
      <c r="X73" s="232">
        <f t="shared" si="3"/>
        <v>1</v>
      </c>
      <c r="Y73" s="232">
        <f t="shared" si="3"/>
        <v>0.99999999999999978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1.7053636114179843E-2</v>
      </c>
      <c r="C78" s="300">
        <f t="shared" si="8"/>
        <v>9.198569395502296E-3</v>
      </c>
      <c r="D78" s="300">
        <f t="shared" si="8"/>
        <v>8.6420553544223639E-3</v>
      </c>
      <c r="E78" s="300">
        <f t="shared" si="8"/>
        <v>1.5082754374532268E-2</v>
      </c>
      <c r="F78" s="300">
        <f t="shared" si="8"/>
        <v>1.8504408136754996E-2</v>
      </c>
      <c r="G78" s="300">
        <f t="shared" si="8"/>
        <v>1.3687696308363638E-2</v>
      </c>
      <c r="H78" s="300">
        <f t="shared" si="8"/>
        <v>1.1998420965024379E-2</v>
      </c>
      <c r="I78" s="300">
        <f t="shared" si="8"/>
        <v>1.0846949402323173E-2</v>
      </c>
      <c r="J78" s="300">
        <f t="shared" si="8"/>
        <v>1.684399916442262E-2</v>
      </c>
      <c r="K78" s="300">
        <f t="shared" si="8"/>
        <v>1.3022553553807683E-2</v>
      </c>
      <c r="L78" s="300">
        <f t="shared" si="8"/>
        <v>1.0171682055886639E-2</v>
      </c>
      <c r="M78" s="300">
        <f t="shared" si="8"/>
        <v>1.0914714700929501E-2</v>
      </c>
      <c r="N78" s="300">
        <f t="shared" si="8"/>
        <v>1.0800458706185038E-2</v>
      </c>
      <c r="O78" s="300">
        <f t="shared" si="8"/>
        <v>1.1354664502651202E-2</v>
      </c>
      <c r="P78" s="300">
        <f t="shared" si="8"/>
        <v>1.1418807048158452E-2</v>
      </c>
      <c r="Q78" s="300">
        <f t="shared" si="8"/>
        <v>1.1882164962110421E-2</v>
      </c>
      <c r="R78" s="300">
        <f t="shared" si="8"/>
        <v>1.1788886973234694E-2</v>
      </c>
      <c r="S78" s="300">
        <f t="shared" si="8"/>
        <v>1.1911321077943647E-2</v>
      </c>
      <c r="T78" s="300">
        <f t="shared" si="8"/>
        <v>1.1833848651171234E-2</v>
      </c>
      <c r="U78" s="300">
        <f t="shared" si="8"/>
        <v>1.1864046272532104E-2</v>
      </c>
      <c r="V78" s="300">
        <f t="shared" si="8"/>
        <v>1.1375881999900934E-2</v>
      </c>
      <c r="W78" s="300">
        <f t="shared" si="8"/>
        <v>1.1160486160303101E-2</v>
      </c>
      <c r="X78" s="300">
        <f t="shared" si="8"/>
        <v>1.2295205401319322E-2</v>
      </c>
      <c r="Y78" s="300">
        <f t="shared" si="8"/>
        <v>1.1831522507502412E-2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0.18850414311437591</v>
      </c>
      <c r="C79" s="301">
        <f t="shared" si="9"/>
        <v>0.13115686016809033</v>
      </c>
      <c r="D79" s="301">
        <f t="shared" si="9"/>
        <v>0.19948586744365165</v>
      </c>
      <c r="E79" s="301">
        <f t="shared" si="9"/>
        <v>0.13684364943917185</v>
      </c>
      <c r="F79" s="301">
        <f t="shared" si="9"/>
        <v>0.21171050575613398</v>
      </c>
      <c r="G79" s="301">
        <f t="shared" si="9"/>
        <v>0.19320507498834757</v>
      </c>
      <c r="H79" s="301">
        <f t="shared" si="9"/>
        <v>0.12787281680126078</v>
      </c>
      <c r="I79" s="301">
        <f t="shared" si="9"/>
        <v>0.14799431148251405</v>
      </c>
      <c r="J79" s="301">
        <f t="shared" si="9"/>
        <v>0.27091545594517275</v>
      </c>
      <c r="K79" s="301">
        <f t="shared" si="9"/>
        <v>0.15560069266636456</v>
      </c>
      <c r="L79" s="301">
        <f t="shared" si="9"/>
        <v>0.14271499954168032</v>
      </c>
      <c r="M79" s="301">
        <f t="shared" si="9"/>
        <v>0.11823876319566279</v>
      </c>
      <c r="N79" s="301">
        <f t="shared" si="9"/>
        <v>0.11423682553988211</v>
      </c>
      <c r="O79" s="301">
        <f t="shared" si="9"/>
        <v>0.12193978798914738</v>
      </c>
      <c r="P79" s="301">
        <f t="shared" si="9"/>
        <v>0.12831497546115755</v>
      </c>
      <c r="Q79" s="301">
        <f t="shared" si="9"/>
        <v>0.128214116866598</v>
      </c>
      <c r="R79" s="301">
        <f t="shared" si="9"/>
        <v>0.12858110849117374</v>
      </c>
      <c r="S79" s="301">
        <f t="shared" si="9"/>
        <v>0.11627962942576305</v>
      </c>
      <c r="T79" s="301">
        <f t="shared" si="9"/>
        <v>0.11734572397398896</v>
      </c>
      <c r="U79" s="301">
        <f t="shared" si="9"/>
        <v>0.11699462001713833</v>
      </c>
      <c r="V79" s="301">
        <f t="shared" si="9"/>
        <v>0.11570020157941695</v>
      </c>
      <c r="W79" s="301">
        <f t="shared" si="9"/>
        <v>0.11772653449982766</v>
      </c>
      <c r="X79" s="301">
        <f t="shared" si="9"/>
        <v>0.1180403834257671</v>
      </c>
      <c r="Y79" s="301">
        <f t="shared" si="9"/>
        <v>0.1161147455028297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0.49407827338337518</v>
      </c>
      <c r="C80" s="301">
        <f t="shared" si="10"/>
        <v>0.52214928096686963</v>
      </c>
      <c r="D80" s="301">
        <f t="shared" si="10"/>
        <v>0.4759145982462854</v>
      </c>
      <c r="E80" s="301">
        <f t="shared" si="10"/>
        <v>0.53114359516539422</v>
      </c>
      <c r="F80" s="301">
        <f t="shared" si="10"/>
        <v>0.48688636431303634</v>
      </c>
      <c r="G80" s="301">
        <f t="shared" si="10"/>
        <v>0.48573573595676223</v>
      </c>
      <c r="H80" s="301">
        <f t="shared" si="10"/>
        <v>0.52921747194505864</v>
      </c>
      <c r="I80" s="301">
        <f t="shared" si="10"/>
        <v>0.48935591279476137</v>
      </c>
      <c r="J80" s="301">
        <f t="shared" si="10"/>
        <v>0.44753705005290711</v>
      </c>
      <c r="K80" s="301">
        <f t="shared" si="10"/>
        <v>0.52028993148860614</v>
      </c>
      <c r="L80" s="301">
        <f t="shared" si="10"/>
        <v>0.52444598496696415</v>
      </c>
      <c r="M80" s="301">
        <f t="shared" si="10"/>
        <v>0.52344540732774902</v>
      </c>
      <c r="N80" s="301">
        <f t="shared" si="10"/>
        <v>0.51779002051237066</v>
      </c>
      <c r="O80" s="301">
        <f t="shared" si="10"/>
        <v>0.51482059350989617</v>
      </c>
      <c r="P80" s="301">
        <f t="shared" si="10"/>
        <v>0.50760646092272343</v>
      </c>
      <c r="Q80" s="301">
        <f t="shared" si="10"/>
        <v>0.49681702186515625</v>
      </c>
      <c r="R80" s="301">
        <f t="shared" si="10"/>
        <v>0.5009638953673341</v>
      </c>
      <c r="S80" s="301">
        <f t="shared" si="10"/>
        <v>0.50352620708055429</v>
      </c>
      <c r="T80" s="301">
        <f t="shared" si="10"/>
        <v>0.50038903613506713</v>
      </c>
      <c r="U80" s="301">
        <f t="shared" si="10"/>
        <v>0.50404014413438369</v>
      </c>
      <c r="V80" s="301">
        <f t="shared" si="10"/>
        <v>0.50157988867399061</v>
      </c>
      <c r="W80" s="301">
        <f t="shared" si="10"/>
        <v>0.4990072406870032</v>
      </c>
      <c r="X80" s="301">
        <f t="shared" si="10"/>
        <v>0.50138905990800342</v>
      </c>
      <c r="Y80" s="301">
        <f t="shared" si="10"/>
        <v>0.4998020403873577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0.49407827338337518</v>
      </c>
      <c r="C81" s="302">
        <f t="shared" si="11"/>
        <v>0.52214928096686963</v>
      </c>
      <c r="D81" s="302">
        <f t="shared" si="11"/>
        <v>0.4759145982462854</v>
      </c>
      <c r="E81" s="302">
        <f t="shared" si="11"/>
        <v>0.53114359516539422</v>
      </c>
      <c r="F81" s="302">
        <f t="shared" si="11"/>
        <v>0.48688636431303634</v>
      </c>
      <c r="G81" s="302">
        <f t="shared" si="11"/>
        <v>0.48573573595676223</v>
      </c>
      <c r="H81" s="302">
        <f t="shared" si="11"/>
        <v>0.52921747194505864</v>
      </c>
      <c r="I81" s="302">
        <f t="shared" si="11"/>
        <v>0.48935591279476137</v>
      </c>
      <c r="J81" s="302">
        <f t="shared" si="11"/>
        <v>0.44753705005290711</v>
      </c>
      <c r="K81" s="302">
        <f t="shared" si="11"/>
        <v>0.52028993148860614</v>
      </c>
      <c r="L81" s="302">
        <f t="shared" si="11"/>
        <v>0.52444598496696415</v>
      </c>
      <c r="M81" s="302">
        <f t="shared" si="11"/>
        <v>0.52344540732774902</v>
      </c>
      <c r="N81" s="302">
        <f t="shared" si="11"/>
        <v>0.51779002051237066</v>
      </c>
      <c r="O81" s="302">
        <f t="shared" si="11"/>
        <v>0.51482059350989617</v>
      </c>
      <c r="P81" s="302">
        <f t="shared" si="11"/>
        <v>0.50760646092272343</v>
      </c>
      <c r="Q81" s="302">
        <f t="shared" si="11"/>
        <v>0.49681702186515625</v>
      </c>
      <c r="R81" s="302">
        <f t="shared" si="11"/>
        <v>0.5009638953673341</v>
      </c>
      <c r="S81" s="302">
        <f t="shared" si="11"/>
        <v>0.50352620708055429</v>
      </c>
      <c r="T81" s="302">
        <f t="shared" si="11"/>
        <v>0.50038903613506713</v>
      </c>
      <c r="U81" s="302">
        <f t="shared" si="11"/>
        <v>0.50404014413438369</v>
      </c>
      <c r="V81" s="302">
        <f t="shared" si="11"/>
        <v>0.50157988867399061</v>
      </c>
      <c r="W81" s="302">
        <f t="shared" si="11"/>
        <v>0.4990072406870032</v>
      </c>
      <c r="X81" s="302">
        <f t="shared" si="11"/>
        <v>0.50138905990800342</v>
      </c>
      <c r="Y81" s="302">
        <f t="shared" si="11"/>
        <v>0.4998020403873577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4.317716309764405E-2</v>
      </c>
      <c r="C83" s="301">
        <f t="shared" si="13"/>
        <v>1.831817302005035E-2</v>
      </c>
      <c r="D83" s="301">
        <f t="shared" si="13"/>
        <v>2.1401295474625381E-2</v>
      </c>
      <c r="E83" s="301">
        <f t="shared" si="13"/>
        <v>3.5662003682410556E-2</v>
      </c>
      <c r="F83" s="301">
        <f t="shared" si="13"/>
        <v>5.5778750407385704E-2</v>
      </c>
      <c r="G83" s="301">
        <f t="shared" si="13"/>
        <v>3.3407795441650373E-2</v>
      </c>
      <c r="H83" s="301">
        <f t="shared" si="13"/>
        <v>9.2489170075321699E-3</v>
      </c>
      <c r="I83" s="301">
        <f t="shared" si="13"/>
        <v>1.087907859218676E-2</v>
      </c>
      <c r="J83" s="301">
        <f t="shared" si="13"/>
        <v>3.7296675217186277E-2</v>
      </c>
      <c r="K83" s="301">
        <f t="shared" si="13"/>
        <v>2.2000642049979181E-2</v>
      </c>
      <c r="L83" s="301">
        <f t="shared" si="13"/>
        <v>1.8266724972068091E-2</v>
      </c>
      <c r="M83" s="301">
        <f t="shared" si="13"/>
        <v>7.0609227974857292E-3</v>
      </c>
      <c r="N83" s="301">
        <f t="shared" si="13"/>
        <v>7.1467857899185942E-3</v>
      </c>
      <c r="O83" s="301">
        <f t="shared" si="13"/>
        <v>8.1385527836496194E-3</v>
      </c>
      <c r="P83" s="301">
        <f t="shared" si="13"/>
        <v>1.0223405127832959E-2</v>
      </c>
      <c r="Q83" s="301">
        <f t="shared" si="13"/>
        <v>8.700067943329207E-3</v>
      </c>
      <c r="R83" s="301">
        <f t="shared" si="13"/>
        <v>1.2928032144263378E-2</v>
      </c>
      <c r="S83" s="301">
        <f t="shared" si="13"/>
        <v>7.1014647574389198E-3</v>
      </c>
      <c r="T83" s="301">
        <f t="shared" si="13"/>
        <v>5.9136197769127982E-3</v>
      </c>
      <c r="U83" s="301">
        <f t="shared" si="13"/>
        <v>6.8239802746185227E-3</v>
      </c>
      <c r="V83" s="301">
        <f t="shared" si="13"/>
        <v>5.2066941069010362E-3</v>
      </c>
      <c r="W83" s="301">
        <f t="shared" si="13"/>
        <v>5.0192816922736893E-3</v>
      </c>
      <c r="X83" s="301">
        <f t="shared" si="13"/>
        <v>3.5125785503479969E-3</v>
      </c>
      <c r="Y83" s="301">
        <f t="shared" si="13"/>
        <v>2.7869706378539734E-3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2.398275727671989E-2</v>
      </c>
      <c r="C84" s="302">
        <f t="shared" si="14"/>
        <v>1.2652662944088627E-2</v>
      </c>
      <c r="D84" s="302">
        <f t="shared" si="14"/>
        <v>1.3984852293664548E-2</v>
      </c>
      <c r="E84" s="302">
        <f t="shared" si="14"/>
        <v>2.543498782437615E-2</v>
      </c>
      <c r="F84" s="302">
        <f t="shared" si="14"/>
        <v>3.0223165381667499E-2</v>
      </c>
      <c r="G84" s="302">
        <f t="shared" si="14"/>
        <v>1.9867004753988452E-2</v>
      </c>
      <c r="H84" s="302">
        <f t="shared" si="14"/>
        <v>6.7805963013554361E-3</v>
      </c>
      <c r="I84" s="302">
        <f t="shared" si="14"/>
        <v>8.3208812243130235E-3</v>
      </c>
      <c r="J84" s="302">
        <f t="shared" si="14"/>
        <v>1.7807935200129583E-2</v>
      </c>
      <c r="K84" s="302">
        <f t="shared" si="14"/>
        <v>1.3027140436359198E-2</v>
      </c>
      <c r="L84" s="302">
        <f t="shared" si="14"/>
        <v>1.0484632099788076E-2</v>
      </c>
      <c r="M84" s="302">
        <f t="shared" si="14"/>
        <v>4.9736205772247166E-3</v>
      </c>
      <c r="N84" s="302">
        <f t="shared" si="14"/>
        <v>5.478343451320148E-3</v>
      </c>
      <c r="O84" s="302">
        <f t="shared" si="14"/>
        <v>5.7672703746574679E-3</v>
      </c>
      <c r="P84" s="302">
        <f t="shared" si="14"/>
        <v>6.3457070682806909E-3</v>
      </c>
      <c r="Q84" s="302">
        <f t="shared" si="14"/>
        <v>5.0448067269889376E-3</v>
      </c>
      <c r="R84" s="302">
        <f t="shared" si="14"/>
        <v>7.7631739108792504E-3</v>
      </c>
      <c r="S84" s="302">
        <f t="shared" si="14"/>
        <v>5.1198935387012905E-3</v>
      </c>
      <c r="T84" s="302">
        <f t="shared" si="14"/>
        <v>4.5293629979596874E-3</v>
      </c>
      <c r="U84" s="302">
        <f t="shared" si="14"/>
        <v>4.8535192127275046E-3</v>
      </c>
      <c r="V84" s="302">
        <f t="shared" si="14"/>
        <v>3.7557120643251203E-3</v>
      </c>
      <c r="W84" s="302">
        <f t="shared" si="14"/>
        <v>3.5896530612448121E-3</v>
      </c>
      <c r="X84" s="302">
        <f t="shared" si="14"/>
        <v>2.3771302486087827E-3</v>
      </c>
      <c r="Y84" s="302">
        <f t="shared" si="14"/>
        <v>1.7078218481874205E-3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1.9194405820924156E-2</v>
      </c>
      <c r="C85" s="302">
        <f t="shared" si="15"/>
        <v>5.6655100759617225E-3</v>
      </c>
      <c r="D85" s="302">
        <f t="shared" si="15"/>
        <v>7.4164431809608314E-3</v>
      </c>
      <c r="E85" s="302">
        <f t="shared" si="15"/>
        <v>1.0227015858034408E-2</v>
      </c>
      <c r="F85" s="302">
        <f t="shared" si="15"/>
        <v>2.5555585025718197E-2</v>
      </c>
      <c r="G85" s="302">
        <f t="shared" si="15"/>
        <v>1.3540790687661923E-2</v>
      </c>
      <c r="H85" s="302">
        <f t="shared" si="15"/>
        <v>2.4683207061767343E-3</v>
      </c>
      <c r="I85" s="302">
        <f t="shared" si="15"/>
        <v>2.5581973678737366E-3</v>
      </c>
      <c r="J85" s="302">
        <f t="shared" si="15"/>
        <v>1.9488740017056701E-2</v>
      </c>
      <c r="K85" s="302">
        <f t="shared" si="15"/>
        <v>8.973501613619983E-3</v>
      </c>
      <c r="L85" s="302">
        <f t="shared" si="15"/>
        <v>7.7820928722800138E-3</v>
      </c>
      <c r="M85" s="302">
        <f t="shared" si="15"/>
        <v>2.0873022202610118E-3</v>
      </c>
      <c r="N85" s="302">
        <f t="shared" si="15"/>
        <v>1.6684423385984466E-3</v>
      </c>
      <c r="O85" s="302">
        <f t="shared" si="15"/>
        <v>2.3712824089921506E-3</v>
      </c>
      <c r="P85" s="302">
        <f t="shared" si="15"/>
        <v>3.8776980595522687E-3</v>
      </c>
      <c r="Q85" s="302">
        <f t="shared" si="15"/>
        <v>3.6552612163402703E-3</v>
      </c>
      <c r="R85" s="302">
        <f t="shared" si="15"/>
        <v>5.1648582333841285E-3</v>
      </c>
      <c r="S85" s="302">
        <f t="shared" si="15"/>
        <v>1.9815712187376293E-3</v>
      </c>
      <c r="T85" s="302">
        <f t="shared" si="15"/>
        <v>1.3842567789531099E-3</v>
      </c>
      <c r="U85" s="302">
        <f t="shared" si="15"/>
        <v>1.9704610618910177E-3</v>
      </c>
      <c r="V85" s="302">
        <f t="shared" si="15"/>
        <v>1.4509820425759154E-3</v>
      </c>
      <c r="W85" s="302">
        <f t="shared" si="15"/>
        <v>1.4296286310288766E-3</v>
      </c>
      <c r="X85" s="302">
        <f t="shared" si="15"/>
        <v>1.1354483017392142E-3</v>
      </c>
      <c r="Y85" s="302">
        <f t="shared" si="15"/>
        <v>1.0791487896665531E-3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1.0488730332317758E-2</v>
      </c>
      <c r="C87" s="301">
        <f t="shared" si="17"/>
        <v>5.0544019687040146E-3</v>
      </c>
      <c r="D87" s="301">
        <f t="shared" si="17"/>
        <v>5.8043342357246199E-3</v>
      </c>
      <c r="E87" s="301">
        <f t="shared" si="17"/>
        <v>1.0397722310651185E-2</v>
      </c>
      <c r="F87" s="301">
        <f t="shared" si="17"/>
        <v>1.3503214204875462E-2</v>
      </c>
      <c r="G87" s="301">
        <f t="shared" si="17"/>
        <v>7.0992283952168939E-3</v>
      </c>
      <c r="H87" s="301">
        <f t="shared" si="17"/>
        <v>2.8161081167428735E-3</v>
      </c>
      <c r="I87" s="301">
        <f t="shared" si="17"/>
        <v>2.9678155954024647E-3</v>
      </c>
      <c r="J87" s="301">
        <f t="shared" si="17"/>
        <v>8.2553293382025706E-3</v>
      </c>
      <c r="K87" s="301">
        <f t="shared" si="17"/>
        <v>5.6649207179714873E-3</v>
      </c>
      <c r="L87" s="301">
        <f t="shared" si="17"/>
        <v>4.5099109789955866E-3</v>
      </c>
      <c r="M87" s="301">
        <f t="shared" si="17"/>
        <v>1.8230300120749608E-3</v>
      </c>
      <c r="N87" s="301">
        <f t="shared" si="17"/>
        <v>1.919373958096052E-3</v>
      </c>
      <c r="O87" s="301">
        <f t="shared" si="17"/>
        <v>2.0419282278235544E-3</v>
      </c>
      <c r="P87" s="301">
        <f t="shared" si="17"/>
        <v>2.4086472451588688E-3</v>
      </c>
      <c r="Q87" s="301">
        <f t="shared" si="17"/>
        <v>1.8730302578292715E-3</v>
      </c>
      <c r="R87" s="301">
        <f t="shared" si="17"/>
        <v>3.1582589519233368E-3</v>
      </c>
      <c r="S87" s="301">
        <f t="shared" si="17"/>
        <v>1.998994271746885E-3</v>
      </c>
      <c r="T87" s="301">
        <f t="shared" si="17"/>
        <v>1.6969179517317061E-3</v>
      </c>
      <c r="U87" s="301">
        <f t="shared" si="17"/>
        <v>1.8776157370285662E-3</v>
      </c>
      <c r="V87" s="301">
        <f t="shared" si="17"/>
        <v>1.4247207503976077E-3</v>
      </c>
      <c r="W87" s="301">
        <f t="shared" si="17"/>
        <v>1.3316496770244563E-3</v>
      </c>
      <c r="X87" s="301">
        <f t="shared" si="17"/>
        <v>9.4522717980028619E-4</v>
      </c>
      <c r="Y87" s="301">
        <f t="shared" si="17"/>
        <v>6.9169178071930965E-4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9.0446371044112378E-3</v>
      </c>
      <c r="C88" s="302">
        <f t="shared" si="18"/>
        <v>4.6281566965313452E-3</v>
      </c>
      <c r="D88" s="302">
        <f t="shared" si="18"/>
        <v>5.2463573192886954E-3</v>
      </c>
      <c r="E88" s="302">
        <f t="shared" si="18"/>
        <v>9.6282916504855879E-3</v>
      </c>
      <c r="F88" s="302">
        <f t="shared" si="18"/>
        <v>1.1580536961561241E-2</v>
      </c>
      <c r="G88" s="302">
        <f t="shared" si="18"/>
        <v>6.0804855221639588E-3</v>
      </c>
      <c r="H88" s="302">
        <f t="shared" si="18"/>
        <v>2.6304037375947803E-3</v>
      </c>
      <c r="I88" s="302">
        <f t="shared" si="18"/>
        <v>2.7753493357505223E-3</v>
      </c>
      <c r="J88" s="302">
        <f t="shared" si="18"/>
        <v>6.7890918447562985E-3</v>
      </c>
      <c r="K88" s="302">
        <f t="shared" si="18"/>
        <v>4.9897983395173189E-3</v>
      </c>
      <c r="L88" s="302">
        <f t="shared" si="18"/>
        <v>3.9244243679149582E-3</v>
      </c>
      <c r="M88" s="302">
        <f t="shared" si="18"/>
        <v>1.6659916005192735E-3</v>
      </c>
      <c r="N88" s="302">
        <f t="shared" si="18"/>
        <v>1.793848515693661E-3</v>
      </c>
      <c r="O88" s="302">
        <f t="shared" si="18"/>
        <v>1.8635245356109788E-3</v>
      </c>
      <c r="P88" s="302">
        <f t="shared" si="18"/>
        <v>2.1169082061956888E-3</v>
      </c>
      <c r="Q88" s="302">
        <f t="shared" si="18"/>
        <v>1.5980262791704426E-3</v>
      </c>
      <c r="R88" s="302">
        <f t="shared" si="18"/>
        <v>2.7696802760574465E-3</v>
      </c>
      <c r="S88" s="302">
        <f t="shared" si="18"/>
        <v>1.8499105436913892E-3</v>
      </c>
      <c r="T88" s="302">
        <f t="shared" si="18"/>
        <v>1.5927732410894657E-3</v>
      </c>
      <c r="U88" s="302">
        <f t="shared" si="18"/>
        <v>1.7293678828424082E-3</v>
      </c>
      <c r="V88" s="302">
        <f t="shared" si="18"/>
        <v>1.3155559572257522E-3</v>
      </c>
      <c r="W88" s="302">
        <f t="shared" si="18"/>
        <v>1.224091410113193E-3</v>
      </c>
      <c r="X88" s="302">
        <f t="shared" si="18"/>
        <v>8.5980160223996926E-4</v>
      </c>
      <c r="Y88" s="302">
        <f t="shared" si="18"/>
        <v>6.1050190312684181E-4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1.4440932279065194E-3</v>
      </c>
      <c r="C89" s="302">
        <f t="shared" si="19"/>
        <v>4.262452721726688E-4</v>
      </c>
      <c r="D89" s="302">
        <f t="shared" si="19"/>
        <v>5.579769164359245E-4</v>
      </c>
      <c r="E89" s="302">
        <f t="shared" si="19"/>
        <v>7.6943066016559828E-4</v>
      </c>
      <c r="F89" s="302">
        <f t="shared" si="19"/>
        <v>1.922677243314221E-3</v>
      </c>
      <c r="G89" s="302">
        <f t="shared" si="19"/>
        <v>1.0187428730529338E-3</v>
      </c>
      <c r="H89" s="302">
        <f t="shared" si="19"/>
        <v>1.8570437914809285E-4</v>
      </c>
      <c r="I89" s="302">
        <f t="shared" si="19"/>
        <v>1.9246625965194249E-4</v>
      </c>
      <c r="J89" s="302">
        <f t="shared" si="19"/>
        <v>1.4662374934462719E-3</v>
      </c>
      <c r="K89" s="302">
        <f t="shared" si="19"/>
        <v>6.7512237845416807E-4</v>
      </c>
      <c r="L89" s="302">
        <f t="shared" si="19"/>
        <v>5.8548661108062802E-4</v>
      </c>
      <c r="M89" s="302">
        <f t="shared" si="19"/>
        <v>1.5703841155568742E-4</v>
      </c>
      <c r="N89" s="302">
        <f t="shared" si="19"/>
        <v>1.2552544240239098E-4</v>
      </c>
      <c r="O89" s="302">
        <f t="shared" si="19"/>
        <v>1.7840369221257555E-4</v>
      </c>
      <c r="P89" s="302">
        <f t="shared" si="19"/>
        <v>2.9173903896318007E-4</v>
      </c>
      <c r="Q89" s="302">
        <f t="shared" si="19"/>
        <v>2.7500397865882906E-4</v>
      </c>
      <c r="R89" s="302">
        <f t="shared" si="19"/>
        <v>3.8857867586589037E-4</v>
      </c>
      <c r="S89" s="302">
        <f t="shared" si="19"/>
        <v>1.4908372805549572E-4</v>
      </c>
      <c r="T89" s="302">
        <f t="shared" si="19"/>
        <v>1.0414471064224019E-4</v>
      </c>
      <c r="U89" s="302">
        <f t="shared" si="19"/>
        <v>1.4824785418615801E-4</v>
      </c>
      <c r="V89" s="302">
        <f t="shared" si="19"/>
        <v>1.0916479317185564E-4</v>
      </c>
      <c r="W89" s="302">
        <f t="shared" si="19"/>
        <v>1.075582669112634E-4</v>
      </c>
      <c r="X89" s="302">
        <f t="shared" si="19"/>
        <v>8.5425577560317026E-5</v>
      </c>
      <c r="Y89" s="302">
        <f t="shared" si="19"/>
        <v>8.1189877592467946E-5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0.24669805395810718</v>
      </c>
      <c r="C91" s="301">
        <f t="shared" si="21"/>
        <v>0.31412271448078349</v>
      </c>
      <c r="D91" s="301">
        <f t="shared" si="21"/>
        <v>0.28875184924529046</v>
      </c>
      <c r="E91" s="301">
        <f t="shared" si="21"/>
        <v>0.27087027502784006</v>
      </c>
      <c r="F91" s="301">
        <f t="shared" si="21"/>
        <v>0.21361675718181344</v>
      </c>
      <c r="G91" s="301">
        <f t="shared" si="21"/>
        <v>0.26686446890965909</v>
      </c>
      <c r="H91" s="301">
        <f t="shared" si="21"/>
        <v>0.31884626516438103</v>
      </c>
      <c r="I91" s="301">
        <f t="shared" si="21"/>
        <v>0.33795593213281239</v>
      </c>
      <c r="J91" s="301">
        <f t="shared" si="21"/>
        <v>0.21915149028210873</v>
      </c>
      <c r="K91" s="301">
        <f t="shared" si="21"/>
        <v>0.2834212595232708</v>
      </c>
      <c r="L91" s="301">
        <f t="shared" si="21"/>
        <v>0.29989069748440583</v>
      </c>
      <c r="M91" s="301">
        <f t="shared" si="21"/>
        <v>0.33851716196609816</v>
      </c>
      <c r="N91" s="301">
        <f t="shared" si="21"/>
        <v>0.3481065354935477</v>
      </c>
      <c r="O91" s="301">
        <f t="shared" si="21"/>
        <v>0.34170447298683188</v>
      </c>
      <c r="P91" s="301">
        <f t="shared" si="21"/>
        <v>0.34002770419496869</v>
      </c>
      <c r="Q91" s="301">
        <f t="shared" si="21"/>
        <v>0.35251359810497657</v>
      </c>
      <c r="R91" s="301">
        <f t="shared" si="21"/>
        <v>0.34257981807207089</v>
      </c>
      <c r="S91" s="301">
        <f t="shared" si="21"/>
        <v>0.35918238338655312</v>
      </c>
      <c r="T91" s="301">
        <f t="shared" si="21"/>
        <v>0.36282085351112814</v>
      </c>
      <c r="U91" s="301">
        <f t="shared" si="21"/>
        <v>0.35839959356429846</v>
      </c>
      <c r="V91" s="301">
        <f t="shared" si="21"/>
        <v>0.364712612889393</v>
      </c>
      <c r="W91" s="301">
        <f t="shared" si="21"/>
        <v>0.36575480728356802</v>
      </c>
      <c r="X91" s="301">
        <f t="shared" si="21"/>
        <v>0.36381754553476192</v>
      </c>
      <c r="Y91" s="301">
        <f t="shared" si="21"/>
        <v>0.36877302918373678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1.7140846561497785</v>
      </c>
      <c r="C96" s="320">
        <f>IF(C$5=0,0,C$5/OIS_fec!C$5)</f>
        <v>1.6129497482630368</v>
      </c>
      <c r="D96" s="320">
        <f>IF(D$5=0,0,D$5/OIS_fec!D$5)</f>
        <v>1.6339549886193718</v>
      </c>
      <c r="E96" s="320">
        <f>IF(E$5=0,0,E$5/OIS_fec!E$5)</f>
        <v>1.4404285192463508</v>
      </c>
      <c r="F96" s="320">
        <f>IF(F$5=0,0,F$5/OIS_fec!F$5)</f>
        <v>1.586339264781587</v>
      </c>
      <c r="G96" s="320">
        <f>IF(G$5=0,0,G$5/OIS_fec!G$5)</f>
        <v>1.7087149469991929</v>
      </c>
      <c r="H96" s="320">
        <f>IF(H$5=0,0,H$5/OIS_fec!H$5)</f>
        <v>1.9374469993023484</v>
      </c>
      <c r="I96" s="320">
        <f>IF(I$5=0,0,I$5/OIS_fec!I$5)</f>
        <v>1.8955323624457474</v>
      </c>
      <c r="J96" s="320">
        <f>IF(J$5=0,0,J$5/OIS_fec!J$5)</f>
        <v>2.0902576813420213</v>
      </c>
      <c r="K96" s="320">
        <f>IF(K$5=0,0,K$5/OIS_fec!K$5)</f>
        <v>1.8074989046395167</v>
      </c>
      <c r="L96" s="320">
        <f>IF(L$5=0,0,L$5/OIS_fec!L$5)</f>
        <v>1.8100826879147134</v>
      </c>
      <c r="M96" s="320">
        <f>IF(M$5=0,0,M$5/OIS_fec!M$5)</f>
        <v>1.8354980123151667</v>
      </c>
      <c r="N96" s="320">
        <f>IF(N$5=0,0,N$5/OIS_fec!N$5)</f>
        <v>1.8959831657793731</v>
      </c>
      <c r="O96" s="320">
        <f>IF(O$5=0,0,O$5/OIS_fec!O$5)</f>
        <v>1.8412597383147506</v>
      </c>
      <c r="P96" s="320">
        <f>IF(P$5=0,0,P$5/OIS_fec!P$5)</f>
        <v>1.8875668992954884</v>
      </c>
      <c r="Q96" s="320">
        <f>IF(Q$5=0,0,Q$5/OIS_fec!Q$5)</f>
        <v>1.954641167112775</v>
      </c>
      <c r="R96" s="320">
        <f>IF(R$5=0,0,R$5/OIS_fec!R$5)</f>
        <v>1.8537498494834372</v>
      </c>
      <c r="S96" s="320">
        <f>IF(S$5=0,0,S$5/OIS_fec!S$5)</f>
        <v>1.8454089100189155</v>
      </c>
      <c r="T96" s="320">
        <f>IF(T$5=0,0,T$5/OIS_fec!T$5)</f>
        <v>1.838729397457086</v>
      </c>
      <c r="U96" s="320">
        <f>IF(U$5=0,0,U$5/OIS_fec!U$5)</f>
        <v>1.8716501930896845</v>
      </c>
      <c r="V96" s="320">
        <f>IF(V$5=0,0,V$5/OIS_fec!V$5)</f>
        <v>1.9317158889759471</v>
      </c>
      <c r="W96" s="320">
        <f>IF(W$5=0,0,W$5/OIS_fec!W$5)</f>
        <v>1.967178694711216</v>
      </c>
      <c r="X96" s="320">
        <f>IF(X$5=0,0,X$5/OIS_fec!X$5)</f>
        <v>2.1889655534541004</v>
      </c>
      <c r="Y96" s="320">
        <f>IF(Y$5=0,0,Y$5/OIS_fec!Y$5)</f>
        <v>2.2658668023790978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1.4235997485262097</v>
      </c>
      <c r="C101" s="332">
        <f>IF(C$10=0,0,C$10/OIS_fec!C$10)</f>
        <v>0.70568878704561888</v>
      </c>
      <c r="D101" s="332">
        <f>IF(D$10=0,0,D$10/OIS_fec!D$10)</f>
        <v>0.77008893703043746</v>
      </c>
      <c r="E101" s="332">
        <f>IF(E$10=0,0,E$10/OIS_fec!E$10)</f>
        <v>1.054583835986912</v>
      </c>
      <c r="F101" s="332">
        <f>IF(F$10=0,0,F$10/OIS_fec!F$10)</f>
        <v>1.3888355742480447</v>
      </c>
      <c r="G101" s="332">
        <f>IF(G$10=0,0,G$10/OIS_fec!G$10)</f>
        <v>1.2788731395757518</v>
      </c>
      <c r="H101" s="332">
        <f>IF(H$10=0,0,H$10/OIS_fec!H$10)</f>
        <v>1.5038017472648486</v>
      </c>
      <c r="I101" s="332">
        <f>IF(I$10=0,0,I$10/OIS_fec!I$10)</f>
        <v>1.4371639327721517</v>
      </c>
      <c r="J101" s="332">
        <f>IF(J$10=0,0,J$10/OIS_fec!J$10)</f>
        <v>2.0620538228824623</v>
      </c>
      <c r="K101" s="332">
        <f>IF(K$10=0,0,K$10/OIS_fec!K$10)</f>
        <v>1.4592091468024324</v>
      </c>
      <c r="L101" s="332">
        <f>IF(L$10=0,0,L$10/OIS_fec!L$10)</f>
        <v>0.98974671520956137</v>
      </c>
      <c r="M101" s="332">
        <f>IF(M$10=0,0,M$10/OIS_fec!M$10)</f>
        <v>1.2077745315616437</v>
      </c>
      <c r="N101" s="332">
        <f>IF(N$10=0,0,N$10/OIS_fec!N$10)</f>
        <v>1.3166341053072494</v>
      </c>
      <c r="O101" s="332">
        <f>IF(O$10=0,0,O$10/OIS_fec!O$10)</f>
        <v>1.2689535303944939</v>
      </c>
      <c r="P101" s="332">
        <f>IF(P$10=0,0,P$10/OIS_fec!P$10)</f>
        <v>1.3449228563272309</v>
      </c>
      <c r="Q101" s="332">
        <f>IF(Q$10=0,0,Q$10/OIS_fec!Q$10)</f>
        <v>1.3783846662432129</v>
      </c>
      <c r="R101" s="332">
        <f>IF(R$10=0,0,R$10/OIS_fec!R$10)</f>
        <v>1.3073737953405704</v>
      </c>
      <c r="S101" s="332">
        <f>IF(S$10=0,0,S$10/OIS_fec!S$10)</f>
        <v>1.256109105290603</v>
      </c>
      <c r="T101" s="332">
        <f>IF(T$10=0,0,T$10/OIS_fec!T$10)</f>
        <v>1.2403455693032222</v>
      </c>
      <c r="U101" s="332">
        <f>IF(U$10=0,0,U$10/OIS_fec!U$10)</f>
        <v>1.2922383009344447</v>
      </c>
      <c r="V101" s="332">
        <f>IF(V$10=0,0,V$10/OIS_fec!V$10)</f>
        <v>1.2772103796017251</v>
      </c>
      <c r="W101" s="332">
        <f>IF(W$10=0,0,W$10/OIS_fec!W$10)</f>
        <v>1.3259412359707803</v>
      </c>
      <c r="X101" s="332">
        <f>IF(X$10=0,0,X$10/OIS_fec!X$10)</f>
        <v>1.5382606212002849</v>
      </c>
      <c r="Y101" s="332">
        <f>IF(Y$10=0,0,Y$10/OIS_fec!Y$10)</f>
        <v>1.6372445086863314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1.4085751901630614</v>
      </c>
      <c r="C102" s="348">
        <f>IF(C$16=0,0,C$16/OIS_fec!C$16)</f>
        <v>1.1759576954380748</v>
      </c>
      <c r="D102" s="348">
        <f>IF(D$16=0,0,D$16/OIS_fec!D$16)</f>
        <v>1.526500447800321</v>
      </c>
      <c r="E102" s="348">
        <f>IF(E$16=0,0,E$16/OIS_fec!E$16)</f>
        <v>0.78350880931099864</v>
      </c>
      <c r="F102" s="348">
        <f>IF(F$16=0,0,F$16/OIS_fec!F$16)</f>
        <v>1.3648894262473112</v>
      </c>
      <c r="G102" s="348">
        <f>IF(G$16=0,0,G$16/OIS_fec!G$16)</f>
        <v>1.5410678299601657</v>
      </c>
      <c r="H102" s="348">
        <f>IF(H$16=0,0,H$16/OIS_fec!H$16)</f>
        <v>1.4210947883318925</v>
      </c>
      <c r="I102" s="348">
        <f>IF(I$16=0,0,I$16/OIS_fec!I$16)</f>
        <v>1.5007428872477186</v>
      </c>
      <c r="J102" s="348">
        <f>IF(J$16=0,0,J$16/OIS_fec!J$16)</f>
        <v>2.2511498080631442</v>
      </c>
      <c r="K102" s="348">
        <f>IF(K$16=0,0,K$16/OIS_fec!K$16)</f>
        <v>1.548988676867431</v>
      </c>
      <c r="L102" s="348">
        <f>IF(L$16=0,0,L$16/OIS_fec!L$16)</f>
        <v>1.5475039672887898</v>
      </c>
      <c r="M102" s="348">
        <f>IF(M$16=0,0,M$16/OIS_fec!M$16)</f>
        <v>1.4627538678635559</v>
      </c>
      <c r="N102" s="348">
        <f>IF(N$16=0,0,N$16/OIS_fec!N$16)</f>
        <v>1.4863965325321804</v>
      </c>
      <c r="O102" s="348">
        <f>IF(O$16=0,0,O$16/OIS_fec!O$16)</f>
        <v>1.5462091719480231</v>
      </c>
      <c r="P102" s="348">
        <f>IF(P$16=0,0,P$16/OIS_fec!P$16)</f>
        <v>1.6934536241099285</v>
      </c>
      <c r="Q102" s="348">
        <f>IF(Q$16=0,0,Q$16/OIS_fec!Q$16)</f>
        <v>1.8360976938668316</v>
      </c>
      <c r="R102" s="348">
        <f>IF(R$16=0,0,R$16/OIS_fec!R$16)</f>
        <v>1.617086985448684</v>
      </c>
      <c r="S102" s="348">
        <f>IF(S$16=0,0,S$16/OIS_fec!S$16)</f>
        <v>1.5691689225065846</v>
      </c>
      <c r="T102" s="348">
        <f>IF(T$16=0,0,T$16/OIS_fec!T$16)</f>
        <v>1.5663247715654398</v>
      </c>
      <c r="U102" s="348">
        <f>IF(U$16=0,0,U$16/OIS_fec!U$16)</f>
        <v>1.6029710990381532</v>
      </c>
      <c r="V102" s="348">
        <f>IF(V$16=0,0,V$16/OIS_fec!V$16)</f>
        <v>1.6780836165193058</v>
      </c>
      <c r="W102" s="348">
        <f>IF(W$16=0,0,W$16/OIS_fec!W$16)</f>
        <v>1.7640244147499342</v>
      </c>
      <c r="X102" s="348">
        <f>IF(X$16=0,0,X$16/OIS_fec!X$16)</f>
        <v>2.0494329856096303</v>
      </c>
      <c r="Y102" s="348">
        <f>IF(Y$16=0,0,Y$16/OIS_fec!Y$16)</f>
        <v>2.2108743761444098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2.5586063556442382</v>
      </c>
      <c r="C103" s="348">
        <f>IF(C$27=0,0,C$27/OIS_fec!C$27)</f>
        <v>2.6142314282737398</v>
      </c>
      <c r="D103" s="348">
        <f>IF(D$27=0,0,D$27/OIS_fec!D$27)</f>
        <v>2.6746153351044879</v>
      </c>
      <c r="E103" s="348">
        <f>IF(E$27=0,0,E$27/OIS_fec!E$27)</f>
        <v>2.6292257997681641</v>
      </c>
      <c r="F103" s="348">
        <f>IF(F$27=0,0,F$27/OIS_fec!F$27)</f>
        <v>2.5400841926549056</v>
      </c>
      <c r="G103" s="348">
        <f>IF(G$27=0,0,G$27/OIS_fec!G$27)</f>
        <v>2.6800807395506201</v>
      </c>
      <c r="H103" s="348">
        <f>IF(H$27=0,0,H$27/OIS_fec!H$27)</f>
        <v>2.6075879551943322</v>
      </c>
      <c r="I103" s="348">
        <f>IF(I$27=0,0,I$27/OIS_fec!I$27)</f>
        <v>2.7207884783726923</v>
      </c>
      <c r="J103" s="348">
        <f>IF(J$27=0,0,J$27/OIS_fec!J$27)</f>
        <v>2.4873718072238851</v>
      </c>
      <c r="K103" s="348">
        <f>IF(K$27=0,0,K$27/OIS_fec!K$27)</f>
        <v>2.5156438553599036</v>
      </c>
      <c r="L103" s="348">
        <f>IF(L$27=0,0,L$27/OIS_fec!L$27)</f>
        <v>2.5490252869549126</v>
      </c>
      <c r="M103" s="348">
        <f>IF(M$27=0,0,M$27/OIS_fec!M$27)</f>
        <v>2.6168616281070229</v>
      </c>
      <c r="N103" s="348">
        <f>IF(N$27=0,0,N$27/OIS_fec!N$27)</f>
        <v>2.6540986483499203</v>
      </c>
      <c r="O103" s="348">
        <f>IF(O$27=0,0,O$27/OIS_fec!O$27)</f>
        <v>2.6160669275714641</v>
      </c>
      <c r="P103" s="348">
        <f>IF(P$27=0,0,P$27/OIS_fec!P$27)</f>
        <v>2.6223181886449929</v>
      </c>
      <c r="Q103" s="348">
        <f>IF(Q$27=0,0,Q$27/OIS_fec!Q$27)</f>
        <v>2.6820092230088504</v>
      </c>
      <c r="R103" s="348">
        <f>IF(R$27=0,0,R$27/OIS_fec!R$27)</f>
        <v>2.6643194602389588</v>
      </c>
      <c r="S103" s="348">
        <f>IF(S$27=0,0,S$27/OIS_fec!S$27)</f>
        <v>2.6683530029403091</v>
      </c>
      <c r="T103" s="348">
        <f>IF(T$27=0,0,T$27/OIS_fec!T$27)</f>
        <v>2.6926765238059951</v>
      </c>
      <c r="U103" s="348">
        <f>IF(U$27=0,0,U$27/OIS_fec!U$27)</f>
        <v>2.6441076694729766</v>
      </c>
      <c r="V103" s="348">
        <f>IF(V$27=0,0,V$27/OIS_fec!V$27)</f>
        <v>2.6889705806579975</v>
      </c>
      <c r="W103" s="348">
        <f>IF(W$27=0,0,W$27/OIS_fec!W$27)</f>
        <v>2.7076879123723261</v>
      </c>
      <c r="X103" s="348">
        <f>IF(X$27=0,0,X$27/OIS_fec!X$27)</f>
        <v>2.6715128063150999</v>
      </c>
      <c r="Y103" s="348">
        <f>IF(Y$27=0,0,Y$27/OIS_fec!Y$27)</f>
        <v>2.6942750399674202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1.5816807812686902</v>
      </c>
      <c r="C104" s="348">
        <f>IF(C$35=0,0,C$35/OIS_fec!C$35)</f>
        <v>1.0457612673600012</v>
      </c>
      <c r="D104" s="348">
        <f>IF(D$35=0,0,D$35/OIS_fec!D$35)</f>
        <v>1.1718309359543779</v>
      </c>
      <c r="E104" s="348">
        <f>IF(E$35=0,0,E$35/OIS_fec!E$35)</f>
        <v>1.0035548648586035</v>
      </c>
      <c r="F104" s="348">
        <f>IF(F$35=0,0,F$35/OIS_fec!F$35)</f>
        <v>1.62554785744379</v>
      </c>
      <c r="G104" s="348">
        <f>IF(G$35=0,0,G$35/OIS_fec!G$35)</f>
        <v>1.637080905972109</v>
      </c>
      <c r="H104" s="348">
        <f>IF(H$35=0,0,H$35/OIS_fec!H$35)</f>
        <v>0.9217000436534033</v>
      </c>
      <c r="I104" s="348">
        <f>IF(I$35=0,0,I$35/OIS_fec!I$35)</f>
        <v>0.94447845182923329</v>
      </c>
      <c r="J104" s="348">
        <f>IF(J$35=0,0,J$35/OIS_fec!J$35)</f>
        <v>1.9669967190469058</v>
      </c>
      <c r="K104" s="348">
        <f>IF(K$35=0,0,K$35/OIS_fec!K$35)</f>
        <v>1.404313771868704</v>
      </c>
      <c r="L104" s="348">
        <f>IF(L$35=0,0,L$35/OIS_fec!L$35)</f>
        <v>1.4790254617578371</v>
      </c>
      <c r="M104" s="348">
        <f>IF(M$35=0,0,M$35/OIS_fec!M$35)</f>
        <v>0.92883479329753538</v>
      </c>
      <c r="N104" s="348">
        <f>IF(N$35=0,0,N$35/OIS_fec!N$35)</f>
        <v>0.85207616934984232</v>
      </c>
      <c r="O104" s="348">
        <f>IF(O$35=0,0,O$35/OIS_fec!O$35)</f>
        <v>0.9406490283211697</v>
      </c>
      <c r="P104" s="348">
        <f>IF(P$35=0,0,P$35/OIS_fec!P$35)</f>
        <v>1.206924332477761</v>
      </c>
      <c r="Q104" s="348">
        <f>IF(Q$35=0,0,Q$35/OIS_fec!Q$35)</f>
        <v>1.2758188812764075</v>
      </c>
      <c r="R104" s="348">
        <f>IF(R$35=0,0,R$35/OIS_fec!R$35)</f>
        <v>1.2155517209779607</v>
      </c>
      <c r="S104" s="348">
        <f>IF(S$35=0,0,S$35/OIS_fec!S$35)</f>
        <v>0.8912539026469587</v>
      </c>
      <c r="T104" s="348">
        <f>IF(T$35=0,0,T$35/OIS_fec!T$35)</f>
        <v>0.72619719807595673</v>
      </c>
      <c r="U104" s="348">
        <f>IF(U$35=0,0,U$35/OIS_fec!U$35)</f>
        <v>0.91312225316506002</v>
      </c>
      <c r="V104" s="348">
        <f>IF(V$35=0,0,V$35/OIS_fec!V$35)</f>
        <v>0.89826538134915102</v>
      </c>
      <c r="W104" s="348">
        <f>IF(W$35=0,0,W$35/OIS_fec!W$35)</f>
        <v>0.88575700841918681</v>
      </c>
      <c r="X104" s="348">
        <f>IF(X$35=0,0,X$35/OIS_fec!X$35)</f>
        <v>1.1107276346806565</v>
      </c>
      <c r="Y104" s="348">
        <f>IF(Y$35=0,0,Y$35/OIS_fec!Y$35)</f>
        <v>1.3924811808970965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1.3925595609911436</v>
      </c>
      <c r="C105" s="348">
        <f>IF(C$54=0,0,C$54/OIS_fec!C$54)</f>
        <v>0.96952923199150798</v>
      </c>
      <c r="D105" s="348">
        <f>IF(D$54=0,0,D$54/OIS_fec!D$54)</f>
        <v>0.87342474362021794</v>
      </c>
      <c r="E105" s="348">
        <f>IF(E$54=0,0,E$54/OIS_fec!E$54)</f>
        <v>1.1298950301544208</v>
      </c>
      <c r="F105" s="348">
        <f>IF(F$54=0,0,F$54/OIS_fec!F$54)</f>
        <v>1.2972929663579014</v>
      </c>
      <c r="G105" s="348">
        <f>IF(G$54=0,0,G$54/OIS_fec!G$54)</f>
        <v>0.95932259508325501</v>
      </c>
      <c r="H105" s="348">
        <f>IF(H$54=0,0,H$54/OIS_fec!H$54)</f>
        <v>0.77236233778729657</v>
      </c>
      <c r="I105" s="348">
        <f>IF(I$54=0,0,I$54/OIS_fec!I$54)</f>
        <v>0.65666202924683936</v>
      </c>
      <c r="J105" s="348">
        <f>IF(J$54=0,0,J$54/OIS_fec!J$54)</f>
        <v>1.5260922802050312</v>
      </c>
      <c r="K105" s="348">
        <f>IF(K$54=0,0,K$54/OIS_fec!K$54)</f>
        <v>1.0312946059229422</v>
      </c>
      <c r="L105" s="348">
        <f>IF(L$54=0,0,L$54/OIS_fec!L$54)</f>
        <v>0.87823803332080208</v>
      </c>
      <c r="M105" s="348">
        <f>IF(M$54=0,0,M$54/OIS_fec!M$54)</f>
        <v>0.40493849990165787</v>
      </c>
      <c r="N105" s="348">
        <f>IF(N$54=0,0,N$54/OIS_fec!N$54)</f>
        <v>0.47882934653361525</v>
      </c>
      <c r="O105" s="348">
        <f>IF(O$54=0,0,O$54/OIS_fec!O$54)</f>
        <v>0.41684438023050102</v>
      </c>
      <c r="P105" s="348">
        <f>IF(P$54=0,0,P$54/OIS_fec!P$54)</f>
        <v>0.49550353006455766</v>
      </c>
      <c r="Q105" s="348">
        <f>IF(Q$54=0,0,Q$54/OIS_fec!Q$54)</f>
        <v>0.42598392262125989</v>
      </c>
      <c r="R105" s="348">
        <f>IF(R$54=0,0,R$54/OIS_fec!R$54)</f>
        <v>0.57017828914654123</v>
      </c>
      <c r="S105" s="348">
        <f>IF(S$54=0,0,S$54/OIS_fec!S$54)</f>
        <v>0.38697163769475573</v>
      </c>
      <c r="T105" s="348">
        <f>IF(T$54=0,0,T$54/OIS_fec!T$54)</f>
        <v>0.32538355491260529</v>
      </c>
      <c r="U105" s="348">
        <f>IF(U$54=0,0,U$54/OIS_fec!U$54)</f>
        <v>0.40168000081006111</v>
      </c>
      <c r="V105" s="348">
        <f>IF(V$54=0,0,V$54/OIS_fec!V$54)</f>
        <v>0.38441129171501731</v>
      </c>
      <c r="W105" s="348">
        <f>IF(W$54=0,0,W$54/OIS_fec!W$54)</f>
        <v>0.3725252048565999</v>
      </c>
      <c r="X105" s="348">
        <f>IF(X$54=0,0,X$54/OIS_fec!X$54)</f>
        <v>0.80724036307479141</v>
      </c>
      <c r="Y105" s="348">
        <f>IF(Y$54=0,0,Y$54/OIS_fec!Y$54)</f>
        <v>0.8984148495965526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3.1024187999999997</v>
      </c>
      <c r="C106" s="348">
        <f>IF(C$68=0,0,C$68/OIS_fec!C$68)</f>
        <v>3.1024188000000006</v>
      </c>
      <c r="D106" s="348">
        <f>IF(D$68=0,0,D$68/OIS_fec!D$68)</f>
        <v>3.102418800000001</v>
      </c>
      <c r="E106" s="348">
        <f>IF(E$68=0,0,E$68/OIS_fec!E$68)</f>
        <v>3.1024188000000015</v>
      </c>
      <c r="F106" s="348">
        <f>IF(F$68=0,0,F$68/OIS_fec!F$68)</f>
        <v>3.1024187999999997</v>
      </c>
      <c r="G106" s="348">
        <f>IF(G$68=0,0,G$68/OIS_fec!G$68)</f>
        <v>3.1024187999999988</v>
      </c>
      <c r="H106" s="348">
        <f>IF(H$68=0,0,H$68/OIS_fec!H$68)</f>
        <v>3.1024188000000006</v>
      </c>
      <c r="I106" s="348">
        <f>IF(I$68=0,0,I$68/OIS_fec!I$68)</f>
        <v>3.102418800000001</v>
      </c>
      <c r="J106" s="348">
        <f>IF(J$68=0,0,J$68/OIS_fec!J$68)</f>
        <v>3.1024187999999997</v>
      </c>
      <c r="K106" s="348">
        <f>IF(K$68=0,0,K$68/OIS_fec!K$68)</f>
        <v>3.1024187999999993</v>
      </c>
      <c r="L106" s="348">
        <f>IF(L$68=0,0,L$68/OIS_fec!L$68)</f>
        <v>3.1024188000000019</v>
      </c>
      <c r="M106" s="348">
        <f>IF(M$68=0,0,M$68/OIS_fec!M$68)</f>
        <v>3.1024187999999997</v>
      </c>
      <c r="N106" s="348">
        <f>IF(N$68=0,0,N$68/OIS_fec!N$68)</f>
        <v>3.1024187999999997</v>
      </c>
      <c r="O106" s="348">
        <f>IF(O$68=0,0,O$68/OIS_fec!O$68)</f>
        <v>3.1024188000000001</v>
      </c>
      <c r="P106" s="348">
        <f>IF(P$68=0,0,P$68/OIS_fec!P$68)</f>
        <v>3.1024188000000015</v>
      </c>
      <c r="Q106" s="348">
        <f>IF(Q$68=0,0,Q$68/OIS_fec!Q$68)</f>
        <v>3.102418800000001</v>
      </c>
      <c r="R106" s="348">
        <f>IF(R$68=0,0,R$68/OIS_fec!R$68)</f>
        <v>3.1024188000000006</v>
      </c>
      <c r="S106" s="348">
        <f>IF(S$68=0,0,S$68/OIS_fec!S$68)</f>
        <v>3.1024187999999988</v>
      </c>
      <c r="T106" s="348">
        <f>IF(T$68=0,0,T$68/OIS_fec!T$68)</f>
        <v>3.1024187999999997</v>
      </c>
      <c r="U106" s="348">
        <f>IF(U$68=0,0,U$68/OIS_fec!U$68)</f>
        <v>3.1024188000000019</v>
      </c>
      <c r="V106" s="348">
        <f>IF(V$68=0,0,V$68/OIS_fec!V$68)</f>
        <v>3.1024188000000006</v>
      </c>
      <c r="W106" s="348">
        <f>IF(W$68=0,0,W$68/OIS_fec!W$68)</f>
        <v>3.1024188000000006</v>
      </c>
      <c r="X106" s="348">
        <f>IF(X$68=0,0,X$68/OIS_fec!X$68)</f>
        <v>3.102418800000001</v>
      </c>
      <c r="Y106" s="348">
        <f>IF(Y$68=0,0,Y$68/OIS_fec!Y$68)</f>
        <v>3.1024188000000001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2025-11-06T10:30:18Z</dcterms:created>
  <dcterms:modified xsi:type="dcterms:W3CDTF">2025-11-06T10:30:18Z</dcterms:modified>
</cp:coreProperties>
</file>